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codeName="EstaPastaDeTrabalho"/>
  <mc:AlternateContent xmlns:mc="http://schemas.openxmlformats.org/markup-compatibility/2006">
    <mc:Choice Requires="x15">
      <x15ac:absPath xmlns:x15ac="http://schemas.microsoft.com/office/spreadsheetml/2010/11/ac" url="C:\Users\cs338284\Desktop\Pastas de trabalho\Histórico\Reports\"/>
    </mc:Choice>
  </mc:AlternateContent>
  <xr:revisionPtr revIDLastSave="0" documentId="13_ncr:1_{9494324D-B7EF-4FC7-B00E-952387F2D0C4}" xr6:coauthVersionLast="47" xr6:coauthVersionMax="47" xr10:uidLastSave="{00000000-0000-0000-0000-000000000000}"/>
  <bookViews>
    <workbookView xWindow="-120" yWindow="-120" windowWidth="20730" windowHeight="11160" tabRatio="858" firstSheet="7" activeTab="7" xr2:uid="{00000000-000D-0000-FFFF-FFFF00000000}"/>
  </bookViews>
  <sheets>
    <sheet name="Base TKU" sheetId="8" state="hidden" r:id="rId1"/>
    <sheet name="RTK Base" sheetId="10" state="hidden" r:id="rId2"/>
    <sheet name="Base TU" sheetId="7" state="hidden" r:id="rId3"/>
    <sheet name="UT Base" sheetId="11" state="hidden" r:id="rId4"/>
    <sheet name="Rumo BD" sheetId="9" state="hidden" r:id="rId5"/>
    <sheet name="Rumo DB" sheetId="12" state="hidden" r:id="rId6"/>
    <sheet name="Check" sheetId="19" state="hidden" r:id="rId7"/>
    <sheet name="Capa" sheetId="20" r:id="rId8"/>
    <sheet name="Volume TKU Consolidado" sheetId="6" r:id="rId9"/>
    <sheet name="Volume TKU Norte" sheetId="3" r:id="rId10"/>
    <sheet name="Volume TKU Sul" sheetId="4" r:id="rId11"/>
    <sheet name="Volume TU Consolidado" sheetId="5" r:id="rId12"/>
    <sheet name="Volume TU Norte" sheetId="1" r:id="rId13"/>
    <sheet name="Volume TU Sul" sheetId="2" r:id="rId14"/>
    <sheet name="Volume RTK Consolidated" sheetId="13" r:id="rId15"/>
    <sheet name="Volume RTK North" sheetId="14" r:id="rId16"/>
    <sheet name="Volume RTK South" sheetId="15" r:id="rId17"/>
    <sheet name="Volume TU Consolidated" sheetId="16" r:id="rId18"/>
    <sheet name="Volume TU North" sheetId="17" r:id="rId19"/>
    <sheet name="Volume TU South" sheetId="18" r:id="rId20"/>
  </sheets>
  <externalReferences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</externalReferences>
  <definedNames>
    <definedName name="___________fl1111" hidden="1">{"Fecha_Novembro",#N/A,FALSE,"FECHAMENTO-2002 ";"Defer_Novembro",#N/A,FALSE,"DIFERIDO";"Pis_Novembro",#N/A,FALSE,"PIS COFINS";"Iss_Novembro",#N/A,FALSE,"ISS"}</definedName>
    <definedName name="__________fl1111" hidden="1">{"Fecha_Novembro",#N/A,FALSE,"FECHAMENTO-2002 ";"Defer_Novembro",#N/A,FALSE,"DIFERIDO";"Pis_Novembro",#N/A,FALSE,"PIS COFINS";"Iss_Novembro",#N/A,FALSE,"ISS"}</definedName>
    <definedName name="_________fl1111" hidden="1">{"Fecha_Novembro",#N/A,FALSE,"FECHAMENTO-2002 ";"Defer_Novembro",#N/A,FALSE,"DIFERIDO";"Pis_Novembro",#N/A,FALSE,"PIS COFINS";"Iss_Novembro",#N/A,FALSE,"ISS"}</definedName>
    <definedName name="________fl1111" hidden="1">{"Fecha_Novembro",#N/A,FALSE,"FECHAMENTO-2002 ";"Defer_Novembro",#N/A,FALSE,"DIFERIDO";"Pis_Novembro",#N/A,FALSE,"PIS COFINS";"Iss_Novembro",#N/A,FALSE,"ISS"}</definedName>
    <definedName name="_______fl1111" hidden="1">{"Fecha_Novembro",#N/A,FALSE,"FECHAMENTO-2002 ";"Defer_Novembro",#N/A,FALSE,"DIFERIDO";"Pis_Novembro",#N/A,FALSE,"PIS COFINS";"Iss_Novembro",#N/A,FALSE,"ISS"}</definedName>
    <definedName name="______fl1111" hidden="1">{"Fecha_Novembro",#N/A,FALSE,"FECHAMENTO-2002 ";"Defer_Novembro",#N/A,FALSE,"DIFERIDO";"Pis_Novembro",#N/A,FALSE,"PIS COFINS";"Iss_Novembro",#N/A,FALSE,"ISS"}</definedName>
    <definedName name="____fl1111" hidden="1">{"Fecha_Novembro",#N/A,FALSE,"FECHAMENTO-2002 ";"Defer_Novembro",#N/A,FALSE,"DIFERIDO";"Pis_Novembro",#N/A,FALSE,"PIS COFINS";"Iss_Novembro",#N/A,FALSE,"ISS"}</definedName>
    <definedName name="___dc1" hidden="1">{#N/A,#N/A,FALSE,"Aging Summary";#N/A,#N/A,FALSE,"Ratio Analysis";#N/A,#N/A,FALSE,"Test 120 Day Accts";#N/A,#N/A,FALSE,"Tickmarks"}</definedName>
    <definedName name="___xlc_DefaultDisplayOption___" hidden="1">"caption"</definedName>
    <definedName name="___xlc_DisplayNullValuesAs___" hidden="1">"___xlc_DisplayNullValuesAs_empty___"</definedName>
    <definedName name="___xlc_PromptForInsertOnDrill___" hidden="1">FALSE</definedName>
    <definedName name="___xlc_SuppressNULLSOnDrill___" hidden="1">TRUE</definedName>
    <definedName name="___xlc_SuppressZerosOnDrill___" hidden="1">FALSE</definedName>
    <definedName name="__123Graph_A" hidden="1">#REF!</definedName>
    <definedName name="__123Graph_X" hidden="1">#REF!</definedName>
    <definedName name="__dc1" hidden="1">{#N/A,#N/A,FALSE,"Aging Summary";#N/A,#N/A,FALSE,"Ratio Analysis";#N/A,#N/A,FALSE,"Test 120 Day Accts";#N/A,#N/A,FALSE,"Tickmarks"}</definedName>
    <definedName name="__FDS_HYPERLINK_TOGGLE_STATE__" hidden="1">"ON"</definedName>
    <definedName name="__g4" hidden="1">{"VERGALHÃO",#N/A,FALSE,"DIÁRIA";"CATODO",#N/A,FALSE,"DIÁRIA"}</definedName>
    <definedName name="__IntlFixup" hidden="1">TRUE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MacroRecalculationBehavior" hidden="1">0</definedName>
    <definedName name="_AtRisk_SimSetting_RandomNumberGenerator" hidden="1">0</definedName>
    <definedName name="_AtRisk_SimSetting_ReportOptionCustomItemCumulativeOverlay01" hidden="1">0</definedName>
    <definedName name="_AtRisk_SimSetting_ReportOptionCustomItemCumulativeOverlay02" hidden="1">0</definedName>
    <definedName name="_AtRisk_SimSetting_ReportOptionCustomItemCumulativeOverlay03" hidden="1">0</definedName>
    <definedName name="_AtRisk_SimSetting_ReportOptionCustomItemCumulativeOverlay04" hidden="1">0</definedName>
    <definedName name="_AtRisk_SimSetting_ReportOptionCustomItemCumulativeOverlay05" hidden="1">0</definedName>
    <definedName name="_AtRisk_SimSetting_ReportOptionCustomItemCumulativeOverlay06" hidden="1">0</definedName>
    <definedName name="_AtRisk_SimSetting_ReportOptionCustomItemDistributionFormat01" hidden="1">1</definedName>
    <definedName name="_AtRisk_SimSetting_ReportOptionCustomItemDistributionFormat02" hidden="1">1</definedName>
    <definedName name="_AtRisk_SimSetting_ReportOptionCustomItemDistributionFormat03" hidden="1">4</definedName>
    <definedName name="_AtRisk_SimSetting_ReportOptionCustomItemDistributionFormat04" hidden="1">1</definedName>
    <definedName name="_AtRisk_SimSetting_ReportOptionCustomItemDistributionFormat05" hidden="1">1</definedName>
    <definedName name="_AtRisk_SimSetting_ReportOptionCustomItemDistributionFormat06" hidden="1">1</definedName>
    <definedName name="_AtRisk_SimSetting_ReportOptionCustomItemGraphFormat01" hidden="1">1</definedName>
    <definedName name="_AtRisk_SimSetting_ReportOptionCustomItemGraphFormat02" hidden="1">1</definedName>
    <definedName name="_AtRisk_SimSetting_ReportOptionCustomItemGraphFormat03" hidden="1">1</definedName>
    <definedName name="_AtRisk_SimSetting_ReportOptionCustomItemGraphFormat04" hidden="1">1</definedName>
    <definedName name="_AtRisk_SimSetting_ReportOptionCustomItemGraphFormat05" hidden="1">1</definedName>
    <definedName name="_AtRisk_SimSetting_ReportOptionCustomItemGraphFormat06" hidden="1">1</definedName>
    <definedName name="_AtRisk_SimSetting_ReportOptionCustomItemItemSize01" hidden="1">0</definedName>
    <definedName name="_AtRisk_SimSetting_ReportOptionCustomItemItemSize02" hidden="1">0</definedName>
    <definedName name="_AtRisk_SimSetting_ReportOptionCustomItemItemSize03" hidden="1">0</definedName>
    <definedName name="_AtRisk_SimSetting_ReportOptionCustomItemItemSize04" hidden="1">0</definedName>
    <definedName name="_AtRisk_SimSetting_ReportOptionCustomItemItemSize05" hidden="1">0</definedName>
    <definedName name="_AtRisk_SimSetting_ReportOptionCustomItemItemSize06" hidden="1">0</definedName>
    <definedName name="_AtRisk_SimSetting_ReportOptionCustomItemItemType01" hidden="1">1</definedName>
    <definedName name="_AtRisk_SimSetting_ReportOptionCustomItemItemType02" hidden="1">5</definedName>
    <definedName name="_AtRisk_SimSetting_ReportOptionCustomItemItemType03" hidden="1">1</definedName>
    <definedName name="_AtRisk_SimSetting_ReportOptionCustomItemItemType04" hidden="1">3</definedName>
    <definedName name="_AtRisk_SimSetting_ReportOptionCustomItemItemType05" hidden="1">2</definedName>
    <definedName name="_AtRisk_SimSetting_ReportOptionCustomItemItemType06" hidden="1">4</definedName>
    <definedName name="_AtRisk_SimSetting_ReportOptionCustomItemLegendType01" hidden="1">0</definedName>
    <definedName name="_AtRisk_SimSetting_ReportOptionCustomItemLegendType02" hidden="1">0</definedName>
    <definedName name="_AtRisk_SimSetting_ReportOptionCustomItemLegendType03" hidden="1">0</definedName>
    <definedName name="_AtRisk_SimSetting_ReportOptionCustomItemLegendType04" hidden="1">0</definedName>
    <definedName name="_AtRisk_SimSetting_ReportOptionCustomItemLegendType05" hidden="1">0</definedName>
    <definedName name="_AtRisk_SimSetting_ReportOptionCustomItemLegendType06" hidden="1">0</definedName>
    <definedName name="_AtRisk_SimSetting_ReportOptionCustomItemsCount" hidden="1">6</definedName>
    <definedName name="_AtRisk_SimSetting_ReportOptionCustomItemSensitivityFormat01" hidden="1">1</definedName>
    <definedName name="_AtRisk_SimSetting_ReportOptionCustomItemSensitivityFormat02" hidden="1">1</definedName>
    <definedName name="_AtRisk_SimSetting_ReportOptionCustomItemSensitivityFormat03" hidden="1">1</definedName>
    <definedName name="_AtRisk_SimSetting_ReportOptionCustomItemSensitivityFormat04" hidden="1">1</definedName>
    <definedName name="_AtRisk_SimSetting_ReportOptionCustomItemSensitivityFormat05" hidden="1">1</definedName>
    <definedName name="_AtRisk_SimSetting_ReportOptionCustomItemSensitivityFormat06" hidden="1">1</definedName>
    <definedName name="_AtRisk_SimSetting_ReportOptionCustomItemSummaryGraphType01" hidden="1">1</definedName>
    <definedName name="_AtRisk_SimSetting_ReportOptionCustomItemSummaryGraphType02" hidden="1">1</definedName>
    <definedName name="_AtRisk_SimSetting_ReportOptionCustomItemSummaryGraphType03" hidden="1">1</definedName>
    <definedName name="_AtRisk_SimSetting_ReportOptionCustomItemSummaryGraphType04" hidden="1">1</definedName>
    <definedName name="_AtRisk_SimSetting_ReportOptionCustomItemSummaryGraphType05" hidden="1">1</definedName>
    <definedName name="_AtRisk_SimSetting_ReportOptionCustomItemSummaryGraphType06" hidden="1">1</definedName>
    <definedName name="_AtRisk_SimSetting_ReportOptionDataMode" hidden="1">1</definedName>
    <definedName name="_AtRisk_SimSetting_ReportOptionReportMultiSimType" hidden="1">1</definedName>
    <definedName name="_AtRisk_SimSetting_ReportOptionReportPlacement" hidden="1">1</definedName>
    <definedName name="_AtRisk_SimSetting_ReportOptionReportSelection" hidden="1">0</definedName>
    <definedName name="_AtRisk_SimSetting_ReportOptionReportsFileType" hidden="1">1</definedName>
    <definedName name="_AtRisk_SimSetting_ReportOptionSelectiveQR" hidden="1">FALSE</definedName>
    <definedName name="_AtRisk_SimSetting_ReportsList" hidden="1">0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dc1" hidden="1">{#N/A,#N/A,FALSE,"Aging Summary";#N/A,#N/A,FALSE,"Ratio Analysis";#N/A,#N/A,FALSE,"Test 120 Day Accts";#N/A,#N/A,FALSE,"Tickmarks"}</definedName>
    <definedName name="_Fill" hidden="1">#REF!</definedName>
    <definedName name="_xlnm._FilterDatabase" localSheetId="0" hidden="1">'Base TKU'!$A$14:$BC$93</definedName>
    <definedName name="_xlnm._FilterDatabase" localSheetId="2" hidden="1">'Base TU'!$A$14:$BC$93</definedName>
    <definedName name="_xlnm._FilterDatabase" localSheetId="1" hidden="1">'RTK Base'!$A$14:$BC$93</definedName>
    <definedName name="_xlnm._FilterDatabase" localSheetId="3" hidden="1">'UT Base'!$A$14:$BC$93</definedName>
    <definedName name="_xlnm._FilterDatabase" hidden="1">'[1]ACUMULADO ANO 2001'!$B$6:$B$13</definedName>
    <definedName name="_fl1111" hidden="1">{"Fecha_Novembro",#N/A,FALSE,"FECHAMENTO-2002 ";"Defer_Novembro",#N/A,FALSE,"DIFERIDO";"Pis_Novembro",#N/A,FALSE,"PIS COFINS";"Iss_Novembro",#N/A,FALSE,"ISS"}</definedName>
    <definedName name="_g4" hidden="1">{"VERGALHÃO",#N/A,FALSE,"DIÁRIA";"CATODO",#N/A,FALSE,"DIÁRIA"}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R" hidden="1">{#N/A,#N/A,FALSE,"Relatórios";"Vendas e Custos",#N/A,FALSE,"Vendas e Custos";"Premissas",#N/A,FALSE,"Premissas";"Projeções",#N/A,FALSE,"Projeções";"Dolar",#N/A,FALSE,"Dolar";"Original",#N/A,FALSE,"Original e UFIR"}</definedName>
    <definedName name="_r1" hidden="1">{"CONSOLIDADO",#N/A,FALSE,"COMENTARIOS"}</definedName>
    <definedName name="_Sort" hidden="1">#REF!</definedName>
    <definedName name="_Table1_In1" hidden="1">#REF!</definedName>
    <definedName name="_Table2_In2" hidden="1">#REF!</definedName>
    <definedName name="_Y1" hidden="1">{#N/A,#N/A,TRUE,"Cover sheet";#N/A,#N/A,TRUE,"INPUTS";#N/A,#N/A,TRUE,"OUTPUTS";#N/A,#N/A,TRUE,"VALUATION"}</definedName>
    <definedName name="A" hidden="1">{"'Quadro'!$A$4:$BG$78"}</definedName>
    <definedName name="AA" hidden="1">{"'Quadro'!$A$4:$BG$78"}</definedName>
    <definedName name="AAA_DOCTOPS" hidden="1">"AAA_SET"</definedName>
    <definedName name="AAA_duser" hidden="1">"OFF"</definedName>
    <definedName name="aaaaa" hidden="1">{"CABEÇALHO",#N/A,FALSE,"DADOS";"area oeste",#N/A,FALSE,"DADOS";"CABEÇALHO",#N/A,FALSE,"DADOS";"area leste",#N/A,FALSE,"DADOS"}</definedName>
    <definedName name="aaaaaaaaaaa" hidden="1">'[2]ACUMULADO ANO 2001'!$B$6:$B$13</definedName>
    <definedName name="aaaaaaaaaaaaaaaaaaaaa" hidden="1">{"RRHH",#N/A,FALSE,"Por Dirección";"Operaciones",#N/A,FALSE,"Por Dirección";"Logística",#N/A,FALSE,"Por Dirección";"Comercial",#N/A,FALSE,"Por Dirección";"Administracion",#N/A,FALSE,"Por Dirección"}</definedName>
    <definedName name="aaaaapppppppppppssssssssssss" hidden="1">{"RRHH",#N/A,FALSE,"Por Dirección";"Operaciones",#N/A,FALSE,"Por Dirección";"Logística",#N/A,FALSE,"Por Dirección";"Comercial",#N/A,FALSE,"Por Dirección";"Administracion",#N/A,FALSE,"Por Dirección"}</definedName>
    <definedName name="AAB_Addin5" hidden="1">"AAB_Description for addin 5,Description for addin 5,Description for addin 5,Description for addin 5,Description for addin 5,Description for addin 5"</definedName>
    <definedName name="AAB_GSPPG" hidden="1">"AAB_Goldman Sachs PPG Chart Utilities 1.0g"</definedName>
    <definedName name="ab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abc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Abril" hidden="1">{"RRHH",#N/A,FALSE,"Por Dirección";"Operaciones",#N/A,FALSE,"Por Dirección";"Logística",#N/A,FALSE,"Por Dirección";"Comercial",#N/A,FALSE,"Por Dirección";"Administracion",#N/A,FALSE,"Por Dirección"}</definedName>
    <definedName name="abril1" hidden="1">{"RRHH",#N/A,FALSE,"Por Dirección";"Operaciones",#N/A,FALSE,"Por Dirección";"Logística",#N/A,FALSE,"Por Dirección";"Comercial",#N/A,FALSE,"Por Dirección";"Administracion",#N/A,FALSE,"Por Dirección"}</definedName>
    <definedName name="Abril2" hidden="1">{"RRHH",#N/A,FALSE,"Por Dirección";"Operaciones",#N/A,FALSE,"Por Dirección";"Logística",#N/A,FALSE,"Por Dirección";"Comercial",#N/A,FALSE,"Por Dirección";"Administracion",#N/A,FALSE,"Por Dirección"}</definedName>
    <definedName name="ACwvu.CATODO." hidden="1">#REF!</definedName>
    <definedName name="ACwvu.summary1." hidden="1">[3]Comps!$A$1:$AA$49</definedName>
    <definedName name="ACwvu.summary2." hidden="1">[3]Comps!$A$147:$AA$192</definedName>
    <definedName name="ACwvu.summary3." hidden="1">[3]Comps!$A$103:$AA$146</definedName>
    <definedName name="ACwvu.VERGALHÃO." hidden="1">#REF!</definedName>
    <definedName name="adeletar" hidden="1">{"TotalGeralDespesasPorArea",#N/A,FALSE,"VinculosAccessEfetivo"}</definedName>
    <definedName name="adeletar1" hidden="1">{"TotalGeralDespesasPorArea",#N/A,FALSE,"VinculosAccessEfetivo"}</definedName>
    <definedName name="adeletar10" hidden="1">{"TotalGeralDespesasPorArea",#N/A,FALSE,"VinculosAccessEfetivo"}</definedName>
    <definedName name="adeletar2" hidden="1">{"TotalGeralDespesasPorArea",#N/A,FALSE,"VinculosAccessEfetivo"}</definedName>
    <definedName name="adeletar20" hidden="1">{"TotalGeralDespesasPorArea",#N/A,FALSE,"VinculosAccessEfetivo"}</definedName>
    <definedName name="adeletar4" hidden="1">{"TotalGeralDespesasPorArea",#N/A,FALSE,"VinculosAccessEfetivo"}</definedName>
    <definedName name="adeletar50" hidden="1">{"TotalGeralDespesasPorArea",#N/A,FALSE,"VinculosAccessEfetivo"}</definedName>
    <definedName name="adeletar51" hidden="1">{"TotalGeralDespesasPorArea",#N/A,FALSE,"VinculosAccessEfetivo"}</definedName>
    <definedName name="adfadfa" hidden="1">{"RRHH",#N/A,FALSE,"Por Dirección";"Operaciones",#N/A,FALSE,"Por Dirección";"Logística",#N/A,FALSE,"Por Dirección";"Comercial",#N/A,FALSE,"Por Dirección";"Administracion",#N/A,FALSE,"Por Dirección"}</definedName>
    <definedName name="adfaf" hidden="1">{"Merger Output",#N/A,FALSE,"Summary_Output";"Flowback Assesment dollars",#N/A,FALSE,"FLow";"Flowback assesment percent",#N/A,FALSE,"FLow";"Impact to Rubik Price",#N/A,FALSE,"FLow"}</definedName>
    <definedName name="adr" hidden="1">{#N/A,#N/A,FALSE,"PROGRAMAÇÃO SEMANAL";#N/A,#N/A,FALSE,"PROG. DIÁRIA -FEV"}</definedName>
    <definedName name="adsfa" hidden="1">{#N/A,#N/A,FALSE,"BNSF";#N/A,#N/A,FALSE,"KC";#N/A,#N/A,FALSE,"KCws";#N/A,#N/A,FALSE,"MergKC";#N/A,#N/A,FALSE,"CredStwKC";#N/A,#N/A,FALSE,"SP";#N/A,#N/A,FALSE,"SPws";#N/A,#N/A,FALSE,"MergSP";#N/A,#N/A,FALSE,"CredStwSP";#N/A,#N/A,FALSE,"SPbrkup";#N/A,#N/A,FALSE,"SPwBNSFws";#N/A,#N/A,FALSE,"MergSPwBNSF";#N/A,#N/A,FALSE,"CredStSPwBNSF (2)";#N/A,#N/A,FALSE,"SPwKCws (2)";#N/A,#N/A,FALSE,"MergSPwKC (2)";#N/A,#N/A,FALSE,"CredStKCwSP";#N/A,#N/A,FALSE,"ILL";#N/A,#N/A,FALSE,"SPwILLws";#N/A,#N/A,FALSE,"CredStILLwSP";#N/A,#N/A,FALSE,"MergSPwILL";#N/A,#N/A,FALSE,"CredStILLwSP";#N/A,#N/A,FALSE,"Conrail";#N/A,#N/A,FALSE,"CONws";#N/A,#N/A,FALSE,"MergCON";#N/A,#N/A,FALSE,"CredStwCON";#N/A,#N/A,FALSE,"SPwCONws ";#N/A,#N/A,FALSE,"MergSPwCON";#N/A,#N/A,FALSE,"CredStILLwCON";#N/A,#N/A,FALSE,"SPws (2)";#N/A,#N/A,FALSE,"MergSP (2)";#N/A,#N/A,FALSE,"CredStwSP (2)";#N/A,#N/A,FALSE,"CSX";#N/A,#N/A,FALSE,"CSXws";#N/A,#N/A,FALSE,"MergCSX";#N/A,#N/A,FALSE,"CredStwCSX";#N/A,#N/A,FALSE,"Norfolk";#N/A,#N/A,FALSE,"NORws";#N/A,#N/A,FALSE,"MergNOR";#N/A,#N/A,FALSE,"CredStwNOR";#N/A,#N/A,FALSE,"NORwCONws";#N/A,#N/A,FALSE,"MergNORwCON"}</definedName>
    <definedName name="afda" hidden="1">{"Merger Output",#N/A,FALSE,"Summary_Output";"Flowback Assesment dollars",#N/A,FALSE,"FLow";"Flowback assesment percent",#N/A,FALSE,"FLow";"Impact to Rubik Price",#N/A,FALSE,"FLow"}</definedName>
    <definedName name="afdf" hidden="1">{"Standard",#N/A,FALSE,"Lab H Inc Stmt";"Standard",#N/A,FALSE,"Lab H Bal Sht";"Standard",#N/A,FALSE,"Lab H CFs";"Standard",#N/A,FALSE,"Lab P Inc Stmt";"Standard",#N/A,FALSE,"Lab P CFs Base";"Standard",#N/A,FALSE,"Lab DCF Base";"Standard",#N/A,FALSE,"DCF Sum"}</definedName>
    <definedName name="afer" hidden="1">{"standalone1",#N/A,FALSE,"DCFBase";"standalone2",#N/A,FALSE,"DCFBase"}</definedName>
    <definedName name="ahsuahus" hidden="1">{#N/A,#N/A,FALSE,"Relatórios";"Vendas e Custos",#N/A,FALSE,"Vendas e Custos";"Premissas",#N/A,FALSE,"Premissas";"Projeções",#N/A,FALSE,"Projeções";"Dolar",#N/A,FALSE,"Dolar";"Original",#N/A,FALSE,"Original e UFIR"}</definedName>
    <definedName name="AJUSTE" hidden="1">{"Fecha_Dezembro",#N/A,FALSE,"FECHAMENTO-2002 ";"Defer_Dezermbro",#N/A,FALSE,"DIFERIDO";"Pis_Dezembro",#N/A,FALSE,"PIS COFINS";"Iss_Dezembro",#N/A,FALSE,"ISS"}</definedName>
    <definedName name="anscount" hidden="1">1</definedName>
    <definedName name="antecipações" hidden="1">{"Fecha_Outubro",#N/A,FALSE,"FECHAMENTO-2002 ";"Defer_Outubro",#N/A,FALSE,"DIFERIDO";"Pis_Outubro",#N/A,FALSE,"PIS COFINS";"Iss_Outubro",#N/A,FALSE,"ISS"}</definedName>
    <definedName name="ap" hidden="1">{"Fecha_Novembro",#N/A,FALSE,"FECHAMENTO-2002 ";"Defer_Novembro",#N/A,FALSE,"DIFERIDO";"Pis_Novembro",#N/A,FALSE,"PIS COFINS";"Iss_Novembro",#N/A,FALSE,"ISS"}</definedName>
    <definedName name="_xlnm.Print_Area" localSheetId="7">Capa!$A$1:$M$26</definedName>
    <definedName name="AS2DocOpenMode" hidden="1">"AS2DocumentEdit"</definedName>
    <definedName name="AS2HasNoAutoHeaderFooter" hidden="1">" "</definedName>
    <definedName name="AS2NamedRange" hidden="1">15</definedName>
    <definedName name="AS2ReportLS" hidden="1">1</definedName>
    <definedName name="AS2StaticLS" hidden="1">#REF!</definedName>
    <definedName name="AS2SyncStepLS" hidden="1">0</definedName>
    <definedName name="AS2TickmarkLS" hidden="1">#REF!</definedName>
    <definedName name="AS2VersionLS" hidden="1">300</definedName>
    <definedName name="asd" hidden="1">{#N/A,#N/A,FALSE,"Audit Program";#N/A,#N/A,FALSE,"T&amp;D Total";#N/A,#N/A,FALSE,"LNG Total";#N/A,#N/A,FALSE,"Power Total";#N/A,#N/A,FALSE,"Other Total";#N/A,#N/A,FALSE,"E&amp;P Total"}</definedName>
    <definedName name="asda" hidden="1">{#N/A,#N/A,FALSE,"Aging Summary";#N/A,#N/A,FALSE,"Ratio Analysis";#N/A,#N/A,FALSE,"Test 120 Day Accts";#N/A,#N/A,FALSE,"Tickmarks"}</definedName>
    <definedName name="asdd" hidden="1">{#N/A,#N/A,FALSE,"Title";#N/A,#N/A,FALSE,"Corp b sheet";#N/A,#N/A,FALSE,"MODIFIED Pl";#N/A,#N/A,FALSE,"Balance Sheet";#N/A,#N/A,FALSE,"Profit and Loss";#N/A,#N/A,FALSE,"Supplement info";#N/A,#N/A,FALSE,"Cashflow";#N/A,#N/A,FALSE,"Asspc Co - Inv Schedule";#N/A,#N/A,FALSE,"kpi"}</definedName>
    <definedName name="asdf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ASDFASFA" hidden="1">{#N/A,#N/A,TRUE,"Resumo de Preços"}</definedName>
    <definedName name="asj" hidden="1">{"VERGALHÃO",#N/A,FALSE,"DIÁRIA";"CATODO",#N/A,FALSE,"DIÁRIA"}</definedName>
    <definedName name="b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balaço" hidden="1">{"RRHH",#N/A,FALSE,"Por Dirección";"Operaciones",#N/A,FALSE,"Por Dirección";"Logística",#N/A,FALSE,"Por Dirección";"Comercial",#N/A,FALSE,"Por Dirección";"Administracion",#N/A,FALSE,"Por Dirección"}</definedName>
    <definedName name="BalType" hidden="1">TRUE</definedName>
    <definedName name="bb" hidden="1">{"Fecha_Novembro",#N/A,FALSE,"FECHAMENTO-2002 ";"Defer_Novembro",#N/A,FALSE,"DIFERIDO";"Pis_Novembro",#N/A,FALSE,"PIS COFINS";"Iss_Novembro",#N/A,FALSE,"ISS"}</definedName>
    <definedName name="BG_Del" hidden="1">15</definedName>
    <definedName name="BG_Ins" hidden="1">4</definedName>
    <definedName name="BG_Mod" hidden="1">6</definedName>
    <definedName name="boston" hidden="1">{"TotalGeralDespesasPorArea",#N/A,FALSE,"VinculosAccessEfetivo"}</definedName>
    <definedName name="bvnbn" hidden="1">{#N/A,#N/A,FALSE,"Historical";#N/A,#N/A,FALSE,"EPS-Purchase";#N/A,#N/A,FALSE,"EPS-Pool";#N/A,#N/A,FALSE,"DCF";"Market Share",#N/A,FALSE,"Revenue";"Revenue",#N/A,FALSE,"Revenue"}</definedName>
    <definedName name="calc" hidden="1">-4135</definedName>
    <definedName name="catver" hidden="1">{TRUE,TRUE,0.25,-14,454.5,281.25,FALSE,TRUE,TRUE,TRUE,0,1,28,1,5,4,4,4,TRUE,TRUE,3,TRUE,1,TRUE,75,"Swvu.CATODO.","ACwvu.CATODO.",#N/A,FALSE,FALSE,0.78740157480315,0.67,0.984251968503937,0.984251968503937,2,"&amp;L&amp;14DIAC &amp; SEPLA &amp; DIVEL &amp; DILAM
&amp;C&amp;""Arial,Negrito""&amp;16PROGRAMAÇÃO &amp;""Arial,Normal""DIÁRIA DE COBRE- 1997
VERGALHÃO&amp;R&amp;14Emissão: 20/03/97
&amp;T&amp;8
","&amp;L&amp;8Clientes ( total= 11):&amp;10GS-DIAC-DIAC(Sonia)-DIAC(Edilson)-DIAC(Marcelo)-DIVEL-DILAM-DILAM/Expedição-DIMEL-DIQUAL-DISUP(Almeida)&amp;R&amp;14&amp;F
&amp;A",TRUE,TRUE,FALSE,FALSE,1,#N/A,1,1,FALSE,FALSE,"Rwvu.CATODO.",#N/A,FALSE,FALSE,FALSE,1,300,300,FALSE,FALSE,TRUE,TRUE,TRUE}</definedName>
    <definedName name="cc" hidden="1">{"Fecha_Outubro",#N/A,FALSE,"FECHAMENTO-2002 ";"Defer_Outubro",#N/A,FALSE,"DIFERIDO";"Pis_Outubro",#N/A,FALSE,"PIS COFINS";"Iss_Outubro",#N/A,FALSE,"ISS"}</definedName>
    <definedName name="ccc" hidden="1">{#N/A,#N/A,FALSE,"HONORÁRIOS"}</definedName>
    <definedName name="ccccccc" hidden="1">{#N/A,#N/A,TRUE,"Resumo de Preços"}</definedName>
    <definedName name="cd" hidden="1">{#N/A,#N/A,FALSE,"Aging Summary";#N/A,#N/A,FALSE,"Ratio Analysis";#N/A,#N/A,FALSE,"Test 120 Day Accts";#N/A,#N/A,FALSE,"Tickmarks"}</definedName>
    <definedName name="CENÁRIO" hidden="1">{TRUE,TRUE,0.25,-14,454.5,281.25,FALSE,TRUE,TRUE,TRUE,0,1,28,1,5,4,4,4,TRUE,TRUE,3,TRUE,1,TRUE,75,"Swvu.CATODO.","ACwvu.CATODO.",#N/A,FALSE,FALSE,0.78740157480315,0.67,0.984251968503937,0.984251968503937,2,"&amp;L&amp;14DIAC &amp; SEPLA &amp; DIVEL &amp; DILAM
&amp;C&amp;""Arial,Negrito""&amp;16PROGRAMAÇÃO &amp;""Arial,Normal""DIÁRIA DE COBRE- 1997
VERGALHÃO&amp;R&amp;14Emissão: 20/03/97
&amp;T&amp;8
","&amp;L&amp;8Clientes ( total= 11):&amp;10GS-DIAC-DIAC(Sonia)-DIAC(Edilson)-DIAC(Marcelo)-DIVEL-DILAM-DILAM/Expedição-DIMEL-DIQUAL-DISUP(Almeida)&amp;R&amp;14&amp;F
&amp;A",TRUE,TRUE,FALSE,FALSE,1,#N/A,1,1,FALSE,FALSE,"Rwvu.CATODO.",#N/A,FALSE,FALSE,FALSE,1,300,300,FALSE,FALSE,TRUE,TRUE,TRUE}</definedName>
    <definedName name="CF" hidden="1">{"RRHH",#N/A,FALSE,"Por Dirección";"Operaciones",#N/A,FALSE,"Por Dirección";"Logística",#N/A,FALSE,"Por Dirección";"Comercial",#N/A,FALSE,"Por Dirección";"Administracion",#N/A,FALSE,"Por Dirección"}</definedName>
    <definedName name="COFINS" hidden="1">{"Fecha_Dezembro",#N/A,FALSE,"FECHAMENTO-2002 ";"Defer_Dezermbro",#N/A,FALSE,"DIFERIDO";"Pis_Dezembro",#N/A,FALSE,"PIS COFINS";"Iss_Dezembro",#N/A,FALSE,"ISS"}</definedName>
    <definedName name="cofins1" hidden="1">{"Fecha_Outubro",#N/A,FALSE,"FECHAMENTO-2002 ";"Defer_Outubro",#N/A,FALSE,"DIFERIDO";"Pis_Outubro",#N/A,FALSE,"PIS COFINS";"Iss_Outubro",#N/A,FALSE,"ISS"}</definedName>
    <definedName name="cofins2" hidden="1">{#N/A,#N/A,FALSE,"Extra2";#N/A,#N/A,FALSE,"Comp2";#N/A,#N/A,FALSE,"Ret-PL"}</definedName>
    <definedName name="Comercial" hidden="1">#REF!</definedName>
    <definedName name="comparativo" hidden="1">{"RRHH",#N/A,FALSE,"Por Dirección";"Operaciones",#N/A,FALSE,"Por Dirección";"Logística",#N/A,FALSE,"Por Dirección";"Comercial",#N/A,FALSE,"Por Dirección";"Administracion",#N/A,FALSE,"Por Dirección"}</definedName>
    <definedName name="CSSL" hidden="1">{#N/A,#N/A,FALSE,"IR E CS 1997";#N/A,#N/A,FALSE,"PR ND";#N/A,#N/A,FALSE,"8191";#N/A,#N/A,FALSE,"8383";#N/A,#N/A,FALSE,"MP 1024";#N/A,#N/A,FALSE,"AD_EX_97";#N/A,#N/A,FALSE,"BD 97"}</definedName>
    <definedName name="CSSL1998" hidden="1">{#N/A,#N/A,FALSE,"IR E CS 1997";#N/A,#N/A,FALSE,"PR ND";#N/A,#N/A,FALSE,"8191";#N/A,#N/A,FALSE,"8383";#N/A,#N/A,FALSE,"MP 1024";#N/A,#N/A,FALSE,"AD_EX_97";#N/A,#N/A,FALSE,"BD 97"}</definedName>
    <definedName name="custo1" hidden="1">{#N/A,#N/A,FALSE,"Relatórios";"Vendas e Custos",#N/A,FALSE,"Vendas e Custos";"Premissas",#N/A,FALSE,"Premissas";"Projeções",#N/A,FALSE,"Projeções";"Dolar",#N/A,FALSE,"Dolar";"Original",#N/A,FALSE,"Original e UFIR"}</definedName>
    <definedName name="d" hidden="1">{"RRHH",#N/A,FALSE,"Por Dirección";"Operaciones",#N/A,FALSE,"Por Dirección";"Logística",#N/A,FALSE,"Por Dirección";"Comercial",#N/A,FALSE,"Por Dirección";"Administracion",#N/A,FALSE,"Por Dirección"}</definedName>
    <definedName name="da" hidden="1">{#N/A,#N/A,FALSE,"Aging Summary";#N/A,#N/A,FALSE,"Ratio Analysis";#N/A,#N/A,FALSE,"Test 120 Day Accts";#N/A,#N/A,FALSE,"Tickmarks"}</definedName>
    <definedName name="dc" hidden="1">{#N/A,#N/A,FALSE,"Aging Summary";#N/A,#N/A,FALSE,"Ratio Analysis";#N/A,#N/A,FALSE,"Test 120 Day Accts";#N/A,#N/A,FALSE,"Tickmarks"}</definedName>
    <definedName name="dd" hidden="1">{#N/A,#N/A,FALSE,"Ventas";#N/A,#N/A,FALSE,"MARGEN";#N/A,#N/A,FALSE,"Resultado";#N/A,#N/A,FALSE,"GRAFICOS";#N/A,#N/A,FALSE,"GRAFICOS (2)"}</definedName>
    <definedName name="ddd" hidden="1">{#N/A,#N/A,FALSE,"Ventas";#N/A,#N/A,FALSE,"MARGEN";#N/A,#N/A,FALSE,"Resultado";#N/A,#N/A,FALSE,"GRAFICOS";#N/A,#N/A,FALSE,"GRAFICOS (2)"}</definedName>
    <definedName name="dddddddddddd" hidden="1">{0,#N/A,FALSE,0;0,#N/A,FALSE,0;0,#N/A,FALSE,0;0,#N/A,FALSE,0}</definedName>
    <definedName name="de" hidden="1">{"Fecha_Dezembro",#N/A,FALSE,"FECHAMENTO-2002 ";"Defer_Dezermbro",#N/A,FALSE,"DIFERIDO";"Pis_Dezembro",#N/A,FALSE,"PIS COFINS";"Iss_Dezembro",#N/A,FALSE,"ISS"}</definedName>
    <definedName name="deee" hidden="1">{"Fecha_Setembro",#N/A,FALSE,"FECHAMENTO-2002 ";"Defer_Setembro",#N/A,FALSE,"DIFERIDO";"Pis_Setembro",#N/A,FALSE,"PIS COFINS";"Iss_Setembro",#N/A,FALSE,"ISS"}</definedName>
    <definedName name="DELTA" hidden="1">{#N/A,#N/A,FALSE,"Title";#N/A,#N/A,FALSE,"Corp b sheet";#N/A,#N/A,FALSE,"MODIFIED Pl";#N/A,#N/A,FALSE,"Balance Sheet";#N/A,#N/A,FALSE,"Profit and Loss";#N/A,#N/A,FALSE,"Supplement info";#N/A,#N/A,FALSE,"Cashflow";#N/A,#N/A,FALSE,"Asspc Co - Inv Schedule";#N/A,#N/A,FALSE,"kpi"}</definedName>
    <definedName name="DELTA2" hidden="1">{#N/A,#N/A,FALSE,"Title";#N/A,#N/A,FALSE,"Corp b sheet";#N/A,#N/A,FALSE,"MODIFIED Pl";#N/A,#N/A,FALSE,"Balance Sheet";#N/A,#N/A,FALSE,"Profit and Loss";#N/A,#N/A,FALSE,"Supplement info";#N/A,#N/A,FALSE,"Cashflow";#N/A,#N/A,FALSE,"Asspc Co - Inv Schedule";#N/A,#N/A,FALSE,"kpi"}</definedName>
    <definedName name="df" hidden="1">{"RRHH",#N/A,FALSE,"Por Dirección";"Operaciones",#N/A,FALSE,"Por Dirección";"Logística",#N/A,FALSE,"Por Dirección";"Comercial",#N/A,FALSE,"Por Dirección";"Administracion",#N/A,FALSE,"Por Dirección"}</definedName>
    <definedName name="dfgfghg" hidden="1">{"CSC_1",#N/A,FALSE,"CSC Outputs";"CSC_2",#N/A,FALSE,"CSC Outputs"}</definedName>
    <definedName name="dhf" hidden="1">{"RRHH",#N/A,FALSE,"Por Dirección";"Operaciones",#N/A,FALSE,"Por Dirección";"Logística",#N/A,FALSE,"Por Dirección";"Comercial",#N/A,FALSE,"Por Dirección";"Administracion",#N/A,FALSE,"Por Dirección"}</definedName>
    <definedName name="diario2" hidden="1">{"VERGALHÃO",#N/A,FALSE,"DIÁRIA";"CATODO",#N/A,FALSE,"DIÁRIA"}</definedName>
    <definedName name="dl" hidden="1">{"RRHH",#N/A,FALSE,"Por Dirección";"Operaciones",#N/A,FALSE,"Por Dirección";"Logística",#N/A,FALSE,"Por Dirección";"Comercial",#N/A,FALSE,"Por Dirección";"Administracion",#N/A,FALSE,"Por Dirección"}</definedName>
    <definedName name="DME_Dirty" hidden="1">"Falso"</definedName>
    <definedName name="ds" hidden="1">{"RRHH",#N/A,FALSE,"Por Dirección";"Operaciones",#N/A,FALSE,"Por Dirección";"Logística",#N/A,FALSE,"Por Dirección";"Comercial",#N/A,FALSE,"Por Dirección";"Administracion",#N/A,FALSE,"Por Dirección"}</definedName>
    <definedName name="dsd" hidden="1">"CAVD7SCWJ2AXAA0RJGKFLUFZV"</definedName>
    <definedName name="dw" hidden="1">{"RRHH",#N/A,FALSE,"Por Dirección";"Operaciones",#N/A,FALSE,"Por Dirección";"Logística",#N/A,FALSE,"Por Dirección";"Comercial",#N/A,FALSE,"Por Dirección";"Administracion",#N/A,FALSE,"Por Dirección"}</definedName>
    <definedName name="e" hidden="1">{"RRHH",#N/A,FALSE,"Por Dirección";"Operaciones",#N/A,FALSE,"Por Dirección";"Logística",#N/A,FALSE,"Por Dirección";"Comercial",#N/A,FALSE,"Por Dirección";"Administracion",#N/A,FALSE,"Por Dirección"}</definedName>
    <definedName name="efsdf" hidden="1">{"RRHH",#N/A,FALSE,"Por Dirección";"Operaciones",#N/A,FALSE,"Por Dirección";"Logística",#N/A,FALSE,"Por Dirección";"Comercial",#N/A,FALSE,"Por Dirección";"Administracion",#N/A,FALSE,"Por Dirección"}</definedName>
    <definedName name="esdfsadfsadfsda" hidden="1">'[4]ACUMULADO ANO 2001'!$B$6:$B$13</definedName>
    <definedName name="ev.Calculation" hidden="1">-4105</definedName>
    <definedName name="ev.Initialized" hidden="1">FALSE</definedName>
    <definedName name="ewr" hidden="1">{"RRHH",#N/A,FALSE,"Por Dirección";"Operaciones",#N/A,FALSE,"Por Dirección";"Logística",#N/A,FALSE,"Por Dirección";"Comercial",#N/A,FALSE,"Por Dirección";"Administracion",#N/A,FALSE,"Por Dirección"}</definedName>
    <definedName name="fafd" hidden="1">{"Merger Output",#N/A,FALSE,"Summary_Output";"Flowback Assesment dollars",#N/A,FALSE,"FLow";"Flowback assesment percent",#N/A,FALSE,"FLow";"Impact to Rubik Price",#N/A,FALSE,"FLow"}</definedName>
    <definedName name="fd" hidden="1">{"RRHH",#N/A,FALSE,"Por Dirección";"Operaciones",#N/A,FALSE,"Por Dirección";"Logística",#N/A,FALSE,"Por Dirección";"Comercial",#N/A,FALSE,"Por Dirección";"Administracion",#N/A,FALSE,"Por Dirección"}</definedName>
    <definedName name="fdf" hidden="1">{"mgmt forecast",#N/A,FALSE,"Mgmt Forecast";"dcf table",#N/A,FALSE,"Mgmt Forecast";"sensitivity",#N/A,FALSE,"Mgmt Forecast";"table inputs",#N/A,FALSE,"Mgmt Forecast";"calculations",#N/A,FALSE,"Mgmt Forecast"}</definedName>
    <definedName name="fdgdsfshgsdfghse" hidden="1">{#N/A,#N/A,FALSE,"Previa Fech";#N/A,#N/A,FALSE,"PIS";#N/A,#N/A,FALSE,"COFINS";#N/A,#N/A,FALSE,"PDD";#N/A,#N/A,FALSE,"C.Social";#N/A,#N/A,FALSE,"LALUR";#N/A,#N/A,FALSE,"Estimado(2)";#N/A,#N/A,FALSE,"Estimado-1";#N/A,#N/A,FALSE,"C.Social_RF";#N/A,#N/A,FALSE,"LALUR_RF";#N/A,#N/A,FALSE,"Comparativo";#N/A,#N/A,FALSE,"Extra-1";#N/A,#N/A,FALSE,"RET-PL."}</definedName>
    <definedName name="ff" hidden="1">{#N/A,#N/A,FALSE,"Aging Summary";#N/A,#N/A,FALSE,"Ratio Analysis";#N/A,#N/A,FALSE,"Test 120 Day Accts";#N/A,#N/A,FALSE,"Tickmarks"}</definedName>
    <definedName name="FG" hidden="1">{"RRHH",#N/A,FALSE,"Por Dirección";"Operaciones",#N/A,FALSE,"Por Dirección";"Logística",#N/A,FALSE,"Por Dirección";"Comercial",#N/A,FALSE,"Por Dirección";"Administracion",#N/A,FALSE,"Por Dirección"}</definedName>
    <definedName name="fgdfg" hidden="1">'[5]ACUMULADO ANO 2001'!$B$6:$B$13</definedName>
    <definedName name="fgdh" hidden="1">{"RRHH",#N/A,FALSE,"Por Dirección";"Operaciones",#N/A,FALSE,"Por Dirección";"Logística",#N/A,FALSE,"Por Dirección";"Comercial",#N/A,FALSE,"Por Dirección";"Administracion",#N/A,FALSE,"Por Dirección"}</definedName>
    <definedName name="fhfhfg" hidden="1">{"RRHH",#N/A,FALSE,"Por Dirección";"Operaciones",#N/A,FALSE,"Por Dirección";"Logística",#N/A,FALSE,"Por Dirección";"Comercial",#N/A,FALSE,"Por Dirección";"Administracion",#N/A,FALSE,"Por Dirección"}</definedName>
    <definedName name="fix" hidden="1">{"CSC_1",#N/A,FALSE,"CSC Outputs";"CSC_2",#N/A,FALSE,"CSC Outputs"}</definedName>
    <definedName name="fj" hidden="1">{"RRHH",#N/A,FALSE,"Por Dirección";"Operaciones",#N/A,FALSE,"Por Dirección";"Logística",#N/A,FALSE,"Por Dirección";"Comercial",#N/A,FALSE,"Por Dirección";"Administracion",#N/A,FALSE,"Por Dirección"}</definedName>
    <definedName name="fjjashfja" hidden="1">#REF!</definedName>
    <definedName name="fs" hidden="1">{"RRHH",#N/A,FALSE,"Por Dirección";"Operaciones",#N/A,FALSE,"Por Dirección";"Logística",#N/A,FALSE,"Por Dirección";"Comercial",#N/A,FALSE,"Por Dirección";"Administracion",#N/A,FALSE,"Por Dirección"}</definedName>
    <definedName name="gd" hidden="1">{"RRHH",#N/A,FALSE,"Por Dirección";"Operaciones",#N/A,FALSE,"Por Dirección";"Logística",#N/A,FALSE,"Por Dirección";"Comercial",#N/A,FALSE,"Por Dirección";"Administracion",#N/A,FALSE,"Por Dirección"}</definedName>
    <definedName name="gg" hidden="1">{"Fecha_Outubro",#N/A,FALSE,"FECHAMENTO-2002 ";"Defer_Outubro",#N/A,FALSE,"DIFERIDO";"Pis_Outubro",#N/A,FALSE,"PIS COFINS";"Iss_Outubro",#N/A,FALSE,"ISS"}</definedName>
    <definedName name="ghdgh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Gráfico2" hidden="1">{"'Quadro'!$A$4:$BG$78"}</definedName>
    <definedName name="gráfico2." hidden="1">{"'Quadro'!$A$4:$BG$78"}</definedName>
    <definedName name="gráfico2a" hidden="1">{"'Quadro'!$A$4:$BG$78"}</definedName>
    <definedName name="grf" hidden="1">{"VERGALHÃO",#N/A,FALSE,"DIÁRIA";"CATODO",#N/A,FALSE,"DIÁRIA"}</definedName>
    <definedName name="GrpAcct1" hidden="1">"5611"</definedName>
    <definedName name="GrpAcct2" hidden="1">"5612"</definedName>
    <definedName name="GrpLevel" hidden="1">2</definedName>
    <definedName name="h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hg" hidden="1">{"RRHH",#N/A,FALSE,"Por Dirección";"Operaciones",#N/A,FALSE,"Por Dirección";"Logística",#N/A,FALSE,"Por Dirección";"Comercial",#N/A,FALSE,"Por Dirección";"Administracion",#N/A,FALSE,"Por Dirección"}</definedName>
    <definedName name="HGD" hidden="1">{"RRHH",#N/A,FALSE,"Por Dirección";"Operaciones",#N/A,FALSE,"Por Dirección";"Logística",#N/A,FALSE,"Por Dirección";"Comercial",#N/A,FALSE,"Por Dirección";"Administracion",#N/A,FALSE,"Por Dirección"}</definedName>
    <definedName name="hhh" hidden="1">{#N/A,#N/A,FALSE,"Previa Fech";#N/A,#N/A,FALSE,"PIS.COFINS";#N/A,#N/A,FALSE,"PDD";#N/A,#N/A,FALSE,"PIRD";#N/A,#N/A,FALSE,"C.Social";#N/A,#N/A,FALSE,"LALUR";#N/A,#N/A,FALSE,"Estimado(2)";#N/A,#N/A,FALSE,"Estimado-1";#N/A,#N/A,FALSE,"C.Social_RF";#N/A,#N/A,FALSE,"LALUR_RF";#N/A,#N/A,FALSE,"Contr.CT";#N/A,#N/A,FALSE,"Comparativo";#N/A,#N/A,FALSE,"Extra-1";#N/A,#N/A,FALSE,"RET-PL."}</definedName>
    <definedName name="hn.ConvertZero1" hidden="1">[6]LTM!$G$461:$J$461,[6]LTM!$G$463:$J$464,[6]LTM!$G$468:$J$469,[6]LTM!$G$473:$J$475,[6]LTM!$G$480:$J$480,[6]LTM!$G$484:$J$485,[6]LTM!$G$490:$J$490,[6]LTM!$G$514:$J$518,[6]LTM!$G$525:$J$526,[6]LTM!$G$532:$J$537</definedName>
    <definedName name="hn.ConvertZero2" hidden="1">[6]LTM!$G$560:$J$560,[6]LTM!$H$590:$J$591,[6]LTM!$H$614:$J$614,[6]LTM!$H$635:$J$636,[6]LTM!$G$676:$J$680,[6]LTM!$G$686:$J$686,[6]LTM!$G$688:$J$694,[6]LTM!$G$681:$J$682</definedName>
    <definedName name="hn.ConvertZero3" hidden="1">[6]LTM!$G$699:$J$706,[6]LTM!$G$710:$J$714,[6]LTM!$G$717:$J$734,[6]LTM!$G$738:$J$738,[6]LTM!$G$745:$J$751</definedName>
    <definedName name="hn.ConvertZero4" hidden="1">[6]LTM!$G$840:$J$840,[6]LTM!$H$1266:$J$1266,[6]LTM!$G$1267:$J$1267,[6]LTM!$G$1454:$J$1461,[6]LTM!$J$1462,[6]LTM!$J$1463,[6]LTM!$G$1468:$J$1469,[6]LTM!$L$1469:$N$1469</definedName>
    <definedName name="hn.ConvertZeroUnhide1" hidden="1">[6]LTM!$G$1469:$J$1469,[6]LTM!$L$1469:$N$1469,[6]LTM!$H$1266:$J$1266</definedName>
    <definedName name="hn.Delete015" hidden="1">'[6]CREDIT STATS'!$B$9:$K$11,'[6]CREDIT STATS'!$O$11:$X$14,'[6]CREDIT STATS'!$B$25:$K$30,'[6]CREDIT STATS'!$O$25:$X$26</definedName>
    <definedName name="hn.DZ_MultByFXRates" hidden="1">[6]DropZone!$B$2:$I$118,[6]DropZone!$B$120:$I$132,[6]DropZone!$B$134:$I$136,[6]DropZone!$B$138:$I$146</definedName>
    <definedName name="hn.ExtDb" hidden="1">FALSE</definedName>
    <definedName name="hn.LTM_MultByFXRates" hidden="1">[6]LTM!$G$461:$N$477,[6]LTM!$G$480:$N$539,[6]LTM!$G$548:$N$667,[6]LTM!$G$676:$N$1266,[6]LTM!$G$1454:$N$1461,[6]LTM!$G$1463:$N$1465,[6]LTM!$G$1468:$N$1469</definedName>
    <definedName name="hn.ModelType" hidden="1">"DEAL"</definedName>
    <definedName name="hn.ModelVersion" hidden="1">1</definedName>
    <definedName name="hn.MultbyFXRates" hidden="1">[6]LTM!$G$461:$N$477,[6]LTM!$G$480:$N$539,[6]LTM!$G$548:$N$667,[6]LTM!$G$676:$N$1266,[6]LTM!$G$1454:$N$1461,[6]LTM!$G$1463:$N$1465,[6]LTM!$G$1468:$N$1469</definedName>
    <definedName name="hn.MultByFXRates1" hidden="1">[6]LTM!$G$461:$G$477,[6]LTM!$G$480:$G$539,[6]LTM!$G$548:$G$562,[6]LTM!$G$676:$G$840,[6]LTM!$G$1454:$G$1469</definedName>
    <definedName name="hn.MultByFXRates2" hidden="1">[6]LTM!$H$461:$H$477,[6]LTM!$H$480:$H$539,[6]LTM!$H$548:$H$667,[6]LTM!$H$676:$H$1266,[6]LTM!$H$1454:$H$1469</definedName>
    <definedName name="hn.MultByFXRates3" hidden="1">[6]LTM!$I$461:$I$477,[6]LTM!$I$480:$I$539,[6]LTM!$I$548:$I$667,[6]LTM!$I$676:$I$1266,[6]LTM!$I$1454:$I$1469</definedName>
    <definedName name="hn.MultbyFxrates4" hidden="1">[6]LTM!$J$461:$J$477,[6]LTM!$J$480:$J$539,[6]LTM!$J$548:$J$668,[6]LTM!$J$676:$J$1266,[6]LTM!$J$1454:$J$1461,[6]LTM!$J$1463:$J$1465,[6]LTM!$J$1468</definedName>
    <definedName name="hn.multbyfxrates5" hidden="1">[6]LTM!$L$461:$L$477,[6]LTM!$L$480:$L$539,[6]LTM!$L$548:$L$562,[6]LTM!$L$676:$L$840,[6]LTM!$L$1454:$L$1469</definedName>
    <definedName name="hn.multbyfxrates6" hidden="1">[6]LTM!$M$461:$M$477,[6]LTM!$M$480:$M$539,[6]LTM!$M$548:$M$668,[6]LTM!$M$676:$M$1266,[6]LTM!$M$1454:$M$1469</definedName>
    <definedName name="hn.multbyfxrates7" hidden="1">[6]LTM!$N$461:$N$477,[6]LTM!$N$480:$N$539,[6]LTM!$N$548:$N$667,[6]LTM!$N$676:$N$1266,[6]LTM!$N$1454:$N$1469</definedName>
    <definedName name="hn.MultByFXRatesBot1" hidden="1">[6]LTM!$G$676:$G$682,[6]LTM!$G$686,[6]LTM!$G$688:$G$694,[6]LTM!$G$699:$G$706,[6]LTM!$G$710:$G$714,[6]LTM!$G$717:$G$734,[6]LTM!$G$738,[6]LTM!$G$738,[6]LTM!$G$745:$G$751,[6]LTM!$G$840,[6]LTM!$G$1454:$G$1461,[6]LTM!$G$1468:$G$1469</definedName>
    <definedName name="hn.MultByFXRatesBot2" hidden="1">[6]LTM!$H$676:$H$682,[6]LTM!$H$686,[6]LTM!$H$688:$H$694,[6]LTM!$H$699:$H$706,[6]LTM!$H$710:$H$714,[6]LTM!$H$717:$H$734,[6]LTM!$H$738,[6]LTM!$H$745:$H$751,[6]LTM!$H$840,[6]LTM!$H$1266,[6]LTM!$H$1454:$H$1461,[6]LTM!$H$1468:$H$1469</definedName>
    <definedName name="hn.MultByFXRatesBot3" hidden="1">[6]LTM!$I$676:$I$682,[6]LTM!$I$686,[6]LTM!$I$688:$I$694,[6]LTM!$I$699:$I$706,[6]LTM!$I$710:$I$714,[6]LTM!$I$717:$I$734,[6]LTM!$I$738,[6]LTM!$I$745:$I$751,[6]LTM!$I$840,[6]LTM!$I$1266,[6]LTM!$I$1454:$I$1461,[6]LTM!$I$1468:$I$1469</definedName>
    <definedName name="hn.MultByFXRatesBot4" hidden="1">[6]LTM!$J$676:$J$682,[6]LTM!$J$686,[6]LTM!$J$688:$J$694,[6]LTM!$J$699:$J$706,[6]LTM!$J$710:$J$714,[6]LTM!$J$717:$J$734,[6]LTM!$J$738,[6]LTM!$J$745:$J$751,[6]LTM!$J$840,[6]LTM!$J$1266,[6]LTM!$J$1454:$J$1461,[6]LTM!$J$1463:$J$1465,[6]LTM!$J$1468</definedName>
    <definedName name="hn.MultByFXRatesBot5" hidden="1">[6]LTM!$L$676:$L$682,[6]LTM!$L$686,[6]LTM!$L$688:$L$694,[6]LTM!$L$699:$L$706,[6]LTM!$L$710:$L$714,[6]LTM!$L$717:$L$734,[6]LTM!$L$738,[6]LTM!$L$745:$L$751,[6]LTM!$L$837:$L$838,[6]LTM!$L$1454:$L$1458,[6]LTM!$L$1468:$L$1469</definedName>
    <definedName name="hn.MultByFXRatesBot6" hidden="1">[6]LTM!$M$676:$M$682,[6]LTM!$M$686,[6]LTM!$M$688:$M$694,[6]LTM!$M$699:$M$706,[6]LTM!$M$710:$M$714,[6]LTM!$M$717:$M$734,[6]LTM!$M$738,[6]LTM!$M$745:$M$751,[6]LTM!$M$837:$M$838,[6]LTM!$M$1454:$M$1458,[6]LTM!$M$1468:$M$1469</definedName>
    <definedName name="hn.MultByFXRatesBot7" hidden="1">[6]LTM!$N$676:$N$682,[6]LTM!$N$686,[6]LTM!$N$688:$N$694,[6]LTM!$N$699:$N$706,[6]LTM!$N$710:$N$714,[6]LTM!$N$717:$N$734,[6]LTM!$N$738,[6]LTM!$N$745:$N$751,[6]LTM!$N$837:$N$838,[6]LTM!$N$1454:$N$1458,[6]LTM!$N$1468:$N$1469</definedName>
    <definedName name="hn.MultByFXRatesTop1" hidden="1">[6]LTM!$G$461,[6]LTM!$G$463:$G$464,[6]LTM!$G$468:$G$469,[6]LTM!$G$473:$G$475,[6]LTM!$G$480,[6]LTM!$G$484:$G$485,[6]LTM!$G$490:$G$509,[6]LTM!$G$512,[6]LTM!$G$514:$G$518,[6]LTM!$G$525:$G$526,[6]LTM!$G$532:$G$537,[6]LTM!$G$560</definedName>
    <definedName name="hn.MultByFXRatesTop2" hidden="1">[6]LTM!$H$461,[6]LTM!$H$463:$H$464,[6]LTM!$H$468:$H$469,[6]LTM!$H$473:$H$475,[6]LTM!$H$480,[6]LTM!$H$484:$H$485,[6]LTM!$H$490:$H$509,[6]LTM!$H$512,[6]LTM!$H$514:$H$518,[6]LTM!$H$525:$H$526,[6]LTM!$H$532:$H$537,[6]LTM!$H$560,[6]LTM!$H$590:$H$591,[6]LTM!$H$614:$H$631,[6]LTM!$H$635:$H$636</definedName>
    <definedName name="hn.MultByFXRatesTop3" hidden="1">[6]LTM!$I$461,[6]LTM!$I$463:$I$464,[6]LTM!$I$468:$I$469,[6]LTM!$I$473:$I$475,[6]LTM!$I$480,[6]LTM!$I$484:$I$485,[6]LTM!$I$490:$I$509,[6]LTM!$I$512,[6]LTM!$I$514:$I$518,[6]LTM!$I$525:$I$526,[6]LTM!$I$532:$I$537,[6]LTM!$I$560,[6]LTM!$I$590:$I$591,[6]LTM!$I$614:$I$631,[6]LTM!$I$635:$I$636</definedName>
    <definedName name="hn.MultByFXRatesTop4" hidden="1">[6]LTM!$J$461,[6]LTM!$J$463:$J$464,[6]LTM!$J$468:$J$469,[6]LTM!$J$473:$J$475,[6]LTM!$J$480,[6]LTM!$J$484:$J$485,[6]LTM!$J$490:$J$509,[6]LTM!$J$512,[6]LTM!$J$514:$J$518,[6]LTM!$J$525:$J$526,[6]LTM!$J$532:$J$537,[6]LTM!$J$560,[6]LTM!$J$590:$J$591,[6]LTM!$J$614:$J$631,[6]LTM!$J$635:$J$636</definedName>
    <definedName name="hn.MultByFXRatesTop5" hidden="1">[6]LTM!$L$461,[6]LTM!$L$463:$L$464,[6]LTM!$L$468:$L$469,[6]LTM!$L$473:$L$475,[6]LTM!$L$480,[6]LTM!$L$484:$L$485,[6]LTM!$L$490:$L$509,[6]LTM!$L$512,[6]LTM!$L$514:$L$518,[6]LTM!$L$525:$L$526,[6]LTM!$L$532:$L$537,[6]LTM!$L$560</definedName>
    <definedName name="hn.MultByFXRatesTop6" hidden="1">[6]LTM!$M$461,[6]LTM!$M$463:$M$464,[6]LTM!$M$468:$M$469,[6]LTM!$M$473:$M$475,[6]LTM!$M$480,[6]LTM!$M$484:$M$485,[6]LTM!$M$490:$M$509,[6]LTM!$M$512,[6]LTM!$M$514:$M$518,[6]LTM!$M$525:$M$526,[6]LTM!$M$532:$M$537,[6]LTM!$M$560,[6]LTM!$M$590:$M$591,[6]LTM!$M$614:$M$631,[6]LTM!$M$635:$M$636</definedName>
    <definedName name="hn.MultByFXRatesTop7" hidden="1">[6]LTM!$N$461,[6]LTM!$N$463:$N$464,[6]LTM!$N$468:$N$469,[6]LTM!$N$473:$N$475,[6]LTM!$N$480,[6]LTM!$N$484:$N$485,[6]LTM!$N$490:$N$509,[6]LTM!$N$512,[6]LTM!$N$514:$N$518,[6]LTM!$N$525:$N$526,[6]LTM!$N$532:$N$537,[6]LTM!$N$560,[6]LTM!$N$590:$N$591,[6]LTM!$N$614:$N$631,[6]LTM!$N$635:$N$636</definedName>
    <definedName name="hn.NoUpload" hidden="1">0</definedName>
    <definedName name="htlm" hidden="1">{"'Quadro'!$A$4:$BG$78"}</definedName>
    <definedName name="HTML_CodePage" hidden="1">1252</definedName>
    <definedName name="HTML_Control" hidden="1">{"'Quadro'!$A$4:$BG$78"}</definedName>
    <definedName name="html_control1" hidden="1">{"'Quadro'!$A$4:$BG$78"}</definedName>
    <definedName name="HTML_Description" hidden="1">""</definedName>
    <definedName name="HTML_Email" hidden="1">"gsantana@centro-atlantica.com.br"</definedName>
    <definedName name="HTML_Header" hidden="1">"Quadro"</definedName>
    <definedName name="HTML_LastUpdate" hidden="1">"02/05/02"</definedName>
    <definedName name="HTML_LineAfter" hidden="1">TRUE</definedName>
    <definedName name="HTML_LineBefore" hidden="1">TRUE</definedName>
    <definedName name="HTML_Name" hidden="1">"Gilson César Santana"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"C:\Gilson Cesar\MeuHTML.htm"</definedName>
    <definedName name="HTML_PathFileMac" hidden="1">"Macintosh HD:HomePageStuff:New_Home_Page:datafile:histret.html"</definedName>
    <definedName name="HTML_PathTemplate" hidden="1">"C:\Meus documentos\internet\UNA\Nota.htm"</definedName>
    <definedName name="HTML_Title" hidden="1">"Quadro Logistico Maio"</definedName>
    <definedName name="HTML1_1" hidden="1">"[ReturnsHistorical]Sheet1!$A$1:$D$77"</definedName>
    <definedName name="HTML1_10" hidden="1">""</definedName>
    <definedName name="HTML1_11" hidden="1">1</definedName>
    <definedName name="HTML1_12" hidden="1">"Zip 100:New_Home_Page:datafile:histret.html"</definedName>
    <definedName name="HTML1_2" hidden="1">1</definedName>
    <definedName name="HTML1_3" hidden="1">"ReturnsHistorical"</definedName>
    <definedName name="HTML1_4" hidden="1">"Historical Returns on Stocks, Bonds and Bills"</definedName>
    <definedName name="HTML1_5" hidden="1">"Ibbotson Data"</definedName>
    <definedName name="HTML1_6" hidden="1">-4146</definedName>
    <definedName name="HTML1_7" hidden="1">-4146</definedName>
    <definedName name="HTML1_8" hidden="1">"3/17/97"</definedName>
    <definedName name="HTML1_9" hidden="1">"Aswath Damodaran"</definedName>
    <definedName name="HTML2_1" hidden="1">"[histret.xls]Sheet1!$A$1:$G$85"</definedName>
    <definedName name="HTML2_10" hidden="1">""</definedName>
    <definedName name="HTML2_11" hidden="1">1</definedName>
    <definedName name="HTML2_12" hidden="1">"Macintosh HD:New_Home_Page:datafile:histret.html"</definedName>
    <definedName name="HTML2_2" hidden="1">1</definedName>
    <definedName name="HTML2_3" hidden="1">"Historical Returns"</definedName>
    <definedName name="HTML2_4" hidden="1">"Historical Returns on Stocks, Bonds and Bills"</definedName>
    <definedName name="HTML2_5" hidden="1">""</definedName>
    <definedName name="HTML2_6" hidden="1">1</definedName>
    <definedName name="HTML2_7" hidden="1">1</definedName>
    <definedName name="HTML2_8" hidden="1">"2/3/98"</definedName>
    <definedName name="HTML2_9" hidden="1">"Aswath Damodaran"</definedName>
    <definedName name="HTMLCount" hidden="1">2</definedName>
    <definedName name="INDUSTRIAL" hidden="1">{"RRHH",#N/A,FALSE,"Por Dirección";"Operaciones",#N/A,FALSE,"Por Dirección";"Logística",#N/A,FALSE,"Por Dirección";"Comercial",#N/A,FALSE,"Por Dirección";"Administracion",#N/A,FALSE,"Por Dirección"}</definedName>
    <definedName name="IQ_1_4_FAMILY_JUNIOR_LIENS_CHARGE_OFFS_FDIC" hidden="1">"c6605"</definedName>
    <definedName name="IQ_1_4_FAMILY_JUNIOR_LIENS_NET_CHARGE_OFFS_FDIC" hidden="1">"c6643"</definedName>
    <definedName name="IQ_1_4_FAMILY_JUNIOR_LIENS_RECOVERIES_FDIC" hidden="1">"c6624"</definedName>
    <definedName name="IQ_1_4_FAMILY_SENIOR_LIENS_CHARGE_OFFS_FDIC" hidden="1">"c6604"</definedName>
    <definedName name="IQ_1_4_FAMILY_SENIOR_LIENS_NET_CHARGE_OFFS_FDIC" hidden="1">"c6642"</definedName>
    <definedName name="IQ_1_4_FAMILY_SENIOR_LIENS_RECOVERIES_FDIC" hidden="1">"c6623"</definedName>
    <definedName name="IQ_1_4_HOME_EQUITY_NET_LOANS_FDIC" hidden="1">"c6441"</definedName>
    <definedName name="IQ_1_4_RESIDENTIAL_FIRST_LIENS_NET_LOANS_FDIC" hidden="1">"c6439"</definedName>
    <definedName name="IQ_1_4_RESIDENTIAL_JUNIOR_LIENS_NET_LOANS_FDIC" hidden="1">"c6440"</definedName>
    <definedName name="IQ_1_4_RESIDENTIAL_LOANS_FDIC" hidden="1">"c6310"</definedName>
    <definedName name="IQ_30YR_FIXED_MORTGAGE" hidden="1">"c6811"</definedName>
    <definedName name="IQ_30YR_FIXED_MORTGAGE_FC" hidden="1">"c7691"</definedName>
    <definedName name="IQ_30YR_FIXED_MORTGAGE_POP" hidden="1">"c7031"</definedName>
    <definedName name="IQ_30YR_FIXED_MORTGAGE_POP_FC" hidden="1">"c7911"</definedName>
    <definedName name="IQ_30YR_FIXED_MORTGAGE_YOY" hidden="1">"c7251"</definedName>
    <definedName name="IQ_30YR_FIXED_MORTGAGE_YOY_FC" hidden="1">"c8131"</definedName>
    <definedName name="IQ_ACCOUNT_CHANGE" hidden="1">"c1449"</definedName>
    <definedName name="IQ_ACCOUNTING_STANDARD" hidden="1">"c4539"</definedName>
    <definedName name="IQ_ACCOUNTING_STANDARD_CIQ" hidden="1">"c5092"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CAGR" hidden="1">"c6159"</definedName>
    <definedName name="IQ_ACCT_RECV_10YR_ANN_GROWTH" hidden="1">"c1924"</definedName>
    <definedName name="IQ_ACCT_RECV_1YR_ANN_GROWTH" hidden="1">"c1919"</definedName>
    <definedName name="IQ_ACCT_RECV_2YR_ANN_CAGR" hidden="1">"c6155"</definedName>
    <definedName name="IQ_ACCT_RECV_2YR_ANN_GROWTH" hidden="1">"c1920"</definedName>
    <definedName name="IQ_ACCT_RECV_3YR_ANN_CAGR" hidden="1">"c6156"</definedName>
    <definedName name="IQ_ACCT_RECV_3YR_ANN_GROWTH" hidden="1">"c1921"</definedName>
    <definedName name="IQ_ACCT_RECV_5YR_ANN_CAGR" hidden="1">"c6157"</definedName>
    <definedName name="IQ_ACCT_RECV_5YR_ANN_GROWTH" hidden="1">"c1922"</definedName>
    <definedName name="IQ_ACCT_RECV_7YR_ANN_CAGR" hidden="1">"c6158"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RED_BY_REPORTING_BANK_FDIC" hidden="1">"c6535"</definedName>
    <definedName name="IQ_ACQUISITION_RE_ASSETS" hidden="1">"c1628"</definedName>
    <definedName name="IQ_ACTUAL_PRODUCTION_ALUM" hidden="1">"c9247"</definedName>
    <definedName name="IQ_ACTUAL_PRODUCTION_CATHODE_COP" hidden="1">"c9192"</definedName>
    <definedName name="IQ_ACTUAL_PRODUCTION_COAL" hidden="1">"c9821"</definedName>
    <definedName name="IQ_ACTUAL_PRODUCTION_COP" hidden="1">"c9191"</definedName>
    <definedName name="IQ_ACTUAL_PRODUCTION_DIAM" hidden="1">"c9671"</definedName>
    <definedName name="IQ_ACTUAL_PRODUCTION_GOLD" hidden="1">"c9032"</definedName>
    <definedName name="IQ_ACTUAL_PRODUCTION_IRON" hidden="1">"c9406"</definedName>
    <definedName name="IQ_ACTUAL_PRODUCTION_LEAD" hidden="1">"c9459"</definedName>
    <definedName name="IQ_ACTUAL_PRODUCTION_MANG" hidden="1">"c9512"</definedName>
    <definedName name="IQ_ACTUAL_PRODUCTION_MET_COAL" hidden="1">"c9761"</definedName>
    <definedName name="IQ_ACTUAL_PRODUCTION_MOLYB" hidden="1">"c9724"</definedName>
    <definedName name="IQ_ACTUAL_PRODUCTION_NICK" hidden="1">"c9300"</definedName>
    <definedName name="IQ_ACTUAL_PRODUCTION_PLAT" hidden="1">"c9138"</definedName>
    <definedName name="IQ_ACTUAL_PRODUCTION_SILVER" hidden="1">"c9085"</definedName>
    <definedName name="IQ_ACTUAL_PRODUCTION_STEAM" hidden="1">"c9791"</definedName>
    <definedName name="IQ_ACTUAL_PRODUCTION_TITAN" hidden="1">"c9565"</definedName>
    <definedName name="IQ_ACTUAL_PRODUCTION_URAN" hidden="1">"c9618"</definedName>
    <definedName name="IQ_ACTUAL_PRODUCTION_ZINC" hidden="1">"c9353"</definedName>
    <definedName name="IQ_AD" hidden="1">"c7"</definedName>
    <definedName name="IQ_ADD_PAID_IN" hidden="1">"c1344"</definedName>
    <definedName name="IQ_ADDIN" hidden="1">"AUTO"</definedName>
    <definedName name="IQ_ADDITIONAL_NON_INT_INC_FDIC" hidden="1">"c6574"</definedName>
    <definedName name="IQ_ADJ_AVG_BANK_ASSETS" hidden="1">"c2671"</definedName>
    <definedName name="IQ_ADJUSTABLE_RATE_LOANS_FDIC" hidden="1">"c6375"</definedName>
    <definedName name="IQ_ADJUSTED_NAV_COVERED" hidden="1">"c9963"</definedName>
    <definedName name="IQ_ADJUSTED_NAV_GROUP" hidden="1">"c9949"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" hidden="1">"c6195"</definedName>
    <definedName name="IQ_AE_REIT" hidden="1">"c13"</definedName>
    <definedName name="IQ_AE_UTI" hidden="1">"c14"</definedName>
    <definedName name="IQ_AFFO" hidden="1">"c8756"</definedName>
    <definedName name="IQ_AFFO_PER_SHARE_BASIC" hidden="1">"c8869"</definedName>
    <definedName name="IQ_AFFO_PER_SHARE_DILUTED" hidden="1">"c8870"</definedName>
    <definedName name="IQ_AFTER_TAX_INCOME_FDIC" hidden="1">"c6583"</definedName>
    <definedName name="IQ_AGRICULTURAL_PRODUCTION_CHARGE_OFFS_FDIC" hidden="1">"c6597"</definedName>
    <definedName name="IQ_AGRICULTURAL_PRODUCTION_CHARGE_OFFS_LESS_THAN_300M_FDIC" hidden="1">"c6655"</definedName>
    <definedName name="IQ_AGRICULTURAL_PRODUCTION_NET_CHARGE_OFFS_FDIC" hidden="1">"c6635"</definedName>
    <definedName name="IQ_AGRICULTURAL_PRODUCTION_NET_CHARGE_OFFS_LESS_THAN_300M_FDIC" hidden="1">"c6657"</definedName>
    <definedName name="IQ_AGRICULTURAL_PRODUCTION_RECOVERIES_FDIC" hidden="1">"c6616"</definedName>
    <definedName name="IQ_AGRICULTURAL_PRODUCTION_RECOVERIES_LESS_THAN_300M_FDIC" hidden="1">"c6656"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AVG_PSGR_FARE" hidden="1">"c10029"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NUMBER_HRS_FLOWN" hidden="1">"c10037"</definedName>
    <definedName name="IQ_AIR_NUMBER_OPERATING_AIRCRAFT_AVG" hidden="1">"c10035"</definedName>
    <definedName name="IQ_AIR_NUMBER_TRIPS_FLOWN" hidden="1">"c10030"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EX_PER_ASK_EXCL_FUEL" hidden="1">"c10034"</definedName>
    <definedName name="IQ_AIR_OPEX_PER_ASM_EXCL_FUEL" hidden="1">"c10033"</definedName>
    <definedName name="IQ_AIR_OPTIONS" hidden="1">"c2837"</definedName>
    <definedName name="IQ_AIR_ORDERS" hidden="1">"c2836"</definedName>
    <definedName name="IQ_AIR_OWNED" hidden="1">"c2832"</definedName>
    <definedName name="IQ_AIR_PERCENTAGE_SALES_VIA_INTERNET" hidden="1">"c10036"</definedName>
    <definedName name="IQ_AIR_PSGR_HAUL_AVG_LENGTH_KM" hidden="1">"c10032"</definedName>
    <definedName name="IQ_AIR_PSGR_HAUL_AVG_LENGTH_MILES" hidden="1">"c10031"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CAGR" hidden="1">"c6035"</definedName>
    <definedName name="IQ_ALLOWANCE_10YR_ANN_GROWTH" hidden="1">"c18"</definedName>
    <definedName name="IQ_ALLOWANCE_1YR_ANN_GROWTH" hidden="1">"c19"</definedName>
    <definedName name="IQ_ALLOWANCE_2YR_ANN_CAGR" hidden="1">"c6036"</definedName>
    <definedName name="IQ_ALLOWANCE_2YR_ANN_GROWTH" hidden="1">"c20"</definedName>
    <definedName name="IQ_ALLOWANCE_3YR_ANN_CAGR" hidden="1">"c6037"</definedName>
    <definedName name="IQ_ALLOWANCE_3YR_ANN_GROWTH" hidden="1">"c21"</definedName>
    <definedName name="IQ_ALLOWANCE_5YR_ANN_CAGR" hidden="1">"c6038"</definedName>
    <definedName name="IQ_ALLOWANCE_5YR_ANN_GROWTH" hidden="1">"c22"</definedName>
    <definedName name="IQ_ALLOWANCE_7YR_ANN_CAGR" hidden="1">"c6039"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ENDED_BALANCE_PREVIOUS_YR_FDIC" hidden="1">"c6499"</definedName>
    <definedName name="IQ_AMORT_EXPENSE_FDIC" hidden="1">"c6677"</definedName>
    <definedName name="IQ_AMORTIZATION" hidden="1">"c1591"</definedName>
    <definedName name="IQ_AMORTIZED_COST_FDIC" hidden="1">"c6426"</definedName>
    <definedName name="IQ_AMT_OUT" hidden="1">"c2145"</definedName>
    <definedName name="IQ_ANNU_DISTRIBUTION_UNIT" hidden="1">"c3004"</definedName>
    <definedName name="IQ_ANNUAL_PREMIUM_EQUIVALENT_NEW_BUSINESS" hidden="1">"c9972"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" hidden="1">"c6196"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" hidden="1">"c6197"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BACKED_FDIC" hidden="1">"c6301"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" hidden="1">"c6198"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" hidden="1">"c6199"</definedName>
    <definedName name="IQ_ASSET_WRITEDOWN_REIT" hidden="1">"c60"</definedName>
    <definedName name="IQ_ASSET_WRITEDOWN_UTI" hidden="1">"c61"</definedName>
    <definedName name="IQ_ASSETS_AP" hidden="1">"c8883"</definedName>
    <definedName name="IQ_ASSETS_AP_ABS" hidden="1">"c8902"</definedName>
    <definedName name="IQ_ASSETS_CAP_LEASE_DEPR" hidden="1">"c2068"</definedName>
    <definedName name="IQ_ASSETS_CAP_LEASE_GROSS" hidden="1">"c2069"</definedName>
    <definedName name="IQ_ASSETS_HELD_FDIC" hidden="1">"c6305"</definedName>
    <definedName name="IQ_ASSETS_NAME_AP" hidden="1">"c8921"</definedName>
    <definedName name="IQ_ASSETS_NAME_AP_ABS" hidden="1">"c8940"</definedName>
    <definedName name="IQ_ASSETS_OPER_LEASE_DEPR" hidden="1">"c2070"</definedName>
    <definedName name="IQ_ASSETS_OPER_LEASE_GROSS" hidden="1">"c2071"</definedName>
    <definedName name="IQ_ASSETS_PER_EMPLOYEE_FDIC" hidden="1">"c6737"</definedName>
    <definedName name="IQ_ASSETS_SOLD_1_4_FAMILY_LOANS_FDIC" hidden="1">"c6686"</definedName>
    <definedName name="IQ_ASSETS_SOLD_AUTO_LOANS_FDIC" hidden="1">"c6680"</definedName>
    <definedName name="IQ_ASSETS_SOLD_CL_LOANS_FDIC" hidden="1">"c6681"</definedName>
    <definedName name="IQ_ASSETS_SOLD_CREDIT_CARDS_RECEIVABLES_FDIC" hidden="1">"c6683"</definedName>
    <definedName name="IQ_ASSETS_SOLD_HOME_EQUITY_LINES_FDIC" hidden="1">"c6684"</definedName>
    <definedName name="IQ_ASSETS_SOLD_OTHER_CONSUMER_LOANS_FDIC" hidden="1">"c6682"</definedName>
    <definedName name="IQ_ASSETS_SOLD_OTHER_LOANS_FDIC" hidden="1">"c6685"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M" hidden="1">"c10043"</definedName>
    <definedName name="IQ_AUM_EQUITY_FUNDS" hidden="1">"c10039"</definedName>
    <definedName name="IQ_AUM_FIXED_INCOME_FUNDS" hidden="1">"c10040"</definedName>
    <definedName name="IQ_AUM_MONEY_MARKET_FUNDS" hidden="1">"c10041"</definedName>
    <definedName name="IQ_AUM_OTHER" hidden="1">"c10042"</definedName>
    <definedName name="IQ_AUTO_REGIST_NEW" hidden="1">"c6923"</definedName>
    <definedName name="IQ_AUTO_REGIST_NEW_APR" hidden="1">"c7583"</definedName>
    <definedName name="IQ_AUTO_REGIST_NEW_APR_FC" hidden="1">"c8463"</definedName>
    <definedName name="IQ_AUTO_REGIST_NEW_FC" hidden="1">"c7803"</definedName>
    <definedName name="IQ_AUTO_REGIST_NEW_POP" hidden="1">"c7143"</definedName>
    <definedName name="IQ_AUTO_REGIST_NEW_POP_FC" hidden="1">"c8023"</definedName>
    <definedName name="IQ_AUTO_REGIST_NEW_YOY" hidden="1">"c7363"</definedName>
    <definedName name="IQ_AUTO_REGIST_NEW_YOY_FC" hidden="1">"c8243"</definedName>
    <definedName name="IQ_AUTO_SALES_DOM" hidden="1">"c6852"</definedName>
    <definedName name="IQ_AUTO_SALES_DOM_APR" hidden="1">"c7512"</definedName>
    <definedName name="IQ_AUTO_SALES_DOM_APR_FC" hidden="1">"c8392"</definedName>
    <definedName name="IQ_AUTO_SALES_DOM_FC" hidden="1">"c7732"</definedName>
    <definedName name="IQ_AUTO_SALES_DOM_POP" hidden="1">"c7072"</definedName>
    <definedName name="IQ_AUTO_SALES_DOM_POP_FC" hidden="1">"c7952"</definedName>
    <definedName name="IQ_AUTO_SALES_DOM_YOY" hidden="1">"c7292"</definedName>
    <definedName name="IQ_AUTO_SALES_DOM_YOY_FC" hidden="1">"c8172"</definedName>
    <definedName name="IQ_AUTO_SALES_FOREIGN" hidden="1">"c6873"</definedName>
    <definedName name="IQ_AUTO_SALES_FOREIGN_APR" hidden="1">"c7533"</definedName>
    <definedName name="IQ_AUTO_SALES_FOREIGN_APR_FC" hidden="1">"c8413"</definedName>
    <definedName name="IQ_AUTO_SALES_FOREIGN_FC" hidden="1">"c7753"</definedName>
    <definedName name="IQ_AUTO_SALES_FOREIGN_POP" hidden="1">"c7093"</definedName>
    <definedName name="IQ_AUTO_SALES_FOREIGN_POP_FC" hidden="1">"c7973"</definedName>
    <definedName name="IQ_AUTO_SALES_FOREIGN_YOY" hidden="1">"c7313"</definedName>
    <definedName name="IQ_AUTO_SALES_FOREIGN_YOY_FC" hidden="1">"c8193"</definedName>
    <definedName name="IQ_AUTO_WRITTEN" hidden="1">"c62"</definedName>
    <definedName name="IQ_AVAILABLE_FOR_SALE_FDIC" hidden="1">"c6409"</definedName>
    <definedName name="IQ_AVERAGE_ASSETS_FDIC" hidden="1">"c6362"</definedName>
    <definedName name="IQ_AVERAGE_ASSETS_QUART_FDIC" hidden="1">"c6363"</definedName>
    <definedName name="IQ_AVERAGE_EARNING_ASSETS_FDIC" hidden="1">"c6748"</definedName>
    <definedName name="IQ_AVERAGE_EQUITY_FDIC" hidden="1">"c6749"</definedName>
    <definedName name="IQ_AVERAGE_LOANS_FDIC" hidden="1">"c6750"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CIQ" hidden="1">"c3612"</definedName>
    <definedName name="IQ_AVG_BROKER_REC_NO" hidden="1">"c64"</definedName>
    <definedName name="IQ_AVG_BROKER_REC_NO_CIQ" hidden="1">"c4657"</definedName>
    <definedName name="IQ_AVG_CALORIFIC_VALUE_COAL" hidden="1">"c9828"</definedName>
    <definedName name="IQ_AVG_CALORIFIC_VALUE_MET_COAL" hidden="1">"c9764"</definedName>
    <definedName name="IQ_AVG_CALORIFIC_VALUE_STEAM" hidden="1">"c9794"</definedName>
    <definedName name="IQ_AVG_DAILY_VOL" hidden="1">"c65"</definedName>
    <definedName name="IQ_AVG_EMPLOYEES" hidden="1">"c6019"</definedName>
    <definedName name="IQ_AVG_GRADE_ALUM" hidden="1">"c9254"</definedName>
    <definedName name="IQ_AVG_GRADE_COP" hidden="1">"c9201"</definedName>
    <definedName name="IQ_AVG_GRADE_DIAM" hidden="1">"c9678"</definedName>
    <definedName name="IQ_AVG_GRADE_GOLD" hidden="1">"c9039"</definedName>
    <definedName name="IQ_AVG_GRADE_IRON" hidden="1">"c9413"</definedName>
    <definedName name="IQ_AVG_GRADE_LEAD" hidden="1">"c9466"</definedName>
    <definedName name="IQ_AVG_GRADE_MANG" hidden="1">"c9519"</definedName>
    <definedName name="IQ_AVG_GRADE_MOLYB" hidden="1">"c9731"</definedName>
    <definedName name="IQ_AVG_GRADE_NICK" hidden="1">"c9307"</definedName>
    <definedName name="IQ_AVG_GRADE_PLAT" hidden="1">"c9145"</definedName>
    <definedName name="IQ_AVG_GRADE_SILVER" hidden="1">"c9092"</definedName>
    <definedName name="IQ_AVG_GRADE_TITAN" hidden="1">"c9572"</definedName>
    <definedName name="IQ_AVG_GRADE_URAN" hidden="1">"c9625"</definedName>
    <definedName name="IQ_AVG_GRADE_ZINC" hidden="1">"c9360"</definedName>
    <definedName name="IQ_AVG_INDUSTRY_REC" hidden="1">"c4455"</definedName>
    <definedName name="IQ_AVG_INDUSTRY_REC_CIQ" hidden="1">"c4984"</definedName>
    <definedName name="IQ_AVG_INDUSTRY_REC_NO" hidden="1">"c4454"</definedName>
    <definedName name="IQ_AVG_INDUSTRY_REC_NO_CIQ" hidden="1">"c4983"</definedName>
    <definedName name="IQ_AVG_INT_BEAR_LIAB" hidden="1">"c66"</definedName>
    <definedName name="IQ_AVG_INT_BEAR_LIAB_10YR_ANN_CAGR" hidden="1">"c6040"</definedName>
    <definedName name="IQ_AVG_INT_BEAR_LIAB_10YR_ANN_GROWTH" hidden="1">"c67"</definedName>
    <definedName name="IQ_AVG_INT_BEAR_LIAB_1YR_ANN_GROWTH" hidden="1">"c68"</definedName>
    <definedName name="IQ_AVG_INT_BEAR_LIAB_2YR_ANN_CAGR" hidden="1">"c6041"</definedName>
    <definedName name="IQ_AVG_INT_BEAR_LIAB_2YR_ANN_GROWTH" hidden="1">"c69"</definedName>
    <definedName name="IQ_AVG_INT_BEAR_LIAB_3YR_ANN_CAGR" hidden="1">"c6042"</definedName>
    <definedName name="IQ_AVG_INT_BEAR_LIAB_3YR_ANN_GROWTH" hidden="1">"c70"</definedName>
    <definedName name="IQ_AVG_INT_BEAR_LIAB_5YR_ANN_CAGR" hidden="1">"c6043"</definedName>
    <definedName name="IQ_AVG_INT_BEAR_LIAB_5YR_ANN_GROWTH" hidden="1">"c71"</definedName>
    <definedName name="IQ_AVG_INT_BEAR_LIAB_7YR_ANN_CAGR" hidden="1">"c6044"</definedName>
    <definedName name="IQ_AVG_INT_BEAR_LIAB_7YR_ANN_GROWTH" hidden="1">"c72"</definedName>
    <definedName name="IQ_AVG_INT_EARN_ASSETS" hidden="1">"c73"</definedName>
    <definedName name="IQ_AVG_INT_EARN_ASSETS_10YR_ANN_CAGR" hidden="1">"c6045"</definedName>
    <definedName name="IQ_AVG_INT_EARN_ASSETS_10YR_ANN_GROWTH" hidden="1">"c74"</definedName>
    <definedName name="IQ_AVG_INT_EARN_ASSETS_1YR_ANN_GROWTH" hidden="1">"c75"</definedName>
    <definedName name="IQ_AVG_INT_EARN_ASSETS_2YR_ANN_CAGR" hidden="1">"c6046"</definedName>
    <definedName name="IQ_AVG_INT_EARN_ASSETS_2YR_ANN_GROWTH" hidden="1">"c76"</definedName>
    <definedName name="IQ_AVG_INT_EARN_ASSETS_3YR_ANN_CAGR" hidden="1">"c6047"</definedName>
    <definedName name="IQ_AVG_INT_EARN_ASSETS_3YR_ANN_GROWTH" hidden="1">"c77"</definedName>
    <definedName name="IQ_AVG_INT_EARN_ASSETS_5YR_ANN_CAGR" hidden="1">"c6048"</definedName>
    <definedName name="IQ_AVG_INT_EARN_ASSETS_5YR_ANN_GROWTH" hidden="1">"c78"</definedName>
    <definedName name="IQ_AVG_INT_EARN_ASSETS_7YR_ANN_CAGR" hidden="1">"c6049"</definedName>
    <definedName name="IQ_AVG_INT_EARN_ASSETS_7YR_ANN_GROWTH" hidden="1">"c79"</definedName>
    <definedName name="IQ_AVG_MKTCAP" hidden="1">"c80"</definedName>
    <definedName name="IQ_AVG_PRICE" hidden="1">"c81"</definedName>
    <definedName name="IQ_AVG_PRODUCTION_PER_MINE_ALUM" hidden="1">"c9249"</definedName>
    <definedName name="IQ_AVG_PRODUCTION_PER_MINE_COAL" hidden="1">"c9823"</definedName>
    <definedName name="IQ_AVG_PRODUCTION_PER_MINE_COP" hidden="1">"c9194"</definedName>
    <definedName name="IQ_AVG_PRODUCTION_PER_MINE_DIAM" hidden="1">"c9673"</definedName>
    <definedName name="IQ_AVG_PRODUCTION_PER_MINE_GOLD" hidden="1">"c9034"</definedName>
    <definedName name="IQ_AVG_PRODUCTION_PER_MINE_IRON" hidden="1">"c9408"</definedName>
    <definedName name="IQ_AVG_PRODUCTION_PER_MINE_LEAD" hidden="1">"c9461"</definedName>
    <definedName name="IQ_AVG_PRODUCTION_PER_MINE_MANG" hidden="1">"c9514"</definedName>
    <definedName name="IQ_AVG_PRODUCTION_PER_MINE_MOLYB" hidden="1">"c9726"</definedName>
    <definedName name="IQ_AVG_PRODUCTION_PER_MINE_NICK" hidden="1">"c9302"</definedName>
    <definedName name="IQ_AVG_PRODUCTION_PER_MINE_PLAT" hidden="1">"c9140"</definedName>
    <definedName name="IQ_AVG_PRODUCTION_PER_MINE_SILVER" hidden="1">"c9087"</definedName>
    <definedName name="IQ_AVG_PRODUCTION_PER_MINE_TITAN" hidden="1">"c9567"</definedName>
    <definedName name="IQ_AVG_PRODUCTION_PER_MINE_URAN" hidden="1">"c9620"</definedName>
    <definedName name="IQ_AVG_PRODUCTION_PER_MINE_ZINC" hidden="1">"c9355"</definedName>
    <definedName name="IQ_AVG_REAL_PRICE_POST_TREAT_REFINING_ALUM" hidden="1">"c9259"</definedName>
    <definedName name="IQ_AVG_REAL_PRICE_POST_TREAT_REFINING_COP" hidden="1">"c9206"</definedName>
    <definedName name="IQ_AVG_REAL_PRICE_POST_TREAT_REFINING_DIAM" hidden="1">"c9683"</definedName>
    <definedName name="IQ_AVG_REAL_PRICE_POST_TREAT_REFINING_GOLD" hidden="1">"c9044"</definedName>
    <definedName name="IQ_AVG_REAL_PRICE_POST_TREAT_REFINING_IRON" hidden="1">"c9418"</definedName>
    <definedName name="IQ_AVG_REAL_PRICE_POST_TREAT_REFINING_LEAD" hidden="1">"c9471"</definedName>
    <definedName name="IQ_AVG_REAL_PRICE_POST_TREAT_REFINING_MANG" hidden="1">"c9524"</definedName>
    <definedName name="IQ_AVG_REAL_PRICE_POST_TREAT_REFINING_MOLYB" hidden="1">"c9736"</definedName>
    <definedName name="IQ_AVG_REAL_PRICE_POST_TREAT_REFINING_NICK" hidden="1">"c9311"</definedName>
    <definedName name="IQ_AVG_REAL_PRICE_POST_TREAT_REFINING_PLAT" hidden="1">"c9150"</definedName>
    <definedName name="IQ_AVG_REAL_PRICE_POST_TREAT_REFINING_SILVER" hidden="1">"c9097"</definedName>
    <definedName name="IQ_AVG_REAL_PRICE_POST_TREAT_REFINING_TITAN" hidden="1">"c9577"</definedName>
    <definedName name="IQ_AVG_REAL_PRICE_POST_TREAT_REFINING_URAN" hidden="1">"c9630"</definedName>
    <definedName name="IQ_AVG_REAL_PRICE_POST_TREAT_REFINING_ZINC" hidden="1">"c9365"</definedName>
    <definedName name="IQ_AVG_REAL_PRICE_PRE_TREAT_REFINING_ALUM" hidden="1">"c9258"</definedName>
    <definedName name="IQ_AVG_REAL_PRICE_PRE_TREAT_REFINING_COP" hidden="1">"c9205"</definedName>
    <definedName name="IQ_AVG_REAL_PRICE_PRE_TREAT_REFINING_DIAM" hidden="1">"c9682"</definedName>
    <definedName name="IQ_AVG_REAL_PRICE_PRE_TREAT_REFINING_GOLD" hidden="1">"c9043"</definedName>
    <definedName name="IQ_AVG_REAL_PRICE_PRE_TREAT_REFINING_IRON" hidden="1">"c9417"</definedName>
    <definedName name="IQ_AVG_REAL_PRICE_PRE_TREAT_REFINING_LEAD" hidden="1">"c9470"</definedName>
    <definedName name="IQ_AVG_REAL_PRICE_PRE_TREAT_REFINING_MANG" hidden="1">"c9523"</definedName>
    <definedName name="IQ_AVG_REAL_PRICE_PRE_TREAT_REFINING_MOLYB" hidden="1">"c9735"</definedName>
    <definedName name="IQ_AVG_REAL_PRICE_PRE_TREAT_REFINING_NICK" hidden="1">"c9312"</definedName>
    <definedName name="IQ_AVG_REAL_PRICE_PRE_TREAT_REFINING_PLAT" hidden="1">"c9149"</definedName>
    <definedName name="IQ_AVG_REAL_PRICE_PRE_TREAT_REFINING_SILVER" hidden="1">"c9096"</definedName>
    <definedName name="IQ_AVG_REAL_PRICE_PRE_TREAT_REFINING_TITAN" hidden="1">"c9576"</definedName>
    <definedName name="IQ_AVG_REAL_PRICE_PRE_TREAT_REFINING_URAN" hidden="1">"c9629"</definedName>
    <definedName name="IQ_AVG_REAL_PRICE_PRE_TREAT_REFINING_ZINC" hidden="1">"c9364"</definedName>
    <definedName name="IQ_AVG_REALIZED_PRICE_AFTER_HEDGING_ALUM" hidden="1">"c9257"</definedName>
    <definedName name="IQ_AVG_REALIZED_PRICE_AFTER_HEDGING_COAL" hidden="1">"c9830"</definedName>
    <definedName name="IQ_AVG_REALIZED_PRICE_AFTER_HEDGING_COP" hidden="1">"c9204"</definedName>
    <definedName name="IQ_AVG_REALIZED_PRICE_AFTER_HEDGING_DIAM" hidden="1">"c9681"</definedName>
    <definedName name="IQ_AVG_REALIZED_PRICE_AFTER_HEDGING_GOLD" hidden="1">"c9042"</definedName>
    <definedName name="IQ_AVG_REALIZED_PRICE_AFTER_HEDGING_IRON" hidden="1">"c9416"</definedName>
    <definedName name="IQ_AVG_REALIZED_PRICE_AFTER_HEDGING_LEAD" hidden="1">"c9469"</definedName>
    <definedName name="IQ_AVG_REALIZED_PRICE_AFTER_HEDGING_MANG" hidden="1">"c9522"</definedName>
    <definedName name="IQ_AVG_REALIZED_PRICE_AFTER_HEDGING_MET_COAL" hidden="1">"c9766"</definedName>
    <definedName name="IQ_AVG_REALIZED_PRICE_AFTER_HEDGING_MOLYB" hidden="1">"c9734"</definedName>
    <definedName name="IQ_AVG_REALIZED_PRICE_AFTER_HEDGING_NICK" hidden="1">"c9310"</definedName>
    <definedName name="IQ_AVG_REALIZED_PRICE_AFTER_HEDGING_PLAT" hidden="1">"c9148"</definedName>
    <definedName name="IQ_AVG_REALIZED_PRICE_AFTER_HEDGING_SILVER" hidden="1">"c9095"</definedName>
    <definedName name="IQ_AVG_REALIZED_PRICE_AFTER_HEDGING_STEAM" hidden="1">"c9796"</definedName>
    <definedName name="IQ_AVG_REALIZED_PRICE_AFTER_HEDGING_TITAN" hidden="1">"c9575"</definedName>
    <definedName name="IQ_AVG_REALIZED_PRICE_AFTER_HEDGING_URAN" hidden="1">"c9628"</definedName>
    <definedName name="IQ_AVG_REALIZED_PRICE_AFTER_HEDGING_ZINC" hidden="1">"c9363"</definedName>
    <definedName name="IQ_AVG_REALIZED_PRICE_BEFORE_HEDGING_ALUM" hidden="1">"c9256"</definedName>
    <definedName name="IQ_AVG_REALIZED_PRICE_BEFORE_HEDGING_COAL" hidden="1">"c9829"</definedName>
    <definedName name="IQ_AVG_REALIZED_PRICE_BEFORE_HEDGING_COP" hidden="1">"c9203"</definedName>
    <definedName name="IQ_AVG_REALIZED_PRICE_BEFORE_HEDGING_DIAM" hidden="1">"c9680"</definedName>
    <definedName name="IQ_AVG_REALIZED_PRICE_BEFORE_HEDGING_GOLD" hidden="1">"c9041"</definedName>
    <definedName name="IQ_AVG_REALIZED_PRICE_BEFORE_HEDGING_IRON" hidden="1">"c9415"</definedName>
    <definedName name="IQ_AVG_REALIZED_PRICE_BEFORE_HEDGING_LEAD" hidden="1">"c9468"</definedName>
    <definedName name="IQ_AVG_REALIZED_PRICE_BEFORE_HEDGING_MANG" hidden="1">"c9521"</definedName>
    <definedName name="IQ_AVG_REALIZED_PRICE_BEFORE_HEDGING_MET_COAL" hidden="1">"c9765"</definedName>
    <definedName name="IQ_AVG_REALIZED_PRICE_BEFORE_HEDGING_MOLYB" hidden="1">"c9733"</definedName>
    <definedName name="IQ_AVG_REALIZED_PRICE_BEFORE_HEDGING_NICK" hidden="1">"c9309"</definedName>
    <definedName name="IQ_AVG_REALIZED_PRICE_BEFORE_HEDGING_PLAT" hidden="1">"c9147"</definedName>
    <definedName name="IQ_AVG_REALIZED_PRICE_BEFORE_HEDGING_SILVER" hidden="1">"c9094"</definedName>
    <definedName name="IQ_AVG_REALIZED_PRICE_BEFORE_HEDGING_STEAM" hidden="1">"c9795"</definedName>
    <definedName name="IQ_AVG_REALIZED_PRICE_BEFORE_HEDGING_TITAN" hidden="1">"c9574"</definedName>
    <definedName name="IQ_AVG_REALIZED_PRICE_BEFORE_HEDGING_URAN" hidden="1">"c9627"</definedName>
    <definedName name="IQ_AVG_REALIZED_PRICE_BEFORE_HEDGING_ZINC" hidden="1">"c9362"</definedName>
    <definedName name="IQ_AVG_SHAREOUTSTANDING" hidden="1">"c83"</definedName>
    <definedName name="IQ_AVG_TEMP_EMPLOYEES" hidden="1">"c6020"</definedName>
    <definedName name="IQ_AVG_TEV" hidden="1">"c84"</definedName>
    <definedName name="IQ_AVG_VOLUME" hidden="1">"c1346"</definedName>
    <definedName name="IQ_AVG_WAGES" hidden="1">"c6812"</definedName>
    <definedName name="IQ_AVG_WAGES_APR" hidden="1">"c7472"</definedName>
    <definedName name="IQ_AVG_WAGES_APR_FC" hidden="1">"c8352"</definedName>
    <definedName name="IQ_AVG_WAGES_FC" hidden="1">"c7692"</definedName>
    <definedName name="IQ_AVG_WAGES_POP" hidden="1">"c7032"</definedName>
    <definedName name="IQ_AVG_WAGES_POP_FC" hidden="1">"c7912"</definedName>
    <definedName name="IQ_AVG_WAGES_YOY" hidden="1">"c7252"</definedName>
    <definedName name="IQ_AVG_WAGES_YOY_FC" hidden="1">"c8132"</definedName>
    <definedName name="IQ_BALANCE_GOODS_APR_FC_UNUSED_UNUSED_UNUSED" hidden="1">"c8353"</definedName>
    <definedName name="IQ_BALANCE_GOODS_APR_UNUSED_UNUSED_UNUSED" hidden="1">"c7473"</definedName>
    <definedName name="IQ_BALANCE_GOODS_FC_UNUSED_UNUSED_UNUSED" hidden="1">"c7693"</definedName>
    <definedName name="IQ_BALANCE_GOODS_POP_FC_UNUSED_UNUSED_UNUSED" hidden="1">"c7913"</definedName>
    <definedName name="IQ_BALANCE_GOODS_POP_UNUSED_UNUSED_UNUSED" hidden="1">"c7033"</definedName>
    <definedName name="IQ_BALANCE_GOODS_REAL" hidden="1">"c6952"</definedName>
    <definedName name="IQ_BALANCE_GOODS_REAL_APR" hidden="1">"c7612"</definedName>
    <definedName name="IQ_BALANCE_GOODS_REAL_APR_FC" hidden="1">"c8492"</definedName>
    <definedName name="IQ_BALANCE_GOODS_REAL_FC" hidden="1">"c7832"</definedName>
    <definedName name="IQ_BALANCE_GOODS_REAL_POP" hidden="1">"c7172"</definedName>
    <definedName name="IQ_BALANCE_GOODS_REAL_POP_FC" hidden="1">"c8052"</definedName>
    <definedName name="IQ_BALANCE_GOODS_REAL_SAAR" hidden="1">"c6953"</definedName>
    <definedName name="IQ_BALANCE_GOODS_REAL_SAAR_APR" hidden="1">"c7613"</definedName>
    <definedName name="IQ_BALANCE_GOODS_REAL_SAAR_APR_FC" hidden="1">"c8493"</definedName>
    <definedName name="IQ_BALANCE_GOODS_REAL_SAAR_FC" hidden="1">"c7833"</definedName>
    <definedName name="IQ_BALANCE_GOODS_REAL_SAAR_POP" hidden="1">"c7173"</definedName>
    <definedName name="IQ_BALANCE_GOODS_REAL_SAAR_POP_FC" hidden="1">"c8053"</definedName>
    <definedName name="IQ_BALANCE_GOODS_REAL_SAAR_USD_APR_FC" hidden="1">"c11893"</definedName>
    <definedName name="IQ_BALANCE_GOODS_REAL_SAAR_USD_FC" hidden="1">"c11890"</definedName>
    <definedName name="IQ_BALANCE_GOODS_REAL_SAAR_USD_POP_FC" hidden="1">"c11891"</definedName>
    <definedName name="IQ_BALANCE_GOODS_REAL_SAAR_USD_YOY_FC" hidden="1">"c11892"</definedName>
    <definedName name="IQ_BALANCE_GOODS_REAL_SAAR_YOY" hidden="1">"c7393"</definedName>
    <definedName name="IQ_BALANCE_GOODS_REAL_SAAR_YOY_FC" hidden="1">"c8273"</definedName>
    <definedName name="IQ_BALANCE_GOODS_REAL_USD_APR_FC" hidden="1">"c11889"</definedName>
    <definedName name="IQ_BALANCE_GOODS_REAL_USD_FC" hidden="1">"c11886"</definedName>
    <definedName name="IQ_BALANCE_GOODS_REAL_USD_POP_FC" hidden="1">"c11887"</definedName>
    <definedName name="IQ_BALANCE_GOODS_REAL_USD_YOY_FC" hidden="1">"c11888"</definedName>
    <definedName name="IQ_BALANCE_GOODS_REAL_YOY" hidden="1">"c7392"</definedName>
    <definedName name="IQ_BALANCE_GOODS_REAL_YOY_FC" hidden="1">"c8272"</definedName>
    <definedName name="IQ_BALANCE_GOODS_SAAR" hidden="1">"c6814"</definedName>
    <definedName name="IQ_BALANCE_GOODS_SAAR_APR" hidden="1">"c7474"</definedName>
    <definedName name="IQ_BALANCE_GOODS_SAAR_APR_FC" hidden="1">"c8354"</definedName>
    <definedName name="IQ_BALANCE_GOODS_SAAR_FC" hidden="1">"c7694"</definedName>
    <definedName name="IQ_BALANCE_GOODS_SAAR_POP" hidden="1">"c7034"</definedName>
    <definedName name="IQ_BALANCE_GOODS_SAAR_POP_FC" hidden="1">"c7914"</definedName>
    <definedName name="IQ_BALANCE_GOODS_SAAR_USD_APR_FC" hidden="1">"c11762"</definedName>
    <definedName name="IQ_BALANCE_GOODS_SAAR_USD_FC" hidden="1">"c11759"</definedName>
    <definedName name="IQ_BALANCE_GOODS_SAAR_USD_POP_FC" hidden="1">"c11760"</definedName>
    <definedName name="IQ_BALANCE_GOODS_SAAR_USD_YOY_FC" hidden="1">"c11761"</definedName>
    <definedName name="IQ_BALANCE_GOODS_SAAR_YOY" hidden="1">"c7254"</definedName>
    <definedName name="IQ_BALANCE_GOODS_SAAR_YOY_FC" hidden="1">"c8134"</definedName>
    <definedName name="IQ_BALANCE_GOODS_UNUSED_UNUSED_UNUSED" hidden="1">"c6813"</definedName>
    <definedName name="IQ_BALANCE_GOODS_USD_APR_FC" hidden="1">"c11758"</definedName>
    <definedName name="IQ_BALANCE_GOODS_USD_FC" hidden="1">"c11755"</definedName>
    <definedName name="IQ_BALANCE_GOODS_USD_POP_FC" hidden="1">"c11756"</definedName>
    <definedName name="IQ_BALANCE_GOODS_USD_YOY_FC" hidden="1">"c11757"</definedName>
    <definedName name="IQ_BALANCE_GOODS_YOY_FC_UNUSED_UNUSED_UNUSED" hidden="1">"c8133"</definedName>
    <definedName name="IQ_BALANCE_GOODS_YOY_UNUSED_UNUSED_UNUSED" hidden="1">"c7253"</definedName>
    <definedName name="IQ_BALANCE_SERV_APR_FC_UNUSED_UNUSED_UNUSED" hidden="1">"c8355"</definedName>
    <definedName name="IQ_BALANCE_SERV_APR_UNUSED_UNUSED_UNUSED" hidden="1">"c7475"</definedName>
    <definedName name="IQ_BALANCE_SERV_FC_UNUSED_UNUSED_UNUSED" hidden="1">"c7695"</definedName>
    <definedName name="IQ_BALANCE_SERV_POP_FC_UNUSED_UNUSED_UNUSED" hidden="1">"c7915"</definedName>
    <definedName name="IQ_BALANCE_SERV_POP_UNUSED_UNUSED_UNUSED" hidden="1">"c7035"</definedName>
    <definedName name="IQ_BALANCE_SERV_SAAR" hidden="1">"c6816"</definedName>
    <definedName name="IQ_BALANCE_SERV_SAAR_APR" hidden="1">"c7476"</definedName>
    <definedName name="IQ_BALANCE_SERV_SAAR_APR_FC" hidden="1">"c8356"</definedName>
    <definedName name="IQ_BALANCE_SERV_SAAR_FC" hidden="1">"c7696"</definedName>
    <definedName name="IQ_BALANCE_SERV_SAAR_POP" hidden="1">"c7036"</definedName>
    <definedName name="IQ_BALANCE_SERV_SAAR_POP_FC" hidden="1">"c7916"</definedName>
    <definedName name="IQ_BALANCE_SERV_SAAR_YOY" hidden="1">"c7256"</definedName>
    <definedName name="IQ_BALANCE_SERV_SAAR_YOY_FC" hidden="1">"c8136"</definedName>
    <definedName name="IQ_BALANCE_SERV_UNUSED_UNUSED_UNUSED" hidden="1">"c6815"</definedName>
    <definedName name="IQ_BALANCE_SERV_USD_APR_FC" hidden="1">"c11766"</definedName>
    <definedName name="IQ_BALANCE_SERV_USD_FC" hidden="1">"c11763"</definedName>
    <definedName name="IQ_BALANCE_SERV_USD_POP_FC" hidden="1">"c11764"</definedName>
    <definedName name="IQ_BALANCE_SERV_USD_YOY_FC" hidden="1">"c11765"</definedName>
    <definedName name="IQ_BALANCE_SERV_YOY_FC_UNUSED_UNUSED_UNUSED" hidden="1">"c8135"</definedName>
    <definedName name="IQ_BALANCE_SERV_YOY_UNUSED_UNUSED_UNUSED" hidden="1">"c7255"</definedName>
    <definedName name="IQ_BALANCE_SERVICES_REAL" hidden="1">"c6954"</definedName>
    <definedName name="IQ_BALANCE_SERVICES_REAL_APR" hidden="1">"c7614"</definedName>
    <definedName name="IQ_BALANCE_SERVICES_REAL_APR_FC" hidden="1">"c8494"</definedName>
    <definedName name="IQ_BALANCE_SERVICES_REAL_FC" hidden="1">"c7834"</definedName>
    <definedName name="IQ_BALANCE_SERVICES_REAL_POP" hidden="1">"c7174"</definedName>
    <definedName name="IQ_BALANCE_SERVICES_REAL_POP_FC" hidden="1">"c8054"</definedName>
    <definedName name="IQ_BALANCE_SERVICES_REAL_SAAR" hidden="1">"c6955"</definedName>
    <definedName name="IQ_BALANCE_SERVICES_REAL_SAAR_APR" hidden="1">"c7615"</definedName>
    <definedName name="IQ_BALANCE_SERVICES_REAL_SAAR_APR_FC" hidden="1">"c8495"</definedName>
    <definedName name="IQ_BALANCE_SERVICES_REAL_SAAR_FC" hidden="1">"c7835"</definedName>
    <definedName name="IQ_BALANCE_SERVICES_REAL_SAAR_POP" hidden="1">"c7175"</definedName>
    <definedName name="IQ_BALANCE_SERVICES_REAL_SAAR_POP_FC" hidden="1">"c8055"</definedName>
    <definedName name="IQ_BALANCE_SERVICES_REAL_SAAR_YOY" hidden="1">"c7395"</definedName>
    <definedName name="IQ_BALANCE_SERVICES_REAL_SAAR_YOY_FC" hidden="1">"c8275"</definedName>
    <definedName name="IQ_BALANCE_SERVICES_REAL_USD_APR_FC" hidden="1">"c11897"</definedName>
    <definedName name="IQ_BALANCE_SERVICES_REAL_USD_FC" hidden="1">"c11894"</definedName>
    <definedName name="IQ_BALANCE_SERVICES_REAL_USD_POP_FC" hidden="1">"c11895"</definedName>
    <definedName name="IQ_BALANCE_SERVICES_REAL_USD_YOY_FC" hidden="1">"c11896"</definedName>
    <definedName name="IQ_BALANCE_SERVICES_REAL_YOY" hidden="1">"c7394"</definedName>
    <definedName name="IQ_BALANCE_SERVICES_REAL_YOY_FC" hidden="1">"c8274"</definedName>
    <definedName name="IQ_BALANCE_TRADE_APR_FC_UNUSED_UNUSED_UNUSED" hidden="1">"c8357"</definedName>
    <definedName name="IQ_BALANCE_TRADE_APR_UNUSED_UNUSED_UNUSED" hidden="1">"c7477"</definedName>
    <definedName name="IQ_BALANCE_TRADE_FC_UNUSED_UNUSED_UNUSED" hidden="1">"c7697"</definedName>
    <definedName name="IQ_BALANCE_TRADE_POP_FC_UNUSED_UNUSED_UNUSED" hidden="1">"c7917"</definedName>
    <definedName name="IQ_BALANCE_TRADE_POP_UNUSED_UNUSED_UNUSED" hidden="1">"c7037"</definedName>
    <definedName name="IQ_BALANCE_TRADE_REAL" hidden="1">"c6956"</definedName>
    <definedName name="IQ_BALANCE_TRADE_REAL_APR" hidden="1">"c7616"</definedName>
    <definedName name="IQ_BALANCE_TRADE_REAL_APR_FC" hidden="1">"c8496"</definedName>
    <definedName name="IQ_BALANCE_TRADE_REAL_FC" hidden="1">"c7836"</definedName>
    <definedName name="IQ_BALANCE_TRADE_REAL_POP" hidden="1">"c7176"</definedName>
    <definedName name="IQ_BALANCE_TRADE_REAL_POP_FC" hidden="1">"c8056"</definedName>
    <definedName name="IQ_BALANCE_TRADE_REAL_SAAR" hidden="1">"c6957"</definedName>
    <definedName name="IQ_BALANCE_TRADE_REAL_SAAR_APR" hidden="1">"c7617"</definedName>
    <definedName name="IQ_BALANCE_TRADE_REAL_SAAR_APR_FC" hidden="1">"c8497"</definedName>
    <definedName name="IQ_BALANCE_TRADE_REAL_SAAR_FC" hidden="1">"c7837"</definedName>
    <definedName name="IQ_BALANCE_TRADE_REAL_SAAR_POP" hidden="1">"c7177"</definedName>
    <definedName name="IQ_BALANCE_TRADE_REAL_SAAR_POP_FC" hidden="1">"c8057"</definedName>
    <definedName name="IQ_BALANCE_TRADE_REAL_SAAR_USD_APR_FC" hidden="1">"c11905"</definedName>
    <definedName name="IQ_BALANCE_TRADE_REAL_SAAR_USD_FC" hidden="1">"c11902"</definedName>
    <definedName name="IQ_BALANCE_TRADE_REAL_SAAR_USD_POP_FC" hidden="1">"c11903"</definedName>
    <definedName name="IQ_BALANCE_TRADE_REAL_SAAR_USD_YOY_FC" hidden="1">"c11904"</definedName>
    <definedName name="IQ_BALANCE_TRADE_REAL_SAAR_YOY" hidden="1">"c7397"</definedName>
    <definedName name="IQ_BALANCE_TRADE_REAL_SAAR_YOY_FC" hidden="1">"c8277"</definedName>
    <definedName name="IQ_BALANCE_TRADE_REAL_USD_APR_FC" hidden="1">"c11901"</definedName>
    <definedName name="IQ_BALANCE_TRADE_REAL_USD_FC" hidden="1">"c11898"</definedName>
    <definedName name="IQ_BALANCE_TRADE_REAL_USD_POP_FC" hidden="1">"c11899"</definedName>
    <definedName name="IQ_BALANCE_TRADE_REAL_USD_YOY_FC" hidden="1">"c11900"</definedName>
    <definedName name="IQ_BALANCE_TRADE_REAL_YOY" hidden="1">"c7396"</definedName>
    <definedName name="IQ_BALANCE_TRADE_REAL_YOY_FC" hidden="1">"c8276"</definedName>
    <definedName name="IQ_BALANCE_TRADE_SAAR" hidden="1">"c6818"</definedName>
    <definedName name="IQ_BALANCE_TRADE_SAAR_APR" hidden="1">"c7478"</definedName>
    <definedName name="IQ_BALANCE_TRADE_SAAR_APR_FC" hidden="1">"c8358"</definedName>
    <definedName name="IQ_BALANCE_TRADE_SAAR_FC" hidden="1">"c7698"</definedName>
    <definedName name="IQ_BALANCE_TRADE_SAAR_POP" hidden="1">"c7038"</definedName>
    <definedName name="IQ_BALANCE_TRADE_SAAR_POP_FC" hidden="1">"c7918"</definedName>
    <definedName name="IQ_BALANCE_TRADE_SAAR_USD_APR_FC" hidden="1">"c11774"</definedName>
    <definedName name="IQ_BALANCE_TRADE_SAAR_USD_FC" hidden="1">"c11771"</definedName>
    <definedName name="IQ_BALANCE_TRADE_SAAR_USD_POP_FC" hidden="1">"c11772"</definedName>
    <definedName name="IQ_BALANCE_TRADE_SAAR_USD_YOY_FC" hidden="1">"c11773"</definedName>
    <definedName name="IQ_BALANCE_TRADE_SAAR_YOY" hidden="1">"c7258"</definedName>
    <definedName name="IQ_BALANCE_TRADE_SAAR_YOY_FC" hidden="1">"c8138"</definedName>
    <definedName name="IQ_BALANCE_TRADE_UNUSED_UNUSED_UNUSED" hidden="1">"c6817"</definedName>
    <definedName name="IQ_BALANCE_TRADE_USD_APR_FC" hidden="1">"c11770"</definedName>
    <definedName name="IQ_BALANCE_TRADE_USD_FC" hidden="1">"c11767"</definedName>
    <definedName name="IQ_BALANCE_TRADE_USD_POP_FC" hidden="1">"c11768"</definedName>
    <definedName name="IQ_BALANCE_TRADE_USD_YOY_FC" hidden="1">"c11769"</definedName>
    <definedName name="IQ_BALANCE_TRADE_YOY_FC_UNUSED_UNUSED_UNUSED" hidden="1">"c8137"</definedName>
    <definedName name="IQ_BALANCE_TRADE_YOY_UNUSED_UNUSED_UNUSED" hidden="1">"c7257"</definedName>
    <definedName name="IQ_BALANCES_DUE_DEPOSITORY_INSTITUTIONS_FDIC" hidden="1">"c6389"</definedName>
    <definedName name="IQ_BALANCES_DUE_FOREIGN_FDIC" hidden="1">"c6391"</definedName>
    <definedName name="IQ_BALANCES_DUE_FRB_FDIC" hidden="1">"c6393"</definedName>
    <definedName name="IQ_BANK_BENEFICIARY_FDIC" hidden="1">"c6505"</definedName>
    <definedName name="IQ_BANK_DEBT" hidden="1">"c2544"</definedName>
    <definedName name="IQ_BANK_DEBT_PCT" hidden="1">"c2545"</definedName>
    <definedName name="IQ_BANK_GUARANTOR_FDIC" hidden="1">"c6506"</definedName>
    <definedName name="IQ_BANK_PREMISES_FDIC" hidden="1">"c6329"</definedName>
    <definedName name="IQ_BANK_SECURITIZATION_1_4_FAMILY_LOANS_FDIC" hidden="1">"c6721"</definedName>
    <definedName name="IQ_BANK_SECURITIZATION_AUTO_LOANS_FDIC" hidden="1">"c6715"</definedName>
    <definedName name="IQ_BANK_SECURITIZATION_CL_LOANS_FDIC" hidden="1">"c6716"</definedName>
    <definedName name="IQ_BANK_SECURITIZATION_CREDIT_CARDS_RECEIVABLES_FDIC" hidden="1">"c6718"</definedName>
    <definedName name="IQ_BANK_SECURITIZATION_HOME_EQUITY_LINES_FDIC" hidden="1">"c6719"</definedName>
    <definedName name="IQ_BANK_SECURITIZATION_OTHER_CONSUMER_LOANS_FDIC" hidden="1">"c6717"</definedName>
    <definedName name="IQ_BANK_SECURITIZATION_OTHER_LOANS_FDIC" hidden="1">"c6720"</definedName>
    <definedName name="IQ_BANKS_FOREIGN_COUNTRIES_TOTAL_DEPOSITS_FDIC" hidden="1">"c6475"</definedName>
    <definedName name="IQ_BASIC_EPS_EXCL" hidden="1">"c85"</definedName>
    <definedName name="IQ_BASIC_EPS_INCL" hidden="1">"c86"</definedName>
    <definedName name="IQ_BASIC_NORMAL_EPS" hidden="1">"c1592"</definedName>
    <definedName name="IQ_BASIC_OUTSTANDING_CURRENT_EST" hidden="1">"c4128"</definedName>
    <definedName name="IQ_BASIC_OUTSTANDING_CURRENT_EST_CIQ" hidden="1">"c4541"</definedName>
    <definedName name="IQ_BASIC_OUTSTANDING_CURRENT_HIGH_EST" hidden="1">"c4129"</definedName>
    <definedName name="IQ_BASIC_OUTSTANDING_CURRENT_HIGH_EST_CIQ" hidden="1">"c4542"</definedName>
    <definedName name="IQ_BASIC_OUTSTANDING_CURRENT_LOW_EST" hidden="1">"c4130"</definedName>
    <definedName name="IQ_BASIC_OUTSTANDING_CURRENT_LOW_EST_CIQ" hidden="1">"c4543"</definedName>
    <definedName name="IQ_BASIC_OUTSTANDING_CURRENT_MEDIAN_EST" hidden="1">"c4131"</definedName>
    <definedName name="IQ_BASIC_OUTSTANDING_CURRENT_MEDIAN_EST_CIQ" hidden="1">"c4544"</definedName>
    <definedName name="IQ_BASIC_OUTSTANDING_CURRENT_NUM_EST" hidden="1">"c4132"</definedName>
    <definedName name="IQ_BASIC_OUTSTANDING_CURRENT_NUM_EST_CIQ" hidden="1">"c4545"</definedName>
    <definedName name="IQ_BASIC_OUTSTANDING_CURRENT_STDDEV_EST" hidden="1">"c4133"</definedName>
    <definedName name="IQ_BASIC_OUTSTANDING_CURRENT_STDDEV_EST_CIQ" hidden="1">"c4546"</definedName>
    <definedName name="IQ_BASIC_OUTSTANDING_EST" hidden="1">"c4134"</definedName>
    <definedName name="IQ_BASIC_OUTSTANDING_EST_CIQ" hidden="1">"c4547"</definedName>
    <definedName name="IQ_BASIC_OUTSTANDING_HIGH_EST" hidden="1">"c4135"</definedName>
    <definedName name="IQ_BASIC_OUTSTANDING_HIGH_EST_CIQ" hidden="1">"c4548"</definedName>
    <definedName name="IQ_BASIC_OUTSTANDING_LOW_EST" hidden="1">"c4136"</definedName>
    <definedName name="IQ_BASIC_OUTSTANDING_LOW_EST_CIQ" hidden="1">"c4549"</definedName>
    <definedName name="IQ_BASIC_OUTSTANDING_MEDIAN_EST" hidden="1">"c4137"</definedName>
    <definedName name="IQ_BASIC_OUTSTANDING_MEDIAN_EST_CIQ" hidden="1">"c4550"</definedName>
    <definedName name="IQ_BASIC_OUTSTANDING_NUM_EST" hidden="1">"c4138"</definedName>
    <definedName name="IQ_BASIC_OUTSTANDING_NUM_EST_CIQ" hidden="1">"c4551"</definedName>
    <definedName name="IQ_BASIC_OUTSTANDING_STDDEV_EST" hidden="1">"c4139"</definedName>
    <definedName name="IQ_BASIC_OUTSTANDING_STDDEV_EST_CIQ" hidden="1">"c4552"</definedName>
    <definedName name="IQ_BASIC_WEIGHT" hidden="1">"c87"</definedName>
    <definedName name="IQ_BASIC_WEIGHT_EST" hidden="1">"c4140"</definedName>
    <definedName name="IQ_BASIC_WEIGHT_EST_CIQ" hidden="1">"c4553"</definedName>
    <definedName name="IQ_BASIC_WEIGHT_GUIDANCE" hidden="1">"c4141"</definedName>
    <definedName name="IQ_BASIC_WEIGHT_HIGH_EST" hidden="1">"c4142"</definedName>
    <definedName name="IQ_BASIC_WEIGHT_HIGH_EST_CIQ" hidden="1">"c4554"</definedName>
    <definedName name="IQ_BASIC_WEIGHT_LOW_EST" hidden="1">"c4143"</definedName>
    <definedName name="IQ_BASIC_WEIGHT_LOW_EST_CIQ" hidden="1">"c4555"</definedName>
    <definedName name="IQ_BASIC_WEIGHT_MEDIAN_EST" hidden="1">"c4144"</definedName>
    <definedName name="IQ_BASIC_WEIGHT_MEDIAN_EST_CIQ" hidden="1">"c4556"</definedName>
    <definedName name="IQ_BASIC_WEIGHT_NUM_EST" hidden="1">"c4145"</definedName>
    <definedName name="IQ_BASIC_WEIGHT_NUM_EST_CIQ" hidden="1">"c4557"</definedName>
    <definedName name="IQ_BASIC_WEIGHT_STDDEV_EST" hidden="1">"c4146"</definedName>
    <definedName name="IQ_BASIC_WEIGHT_STDDEV_EST_CIQ" hidden="1">"c4558"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"c11749"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ROK_COMISSION" hidden="1">"c98"</definedName>
    <definedName name="IQ_BROK_COMMISSION" hidden="1">"c3514"</definedName>
    <definedName name="IQ_BROKERED_DEPOSITS_FDIC" hidden="1">"c6486"</definedName>
    <definedName name="IQ_BUDGET_BALANCE_APR_FC_UNUSED_UNUSED_UNUSED" hidden="1">"c8359"</definedName>
    <definedName name="IQ_BUDGET_BALANCE_APR_UNUSED_UNUSED_UNUSED" hidden="1">"c7479"</definedName>
    <definedName name="IQ_BUDGET_BALANCE_FC_UNUSED_UNUSED_UNUSED" hidden="1">"c7699"</definedName>
    <definedName name="IQ_BUDGET_BALANCE_POP_FC_UNUSED_UNUSED_UNUSED" hidden="1">"c7919"</definedName>
    <definedName name="IQ_BUDGET_BALANCE_POP_UNUSED_UNUSED_UNUSED" hidden="1">"c7039"</definedName>
    <definedName name="IQ_BUDGET_BALANCE_SAAR" hidden="1">"c6820"</definedName>
    <definedName name="IQ_BUDGET_BALANCE_SAAR_APR" hidden="1">"c7480"</definedName>
    <definedName name="IQ_BUDGET_BALANCE_SAAR_APR_FC" hidden="1">"c8360"</definedName>
    <definedName name="IQ_BUDGET_BALANCE_SAAR_FC" hidden="1">"c7700"</definedName>
    <definedName name="IQ_BUDGET_BALANCE_SAAR_POP" hidden="1">"c7040"</definedName>
    <definedName name="IQ_BUDGET_BALANCE_SAAR_POP_FC" hidden="1">"c7920"</definedName>
    <definedName name="IQ_BUDGET_BALANCE_SAAR_YOY" hidden="1">"c7260"</definedName>
    <definedName name="IQ_BUDGET_BALANCE_SAAR_YOY_FC" hidden="1">"c8140"</definedName>
    <definedName name="IQ_BUDGET_BALANCE_UNUSED_UNUSED_UNUSED" hidden="1">"c6819"</definedName>
    <definedName name="IQ_BUDGET_BALANCE_YOY_FC_UNUSED_UNUSED_UNUSED" hidden="1">"c8139"</definedName>
    <definedName name="IQ_BUDGET_BALANCE_YOY_UNUSED_UNUSED_UNUSED" hidden="1">"c7259"</definedName>
    <definedName name="IQ_BUDGET_RECEIPTS_APR_FC_UNUSED_UNUSED_UNUSED" hidden="1">"c8361"</definedName>
    <definedName name="IQ_BUDGET_RECEIPTS_APR_UNUSED_UNUSED_UNUSED" hidden="1">"c7481"</definedName>
    <definedName name="IQ_BUDGET_RECEIPTS_FC_UNUSED_UNUSED_UNUSED" hidden="1">"c7701"</definedName>
    <definedName name="IQ_BUDGET_RECEIPTS_POP_FC_UNUSED_UNUSED_UNUSED" hidden="1">"c7921"</definedName>
    <definedName name="IQ_BUDGET_RECEIPTS_POP_UNUSED_UNUSED_UNUSED" hidden="1">"c7041"</definedName>
    <definedName name="IQ_BUDGET_RECEIPTS_UNUSED_UNUSED_UNUSED" hidden="1">"c6821"</definedName>
    <definedName name="IQ_BUDGET_RECEIPTS_YOY_FC_UNUSED_UNUSED_UNUSED" hidden="1">"c8141"</definedName>
    <definedName name="IQ_BUDGET_RECEIPTS_YOY_UNUSED_UNUSED_UNUSED" hidden="1">"c7261"</definedName>
    <definedName name="IQ_BUDGET_SPENDING" hidden="1">"c6822"</definedName>
    <definedName name="IQ_BUDGET_SPENDING_APR" hidden="1">"c7482"</definedName>
    <definedName name="IQ_BUDGET_SPENDING_APR_FC" hidden="1">"c8362"</definedName>
    <definedName name="IQ_BUDGET_SPENDING_FC" hidden="1">"c7702"</definedName>
    <definedName name="IQ_BUDGET_SPENDING_POP" hidden="1">"c7042"</definedName>
    <definedName name="IQ_BUDGET_SPENDING_POP_FC" hidden="1">"c7922"</definedName>
    <definedName name="IQ_BUDGET_SPENDING_REAL" hidden="1">"c6958"</definedName>
    <definedName name="IQ_BUDGET_SPENDING_REAL_APR" hidden="1">"c7618"</definedName>
    <definedName name="IQ_BUDGET_SPENDING_REAL_APR_FC" hidden="1">"c8498"</definedName>
    <definedName name="IQ_BUDGET_SPENDING_REAL_FC" hidden="1">"c7838"</definedName>
    <definedName name="IQ_BUDGET_SPENDING_REAL_POP" hidden="1">"c7178"</definedName>
    <definedName name="IQ_BUDGET_SPENDING_REAL_POP_FC" hidden="1">"c8058"</definedName>
    <definedName name="IQ_BUDGET_SPENDING_REAL_SAAR" hidden="1">"c6959"</definedName>
    <definedName name="IQ_BUDGET_SPENDING_REAL_SAAR_APR" hidden="1">"c7619"</definedName>
    <definedName name="IQ_BUDGET_SPENDING_REAL_SAAR_APR_FC" hidden="1">"c8499"</definedName>
    <definedName name="IQ_BUDGET_SPENDING_REAL_SAAR_FC" hidden="1">"c7839"</definedName>
    <definedName name="IQ_BUDGET_SPENDING_REAL_SAAR_POP" hidden="1">"c7179"</definedName>
    <definedName name="IQ_BUDGET_SPENDING_REAL_SAAR_POP_FC" hidden="1">"c8059"</definedName>
    <definedName name="IQ_BUDGET_SPENDING_REAL_SAAR_USD" hidden="1">"c11906"</definedName>
    <definedName name="IQ_BUDGET_SPENDING_REAL_SAAR_USD_APR" hidden="1">"c11909"</definedName>
    <definedName name="IQ_BUDGET_SPENDING_REAL_SAAR_USD_POP" hidden="1">"c11907"</definedName>
    <definedName name="IQ_BUDGET_SPENDING_REAL_SAAR_USD_YOY" hidden="1">"c11908"</definedName>
    <definedName name="IQ_BUDGET_SPENDING_REAL_SAAR_YOY" hidden="1">"c7399"</definedName>
    <definedName name="IQ_BUDGET_SPENDING_REAL_SAAR_YOY_FC" hidden="1">"c8279"</definedName>
    <definedName name="IQ_BUDGET_SPENDING_REAL_YOY" hidden="1">"c7398"</definedName>
    <definedName name="IQ_BUDGET_SPENDING_REAL_YOY_FC" hidden="1">"c8278"</definedName>
    <definedName name="IQ_BUDGET_SPENDING_SAAR" hidden="1">"c6823"</definedName>
    <definedName name="IQ_BUDGET_SPENDING_SAAR_APR" hidden="1">"c7483"</definedName>
    <definedName name="IQ_BUDGET_SPENDING_SAAR_APR_FC" hidden="1">"c8363"</definedName>
    <definedName name="IQ_BUDGET_SPENDING_SAAR_FC" hidden="1">"c7703"</definedName>
    <definedName name="IQ_BUDGET_SPENDING_SAAR_POP" hidden="1">"c7043"</definedName>
    <definedName name="IQ_BUDGET_SPENDING_SAAR_POP_FC" hidden="1">"c7923"</definedName>
    <definedName name="IQ_BUDGET_SPENDING_SAAR_USD_APR_FC" hidden="1">"c11782"</definedName>
    <definedName name="IQ_BUDGET_SPENDING_SAAR_USD_FC" hidden="1">"c11779"</definedName>
    <definedName name="IQ_BUDGET_SPENDING_SAAR_USD_POP_FC" hidden="1">"c11780"</definedName>
    <definedName name="IQ_BUDGET_SPENDING_SAAR_USD_YOY_FC" hidden="1">"c11781"</definedName>
    <definedName name="IQ_BUDGET_SPENDING_SAAR_YOY" hidden="1">"c7263"</definedName>
    <definedName name="IQ_BUDGET_SPENDING_SAAR_YOY_FC" hidden="1">"c8143"</definedName>
    <definedName name="IQ_BUDGET_SPENDING_USD_APR_FC" hidden="1">"c11778"</definedName>
    <definedName name="IQ_BUDGET_SPENDING_USD_FC" hidden="1">"c11775"</definedName>
    <definedName name="IQ_BUDGET_SPENDING_USD_POP_FC" hidden="1">"c11776"</definedName>
    <definedName name="IQ_BUDGET_SPENDING_USD_YOY_FC" hidden="1">"c11777"</definedName>
    <definedName name="IQ_BUDGET_SPENDING_YOY" hidden="1">"c7262"</definedName>
    <definedName name="IQ_BUDGET_SPENDING_YOY_FC" hidden="1">"c8142"</definedName>
    <definedName name="IQ_BUILDINGS" hidden="1">"c99"</definedName>
    <definedName name="IQ_BUS_SEG_ASSETS" hidden="1">"c4067"</definedName>
    <definedName name="IQ_BUS_SEG_ASSETS_ABS" hidden="1">"c4089"</definedName>
    <definedName name="IQ_BUS_SEG_ASSETS_TOTAL" hidden="1">"c4112"</definedName>
    <definedName name="IQ_BUS_SEG_CAPEX" hidden="1">"c4079"</definedName>
    <definedName name="IQ_BUS_SEG_CAPEX_ABS" hidden="1">"c4101"</definedName>
    <definedName name="IQ_BUS_SEG_CAPEX_TOTAL" hidden="1">"c4116"</definedName>
    <definedName name="IQ_BUS_SEG_DA" hidden="1">"c4078"</definedName>
    <definedName name="IQ_BUS_SEG_DA_ABS" hidden="1">"c4100"</definedName>
    <definedName name="IQ_BUS_SEG_DA_TOTAL" hidden="1">"c4115"</definedName>
    <definedName name="IQ_BUS_SEG_EARNINGS_OP" hidden="1">"c4063"</definedName>
    <definedName name="IQ_BUS_SEG_EARNINGS_OP_ABS" hidden="1">"c4085"</definedName>
    <definedName name="IQ_BUS_SEG_EARNINGS_OP_TOTAL" hidden="1">"c4108"</definedName>
    <definedName name="IQ_BUS_SEG_EBT" hidden="1">"c4064"</definedName>
    <definedName name="IQ_BUS_SEG_EBT_ABS" hidden="1">"c4086"</definedName>
    <definedName name="IQ_BUS_SEG_EBT_TOTAL" hidden="1">"c4110"</definedName>
    <definedName name="IQ_BUS_SEG_GP" hidden="1">"c4066"</definedName>
    <definedName name="IQ_BUS_SEG_GP_ABS" hidden="1">"c4088"</definedName>
    <definedName name="IQ_BUS_SEG_GP_TOTAL" hidden="1">"c4109"</definedName>
    <definedName name="IQ_BUS_SEG_INC_TAX" hidden="1">"c4077"</definedName>
    <definedName name="IQ_BUS_SEG_INC_TAX_ABS" hidden="1">"c4099"</definedName>
    <definedName name="IQ_BUS_SEG_INC_TAX_TOTAL" hidden="1">"c4114"</definedName>
    <definedName name="IQ_BUS_SEG_INTEREST_EXP" hidden="1">"c4076"</definedName>
    <definedName name="IQ_BUS_SEG_INTEREST_EXP_ABS" hidden="1">"c4098"</definedName>
    <definedName name="IQ_BUS_SEG_INTEREST_EXP_TOTAL" hidden="1">"c4113"</definedName>
    <definedName name="IQ_BUS_SEG_NAME" hidden="1">"c5482"</definedName>
    <definedName name="IQ_BUS_SEG_NAME_ABS" hidden="1">"c5483"</definedName>
    <definedName name="IQ_BUS_SEG_NI" hidden="1">"c4065"</definedName>
    <definedName name="IQ_BUS_SEG_NI_ABS" hidden="1">"c4087"</definedName>
    <definedName name="IQ_BUS_SEG_NI_TOTAL" hidden="1">"c4111"</definedName>
    <definedName name="IQ_BUS_SEG_OPER_INC" hidden="1">"c4062"</definedName>
    <definedName name="IQ_BUS_SEG_OPER_INC_ABS" hidden="1">"c4084"</definedName>
    <definedName name="IQ_BUS_SEG_OPER_INC_TOTAL" hidden="1">"c4107"</definedName>
    <definedName name="IQ_BUS_SEG_REV" hidden="1">"c4068"</definedName>
    <definedName name="IQ_BUS_SEG_REV_ABS" hidden="1">"c4090"</definedName>
    <definedName name="IQ_BUS_SEG_REV_TOTAL" hidden="1">"c4106"</definedName>
    <definedName name="IQ_BUSINESS_DESCRIPTION" hidden="1">"c322"</definedName>
    <definedName name="IQ_BV_ACT_OR_EST_CIQ" hidden="1">"c5068"</definedName>
    <definedName name="IQ_BV_ACT_OR_EST_REUT" hidden="1">"c5471"</definedName>
    <definedName name="IQ_BV_EST" hidden="1">"c5624"</definedName>
    <definedName name="IQ_BV_EST_CIQ" hidden="1">"c4737"</definedName>
    <definedName name="IQ_BV_EST_REUT" hidden="1">"c5403"</definedName>
    <definedName name="IQ_BV_HIGH_EST" hidden="1">"c5626"</definedName>
    <definedName name="IQ_BV_HIGH_EST_CIQ" hidden="1">"c4739"</definedName>
    <definedName name="IQ_BV_HIGH_EST_REUT" hidden="1">"c5405"</definedName>
    <definedName name="IQ_BV_LOW_EST" hidden="1">"c5627"</definedName>
    <definedName name="IQ_BV_LOW_EST_CIQ" hidden="1">"c4740"</definedName>
    <definedName name="IQ_BV_LOW_EST_REUT" hidden="1">"c5406"</definedName>
    <definedName name="IQ_BV_MEDIAN_EST" hidden="1">"c5625"</definedName>
    <definedName name="IQ_BV_MEDIAN_EST_CIQ" hidden="1">"c4738"</definedName>
    <definedName name="IQ_BV_MEDIAN_EST_REUT" hidden="1">"c5404"</definedName>
    <definedName name="IQ_BV_NUM_EST" hidden="1">"c5628"</definedName>
    <definedName name="IQ_BV_NUM_EST_CIQ" hidden="1">"c4741"</definedName>
    <definedName name="IQ_BV_NUM_EST_REUT" hidden="1">"c5407"</definedName>
    <definedName name="IQ_BV_OVER_SHARES" hidden="1">"c1349"</definedName>
    <definedName name="IQ_BV_SHARE" hidden="1">"c100"</definedName>
    <definedName name="IQ_BV_SHARE_ACT_OR_EST" hidden="1">"c3587"</definedName>
    <definedName name="IQ_BV_SHARE_ACT_OR_EST_CIQ" hidden="1">"c5072"</definedName>
    <definedName name="IQ_BV_SHARE_EST" hidden="1">"c3541"</definedName>
    <definedName name="IQ_BV_SHARE_EST_CIQ" hidden="1">"c3800"</definedName>
    <definedName name="IQ_BV_SHARE_HIGH_EST" hidden="1">"c3542"</definedName>
    <definedName name="IQ_BV_SHARE_HIGH_EST_CIQ" hidden="1">"c3802"</definedName>
    <definedName name="IQ_BV_SHARE_LOW_EST" hidden="1">"c3543"</definedName>
    <definedName name="IQ_BV_SHARE_LOW_EST_CIQ" hidden="1">"c3803"</definedName>
    <definedName name="IQ_BV_SHARE_MEDIAN_EST" hidden="1">"c3544"</definedName>
    <definedName name="IQ_BV_SHARE_MEDIAN_EST_CIQ" hidden="1">"c3801"</definedName>
    <definedName name="IQ_BV_SHARE_NUM_EST" hidden="1">"c3539"</definedName>
    <definedName name="IQ_BV_SHARE_NUM_EST_CIQ" hidden="1">"c3804"</definedName>
    <definedName name="IQ_BV_SHARE_STDDEV_EST" hidden="1">"c3540"</definedName>
    <definedName name="IQ_BV_SHARE_STDDEV_EST_CIQ" hidden="1">"c3805"</definedName>
    <definedName name="IQ_BV_STDDEV_EST" hidden="1">"c5629"</definedName>
    <definedName name="IQ_BV_STDDEV_EST_CIQ" hidden="1">"c4742"</definedName>
    <definedName name="IQ_BV_STDDEV_EST_REUT" hidden="1">"c5408"</definedName>
    <definedName name="IQ_CA_AP" hidden="1">"c8881"</definedName>
    <definedName name="IQ_CA_AP_ABS" hidden="1">"c8900"</definedName>
    <definedName name="IQ_CA_NAME_AP" hidden="1">"c8919"</definedName>
    <definedName name="IQ_CA_NAME_AP_ABS" hidden="1">"c8938"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Q_EST" hidden="1">"c6796"</definedName>
    <definedName name="IQ_CAL_Q_EST_CIQ" hidden="1">"c6808"</definedName>
    <definedName name="IQ_CAL_Y" hidden="1">"c102"</definedName>
    <definedName name="IQ_CAL_Y_EST" hidden="1">"c6797"</definedName>
    <definedName name="IQ_CAL_Y_EST_CIQ" hidden="1">"c6809"</definedName>
    <definedName name="IQ_CALC_TYPE_BS" hidden="1">"c3086"</definedName>
    <definedName name="IQ_CALC_TYPE_CF" hidden="1">"c3085"</definedName>
    <definedName name="IQ_CALC_TYPE_IS" hidden="1">"c3084"</definedName>
    <definedName name="IQ_CALL_DATE_SCHEDULE" hidden="1">"c2481"</definedName>
    <definedName name="IQ_CALL_FEATURE" hidden="1">"c2197"</definedName>
    <definedName name="IQ_CALL_PRICE_SCHEDULE" hidden="1">"c2482"</definedName>
    <definedName name="IQ_CALLABLE" hidden="1">"c2196"</definedName>
    <definedName name="IQ_CAP_LOSS_CF_1YR" hidden="1">"c3474"</definedName>
    <definedName name="IQ_CAP_LOSS_CF_2YR" hidden="1">"c3475"</definedName>
    <definedName name="IQ_CAP_LOSS_CF_3YR" hidden="1">"c3476"</definedName>
    <definedName name="IQ_CAP_LOSS_CF_4YR" hidden="1">"c3477"</definedName>
    <definedName name="IQ_CAP_LOSS_CF_5YR" hidden="1">"c3478"</definedName>
    <definedName name="IQ_CAP_LOSS_CF_AFTER_FIVE" hidden="1">"c3479"</definedName>
    <definedName name="IQ_CAP_LOSS_CF_MAX_YEAR" hidden="1">"c3482"</definedName>
    <definedName name="IQ_CAP_LOSS_CF_NO_EXP" hidden="1">"c3480"</definedName>
    <definedName name="IQ_CAP_LOSS_CF_TOTAL" hidden="1">"c3481"</definedName>
    <definedName name="IQ_CAP_UTIL_RATE" hidden="1">"c6824"</definedName>
    <definedName name="IQ_CAP_UTIL_RATE_POP" hidden="1">"c7044"</definedName>
    <definedName name="IQ_CAP_UTIL_RATE_YOY" hidden="1">"c7264"</definedName>
    <definedName name="IQ_CAPEX" hidden="1">"c103"</definedName>
    <definedName name="IQ_CAPEX_10YR_ANN_CAGR" hidden="1">"c6050"</definedName>
    <definedName name="IQ_CAPEX_10YR_ANN_GROWTH" hidden="1">"c104"</definedName>
    <definedName name="IQ_CAPEX_1YR_ANN_GROWTH" hidden="1">"c105"</definedName>
    <definedName name="IQ_CAPEX_2YR_ANN_CAGR" hidden="1">"c6051"</definedName>
    <definedName name="IQ_CAPEX_2YR_ANN_GROWTH" hidden="1">"c106"</definedName>
    <definedName name="IQ_CAPEX_3YR_ANN_CAGR" hidden="1">"c6052"</definedName>
    <definedName name="IQ_CAPEX_3YR_ANN_GROWTH" hidden="1">"c107"</definedName>
    <definedName name="IQ_CAPEX_5YR_ANN_CAGR" hidden="1">"c6053"</definedName>
    <definedName name="IQ_CAPEX_5YR_ANN_GROWTH" hidden="1">"c108"</definedName>
    <definedName name="IQ_CAPEX_7YR_ANN_CAGR" hidden="1">"c6054"</definedName>
    <definedName name="IQ_CAPEX_7YR_ANN_GROWTH" hidden="1">"c109"</definedName>
    <definedName name="IQ_CAPEX_ACT_OR_EST" hidden="1">"c3584"</definedName>
    <definedName name="IQ_CAPEX_ACT_OR_EST_CIQ" hidden="1">"c5071"</definedName>
    <definedName name="IQ_CAPEX_BNK" hidden="1">"c110"</definedName>
    <definedName name="IQ_CAPEX_BR" hidden="1">"c111"</definedName>
    <definedName name="IQ_CAPEX_EST" hidden="1">"c3523"</definedName>
    <definedName name="IQ_CAPEX_EST_CIQ" hidden="1">"c3807"</definedName>
    <definedName name="IQ_CAPEX_FIN" hidden="1">"c112"</definedName>
    <definedName name="IQ_CAPEX_GUIDANCE" hidden="1">"c4150"</definedName>
    <definedName name="IQ_CAPEX_GUIDANCE_CIQ" hidden="1">"c4562"</definedName>
    <definedName name="IQ_CAPEX_HIGH_EST" hidden="1">"c3524"</definedName>
    <definedName name="IQ_CAPEX_HIGH_EST_CIQ" hidden="1">"c3809"</definedName>
    <definedName name="IQ_CAPEX_HIGH_GUIDANCE" hidden="1">"c4180"</definedName>
    <definedName name="IQ_CAPEX_HIGH_GUIDANCE_CIQ" hidden="1">"c4592"</definedName>
    <definedName name="IQ_CAPEX_INS" hidden="1">"c113"</definedName>
    <definedName name="IQ_CAPEX_LOW_EST" hidden="1">"c3525"</definedName>
    <definedName name="IQ_CAPEX_LOW_EST_CIQ" hidden="1">"c3810"</definedName>
    <definedName name="IQ_CAPEX_LOW_GUIDANCE" hidden="1">"c4220"</definedName>
    <definedName name="IQ_CAPEX_LOW_GUIDANCE_CIQ" hidden="1">"c4632"</definedName>
    <definedName name="IQ_CAPEX_MEDIAN_EST" hidden="1">"c3526"</definedName>
    <definedName name="IQ_CAPEX_MEDIAN_EST_CIQ" hidden="1">"c3808"</definedName>
    <definedName name="IQ_CAPEX_NUM_EST" hidden="1">"c3521"</definedName>
    <definedName name="IQ_CAPEX_NUM_EST_CIQ" hidden="1">"c3811"</definedName>
    <definedName name="IQ_CAPEX_STDDEV_EST" hidden="1">"c3522"</definedName>
    <definedName name="IQ_CAPEX_STDDEV_EST_CIQ" hidden="1">"c3812"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_RAISED_PERIOD_COVERED" hidden="1">"c9959"</definedName>
    <definedName name="IQ_CAPITAL_RAISED_PERIOD_GROUP" hidden="1">"c9945"</definedName>
    <definedName name="IQ_CAPITALIZED_INTEREST" hidden="1">"c2076"</definedName>
    <definedName name="IQ_CAPITALIZED_INTEREST_BOP" hidden="1">"c3459"</definedName>
    <definedName name="IQ_CAPITALIZED_INTEREST_EOP" hidden="1">"c3464"</definedName>
    <definedName name="IQ_CAPITALIZED_INTEREST_EXP" hidden="1">"c3461"</definedName>
    <definedName name="IQ_CAPITALIZED_INTEREST_OTHER_ADJ" hidden="1">"c3463"</definedName>
    <definedName name="IQ_CAPITALIZED_INTEREST_WRITE_OFF" hidden="1">"c3462"</definedName>
    <definedName name="IQ_CASH" hidden="1">"c1458"</definedName>
    <definedName name="IQ_CASH_ACQUIRE_CF" hidden="1">"c116"</definedName>
    <definedName name="IQ_CASH_CONVERSION" hidden="1">"c117"</definedName>
    <definedName name="IQ_CASH_COST_ALUM" hidden="1">"c9252"</definedName>
    <definedName name="IQ_CASH_COST_COAL" hidden="1">"c9825"</definedName>
    <definedName name="IQ_CASH_COST_COP" hidden="1">"c9199"</definedName>
    <definedName name="IQ_CASH_COST_DIAM" hidden="1">"c9676"</definedName>
    <definedName name="IQ_CASH_COST_GOLD" hidden="1">"c9037"</definedName>
    <definedName name="IQ_CASH_COST_IRON" hidden="1">"c9411"</definedName>
    <definedName name="IQ_CASH_COST_LEAD" hidden="1">"c9464"</definedName>
    <definedName name="IQ_CASH_COST_MANG" hidden="1">"c9517"</definedName>
    <definedName name="IQ_CASH_COST_MET_COAL" hidden="1">"c9762"</definedName>
    <definedName name="IQ_CASH_COST_MOLYB" hidden="1">"c9729"</definedName>
    <definedName name="IQ_CASH_COST_NICK" hidden="1">"c9305"</definedName>
    <definedName name="IQ_CASH_COST_PLAT" hidden="1">"c9143"</definedName>
    <definedName name="IQ_CASH_COST_SILVER" hidden="1">"c9090"</definedName>
    <definedName name="IQ_CASH_COST_STEAM" hidden="1">"c9792"</definedName>
    <definedName name="IQ_CASH_COST_TITAN" hidden="1">"c9570"</definedName>
    <definedName name="IQ_CASH_COST_URAN" hidden="1">"c9623"</definedName>
    <definedName name="IQ_CASH_COST_ZINC" hidden="1">"c9358"</definedName>
    <definedName name="IQ_CASH_DIVIDENDS_NET_INCOME_FDIC" hidden="1">"c6738"</definedName>
    <definedName name="IQ_CASH_DUE_BANKS" hidden="1">"c1351"</definedName>
    <definedName name="IQ_CASH_EPS_ACT_OR_EST" hidden="1">"c5638"</definedName>
    <definedName name="IQ_CASH_EPS_EST" hidden="1">"c5631"</definedName>
    <definedName name="IQ_CASH_EPS_HIGH_EST" hidden="1">"c5633"</definedName>
    <definedName name="IQ_CASH_EPS_LOW_EST" hidden="1">"c5634"</definedName>
    <definedName name="IQ_CASH_EPS_MEDIAN_EST" hidden="1">"c5632"</definedName>
    <definedName name="IQ_CASH_EPS_NUM_EST" hidden="1">"c5635"</definedName>
    <definedName name="IQ_CASH_EPS_STDDEV_EST" hidden="1">"c5636"</definedName>
    <definedName name="IQ_CASH_EQUIV" hidden="1">"c118"</definedName>
    <definedName name="IQ_CASH_FINAN" hidden="1">"c119"</definedName>
    <definedName name="IQ_CASH_FINAN_AP" hidden="1">"c8890"</definedName>
    <definedName name="IQ_CASH_FINAN_AP_ABS" hidden="1">"c8909"</definedName>
    <definedName name="IQ_CASH_FINAN_NAME_AP" hidden="1">"c8928"</definedName>
    <definedName name="IQ_CASH_FINAN_NAME_AP_ABS" hidden="1">"c8947"</definedName>
    <definedName name="IQ_CASH_FINAN_SUBTOTAL_AP" hidden="1">"c10111"</definedName>
    <definedName name="IQ_CASH_FLOW_ACT_OR_EST" hidden="1">"c4154"</definedName>
    <definedName name="IQ_CASH_FLOW_ACT_OR_EST_CIQ" hidden="1">"c4566"</definedName>
    <definedName name="IQ_CASH_FLOW_EST" hidden="1">"c4153"</definedName>
    <definedName name="IQ_CASH_FLOW_EST_CIQ" hidden="1">"c4565"</definedName>
    <definedName name="IQ_CASH_FLOW_GUIDANCE" hidden="1">"c4155"</definedName>
    <definedName name="IQ_CASH_FLOW_GUIDANCE_CIQ" hidden="1">"c4567"</definedName>
    <definedName name="IQ_CASH_FLOW_HIGH_EST" hidden="1">"c4156"</definedName>
    <definedName name="IQ_CASH_FLOW_HIGH_EST_CIQ" hidden="1">"c4568"</definedName>
    <definedName name="IQ_CASH_FLOW_HIGH_GUIDANCE" hidden="1">"c4201"</definedName>
    <definedName name="IQ_CASH_FLOW_HIGH_GUIDANCE_CIQ" hidden="1">"c4613"</definedName>
    <definedName name="IQ_CASH_FLOW_LOW_EST" hidden="1">"c4157"</definedName>
    <definedName name="IQ_CASH_FLOW_LOW_EST_CIQ" hidden="1">"c4569"</definedName>
    <definedName name="IQ_CASH_FLOW_LOW_GUIDANCE" hidden="1">"c4241"</definedName>
    <definedName name="IQ_CASH_FLOW_LOW_GUIDANCE_CIQ" hidden="1">"c4653"</definedName>
    <definedName name="IQ_CASH_FLOW_MEDIAN_EST" hidden="1">"c4158"</definedName>
    <definedName name="IQ_CASH_FLOW_MEDIAN_EST_CIQ" hidden="1">"c4570"</definedName>
    <definedName name="IQ_CASH_FLOW_NUM_EST" hidden="1">"c4159"</definedName>
    <definedName name="IQ_CASH_FLOW_NUM_EST_CIQ" hidden="1">"c4571"</definedName>
    <definedName name="IQ_CASH_FLOW_STDDEV_EST" hidden="1">"c4160"</definedName>
    <definedName name="IQ_CASH_FLOW_STDDEV_EST_CIQ" hidden="1">"c4572"</definedName>
    <definedName name="IQ_CASH_IN_PROCESS_FDIC" hidden="1">"c6386"</definedName>
    <definedName name="IQ_CASH_INTEREST" hidden="1">"c120"</definedName>
    <definedName name="IQ_CASH_INTEREST_FINAN" hidden="1">"c6295"</definedName>
    <definedName name="IQ_CASH_INTEREST_INVEST" hidden="1">"c6294"</definedName>
    <definedName name="IQ_CASH_INTEREST_OPER" hidden="1">"c6293"</definedName>
    <definedName name="IQ_CASH_INVEST" hidden="1">"c121"</definedName>
    <definedName name="IQ_CASH_INVEST_AP" hidden="1">"c8889"</definedName>
    <definedName name="IQ_CASH_INVEST_AP_ABS" hidden="1">"c8908"</definedName>
    <definedName name="IQ_CASH_INVEST_NAME_AP" hidden="1">"c8927"</definedName>
    <definedName name="IQ_CASH_INVEST_NAME_AP_ABS" hidden="1">"c8946"</definedName>
    <definedName name="IQ_CASH_INVEST_SUBTOTAL_AP" hidden="1">"c8991"</definedName>
    <definedName name="IQ_CASH_OPER" hidden="1">"c122"</definedName>
    <definedName name="IQ_CASH_OPER_ACT_OR_EST" hidden="1">"c4164"</definedName>
    <definedName name="IQ_CASH_OPER_ACT_OR_EST_CIQ" hidden="1">"c4576"</definedName>
    <definedName name="IQ_CASH_OPER_AP" hidden="1">"c8888"</definedName>
    <definedName name="IQ_CASH_OPER_AP_ABS" hidden="1">"c8907"</definedName>
    <definedName name="IQ_CASH_OPER_EST" hidden="1">"c4163"</definedName>
    <definedName name="IQ_CASH_OPER_EST_CIQ" hidden="1">"c4575"</definedName>
    <definedName name="IQ_CASH_OPER_GUIDANCE" hidden="1">"c4165"</definedName>
    <definedName name="IQ_CASH_OPER_GUIDANCE_CIQ" hidden="1">"c4577"</definedName>
    <definedName name="IQ_CASH_OPER_HIGH_EST" hidden="1">"c4166"</definedName>
    <definedName name="IQ_CASH_OPER_HIGH_EST_CIQ" hidden="1">"c4578"</definedName>
    <definedName name="IQ_CASH_OPER_HIGH_GUIDANCE" hidden="1">"c4185"</definedName>
    <definedName name="IQ_CASH_OPER_HIGH_GUIDANCE_CIQ" hidden="1">"c4597"</definedName>
    <definedName name="IQ_CASH_OPER_LOW_EST" hidden="1">"c4244"</definedName>
    <definedName name="IQ_CASH_OPER_LOW_EST_CIQ" hidden="1">"c4768"</definedName>
    <definedName name="IQ_CASH_OPER_LOW_GUIDANCE" hidden="1">"c4225"</definedName>
    <definedName name="IQ_CASH_OPER_LOW_GUIDANCE_CIQ" hidden="1">"c4637"</definedName>
    <definedName name="IQ_CASH_OPER_MEDIAN_EST" hidden="1">"c4245"</definedName>
    <definedName name="IQ_CASH_OPER_MEDIAN_EST_CIQ" hidden="1">"c4771"</definedName>
    <definedName name="IQ_CASH_OPER_NAME_AP" hidden="1">"c8926"</definedName>
    <definedName name="IQ_CASH_OPER_NAME_AP_ABS" hidden="1">"c8945"</definedName>
    <definedName name="IQ_CASH_OPER_NUM_EST" hidden="1">"c4246"</definedName>
    <definedName name="IQ_CASH_OPER_NUM_EST_CIQ" hidden="1">"c4772"</definedName>
    <definedName name="IQ_CASH_OPER_STDDEV_EST" hidden="1">"c4247"</definedName>
    <definedName name="IQ_CASH_OPER_STDDEV_EST_CIQ" hidden="1">"c4773"</definedName>
    <definedName name="IQ_CASH_OPER_SUBTOTAL_AP" hidden="1">"c8990"</definedName>
    <definedName name="IQ_CASH_OTHER_ADJ_AP" hidden="1">"c8891"</definedName>
    <definedName name="IQ_CASH_OTHER_ADJ_AP_ABS" hidden="1">"c8910"</definedName>
    <definedName name="IQ_CASH_OTHER_ADJ_NAME_AP" hidden="1">"c8929"</definedName>
    <definedName name="IQ_CASH_OTHER_ADJ_NAME_AP_ABS" hidden="1">"c8948"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ST_INVEST_EST" hidden="1">"c4249"</definedName>
    <definedName name="IQ_CASH_ST_INVEST_EST_CIQ" hidden="1">"c4775"</definedName>
    <definedName name="IQ_CASH_ST_INVEST_GUIDANCE" hidden="1">"c4250"</definedName>
    <definedName name="IQ_CASH_ST_INVEST_GUIDANCE_CIQ" hidden="1">"c4776"</definedName>
    <definedName name="IQ_CASH_ST_INVEST_HIGH_EST" hidden="1">"c4251"</definedName>
    <definedName name="IQ_CASH_ST_INVEST_HIGH_EST_CIQ" hidden="1">"c4777"</definedName>
    <definedName name="IQ_CASH_ST_INVEST_HIGH_GUIDANCE" hidden="1">"c4195"</definedName>
    <definedName name="IQ_CASH_ST_INVEST_HIGH_GUIDANCE_CIQ" hidden="1">"c4607"</definedName>
    <definedName name="IQ_CASH_ST_INVEST_LOW_EST" hidden="1">"c4252"</definedName>
    <definedName name="IQ_CASH_ST_INVEST_LOW_EST_CIQ" hidden="1">"c4778"</definedName>
    <definedName name="IQ_CASH_ST_INVEST_LOW_GUIDANCE" hidden="1">"c4235"</definedName>
    <definedName name="IQ_CASH_ST_INVEST_LOW_GUIDANCE_CIQ" hidden="1">"c4647"</definedName>
    <definedName name="IQ_CASH_ST_INVEST_MEDIAN_EST" hidden="1">"c4253"</definedName>
    <definedName name="IQ_CASH_ST_INVEST_MEDIAN_EST_CIQ" hidden="1">"c4779"</definedName>
    <definedName name="IQ_CASH_ST_INVEST_NUM_EST" hidden="1">"c4254"</definedName>
    <definedName name="IQ_CASH_ST_INVEST_NUM_EST_CIQ" hidden="1">"c4780"</definedName>
    <definedName name="IQ_CASH_ST_INVEST_STDDEV_EST" hidden="1">"c4255"</definedName>
    <definedName name="IQ_CASH_ST_INVEST_STDDEV_EST_CIQ" hidden="1">"c4781"</definedName>
    <definedName name="IQ_CASH_TAXES" hidden="1">"c125"</definedName>
    <definedName name="IQ_CASH_TAXES_FINAN" hidden="1">"c6292"</definedName>
    <definedName name="IQ_CASH_TAXES_INVEST" hidden="1">"c6291"</definedName>
    <definedName name="IQ_CASH_TAXES_OPER" hidden="1">"c6290"</definedName>
    <definedName name="IQ_CCE_FDIC" hidden="1">"c6296"</definedName>
    <definedName name="IQ_CDS_5YR_CIQID" hidden="1">"c11751"</definedName>
    <definedName name="IQ_CDS_ASK" hidden="1">"c6027"</definedName>
    <definedName name="IQ_CDS_BID" hidden="1">"c6026"</definedName>
    <definedName name="IQ_CDS_CURRENCY" hidden="1">"c6031"</definedName>
    <definedName name="IQ_CDS_EVAL_DATE" hidden="1">"c6029"</definedName>
    <definedName name="IQ_CDS_MID" hidden="1">"c6028"</definedName>
    <definedName name="IQ_CDS_NAME" hidden="1">"c6034"</definedName>
    <definedName name="IQ_CDS_TERM" hidden="1">"c6030"</definedName>
    <definedName name="IQ_CDS_TYPE" hidden="1">"c6025"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CAGR" hidden="1">"c6055"</definedName>
    <definedName name="IQ_CFO_10YR_ANN_GROWTH" hidden="1">"c126"</definedName>
    <definedName name="IQ_CFO_1YR_ANN_GROWTH" hidden="1">"c127"</definedName>
    <definedName name="IQ_CFO_2YR_ANN_CAGR" hidden="1">"c6056"</definedName>
    <definedName name="IQ_CFO_2YR_ANN_GROWTH" hidden="1">"c128"</definedName>
    <definedName name="IQ_CFO_3YR_ANN_CAGR" hidden="1">"c6057"</definedName>
    <definedName name="IQ_CFO_3YR_ANN_GROWTH" hidden="1">"c129"</definedName>
    <definedName name="IQ_CFO_5YR_ANN_CAGR" hidden="1">"c6058"</definedName>
    <definedName name="IQ_CFO_5YR_ANN_GROWTH" hidden="1">"c130"</definedName>
    <definedName name="IQ_CFO_7YR_ANN_CAGR" hidden="1">"c6059"</definedName>
    <definedName name="IQ_CFO_7YR_ANN_GROWTH" hidden="1">"c131"</definedName>
    <definedName name="IQ_CFO_CURRENT_LIAB" hidden="1">"c132"</definedName>
    <definedName name="IQ_CFPS_ACT_OR_EST" hidden="1">"c2217"</definedName>
    <definedName name="IQ_CFPS_ACT_OR_EST_CIQ" hidden="1">"c5061"</definedName>
    <definedName name="IQ_CFPS_EST" hidden="1">"c1667"</definedName>
    <definedName name="IQ_CFPS_EST_CIQ" hidden="1">"c3675"</definedName>
    <definedName name="IQ_CFPS_GUIDANCE" hidden="1">"c4256"</definedName>
    <definedName name="IQ_CFPS_GUIDANCE_CIQ" hidden="1">"c4782"</definedName>
    <definedName name="IQ_CFPS_HIGH_EST" hidden="1">"c1669"</definedName>
    <definedName name="IQ_CFPS_HIGH_EST_CIQ" hidden="1">"c3677"</definedName>
    <definedName name="IQ_CFPS_HIGH_GUIDANCE" hidden="1">"c4167"</definedName>
    <definedName name="IQ_CFPS_HIGH_GUIDANCE_CIQ" hidden="1">"c4579"</definedName>
    <definedName name="IQ_CFPS_LOW_EST" hidden="1">"c1670"</definedName>
    <definedName name="IQ_CFPS_LOW_EST_CIQ" hidden="1">"c3678"</definedName>
    <definedName name="IQ_CFPS_LOW_GUIDANCE" hidden="1">"c4207"</definedName>
    <definedName name="IQ_CFPS_LOW_GUIDANCE_CIQ" hidden="1">"c4619"</definedName>
    <definedName name="IQ_CFPS_MEDIAN_EST" hidden="1">"c1668"</definedName>
    <definedName name="IQ_CFPS_MEDIAN_EST_CIQ" hidden="1">"c3676"</definedName>
    <definedName name="IQ_CFPS_NUM_EST" hidden="1">"c1671"</definedName>
    <definedName name="IQ_CFPS_NUM_EST_CIQ" hidden="1">"c3679"</definedName>
    <definedName name="IQ_CFPS_STDDEV_EST" hidden="1">"c1672"</definedName>
    <definedName name="IQ_CFPS_STDDEV_EST_CIQ" hidden="1">"c3680"</definedName>
    <definedName name="IQ_CH" hidden="1">110000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" hidden="1">"c6200"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" hidden="1">"c6201"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" hidden="1">"c6826"</definedName>
    <definedName name="IQ_CHANGE_INVENT_APR" hidden="1">"c7486"</definedName>
    <definedName name="IQ_CHANGE_INVENT_POP" hidden="1">"c7046"</definedName>
    <definedName name="IQ_CHANGE_INVENT_REAL_APR_FC_UNUSED_UNUSED_UNUSED" hidden="1">"c8500"</definedName>
    <definedName name="IQ_CHANGE_INVENT_REAL_APR_UNUSED_UNUSED_UNUSED" hidden="1">"c7620"</definedName>
    <definedName name="IQ_CHANGE_INVENT_REAL_FC_UNUSED_UNUSED_UNUSED" hidden="1">"c7840"</definedName>
    <definedName name="IQ_CHANGE_INVENT_REAL_POP_FC_UNUSED_UNUSED_UNUSED" hidden="1">"c8060"</definedName>
    <definedName name="IQ_CHANGE_INVENT_REAL_POP_UNUSED_UNUSED_UNUSED" hidden="1">"c7180"</definedName>
    <definedName name="IQ_CHANGE_INVENT_REAL_SAAR" hidden="1">"c6962"</definedName>
    <definedName name="IQ_CHANGE_INVENT_REAL_SAAR_APR" hidden="1">"c7622"</definedName>
    <definedName name="IQ_CHANGE_INVENT_REAL_SAAR_APR_FC" hidden="1">"c8502"</definedName>
    <definedName name="IQ_CHANGE_INVENT_REAL_SAAR_FC" hidden="1">"c7842"</definedName>
    <definedName name="IQ_CHANGE_INVENT_REAL_SAAR_POP" hidden="1">"c7182"</definedName>
    <definedName name="IQ_CHANGE_INVENT_REAL_SAAR_POP_FC" hidden="1">"c8062"</definedName>
    <definedName name="IQ_CHANGE_INVENT_REAL_SAAR_USD_APR_FC" hidden="1">"c11917"</definedName>
    <definedName name="IQ_CHANGE_INVENT_REAL_SAAR_USD_FC" hidden="1">"c11914"</definedName>
    <definedName name="IQ_CHANGE_INVENT_REAL_SAAR_USD_POP_FC" hidden="1">"c11915"</definedName>
    <definedName name="IQ_CHANGE_INVENT_REAL_SAAR_USD_YOY_FC" hidden="1">"c11916"</definedName>
    <definedName name="IQ_CHANGE_INVENT_REAL_SAAR_YOY" hidden="1">"c7402"</definedName>
    <definedName name="IQ_CHANGE_INVENT_REAL_SAAR_YOY_FC" hidden="1">"c8282"</definedName>
    <definedName name="IQ_CHANGE_INVENT_REAL_UNUSED_UNUSED_UNUSED" hidden="1">"c6960"</definedName>
    <definedName name="IQ_CHANGE_INVENT_REAL_USD_APR_FC" hidden="1">"c11913"</definedName>
    <definedName name="IQ_CHANGE_INVENT_REAL_USD_FC" hidden="1">"c11910"</definedName>
    <definedName name="IQ_CHANGE_INVENT_REAL_USD_POP_FC" hidden="1">"c11911"</definedName>
    <definedName name="IQ_CHANGE_INVENT_REAL_USD_YOY_FC" hidden="1">"c11912"</definedName>
    <definedName name="IQ_CHANGE_INVENT_REAL_YOY_FC_UNUSED_UNUSED_UNUSED" hidden="1">"c8280"</definedName>
    <definedName name="IQ_CHANGE_INVENT_REAL_YOY_UNUSED_UNUSED_UNUSED" hidden="1">"c7400"</definedName>
    <definedName name="IQ_CHANGE_INVENT_SAAR" hidden="1">"c6827"</definedName>
    <definedName name="IQ_CHANGE_INVENT_SAAR_APR" hidden="1">"c7487"</definedName>
    <definedName name="IQ_CHANGE_INVENT_SAAR_APR_FC" hidden="1">"c8367"</definedName>
    <definedName name="IQ_CHANGE_INVENT_SAAR_FC" hidden="1">"c7707"</definedName>
    <definedName name="IQ_CHANGE_INVENT_SAAR_POP" hidden="1">"c7047"</definedName>
    <definedName name="IQ_CHANGE_INVENT_SAAR_POP_FC" hidden="1">"c7927"</definedName>
    <definedName name="IQ_CHANGE_INVENT_SAAR_YOY" hidden="1">"c7267"</definedName>
    <definedName name="IQ_CHANGE_INVENT_SAAR_YOY_FC" hidden="1">"c8147"</definedName>
    <definedName name="IQ_CHANGE_INVENT_YOY" hidden="1">"c7266"</definedName>
    <definedName name="IQ_CHANGE_INVENTORY" hidden="1">"c151"</definedName>
    <definedName name="IQ_CHANGE_NET_OPER_ASSETS" hidden="1">"c3592"</definedName>
    <definedName name="IQ_CHANGE_NET_WORKING_CAPITAL" hidden="1">"c1909"</definedName>
    <definedName name="IQ_CHANGE_OTHER_NET_OPER_ASSETS" hidden="1">"c3593"</definedName>
    <definedName name="IQ_CHANGE_OTHER_NET_OPER_ASSETS_BNK" hidden="1">"c3594"</definedName>
    <definedName name="IQ_CHANGE_OTHER_NET_OPER_ASSETS_BR" hidden="1">"c3595"</definedName>
    <definedName name="IQ_CHANGE_OTHER_NET_OPER_ASSETS_FIN" hidden="1">"c3596"</definedName>
    <definedName name="IQ_CHANGE_OTHER_NET_OPER_ASSETS_INS" hidden="1">"c3597"</definedName>
    <definedName name="IQ_CHANGE_OTHER_NET_OPER_ASSETS_RE" hidden="1">"c6285"</definedName>
    <definedName name="IQ_CHANGE_OTHER_NET_OPER_ASSETS_REIT" hidden="1">"c3598"</definedName>
    <definedName name="IQ_CHANGE_OTHER_NET_OPER_ASSETS_UTI" hidden="1">"c3599"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PRIVATE_INVENT" hidden="1">"c6828"</definedName>
    <definedName name="IQ_CHANGE_PRIVATE_INVENT_APR" hidden="1">"c7488"</definedName>
    <definedName name="IQ_CHANGE_PRIVATE_INVENT_APR_FC" hidden="1">"c8368"</definedName>
    <definedName name="IQ_CHANGE_PRIVATE_INVENT_FC" hidden="1">"c7708"</definedName>
    <definedName name="IQ_CHANGE_PRIVATE_INVENT_POP" hidden="1">"c7048"</definedName>
    <definedName name="IQ_CHANGE_PRIVATE_INVENT_POP_FC" hidden="1">"c7928"</definedName>
    <definedName name="IQ_CHANGE_PRIVATE_INVENT_YOY" hidden="1">"c7268"</definedName>
    <definedName name="IQ_CHANGE_PRIVATE_INVENT_YOY_FC" hidden="1">"c8148"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1_4_FAMILY_FDIC" hidden="1">"c6756"</definedName>
    <definedName name="IQ_CHARGE_OFFS_1_4_FAMILY_LOANS_FDIC" hidden="1">"c6714"</definedName>
    <definedName name="IQ_CHARGE_OFFS_AUTO_LOANS_FDIC" hidden="1">"c6708"</definedName>
    <definedName name="IQ_CHARGE_OFFS_CL_LOANS_FDIC" hidden="1">"c6709"</definedName>
    <definedName name="IQ_CHARGE_OFFS_COMMERCIAL_INDUSTRIAL_FDIC" hidden="1">"c6759"</definedName>
    <definedName name="IQ_CHARGE_OFFS_COMMERCIAL_RE_FDIC" hidden="1">"c6754"</definedName>
    <definedName name="IQ_CHARGE_OFFS_COMMERCIAL_RE_NOT_SECURED_FDIC" hidden="1">"c6764"</definedName>
    <definedName name="IQ_CHARGE_OFFS_CONSTRUCTION_DEVELOPMENT_FDIC" hidden="1">"c6753"</definedName>
    <definedName name="IQ_CHARGE_OFFS_CREDIT_CARDS_FDIC" hidden="1">"c6761"</definedName>
    <definedName name="IQ_CHARGE_OFFS_CREDIT_CARDS_RECEIVABLES_FDIC" hidden="1">"c6711"</definedName>
    <definedName name="IQ_CHARGE_OFFS_GROSS" hidden="1">"c162"</definedName>
    <definedName name="IQ_CHARGE_OFFS_HOME_EQUITY_FDIC" hidden="1">"c6757"</definedName>
    <definedName name="IQ_CHARGE_OFFS_HOME_EQUITY_LINES_FDIC" hidden="1">"c6712"</definedName>
    <definedName name="IQ_CHARGE_OFFS_INDIVIDUALS_FDIC" hidden="1">"c6760"</definedName>
    <definedName name="IQ_CHARGE_OFFS_MULTI_FAMILY_FDIC" hidden="1">"c6755"</definedName>
    <definedName name="IQ_CHARGE_OFFS_NET" hidden="1">"c163"</definedName>
    <definedName name="IQ_CHARGE_OFFS_OTHER_1_4_FAMILY_FDIC" hidden="1">"c6758"</definedName>
    <definedName name="IQ_CHARGE_OFFS_OTHER_CONSUMER_LOANS_FDIC" hidden="1">"c6710"</definedName>
    <definedName name="IQ_CHARGE_OFFS_OTHER_INDIVIDUAL_FDIC" hidden="1">"c6762"</definedName>
    <definedName name="IQ_CHARGE_OFFS_OTHER_LOANS_FDIC" hidden="1">"c6763"</definedName>
    <definedName name="IQ_CHARGE_OFFS_OTHER_LOANS_OTHER_FDIC" hidden="1">"c6713"</definedName>
    <definedName name="IQ_CHARGE_OFFS_RE_LOANS_FDIC" hidden="1">"c6752"</definedName>
    <definedName name="IQ_CHARGE_OFFS_RECOVERED" hidden="1">"c164"</definedName>
    <definedName name="IQ_CHARGE_OFFS_TOTAL_AVG_LOANS" hidden="1">"c165"</definedName>
    <definedName name="IQ_CHICAGO_PMI" hidden="1">"c6829"</definedName>
    <definedName name="IQ_CHICAGO_PMI_APR" hidden="1">"c7489"</definedName>
    <definedName name="IQ_CHICAGO_PMI_APR_FC" hidden="1">"c8369"</definedName>
    <definedName name="IQ_CHICAGO_PMI_FC" hidden="1">"c7709"</definedName>
    <definedName name="IQ_CHICAGO_PMI_POP" hidden="1">"c7049"</definedName>
    <definedName name="IQ_CHICAGO_PMI_POP_FC" hidden="1">"c7929"</definedName>
    <definedName name="IQ_CHICAGO_PMI_YOY" hidden="1">"c7269"</definedName>
    <definedName name="IQ_CHICAGO_PMI_YOY_FC" hidden="1">"c8149"</definedName>
    <definedName name="IQ_CITY" hidden="1">"c166"</definedName>
    <definedName name="IQ_CL_AP" hidden="1">"c8884"</definedName>
    <definedName name="IQ_CL_AP_ABS" hidden="1">"c8903"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NAME_AP" hidden="1">"c8922"</definedName>
    <definedName name="IQ_CL_NAME_AP_ABS" hidden="1">"c8941"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ABLE_END_OS" hidden="1">"c5809"</definedName>
    <definedName name="IQ_CLASSA_OPTIONS_EXERCISED" hidden="1">"c2681"</definedName>
    <definedName name="IQ_CLASSA_OPTIONS_GRANTED" hidden="1">"c2680"</definedName>
    <definedName name="IQ_CLASSA_OPTIONS_STRIKE_PRICE_BEG_OS" hidden="1">"c5810"</definedName>
    <definedName name="IQ_CLASSA_OPTIONS_STRIKE_PRICE_CANCELLED" hidden="1">"c5812"</definedName>
    <definedName name="IQ_CLASSA_OPTIONS_STRIKE_PRICE_EXERCISABLE" hidden="1">"c5813"</definedName>
    <definedName name="IQ_CLASSA_OPTIONS_STRIKE_PRICE_EXERCISED" hidden="1">"c5811"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MO_FDIC" hidden="1">"c6406"</definedName>
    <definedName name="IQ_COGS" hidden="1">"c175"</definedName>
    <definedName name="IQ_COLLECTION_DOMESTIC_FDIC" hidden="1">"c6387"</definedName>
    <definedName name="IQ_COMBINED_RATIO" hidden="1">"c176"</definedName>
    <definedName name="IQ_COMMERCIAL_BANKS_DEPOSITS_FOREIGN_FDIC" hidden="1">"c6480"</definedName>
    <definedName name="IQ_COMMERCIAL_BANKS_LOANS_FDIC" hidden="1">"c6434"</definedName>
    <definedName name="IQ_COMMERCIAL_BANKS_NONTRANSACTION_ACCOUNTS_FDIC" hidden="1">"c6548"</definedName>
    <definedName name="IQ_COMMERCIAL_BANKS_TOTAL_DEPOSITS_FDIC" hidden="1">"c6474"</definedName>
    <definedName name="IQ_COMMERCIAL_BANKS_TOTAL_LOANS_FOREIGN_FDIC" hidden="1">"c6444"</definedName>
    <definedName name="IQ_COMMERCIAL_BANKS_TRANSACTION_ACCOUNTS_FDIC" hidden="1">"c6540"</definedName>
    <definedName name="IQ_COMMERCIAL_DOM" hidden="1">"c177"</definedName>
    <definedName name="IQ_COMMERCIAL_FIRE_WRITTEN" hidden="1">"c178"</definedName>
    <definedName name="IQ_COMMERCIAL_INDUSTRIAL_CHARGE_OFFS_FDIC" hidden="1">"c6598"</definedName>
    <definedName name="IQ_COMMERCIAL_INDUSTRIAL_LOANS_NET_FDIC" hidden="1">"c6317"</definedName>
    <definedName name="IQ_COMMERCIAL_INDUSTRIAL_NET_CHARGE_OFFS_FDIC" hidden="1">"c6636"</definedName>
    <definedName name="IQ_COMMERCIAL_INDUSTRIAL_RECOVERIES_FDIC" hidden="1">"c6617"</definedName>
    <definedName name="IQ_COMMERCIAL_INDUSTRIAL_TOTAL_LOANS_FOREIGN_FDIC" hidden="1">"c6451"</definedName>
    <definedName name="IQ_COMMERCIAL_MORT" hidden="1">"c179"</definedName>
    <definedName name="IQ_COMMERCIAL_RE_CONSTRUCTION_LAND_DEV_FDIC" hidden="1">"c6526"</definedName>
    <definedName name="IQ_COMMERCIAL_RE_LOANS_FDIC" hidden="1">"c6312"</definedName>
    <definedName name="IQ_COMMISS_FEES" hidden="1">"c180"</definedName>
    <definedName name="IQ_COMMISSION_DEF" hidden="1">"c181"</definedName>
    <definedName name="IQ_COMMITMENTS_MATURITY_EXCEEDING_1YR_FDIC" hidden="1">"c6531"</definedName>
    <definedName name="IQ_COMMITMENTS_NOT_SECURED_RE_FDIC" hidden="1">"c6528"</definedName>
    <definedName name="IQ_COMMITMENTS_SECURED_RE_FDIC" hidden="1">"c6527"</definedName>
    <definedName name="IQ_COMMODITY_EXPOSURES_FDIC" hidden="1">"c6665"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" hidden="1">"c6202"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CAGR" hidden="1">"c6060"</definedName>
    <definedName name="IQ_COMMON_EQUITY_10YR_ANN_GROWTH" hidden="1">"c191"</definedName>
    <definedName name="IQ_COMMON_EQUITY_1YR_ANN_GROWTH" hidden="1">"c192"</definedName>
    <definedName name="IQ_COMMON_EQUITY_2YR_ANN_CAGR" hidden="1">"c6061"</definedName>
    <definedName name="IQ_COMMON_EQUITY_2YR_ANN_GROWTH" hidden="1">"c193"</definedName>
    <definedName name="IQ_COMMON_EQUITY_3YR_ANN_CAGR" hidden="1">"c6062"</definedName>
    <definedName name="IQ_COMMON_EQUITY_3YR_ANN_GROWTH" hidden="1">"c194"</definedName>
    <definedName name="IQ_COMMON_EQUITY_5YR_ANN_CAGR" hidden="1">"c6063"</definedName>
    <definedName name="IQ_COMMON_EQUITY_5YR_ANN_GROWTH" hidden="1">"c195"</definedName>
    <definedName name="IQ_COMMON_EQUITY_7YR_ANN_CAGR" hidden="1">"c6064"</definedName>
    <definedName name="IQ_COMMON_EQUITY_7YR_ANN_GROWTH" hidden="1">"c196"</definedName>
    <definedName name="IQ_COMMON_FDIC" hidden="1">"c6350"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" hidden="1">"c6203"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" hidden="1">"c6204"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ID" hidden="1">"c3513"</definedName>
    <definedName name="IQ_COMPANY_NAME" hidden="1">"c215"</definedName>
    <definedName name="IQ_COMPANY_NAME_LONG" hidden="1">"c1585"</definedName>
    <definedName name="IQ_COMPANY_NOTE" hidden="1">"c6792"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MPOSITE_CYCLICAL_IND" hidden="1">"c6830"</definedName>
    <definedName name="IQ_COMPOSITE_CYCLICAL_IND_APR" hidden="1">"c7490"</definedName>
    <definedName name="IQ_COMPOSITE_CYCLICAL_IND_APR_FC" hidden="1">"c8370"</definedName>
    <definedName name="IQ_COMPOSITE_CYCLICAL_IND_FC" hidden="1">"c7710"</definedName>
    <definedName name="IQ_COMPOSITE_CYCLICAL_IND_POP" hidden="1">"c7050"</definedName>
    <definedName name="IQ_COMPOSITE_CYCLICAL_IND_POP_FC" hidden="1">"c7930"</definedName>
    <definedName name="IQ_COMPOSITE_CYCLICAL_IND_YOY" hidden="1">"c7270"</definedName>
    <definedName name="IQ_COMPOSITE_CYCLICAL_IND_YOY_FC" hidden="1">"c8150"</definedName>
    <definedName name="IQ_CONSOL_BEDS" hidden="1">"c8782"</definedName>
    <definedName name="IQ_CONSOL_PROP_OPERATIONAL" hidden="1">"c8758"</definedName>
    <definedName name="IQ_CONSOL_PROP_OTHER_OWNED" hidden="1">"c8760"</definedName>
    <definedName name="IQ_CONSOL_PROP_TOTAL" hidden="1">"c8761"</definedName>
    <definedName name="IQ_CONSOL_PROP_UNDEVELOPED" hidden="1">"c8759"</definedName>
    <definedName name="IQ_CONSOL_ROOMS" hidden="1">"c8786"</definedName>
    <definedName name="IQ_CONSOL_SQ_FT_OPERATIONAL" hidden="1">"c8774"</definedName>
    <definedName name="IQ_CONSOL_SQ_FT_OTHER_OWNED" hidden="1">"c8776"</definedName>
    <definedName name="IQ_CONSOL_SQ_FT_TOTAL" hidden="1">"c8777"</definedName>
    <definedName name="IQ_CONSOL_SQ_FT_UNDEVELOPED" hidden="1">"c8775"</definedName>
    <definedName name="IQ_CONSOL_UNITS_OPERATIONAL" hidden="1">"c8766"</definedName>
    <definedName name="IQ_CONSOL_UNITS_OTHER_OWNED" hidden="1">"c8768"</definedName>
    <definedName name="IQ_CONSOL_UNITS_TOTAL" hidden="1">"c8769"</definedName>
    <definedName name="IQ_CONSOL_UNITS_UNDEVELOPED" hidden="1">"c8767"</definedName>
    <definedName name="IQ_CONSTRUCTION_DEV_LOANS_FDIC" hidden="1">"c6313"</definedName>
    <definedName name="IQ_CONSTRUCTION_LAND_DEVELOPMENT_CHARGE_OFFS_FDIC" hidden="1">"c6594"</definedName>
    <definedName name="IQ_CONSTRUCTION_LAND_DEVELOPMENT_NET_CHARGE_OFFS_FDIC" hidden="1">"c6632"</definedName>
    <definedName name="IQ_CONSTRUCTION_LAND_DEVELOPMENT_RECOVERIES_FDIC" hidden="1">"c6613"</definedName>
    <definedName name="IQ_CONSTRUCTION_LOANS" hidden="1">"c222"</definedName>
    <definedName name="IQ_CONSUMER_COMFORT" hidden="1">"c6831"</definedName>
    <definedName name="IQ_CONSUMER_COMFORT_APR" hidden="1">"c7491"</definedName>
    <definedName name="IQ_CONSUMER_COMFORT_APR_FC" hidden="1">"c8371"</definedName>
    <definedName name="IQ_CONSUMER_COMFORT_FC" hidden="1">"c7711"</definedName>
    <definedName name="IQ_CONSUMER_COMFORT_POP" hidden="1">"c7051"</definedName>
    <definedName name="IQ_CONSUMER_COMFORT_POP_FC" hidden="1">"c7931"</definedName>
    <definedName name="IQ_CONSUMER_CONFIDENCE" hidden="1">"c6832"</definedName>
    <definedName name="IQ_CONSUMER_CONFIDENCE_APR" hidden="1">"c7492"</definedName>
    <definedName name="IQ_CONSUMER_CONFIDENCE_APR_FC" hidden="1">"c8372"</definedName>
    <definedName name="IQ_CONSUMER_CONFIDENCE_FC" hidden="1">"c7712"</definedName>
    <definedName name="IQ_CONSUMER_CONFIDENCE_POP" hidden="1">"c7052"</definedName>
    <definedName name="IQ_CONSUMER_CONFIDENCE_POP_FC" hidden="1">"c7932"</definedName>
    <definedName name="IQ_CONSUMER_CONFIDENCE_YOY" hidden="1">"c7272"</definedName>
    <definedName name="IQ_CONSUMER_CONFIDENCE_YOY_FC" hidden="1">"c8152"</definedName>
    <definedName name="IQ_CONSUMER_LENDING" hidden="1">"c6833"</definedName>
    <definedName name="IQ_CONSUMER_LENDING_APR" hidden="1">"c7493"</definedName>
    <definedName name="IQ_CONSUMER_LENDING_APR_FC" hidden="1">"c8373"</definedName>
    <definedName name="IQ_CONSUMER_LENDING_FC" hidden="1">"c7713"</definedName>
    <definedName name="IQ_CONSUMER_LENDING_GROSS" hidden="1">"c6878"</definedName>
    <definedName name="IQ_CONSUMER_LENDING_GROSS_APR" hidden="1">"c7538"</definedName>
    <definedName name="IQ_CONSUMER_LENDING_GROSS_APR_FC" hidden="1">"c8418"</definedName>
    <definedName name="IQ_CONSUMER_LENDING_GROSS_FC" hidden="1">"c7758"</definedName>
    <definedName name="IQ_CONSUMER_LENDING_GROSS_POP" hidden="1">"c7098"</definedName>
    <definedName name="IQ_CONSUMER_LENDING_GROSS_POP_FC" hidden="1">"c7978"</definedName>
    <definedName name="IQ_CONSUMER_LENDING_GROSS_YOY" hidden="1">"c7318"</definedName>
    <definedName name="IQ_CONSUMER_LENDING_GROSS_YOY_FC" hidden="1">"c8198"</definedName>
    <definedName name="IQ_CONSUMER_LENDING_NET" hidden="1">"c6922"</definedName>
    <definedName name="IQ_CONSUMER_LENDING_NET_APR" hidden="1">"c7582"</definedName>
    <definedName name="IQ_CONSUMER_LENDING_NET_APR_FC" hidden="1">"c8462"</definedName>
    <definedName name="IQ_CONSUMER_LENDING_NET_FC" hidden="1">"c7802"</definedName>
    <definedName name="IQ_CONSUMER_LENDING_NET_POP" hidden="1">"c7142"</definedName>
    <definedName name="IQ_CONSUMER_LENDING_NET_POP_FC" hidden="1">"c8022"</definedName>
    <definedName name="IQ_CONSUMER_LENDING_NET_YOY" hidden="1">"c7362"</definedName>
    <definedName name="IQ_CONSUMER_LENDING_NET_YOY_FC" hidden="1">"c8242"</definedName>
    <definedName name="IQ_CONSUMER_LENDING_POP" hidden="1">"c7053"</definedName>
    <definedName name="IQ_CONSUMER_LENDING_POP_FC" hidden="1">"c7933"</definedName>
    <definedName name="IQ_CONSUMER_LENDING_TOTAL" hidden="1">"c7018"</definedName>
    <definedName name="IQ_CONSUMER_LENDING_TOTAL_APR" hidden="1">"c7678"</definedName>
    <definedName name="IQ_CONSUMER_LENDING_TOTAL_APR_FC" hidden="1">"c8558"</definedName>
    <definedName name="IQ_CONSUMER_LENDING_TOTAL_FC" hidden="1">"c7898"</definedName>
    <definedName name="IQ_CONSUMER_LENDING_TOTAL_POP" hidden="1">"c7238"</definedName>
    <definedName name="IQ_CONSUMER_LENDING_TOTAL_POP_FC" hidden="1">"c8118"</definedName>
    <definedName name="IQ_CONSUMER_LENDING_TOTAL_YOY" hidden="1">"c7458"</definedName>
    <definedName name="IQ_CONSUMER_LENDING_TOTAL_YOY_FC" hidden="1">"c8338"</definedName>
    <definedName name="IQ_CONSUMER_LENDING_YOY" hidden="1">"c7273"</definedName>
    <definedName name="IQ_CONSUMER_LENDING_YOY_FC" hidden="1">"c8153"</definedName>
    <definedName name="IQ_CONSUMER_LOANS" hidden="1">"c223"</definedName>
    <definedName name="IQ_CONSUMER_SPENDING" hidden="1">"c6834"</definedName>
    <definedName name="IQ_CONSUMER_SPENDING_APR" hidden="1">"c7494"</definedName>
    <definedName name="IQ_CONSUMER_SPENDING_APR_FC" hidden="1">"c8374"</definedName>
    <definedName name="IQ_CONSUMER_SPENDING_DURABLE" hidden="1">"c6835"</definedName>
    <definedName name="IQ_CONSUMER_SPENDING_DURABLE_APR" hidden="1">"c7495"</definedName>
    <definedName name="IQ_CONSUMER_SPENDING_DURABLE_APR_FC" hidden="1">"c8375"</definedName>
    <definedName name="IQ_CONSUMER_SPENDING_DURABLE_FC" hidden="1">"c7715"</definedName>
    <definedName name="IQ_CONSUMER_SPENDING_DURABLE_POP" hidden="1">"c7055"</definedName>
    <definedName name="IQ_CONSUMER_SPENDING_DURABLE_POP_FC" hidden="1">"c7935"</definedName>
    <definedName name="IQ_CONSUMER_SPENDING_DURABLE_REAL" hidden="1">"c6964"</definedName>
    <definedName name="IQ_CONSUMER_SPENDING_DURABLE_REAL_APR" hidden="1">"c7624"</definedName>
    <definedName name="IQ_CONSUMER_SPENDING_DURABLE_REAL_APR_FC" hidden="1">"c8504"</definedName>
    <definedName name="IQ_CONSUMER_SPENDING_DURABLE_REAL_FC" hidden="1">"c7844"</definedName>
    <definedName name="IQ_CONSUMER_SPENDING_DURABLE_REAL_POP" hidden="1">"c7184"</definedName>
    <definedName name="IQ_CONSUMER_SPENDING_DURABLE_REAL_POP_FC" hidden="1">"c8064"</definedName>
    <definedName name="IQ_CONSUMER_SPENDING_DURABLE_REAL_SAAR" hidden="1">"c6965"</definedName>
    <definedName name="IQ_CONSUMER_SPENDING_DURABLE_REAL_SAAR_APR" hidden="1">"c7625"</definedName>
    <definedName name="IQ_CONSUMER_SPENDING_DURABLE_REAL_SAAR_APR_FC" hidden="1">"c8505"</definedName>
    <definedName name="IQ_CONSUMER_SPENDING_DURABLE_REAL_SAAR_FC" hidden="1">"c7845"</definedName>
    <definedName name="IQ_CONSUMER_SPENDING_DURABLE_REAL_SAAR_POP" hidden="1">"c7185"</definedName>
    <definedName name="IQ_CONSUMER_SPENDING_DURABLE_REAL_SAAR_POP_FC" hidden="1">"c8065"</definedName>
    <definedName name="IQ_CONSUMER_SPENDING_DURABLE_REAL_SAAR_YOY" hidden="1">"c7405"</definedName>
    <definedName name="IQ_CONSUMER_SPENDING_DURABLE_REAL_SAAR_YOY_FC" hidden="1">"c8285"</definedName>
    <definedName name="IQ_CONSUMER_SPENDING_DURABLE_REAL_YOY" hidden="1">"c7404"</definedName>
    <definedName name="IQ_CONSUMER_SPENDING_DURABLE_REAL_YOY_FC" hidden="1">"c8284"</definedName>
    <definedName name="IQ_CONSUMER_SPENDING_DURABLE_YOY" hidden="1">"c7275"</definedName>
    <definedName name="IQ_CONSUMER_SPENDING_DURABLE_YOY_FC" hidden="1">"c8155"</definedName>
    <definedName name="IQ_CONSUMER_SPENDING_FC" hidden="1">"c7714"</definedName>
    <definedName name="IQ_CONSUMER_SPENDING_NONDURABLE" hidden="1">"c6836"</definedName>
    <definedName name="IQ_CONSUMER_SPENDING_NONDURABLE_APR" hidden="1">"c7496"</definedName>
    <definedName name="IQ_CONSUMER_SPENDING_NONDURABLE_APR_FC" hidden="1">"c8376"</definedName>
    <definedName name="IQ_CONSUMER_SPENDING_NONDURABLE_FC" hidden="1">"c7716"</definedName>
    <definedName name="IQ_CONSUMER_SPENDING_NONDURABLE_POP" hidden="1">"c7056"</definedName>
    <definedName name="IQ_CONSUMER_SPENDING_NONDURABLE_POP_FC" hidden="1">"c7936"</definedName>
    <definedName name="IQ_CONSUMER_SPENDING_NONDURABLE_REAL" hidden="1">"c6966"</definedName>
    <definedName name="IQ_CONSUMER_SPENDING_NONDURABLE_REAL_APR" hidden="1">"c7626"</definedName>
    <definedName name="IQ_CONSUMER_SPENDING_NONDURABLE_REAL_APR_FC" hidden="1">"c8506"</definedName>
    <definedName name="IQ_CONSUMER_SPENDING_NONDURABLE_REAL_FC" hidden="1">"c7846"</definedName>
    <definedName name="IQ_CONSUMER_SPENDING_NONDURABLE_REAL_POP" hidden="1">"c7186"</definedName>
    <definedName name="IQ_CONSUMER_SPENDING_NONDURABLE_REAL_POP_FC" hidden="1">"c8066"</definedName>
    <definedName name="IQ_CONSUMER_SPENDING_NONDURABLE_REAL_SAAR" hidden="1">"c6967"</definedName>
    <definedName name="IQ_CONSUMER_SPENDING_NONDURABLE_REAL_SAAR_APR" hidden="1">"c7627"</definedName>
    <definedName name="IQ_CONSUMER_SPENDING_NONDURABLE_REAL_SAAR_APR_FC" hidden="1">"c8507"</definedName>
    <definedName name="IQ_CONSUMER_SPENDING_NONDURABLE_REAL_SAAR_FC" hidden="1">"c7847"</definedName>
    <definedName name="IQ_CONSUMER_SPENDING_NONDURABLE_REAL_SAAR_POP" hidden="1">"c7187"</definedName>
    <definedName name="IQ_CONSUMER_SPENDING_NONDURABLE_REAL_SAAR_POP_FC" hidden="1">"c8067"</definedName>
    <definedName name="IQ_CONSUMER_SPENDING_NONDURABLE_REAL_SAAR_YOY" hidden="1">"c7407"</definedName>
    <definedName name="IQ_CONSUMER_SPENDING_NONDURABLE_REAL_SAAR_YOY_FC" hidden="1">"c8287"</definedName>
    <definedName name="IQ_CONSUMER_SPENDING_NONDURABLE_REAL_YOY" hidden="1">"c7406"</definedName>
    <definedName name="IQ_CONSUMER_SPENDING_NONDURABLE_REAL_YOY_FC" hidden="1">"c8286"</definedName>
    <definedName name="IQ_CONSUMER_SPENDING_NONDURABLE_YOY" hidden="1">"c7276"</definedName>
    <definedName name="IQ_CONSUMER_SPENDING_NONDURABLE_YOY_FC" hidden="1">"c8156"</definedName>
    <definedName name="IQ_CONSUMER_SPENDING_POP" hidden="1">"c7054"</definedName>
    <definedName name="IQ_CONSUMER_SPENDING_POP_FC" hidden="1">"c7934"</definedName>
    <definedName name="IQ_CONSUMER_SPENDING_REAL" hidden="1">"c6963"</definedName>
    <definedName name="IQ_CONSUMER_SPENDING_REAL_APR" hidden="1">"c7623"</definedName>
    <definedName name="IQ_CONSUMER_SPENDING_REAL_APR_FC" hidden="1">"c8503"</definedName>
    <definedName name="IQ_CONSUMER_SPENDING_REAL_FC" hidden="1">"c7843"</definedName>
    <definedName name="IQ_CONSUMER_SPENDING_REAL_POP" hidden="1">"c7183"</definedName>
    <definedName name="IQ_CONSUMER_SPENDING_REAL_POP_FC" hidden="1">"c8063"</definedName>
    <definedName name="IQ_CONSUMER_SPENDING_REAL_SAAR" hidden="1">"c6968"</definedName>
    <definedName name="IQ_CONSUMER_SPENDING_REAL_SAAR_APR" hidden="1">"c7628"</definedName>
    <definedName name="IQ_CONSUMER_SPENDING_REAL_SAAR_APR_FC" hidden="1">"c8508"</definedName>
    <definedName name="IQ_CONSUMER_SPENDING_REAL_SAAR_FC" hidden="1">"c7848"</definedName>
    <definedName name="IQ_CONSUMER_SPENDING_REAL_SAAR_POP" hidden="1">"c7188"</definedName>
    <definedName name="IQ_CONSUMER_SPENDING_REAL_SAAR_POP_FC" hidden="1">"c8068"</definedName>
    <definedName name="IQ_CONSUMER_SPENDING_REAL_SAAR_YOY" hidden="1">"c7408"</definedName>
    <definedName name="IQ_CONSUMER_SPENDING_REAL_SAAR_YOY_FC" hidden="1">"c8288"</definedName>
    <definedName name="IQ_CONSUMER_SPENDING_REAL_USD_APR_FC" hidden="1">"c11921"</definedName>
    <definedName name="IQ_CONSUMER_SPENDING_REAL_USD_FC" hidden="1">"c11918"</definedName>
    <definedName name="IQ_CONSUMER_SPENDING_REAL_USD_POP_FC" hidden="1">"c11919"</definedName>
    <definedName name="IQ_CONSUMER_SPENDING_REAL_USD_YOY_FC" hidden="1">"c11920"</definedName>
    <definedName name="IQ_CONSUMER_SPENDING_REAL_YOY" hidden="1">"c7403"</definedName>
    <definedName name="IQ_CONSUMER_SPENDING_REAL_YOY_FC" hidden="1">"c8283"</definedName>
    <definedName name="IQ_CONSUMER_SPENDING_SERVICES" hidden="1">"c6837"</definedName>
    <definedName name="IQ_CONSUMER_SPENDING_SERVICES_APR" hidden="1">"c7497"</definedName>
    <definedName name="IQ_CONSUMER_SPENDING_SERVICES_APR_FC" hidden="1">"c8377"</definedName>
    <definedName name="IQ_CONSUMER_SPENDING_SERVICES_FC" hidden="1">"c7717"</definedName>
    <definedName name="IQ_CONSUMER_SPENDING_SERVICES_POP" hidden="1">"c7057"</definedName>
    <definedName name="IQ_CONSUMER_SPENDING_SERVICES_POP_FC" hidden="1">"c7937"</definedName>
    <definedName name="IQ_CONSUMER_SPENDING_SERVICES_REAL" hidden="1">"c6969"</definedName>
    <definedName name="IQ_CONSUMER_SPENDING_SERVICES_REAL_APR" hidden="1">"c7629"</definedName>
    <definedName name="IQ_CONSUMER_SPENDING_SERVICES_REAL_APR_FC" hidden="1">"c8509"</definedName>
    <definedName name="IQ_CONSUMER_SPENDING_SERVICES_REAL_FC" hidden="1">"c7849"</definedName>
    <definedName name="IQ_CONSUMER_SPENDING_SERVICES_REAL_POP" hidden="1">"c7189"</definedName>
    <definedName name="IQ_CONSUMER_SPENDING_SERVICES_REAL_POP_FC" hidden="1">"c8069"</definedName>
    <definedName name="IQ_CONSUMER_SPENDING_SERVICES_REAL_SAAR" hidden="1">"c6970"</definedName>
    <definedName name="IQ_CONSUMER_SPENDING_SERVICES_REAL_SAAR_APR" hidden="1">"c7630"</definedName>
    <definedName name="IQ_CONSUMER_SPENDING_SERVICES_REAL_SAAR_APR_FC" hidden="1">"c8510"</definedName>
    <definedName name="IQ_CONSUMER_SPENDING_SERVICES_REAL_SAAR_FC" hidden="1">"c7850"</definedName>
    <definedName name="IQ_CONSUMER_SPENDING_SERVICES_REAL_SAAR_POP" hidden="1">"c7190"</definedName>
    <definedName name="IQ_CONSUMER_SPENDING_SERVICES_REAL_SAAR_POP_FC" hidden="1">"c8070"</definedName>
    <definedName name="IQ_CONSUMER_SPENDING_SERVICES_REAL_SAAR_YOY" hidden="1">"c7410"</definedName>
    <definedName name="IQ_CONSUMER_SPENDING_SERVICES_REAL_SAAR_YOY_FC" hidden="1">"c8290"</definedName>
    <definedName name="IQ_CONSUMER_SPENDING_SERVICES_REAL_YOY" hidden="1">"c7409"</definedName>
    <definedName name="IQ_CONSUMER_SPENDING_SERVICES_REAL_YOY_FC" hidden="1">"c8289"</definedName>
    <definedName name="IQ_CONSUMER_SPENDING_SERVICES_YOY" hidden="1">"c7277"</definedName>
    <definedName name="IQ_CONSUMER_SPENDING_SERVICES_YOY_FC" hidden="1">"c8157"</definedName>
    <definedName name="IQ_CONSUMER_SPENDING_YOY" hidden="1">"c7274"</definedName>
    <definedName name="IQ_CONSUMER_SPENDING_YOY_FC" hidden="1">"c8154"</definedName>
    <definedName name="IQ_CONTRACTS_OTHER_COMMODITIES_EQUITIES_FDIC" hidden="1">"c6522"</definedName>
    <definedName name="IQ_CONV_DATE" hidden="1">"c2191"</definedName>
    <definedName name="IQ_CONV_EXP_DATE" hidden="1">"c3043"</definedName>
    <definedName name="IQ_CONV_PREMIUM" hidden="1">"c2195"</definedName>
    <definedName name="IQ_CONV_PRICE" hidden="1">"c2193"</definedName>
    <definedName name="IQ_CONV_RATIO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" hidden="1">"c2536"</definedName>
    <definedName name="IQ_CONVERT_PCT" hidden="1">"c2537"</definedName>
    <definedName name="IQ_CONVEXITY" hidden="1">"c2182"</definedName>
    <definedName name="IQ_CONVEYED_TO_OTHERS_FDIC" hidden="1">"c6534"</definedName>
    <definedName name="IQ_CORE_CAPITAL_RATIO_FDIC" hidden="1">"c6745"</definedName>
    <definedName name="IQ_CORP_GOODS_PRICE_INDEX_APR_FC_UNUSED_UNUSED_UNUSED" hidden="1">"c8381"</definedName>
    <definedName name="IQ_CORP_GOODS_PRICE_INDEX_APR_UNUSED_UNUSED_UNUSED" hidden="1">"c7501"</definedName>
    <definedName name="IQ_CORP_GOODS_PRICE_INDEX_FC_UNUSED_UNUSED_UNUSED" hidden="1">"c7721"</definedName>
    <definedName name="IQ_CORP_GOODS_PRICE_INDEX_POP_FC_UNUSED_UNUSED_UNUSED" hidden="1">"c7941"</definedName>
    <definedName name="IQ_CORP_GOODS_PRICE_INDEX_POP_UNUSED_UNUSED_UNUSED" hidden="1">"c7061"</definedName>
    <definedName name="IQ_CORP_GOODS_PRICE_INDEX_UNUSED_UNUSED_UNUSED" hidden="1">"c6841"</definedName>
    <definedName name="IQ_CORP_GOODS_PRICE_INDEX_YOY_FC_UNUSED_UNUSED_UNUSED" hidden="1">"c8161"</definedName>
    <definedName name="IQ_CORP_GOODS_PRICE_INDEX_YOY_UNUSED_UNUSED_UNUSED" hidden="1">"c7281"</definedName>
    <definedName name="IQ_CORP_PROFITS" hidden="1">"c6843"</definedName>
    <definedName name="IQ_CORP_PROFITS_AFTER_TAX_SAAR" hidden="1">"c6842"</definedName>
    <definedName name="IQ_CORP_PROFITS_AFTER_TAX_SAAR_APR" hidden="1">"c7502"</definedName>
    <definedName name="IQ_CORP_PROFITS_AFTER_TAX_SAAR_APR_FC" hidden="1">"c8382"</definedName>
    <definedName name="IQ_CORP_PROFITS_AFTER_TAX_SAAR_FC" hidden="1">"c7722"</definedName>
    <definedName name="IQ_CORP_PROFITS_AFTER_TAX_SAAR_POP" hidden="1">"c7062"</definedName>
    <definedName name="IQ_CORP_PROFITS_AFTER_TAX_SAAR_POP_FC" hidden="1">"c7942"</definedName>
    <definedName name="IQ_CORP_PROFITS_AFTER_TAX_SAAR_YOY" hidden="1">"c7282"</definedName>
    <definedName name="IQ_CORP_PROFITS_AFTER_TAX_SAAR_YOY_FC" hidden="1">"c8162"</definedName>
    <definedName name="IQ_CORP_PROFITS_APR" hidden="1">"c7503"</definedName>
    <definedName name="IQ_CORP_PROFITS_APR_FC" hidden="1">"c8383"</definedName>
    <definedName name="IQ_CORP_PROFITS_FC" hidden="1">"c7723"</definedName>
    <definedName name="IQ_CORP_PROFITS_POP" hidden="1">"c7063"</definedName>
    <definedName name="IQ_CORP_PROFITS_POP_FC" hidden="1">"c7943"</definedName>
    <definedName name="IQ_CORP_PROFITS_SAAR" hidden="1">"c6844"</definedName>
    <definedName name="IQ_CORP_PROFITS_SAAR_APR" hidden="1">"c7504"</definedName>
    <definedName name="IQ_CORP_PROFITS_SAAR_APR_FC" hidden="1">"c8384"</definedName>
    <definedName name="IQ_CORP_PROFITS_SAAR_FC" hidden="1">"c7724"</definedName>
    <definedName name="IQ_CORP_PROFITS_SAAR_POP" hidden="1">"c7064"</definedName>
    <definedName name="IQ_CORP_PROFITS_SAAR_POP_FC" hidden="1">"c7944"</definedName>
    <definedName name="IQ_CORP_PROFITS_SAAR_YOY" hidden="1">"c7284"</definedName>
    <definedName name="IQ_CORP_PROFITS_SAAR_YOY_FC" hidden="1">"c8164"</definedName>
    <definedName name="IQ_CORP_PROFITS_YOY" hidden="1">"c7283"</definedName>
    <definedName name="IQ_CORP_PROFITS_YOY_FC" hidden="1">"c8163"</definedName>
    <definedName name="IQ_COST_BORROWING" hidden="1">"c2936"</definedName>
    <definedName name="IQ_COST_BORROWINGS" hidden="1">"c225"</definedName>
    <definedName name="IQ_COST_CAPITAL_NEW_BUSINESS" hidden="1">"c9968"</definedName>
    <definedName name="IQ_COST_OF_FUNDING_ASSETS_FDIC" hidden="1">"c6725"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SOLVENCY_CAPITAL_COVERED" hidden="1">"c9965"</definedName>
    <definedName name="IQ_COST_SOLVENCY_CAPITAL_GROUP" hidden="1">"c9951"</definedName>
    <definedName name="IQ_COST_TOTAL_BORROWINGS" hidden="1">"c229"</definedName>
    <definedName name="IQ_COUNTRY_NAME" hidden="1">"c230"</definedName>
    <definedName name="IQ_COUNTRY_NAME_ECON" hidden="1">"c11752"</definedName>
    <definedName name="IQ_COVERED_POPS" hidden="1">"c2124"</definedName>
    <definedName name="IQ_CP" hidden="1">"c2495"</definedName>
    <definedName name="IQ_CP_PCT" hidden="1">"c2496"</definedName>
    <definedName name="IQ_CPI" hidden="1">"c6845"</definedName>
    <definedName name="IQ_CPI_APR" hidden="1">"c7505"</definedName>
    <definedName name="IQ_CPI_APR_FC" hidden="1">"c8385"</definedName>
    <definedName name="IQ_CPI_CORE" hidden="1">"c6838"</definedName>
    <definedName name="IQ_CPI_CORE_APR" hidden="1">"c7498"</definedName>
    <definedName name="IQ_CPI_CORE_POP" hidden="1">"c7058"</definedName>
    <definedName name="IQ_CPI_CORE_YOY" hidden="1">"c7278"</definedName>
    <definedName name="IQ_CPI_FC" hidden="1">"c7725"</definedName>
    <definedName name="IQ_CPI_POP" hidden="1">"c7065"</definedName>
    <definedName name="IQ_CPI_POP_FC" hidden="1">"c7945"</definedName>
    <definedName name="IQ_CPI_YOY" hidden="1">"c7285"</definedName>
    <definedName name="IQ_CPI_YOY_FC" hidden="1">"c8165"</definedName>
    <definedName name="IQ_CQ" hidden="1">5000</definedName>
    <definedName name="IQ_CREDIT_CARD_CHARGE_OFFS_FDIC" hidden="1">"c6652"</definedName>
    <definedName name="IQ_CREDIT_CARD_FEE_BNK" hidden="1">"c231"</definedName>
    <definedName name="IQ_CREDIT_CARD_FEE_FIN" hidden="1">"c1583"</definedName>
    <definedName name="IQ_CREDIT_CARD_LINES_FDIC" hidden="1">"c6525"</definedName>
    <definedName name="IQ_CREDIT_CARD_LOANS_FDIC" hidden="1">"c6319"</definedName>
    <definedName name="IQ_CREDIT_CARD_NET_CHARGE_OFFS_FDIC" hidden="1">"c6654"</definedName>
    <definedName name="IQ_CREDIT_CARD_RECOVERIES_FDIC" hidden="1">"c6653"</definedName>
    <definedName name="IQ_CREDIT_EXPOSURE" hidden="1">"c10038"</definedName>
    <definedName name="IQ_CREDIT_LOSS_CF" hidden="1">"c232"</definedName>
    <definedName name="IQ_CREDIT_LOSS_PROVISION_NET_CHARGE_OFFS_FDIC" hidden="1">"c6734"</definedName>
    <definedName name="IQ_CUMULATIVE_SPLIT_FACTOR" hidden="1">"c2094"</definedName>
    <definedName name="IQ_CURR_ACCT_BALANCE_APR_FC_UNUSED_UNUSED_UNUSED" hidden="1">"c8387"</definedName>
    <definedName name="IQ_CURR_ACCT_BALANCE_APR_UNUSED_UNUSED_UNUSED" hidden="1">"c7507"</definedName>
    <definedName name="IQ_CURR_ACCT_BALANCE_FC_UNUSED_UNUSED_UNUSED" hidden="1">"c7727"</definedName>
    <definedName name="IQ_CURR_ACCT_BALANCE_PCT" hidden="1">"c6846"</definedName>
    <definedName name="IQ_CURR_ACCT_BALANCE_PCT_FC" hidden="1">"c7726"</definedName>
    <definedName name="IQ_CURR_ACCT_BALANCE_PCT_POP" hidden="1">"c7066"</definedName>
    <definedName name="IQ_CURR_ACCT_BALANCE_PCT_POP_FC" hidden="1">"c7946"</definedName>
    <definedName name="IQ_CURR_ACCT_BALANCE_PCT_YOY" hidden="1">"c7286"</definedName>
    <definedName name="IQ_CURR_ACCT_BALANCE_PCT_YOY_FC" hidden="1">"c8166"</definedName>
    <definedName name="IQ_CURR_ACCT_BALANCE_POP_FC_UNUSED_UNUSED_UNUSED" hidden="1">"c7947"</definedName>
    <definedName name="IQ_CURR_ACCT_BALANCE_POP_UNUSED_UNUSED_UNUSED" hidden="1">"c7067"</definedName>
    <definedName name="IQ_CURR_ACCT_BALANCE_SAAR" hidden="1">"c6848"</definedName>
    <definedName name="IQ_CURR_ACCT_BALANCE_SAAR_APR" hidden="1">"c7508"</definedName>
    <definedName name="IQ_CURR_ACCT_BALANCE_SAAR_APR_FC" hidden="1">"c8388"</definedName>
    <definedName name="IQ_CURR_ACCT_BALANCE_SAAR_FC" hidden="1">"c7728"</definedName>
    <definedName name="IQ_CURR_ACCT_BALANCE_SAAR_POP" hidden="1">"c7068"</definedName>
    <definedName name="IQ_CURR_ACCT_BALANCE_SAAR_POP_FC" hidden="1">"c7948"</definedName>
    <definedName name="IQ_CURR_ACCT_BALANCE_SAAR_USD_APR_FC" hidden="1">"c11797"</definedName>
    <definedName name="IQ_CURR_ACCT_BALANCE_SAAR_USD_FC" hidden="1">"c11794"</definedName>
    <definedName name="IQ_CURR_ACCT_BALANCE_SAAR_USD_POP_FC" hidden="1">"c11795"</definedName>
    <definedName name="IQ_CURR_ACCT_BALANCE_SAAR_USD_YOY_FC" hidden="1">"c11796"</definedName>
    <definedName name="IQ_CURR_ACCT_BALANCE_SAAR_YOY" hidden="1">"c7288"</definedName>
    <definedName name="IQ_CURR_ACCT_BALANCE_SAAR_YOY_FC" hidden="1">"c8168"</definedName>
    <definedName name="IQ_CURR_ACCT_BALANCE_UNUSED_UNUSED_UNUSED" hidden="1">"c6847"</definedName>
    <definedName name="IQ_CURR_ACCT_BALANCE_USD" hidden="1">"c11786"</definedName>
    <definedName name="IQ_CURR_ACCT_BALANCE_USD_APR" hidden="1">"c11789"</definedName>
    <definedName name="IQ_CURR_ACCT_BALANCE_USD_APR_FC" hidden="1">"c11793"</definedName>
    <definedName name="IQ_CURR_ACCT_BALANCE_USD_FC" hidden="1">"c11790"</definedName>
    <definedName name="IQ_CURR_ACCT_BALANCE_USD_POP" hidden="1">"c11787"</definedName>
    <definedName name="IQ_CURR_ACCT_BALANCE_USD_POP_FC" hidden="1">"c11791"</definedName>
    <definedName name="IQ_CURR_ACCT_BALANCE_USD_YOY" hidden="1">"c11788"</definedName>
    <definedName name="IQ_CURR_ACCT_BALANCE_USD_YOY_FC" hidden="1">"c11792"</definedName>
    <definedName name="IQ_CURR_ACCT_BALANCE_YOY_FC_UNUSED_UNUSED_UNUSED" hidden="1">"c8167"</definedName>
    <definedName name="IQ_CURR_ACCT_BALANCE_YOY_UNUSED_UNUSED_UNUSED" hidden="1">"c7287"</definedName>
    <definedName name="IQ_CURR_ACCT_INC_RECEIPTS" hidden="1">"c6849"</definedName>
    <definedName name="IQ_CURR_ACCT_INC_RECEIPTS_APR" hidden="1">"c7509"</definedName>
    <definedName name="IQ_CURR_ACCT_INC_RECEIPTS_APR_FC" hidden="1">"c8389"</definedName>
    <definedName name="IQ_CURR_ACCT_INC_RECEIPTS_FC" hidden="1">"c7729"</definedName>
    <definedName name="IQ_CURR_ACCT_INC_RECEIPTS_POP" hidden="1">"c7069"</definedName>
    <definedName name="IQ_CURR_ACCT_INC_RECEIPTS_POP_FC" hidden="1">"c7949"</definedName>
    <definedName name="IQ_CURR_ACCT_INC_RECEIPTS_YOY" hidden="1">"c7289"</definedName>
    <definedName name="IQ_CURR_ACCT_INC_RECEIPTS_YOY_FC" hidden="1">"c8169"</definedName>
    <definedName name="IQ_CURR_DOMESTIC_TAXES" hidden="1">"c2074"</definedName>
    <definedName name="IQ_CURR_FOREIGN_TAXES" hidden="1">"c2075"</definedName>
    <definedName name="IQ_CURRENCY_COIN_DOMESTIC_FDIC" hidden="1">"c6388"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" hidden="1">"c6205"</definedName>
    <definedName name="IQ_CURRENCY_GAIN_REIT" hidden="1">"c239"</definedName>
    <definedName name="IQ_CURRENCY_GAIN_UTI" hidden="1">"c240"</definedName>
    <definedName name="IQ_CURRENT_BENCHMARK" hidden="1">"c6780"</definedName>
    <definedName name="IQ_CURRENT_BENCHMARK_CIQID" hidden="1">"c6781"</definedName>
    <definedName name="IQ_CURRENT_BENCHMARK_MATURITY" hidden="1">"c6782"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" hidden="1">"c6283"</definedName>
    <definedName name="IQ_CURRENT_PORT_DEBT_REIT" hidden="1">"c1570"</definedName>
    <definedName name="IQ_CURRENT_PORT_DEBT_UTI" hidden="1">"c1571"</definedName>
    <definedName name="IQ_CURRENT_PORT_FHLB_DEBT" hidden="1">"c5657"</definedName>
    <definedName name="IQ_CURRENT_PORT_LEASES" hidden="1">"c245"</definedName>
    <definedName name="IQ_CURRENT_PORT_PCT" hidden="1">"c2541"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" hidden="1">"c6206"</definedName>
    <definedName name="IQ_DA_CF_REIT" hidden="1">"c254"</definedName>
    <definedName name="IQ_DA_CF_UTI" hidden="1">"c255"</definedName>
    <definedName name="IQ_DA_EBITDA" hidden="1">"c5528"</definedName>
    <definedName name="IQ_DA_FIN" hidden="1">"c256"</definedName>
    <definedName name="IQ_DA_INS" hidden="1">"c257"</definedName>
    <definedName name="IQ_DA_RE" hidden="1">"c6207"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" hidden="1">"c6208"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" hidden="1">"c6209"</definedName>
    <definedName name="IQ_DA_SUPPL_REIT" hidden="1">"c270"</definedName>
    <definedName name="IQ_DA_SUPPL_UTI" hidden="1">"c271"</definedName>
    <definedName name="IQ_DA_UTI" hidden="1">"c272"</definedName>
    <definedName name="IQ_DAILY" hidden="1">500000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TY_EST" hidden="1">"c4257"</definedName>
    <definedName name="IQ_DEBT_EQUITY_EST_CIQ" hidden="1">"c4783"</definedName>
    <definedName name="IQ_DEBT_EQUITY_HIGH_EST" hidden="1">"c4258"</definedName>
    <definedName name="IQ_DEBT_EQUITY_HIGH_EST_CIQ" hidden="1">"c4784"</definedName>
    <definedName name="IQ_DEBT_EQUITY_LOW_EST" hidden="1">"c4259"</definedName>
    <definedName name="IQ_DEBT_EQUITY_LOW_EST_CIQ" hidden="1">"c4785"</definedName>
    <definedName name="IQ_DEBT_EQUITY_MEDIAN_EST" hidden="1">"c4260"</definedName>
    <definedName name="IQ_DEBT_EQUITY_MEDIAN_EST_CIQ" hidden="1">"c4786"</definedName>
    <definedName name="IQ_DEBT_EQUITY_NUM_EST" hidden="1">"c4261"</definedName>
    <definedName name="IQ_DEBT_EQUITY_NUM_EST_CIQ" hidden="1">"c4787"</definedName>
    <definedName name="IQ_DEBT_EQUITY_STDDEV_EST" hidden="1">"c4262"</definedName>
    <definedName name="IQ_DEBT_EQUITY_STDDEV_EST_CIQ" hidden="1">"c4788"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" hidden="1">"c6210"</definedName>
    <definedName name="IQ_DEF_CHARGES_LT_REIT" hidden="1">"c297"</definedName>
    <definedName name="IQ_DEF_CHARGES_LT_UTI" hidden="1">"c298"</definedName>
    <definedName name="IQ_DEF_CHARGES_RE" hidden="1">"c6211"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SPENDING_REAL_SAAR" hidden="1">"c6971"</definedName>
    <definedName name="IQ_DEF_SPENDING_REAL_SAAR_APR" hidden="1">"c7631"</definedName>
    <definedName name="IQ_DEF_SPENDING_REAL_SAAR_APR_FC" hidden="1">"c8511"</definedName>
    <definedName name="IQ_DEF_SPENDING_REAL_SAAR_FC" hidden="1">"c7851"</definedName>
    <definedName name="IQ_DEF_SPENDING_REAL_SAAR_POP" hidden="1">"c7191"</definedName>
    <definedName name="IQ_DEF_SPENDING_REAL_SAAR_POP_FC" hidden="1">"c8071"</definedName>
    <definedName name="IQ_DEF_SPENDING_REAL_SAAR_YOY" hidden="1">"c7411"</definedName>
    <definedName name="IQ_DEF_SPENDING_REAL_SAAR_YOY_FC" hidden="1">"c8291"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" hidden="1">"c6212"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" hidden="1">"c6213"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MAND_DEPOSITS_FDIC" hidden="1">"c6489"</definedName>
    <definedName name="IQ_DEPOSIT_ACCOUNTS_LESS_THAN_100K_FDIC" hidden="1">"c6494"</definedName>
    <definedName name="IQ_DEPOSIT_ACCOUNTS_MORE_THAN_100K_FDIC" hidden="1">"c6492"</definedName>
    <definedName name="IQ_DEPOSITORY_INSTITUTIONS_CHARGE_OFFS_FDIC" hidden="1">"c6596"</definedName>
    <definedName name="IQ_DEPOSITORY_INSTITUTIONS_NET_CHARGE_OFFS_FDIC" hidden="1">"c6634"</definedName>
    <definedName name="IQ_DEPOSITORY_INSTITUTIONS_RECOVERIES_FDIC" hidden="1">"c6615"</definedName>
    <definedName name="IQ_DEPOSITS_FIN" hidden="1">"c321"</definedName>
    <definedName name="IQ_DEPOSITS_HELD_DOMESTIC_FDIC" hidden="1">"c6340"</definedName>
    <definedName name="IQ_DEPOSITS_HELD_FOREIGN_FDIC" hidden="1">"c6341"</definedName>
    <definedName name="IQ_DEPOSITS_INTEREST_SECURITIES" hidden="1">"c5509"</definedName>
    <definedName name="IQ_DEPOSITS_LESS_THAN_100K_AFTER_THREE_YEARS_FDIC" hidden="1">"c6464"</definedName>
    <definedName name="IQ_DEPOSITS_LESS_THAN_100K_THREE_MONTHS_FDIC" hidden="1">"c6461"</definedName>
    <definedName name="IQ_DEPOSITS_LESS_THAN_100K_THREE_YEARS_FDIC" hidden="1">"c6463"</definedName>
    <definedName name="IQ_DEPOSITS_LESS_THAN_100K_TWELVE_MONTHS_FDIC" hidden="1">"c6462"</definedName>
    <definedName name="IQ_DEPOSITS_MORE_THAN_100K_AFTER_THREE_YEARS_FDIC" hidden="1">"c6469"</definedName>
    <definedName name="IQ_DEPOSITS_MORE_THAN_100K_THREE_MONTHS_FDIC" hidden="1">"c6466"</definedName>
    <definedName name="IQ_DEPOSITS_MORE_THAN_100K_THREE_YEARS_FDIC" hidden="1">"c6468"</definedName>
    <definedName name="IQ_DEPOSITS_MORE_THAN_100K_TWELVE_MONTHS_FDIC" hidden="1">"c6467"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RIVATIVES_FDIC" hidden="1">"c6523"</definedName>
    <definedName name="IQ_DESCRIPTION_LONG" hidden="1">"c1520"</definedName>
    <definedName name="IQ_DEVELOP_LAND" hidden="1">"c323"</definedName>
    <definedName name="IQ_DIFF_LASTCLOSE_TARGET_PRICE" hidden="1">"c1854"</definedName>
    <definedName name="IQ_DIFF_LASTCLOSE_TARGET_PRICE_CIQ" hidden="1">"c4767"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OUTSTANDING_CURRENT_EST" hidden="1">"c4263"</definedName>
    <definedName name="IQ_DILUT_OUTSTANDING_CURRENT_EST_CIQ" hidden="1">"c4789"</definedName>
    <definedName name="IQ_DILUT_OUTSTANDING_CURRENT_HIGH_EST" hidden="1">"c4264"</definedName>
    <definedName name="IQ_DILUT_OUTSTANDING_CURRENT_HIGH_EST_CIQ" hidden="1">"c4790"</definedName>
    <definedName name="IQ_DILUT_OUTSTANDING_CURRENT_LOW_EST" hidden="1">"c4265"</definedName>
    <definedName name="IQ_DILUT_OUTSTANDING_CURRENT_LOW_EST_CIQ" hidden="1">"c4791"</definedName>
    <definedName name="IQ_DILUT_OUTSTANDING_CURRENT_MEDIAN_EST" hidden="1">"c4266"</definedName>
    <definedName name="IQ_DILUT_OUTSTANDING_CURRENT_MEDIAN_EST_CIQ" hidden="1">"c4792"</definedName>
    <definedName name="IQ_DILUT_OUTSTANDING_CURRENT_NUM_EST" hidden="1">"c4267"</definedName>
    <definedName name="IQ_DILUT_OUTSTANDING_CURRENT_NUM_EST_CIQ" hidden="1">"c4793"</definedName>
    <definedName name="IQ_DILUT_OUTSTANDING_CURRENT_STDDEV_EST" hidden="1">"c4268"</definedName>
    <definedName name="IQ_DILUT_OUTSTANDING_CURRENT_STDDEV_EST_CIQ" hidden="1">"c4794"</definedName>
    <definedName name="IQ_DILUT_WEIGHT" hidden="1">"c326"</definedName>
    <definedName name="IQ_DILUT_WEIGHT_EST" hidden="1">"c4269"</definedName>
    <definedName name="IQ_DILUT_WEIGHT_EST_CIQ" hidden="1">"c4795"</definedName>
    <definedName name="IQ_DILUT_WEIGHT_GUIDANCE" hidden="1">"c4270"</definedName>
    <definedName name="IQ_DILUT_WEIGHT_HIGH_EST" hidden="1">"c4271"</definedName>
    <definedName name="IQ_DILUT_WEIGHT_HIGH_EST_CIQ" hidden="1">"c4796"</definedName>
    <definedName name="IQ_DILUT_WEIGHT_LOW_EST" hidden="1">"c4272"</definedName>
    <definedName name="IQ_DILUT_WEIGHT_LOW_EST_CIQ" hidden="1">"c4797"</definedName>
    <definedName name="IQ_DILUT_WEIGHT_MEDIAN_EST" hidden="1">"c4273"</definedName>
    <definedName name="IQ_DILUT_WEIGHT_MEDIAN_EST_CIQ" hidden="1">"c4798"</definedName>
    <definedName name="IQ_DILUT_WEIGHT_NUM_EST" hidden="1">"c4274"</definedName>
    <definedName name="IQ_DILUT_WEIGHT_NUM_EST_CIQ" hidden="1">"c4799"</definedName>
    <definedName name="IQ_DILUT_WEIGHT_STDDEV_EST" hidden="1">"c4275"</definedName>
    <definedName name="IQ_DILUT_WEIGHT_STDDEV_EST_CIQ" hidden="1">"c4800"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POSABLE_PERSONAL_INC" hidden="1">"c6850"</definedName>
    <definedName name="IQ_DISPOSABLE_PERSONAL_INC_APR" hidden="1">"c7510"</definedName>
    <definedName name="IQ_DISPOSABLE_PERSONAL_INC_APR_FC" hidden="1">"c8390"</definedName>
    <definedName name="IQ_DISPOSABLE_PERSONAL_INC_FC" hidden="1">"c7730"</definedName>
    <definedName name="IQ_DISPOSABLE_PERSONAL_INC_POP" hidden="1">"c7070"</definedName>
    <definedName name="IQ_DISPOSABLE_PERSONAL_INC_POP_FC" hidden="1">"c7950"</definedName>
    <definedName name="IQ_DISPOSABLE_PERSONAL_INC_REAL" hidden="1">"c11922"</definedName>
    <definedName name="IQ_DISPOSABLE_PERSONAL_INC_REAL_APR" hidden="1">"c11925"</definedName>
    <definedName name="IQ_DISPOSABLE_PERSONAL_INC_REAL_POP" hidden="1">"c11923"</definedName>
    <definedName name="IQ_DISPOSABLE_PERSONAL_INC_REAL_YOY" hidden="1">"c11924"</definedName>
    <definedName name="IQ_DISPOSABLE_PERSONAL_INC_SAAR" hidden="1">"c6851"</definedName>
    <definedName name="IQ_DISPOSABLE_PERSONAL_INC_SAAR_APR" hidden="1">"c7511"</definedName>
    <definedName name="IQ_DISPOSABLE_PERSONAL_INC_SAAR_APR_FC" hidden="1">"c8391"</definedName>
    <definedName name="IQ_DISPOSABLE_PERSONAL_INC_SAAR_FC" hidden="1">"c7731"</definedName>
    <definedName name="IQ_DISPOSABLE_PERSONAL_INC_SAAR_POP" hidden="1">"c7071"</definedName>
    <definedName name="IQ_DISPOSABLE_PERSONAL_INC_SAAR_POP_FC" hidden="1">"c7951"</definedName>
    <definedName name="IQ_DISPOSABLE_PERSONAL_INC_SAAR_USD_APR_FC" hidden="1">"c11805"</definedName>
    <definedName name="IQ_DISPOSABLE_PERSONAL_INC_SAAR_USD_FC" hidden="1">"c11802"</definedName>
    <definedName name="IQ_DISPOSABLE_PERSONAL_INC_SAAR_USD_POP_FC" hidden="1">"c11803"</definedName>
    <definedName name="IQ_DISPOSABLE_PERSONAL_INC_SAAR_USD_YOY_FC" hidden="1">"c11804"</definedName>
    <definedName name="IQ_DISPOSABLE_PERSONAL_INC_SAAR_YOY" hidden="1">"c7291"</definedName>
    <definedName name="IQ_DISPOSABLE_PERSONAL_INC_SAAR_YOY_FC" hidden="1">"c8171"</definedName>
    <definedName name="IQ_DISPOSABLE_PERSONAL_INC_USD_APR_FC" hidden="1">"c11801"</definedName>
    <definedName name="IQ_DISPOSABLE_PERSONAL_INC_USD_FC" hidden="1">"c11798"</definedName>
    <definedName name="IQ_DISPOSABLE_PERSONAL_INC_USD_POP_FC" hidden="1">"c11799"</definedName>
    <definedName name="IQ_DISPOSABLE_PERSONAL_INC_USD_YOY_FC" hidden="1">"c11800"</definedName>
    <definedName name="IQ_DISPOSABLE_PERSONAL_INC_YOY" hidden="1">"c7290"</definedName>
    <definedName name="IQ_DISPOSABLE_PERSONAL_INC_YOY_FC" hidden="1">"c8170"</definedName>
    <definedName name="IQ_DISTR_EXCESS_EARN" hidden="1">"c329"</definedName>
    <definedName name="IQ_DISTRIBUTABLE_CASH" hidden="1">"c3002"</definedName>
    <definedName name="IQ_DISTRIBUTABLE_CASH_ACT_OR_EST" hidden="1">"c4278"</definedName>
    <definedName name="IQ_DISTRIBUTABLE_CASH_ACT_OR_EST_CIQ" hidden="1">"c4803"</definedName>
    <definedName name="IQ_DISTRIBUTABLE_CASH_EST" hidden="1">"c4277"</definedName>
    <definedName name="IQ_DISTRIBUTABLE_CASH_EST_CIQ" hidden="1">"c4802"</definedName>
    <definedName name="IQ_DISTRIBUTABLE_CASH_GUIDANCE" hidden="1">"c4279"</definedName>
    <definedName name="IQ_DISTRIBUTABLE_CASH_GUIDANCE_CIQ" hidden="1">"c4804"</definedName>
    <definedName name="IQ_DISTRIBUTABLE_CASH_HIGH_EST" hidden="1">"c4280"</definedName>
    <definedName name="IQ_DISTRIBUTABLE_CASH_HIGH_EST_CIQ" hidden="1">"c4805"</definedName>
    <definedName name="IQ_DISTRIBUTABLE_CASH_HIGH_GUIDANCE" hidden="1">"c4198"</definedName>
    <definedName name="IQ_DISTRIBUTABLE_CASH_HIGH_GUIDANCE_CIQ" hidden="1">"c4610"</definedName>
    <definedName name="IQ_DISTRIBUTABLE_CASH_LOW_EST" hidden="1">"c4281"</definedName>
    <definedName name="IQ_DISTRIBUTABLE_CASH_LOW_EST_CIQ" hidden="1">"c4806"</definedName>
    <definedName name="IQ_DISTRIBUTABLE_CASH_LOW_GUIDANCE" hidden="1">"c4238"</definedName>
    <definedName name="IQ_DISTRIBUTABLE_CASH_LOW_GUIDANCE_CIQ" hidden="1">"c4650"</definedName>
    <definedName name="IQ_DISTRIBUTABLE_CASH_MEDIAN_EST" hidden="1">"c4282"</definedName>
    <definedName name="IQ_DISTRIBUTABLE_CASH_MEDIAN_EST_CIQ" hidden="1">"c4807"</definedName>
    <definedName name="IQ_DISTRIBUTABLE_CASH_NUM_EST" hidden="1">"c4283"</definedName>
    <definedName name="IQ_DISTRIBUTABLE_CASH_NUM_EST_CIQ" hidden="1">"c4808"</definedName>
    <definedName name="IQ_DISTRIBUTABLE_CASH_PAYOUT" hidden="1">"c3005"</definedName>
    <definedName name="IQ_DISTRIBUTABLE_CASH_SHARE" hidden="1">"c3003"</definedName>
    <definedName name="IQ_DISTRIBUTABLE_CASH_SHARE_ACT_OR_EST" hidden="1">"c4286"</definedName>
    <definedName name="IQ_DISTRIBUTABLE_CASH_SHARE_ACT_OR_EST_CIQ" hidden="1">"c4811"</definedName>
    <definedName name="IQ_DISTRIBUTABLE_CASH_SHARE_EST" hidden="1">"c4285"</definedName>
    <definedName name="IQ_DISTRIBUTABLE_CASH_SHARE_EST_CIQ" hidden="1">"c4810"</definedName>
    <definedName name="IQ_DISTRIBUTABLE_CASH_SHARE_GUIDANCE" hidden="1">"c4287"</definedName>
    <definedName name="IQ_DISTRIBUTABLE_CASH_SHARE_GUIDANCE_CIQ" hidden="1">"c4812"</definedName>
    <definedName name="IQ_DISTRIBUTABLE_CASH_SHARE_HIGH_EST" hidden="1">"c4288"</definedName>
    <definedName name="IQ_DISTRIBUTABLE_CASH_SHARE_HIGH_EST_CIQ" hidden="1">"c4813"</definedName>
    <definedName name="IQ_DISTRIBUTABLE_CASH_SHARE_HIGH_GUIDANCE" hidden="1">"c4199"</definedName>
    <definedName name="IQ_DISTRIBUTABLE_CASH_SHARE_HIGH_GUIDANCE_CIQ" hidden="1">"c4611"</definedName>
    <definedName name="IQ_DISTRIBUTABLE_CASH_SHARE_LOW_EST" hidden="1">"c4289"</definedName>
    <definedName name="IQ_DISTRIBUTABLE_CASH_SHARE_LOW_EST_CIQ" hidden="1">"c4814"</definedName>
    <definedName name="IQ_DISTRIBUTABLE_CASH_SHARE_LOW_GUIDANCE" hidden="1">"c4239"</definedName>
    <definedName name="IQ_DISTRIBUTABLE_CASH_SHARE_LOW_GUIDANCE_CIQ" hidden="1">"c4651"</definedName>
    <definedName name="IQ_DISTRIBUTABLE_CASH_SHARE_MEDIAN_EST" hidden="1">"c4290"</definedName>
    <definedName name="IQ_DISTRIBUTABLE_CASH_SHARE_MEDIAN_EST_CIQ" hidden="1">"c4815"</definedName>
    <definedName name="IQ_DISTRIBUTABLE_CASH_SHARE_NUM_EST" hidden="1">"c4291"</definedName>
    <definedName name="IQ_DISTRIBUTABLE_CASH_SHARE_NUM_EST_CIQ" hidden="1">"c4816"</definedName>
    <definedName name="IQ_DISTRIBUTABLE_CASH_SHARE_STDDEV_EST" hidden="1">"c4292"</definedName>
    <definedName name="IQ_DISTRIBUTABLE_CASH_SHARE_STDDEV_EST_CIQ" hidden="1">"c4817"</definedName>
    <definedName name="IQ_DISTRIBUTABLE_CASH_STDDEV_EST" hidden="1">"c4294"</definedName>
    <definedName name="IQ_DISTRIBUTABLE_CASH_STDDEV_EST_CIQ" hidden="1">"c4819"</definedName>
    <definedName name="IQ_DIV_AMOUNT" hidden="1">"c3041"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EST" hidden="1">"c4296"</definedName>
    <definedName name="IQ_DIVIDEND_EST_CIQ" hidden="1">"c4821"</definedName>
    <definedName name="IQ_DIVIDEND_HIGH_EST" hidden="1">"c4297"</definedName>
    <definedName name="IQ_DIVIDEND_HIGH_EST_CIQ" hidden="1">"c4822"</definedName>
    <definedName name="IQ_DIVIDEND_LOW_EST" hidden="1">"c4298"</definedName>
    <definedName name="IQ_DIVIDEND_LOW_EST_CIQ" hidden="1">"c4823"</definedName>
    <definedName name="IQ_DIVIDEND_MEDIAN_EST" hidden="1">"c4299"</definedName>
    <definedName name="IQ_DIVIDEND_MEDIAN_EST_CIQ" hidden="1">"c4824"</definedName>
    <definedName name="IQ_DIVIDEND_NUM_EST" hidden="1">"c4300"</definedName>
    <definedName name="IQ_DIVIDEND_NUM_EST_CIQ" hidden="1">"c4825"</definedName>
    <definedName name="IQ_DIVIDEND_STDDEV_EST" hidden="1">"c4301"</definedName>
    <definedName name="IQ_DIVIDEND_STDDEV_EST_CIQ" hidden="1">"c4826"</definedName>
    <definedName name="IQ_DIVIDEND_YIELD" hidden="1">"c332"</definedName>
    <definedName name="IQ_DIVIDENDS_DECLARED_COMMON_FDIC" hidden="1">"c6659"</definedName>
    <definedName name="IQ_DIVIDENDS_DECLARED_PREFERRED_FDIC" hidden="1">"c6658"</definedName>
    <definedName name="IQ_DIVIDENDS_FDIC" hidden="1">"c6660"</definedName>
    <definedName name="IQ_DIVIDENDS_PAID_DECLARED_PERIOD_COVERED" hidden="1">"c9960"</definedName>
    <definedName name="IQ_DIVIDENDS_PAID_DECLARED_PERIOD_GROUP" hidden="1">"c9946"</definedName>
    <definedName name="IQ_DNB_OTHER_EXP_INC_TAX_US" hidden="1">"c6787"</definedName>
    <definedName name="IQ_DNTM" hidden="1">700000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OC_CLAUSE" hidden="1">"c6032"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CAGR" hidden="1">"c6065"</definedName>
    <definedName name="IQ_DPS_10YR_ANN_GROWTH" hidden="1">"c337"</definedName>
    <definedName name="IQ_DPS_1YR_ANN_GROWTH" hidden="1">"c338"</definedName>
    <definedName name="IQ_DPS_2YR_ANN_CAGR" hidden="1">"c6066"</definedName>
    <definedName name="IQ_DPS_2YR_ANN_GROWTH" hidden="1">"c339"</definedName>
    <definedName name="IQ_DPS_3YR_ANN_CAGR" hidden="1">"c6067"</definedName>
    <definedName name="IQ_DPS_3YR_ANN_GROWTH" hidden="1">"c340"</definedName>
    <definedName name="IQ_DPS_5YR_ANN_CAGR" hidden="1">"c6068"</definedName>
    <definedName name="IQ_DPS_5YR_ANN_GROWTH" hidden="1">"c341"</definedName>
    <definedName name="IQ_DPS_7YR_ANN_CAGR" hidden="1">"c6069"</definedName>
    <definedName name="IQ_DPS_7YR_ANN_GROWTH" hidden="1">"c342"</definedName>
    <definedName name="IQ_DPS_ACT_OR_EST" hidden="1">"c2218"</definedName>
    <definedName name="IQ_DPS_ACT_OR_EST_CIQ" hidden="1">"c5062"</definedName>
    <definedName name="IQ_DPS_EST" hidden="1">"c1674"</definedName>
    <definedName name="IQ_DPS_EST_BOTTOM_UP" hidden="1">"c5493"</definedName>
    <definedName name="IQ_DPS_EST_BOTTOM_UP_CIQ" hidden="1">"c12030"</definedName>
    <definedName name="IQ_DPS_EST_CIQ" hidden="1">"c3682"</definedName>
    <definedName name="IQ_DPS_GUIDANCE" hidden="1">"c4302"</definedName>
    <definedName name="IQ_DPS_GUIDANCE_CIQ" hidden="1">"c4827"</definedName>
    <definedName name="IQ_DPS_HIGH_EST" hidden="1">"c1676"</definedName>
    <definedName name="IQ_DPS_HIGH_EST_CIQ" hidden="1">"c3684"</definedName>
    <definedName name="IQ_DPS_HIGH_GUIDANCE" hidden="1">"c4168"</definedName>
    <definedName name="IQ_DPS_HIGH_GUIDANCE_CIQ" hidden="1">"c4580"</definedName>
    <definedName name="IQ_DPS_LOW_EST" hidden="1">"c1677"</definedName>
    <definedName name="IQ_DPS_LOW_EST_CIQ" hidden="1">"c3685"</definedName>
    <definedName name="IQ_DPS_LOW_GUIDANCE" hidden="1">"c4208"</definedName>
    <definedName name="IQ_DPS_LOW_GUIDANCE_CIQ" hidden="1">"c4620"</definedName>
    <definedName name="IQ_DPS_MEDIAN_EST" hidden="1">"c1675"</definedName>
    <definedName name="IQ_DPS_MEDIAN_EST_CIQ" hidden="1">"c3683"</definedName>
    <definedName name="IQ_DPS_NUM_EST" hidden="1">"c1678"</definedName>
    <definedName name="IQ_DPS_NUM_EST_CIQ" hidden="1">"c3686"</definedName>
    <definedName name="IQ_DPS_STDDEV_EST" hidden="1">"c1679"</definedName>
    <definedName name="IQ_DPS_STDDEV_EST_CIQ" hidden="1">"c3687"</definedName>
    <definedName name="IQ_DURABLE_INVENTORIES" hidden="1">"c6853"</definedName>
    <definedName name="IQ_DURABLE_INVENTORIES_APR" hidden="1">"c7513"</definedName>
    <definedName name="IQ_DURABLE_INVENTORIES_APR_FC" hidden="1">"c8393"</definedName>
    <definedName name="IQ_DURABLE_INVENTORIES_FC" hidden="1">"c7733"</definedName>
    <definedName name="IQ_DURABLE_INVENTORIES_POP" hidden="1">"c7073"</definedName>
    <definedName name="IQ_DURABLE_INVENTORIES_POP_FC" hidden="1">"c7953"</definedName>
    <definedName name="IQ_DURABLE_INVENTORIES_YOY" hidden="1">"c7293"</definedName>
    <definedName name="IQ_DURABLE_INVENTORIES_YOY_FC" hidden="1">"c8173"</definedName>
    <definedName name="IQ_DURABLE_ORDERS" hidden="1">"c6854"</definedName>
    <definedName name="IQ_DURABLE_ORDERS_APR" hidden="1">"c7514"</definedName>
    <definedName name="IQ_DURABLE_ORDERS_APR_FC" hidden="1">"c8394"</definedName>
    <definedName name="IQ_DURABLE_ORDERS_FC" hidden="1">"c7734"</definedName>
    <definedName name="IQ_DURABLE_ORDERS_POP" hidden="1">"c7074"</definedName>
    <definedName name="IQ_DURABLE_ORDERS_POP_FC" hidden="1">"c7954"</definedName>
    <definedName name="IQ_DURABLE_ORDERS_YOY" hidden="1">"c7294"</definedName>
    <definedName name="IQ_DURABLE_ORDERS_YOY_FC" hidden="1">"c8174"</definedName>
    <definedName name="IQ_DURABLE_SHIPMENTS" hidden="1">"c6855"</definedName>
    <definedName name="IQ_DURABLE_SHIPMENTS_APR" hidden="1">"c7515"</definedName>
    <definedName name="IQ_DURABLE_SHIPMENTS_APR_FC" hidden="1">"c8395"</definedName>
    <definedName name="IQ_DURABLE_SHIPMENTS_FC" hidden="1">"c7735"</definedName>
    <definedName name="IQ_DURABLE_SHIPMENTS_POP" hidden="1">"c7075"</definedName>
    <definedName name="IQ_DURABLE_SHIPMENTS_POP_FC" hidden="1">"c7955"</definedName>
    <definedName name="IQ_DURABLE_SHIPMENTS_YOY" hidden="1">"c7295"</definedName>
    <definedName name="IQ_DURABLE_SHIPMENTS_YOY_FC" hidden="1">"c8175"</definedName>
    <definedName name="IQ_DURATION" hidden="1">"c2181"</definedName>
    <definedName name="IQ_EARNING_ASSET_YIELD" hidden="1">"c343"</definedName>
    <definedName name="IQ_EARNING_ASSETS_FDIC" hidden="1">"c6360"</definedName>
    <definedName name="IQ_EARNING_ASSETS_YIELD_FDIC" hidden="1">"c6724"</definedName>
    <definedName name="IQ_EARNING_CO" hidden="1">"c344"</definedName>
    <definedName name="IQ_EARNING_CO_10YR_ANN_CAGR" hidden="1">"c6070"</definedName>
    <definedName name="IQ_EARNING_CO_10YR_ANN_GROWTH" hidden="1">"c345"</definedName>
    <definedName name="IQ_EARNING_CO_1YR_ANN_GROWTH" hidden="1">"c346"</definedName>
    <definedName name="IQ_EARNING_CO_2YR_ANN_CAGR" hidden="1">"c6071"</definedName>
    <definedName name="IQ_EARNING_CO_2YR_ANN_GROWTH" hidden="1">"c347"</definedName>
    <definedName name="IQ_EARNING_CO_3YR_ANN_CAGR" hidden="1">"c6072"</definedName>
    <definedName name="IQ_EARNING_CO_3YR_ANN_GROWTH" hidden="1">"c348"</definedName>
    <definedName name="IQ_EARNING_CO_5YR_ANN_CAGR" hidden="1">"c6073"</definedName>
    <definedName name="IQ_EARNING_CO_5YR_ANN_GROWTH" hidden="1">"c349"</definedName>
    <definedName name="IQ_EARNING_CO_7YR_ANN_CAGR" hidden="1">"c6074"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ARNINGS_ANNOUNCE_DATE_CIQ" hidden="1">"c4656"</definedName>
    <definedName name="IQ_EARNINGS_COVERAGE_NET_CHARGE_OFFS_FDIC" hidden="1">"c6735"</definedName>
    <definedName name="IQ_EARNINGS_PERIOD_COVERED" hidden="1">"c9958"</definedName>
    <definedName name="IQ_EARNINGS_PERIOD_GROUP" hidden="1">"c9944"</definedName>
    <definedName name="IQ_EBIT" hidden="1">"c352"</definedName>
    <definedName name="IQ_EBIT_10YR_ANN_CAGR" hidden="1">"c6075"</definedName>
    <definedName name="IQ_EBIT_10YR_ANN_GROWTH" hidden="1">"c353"</definedName>
    <definedName name="IQ_EBIT_1YR_ANN_GROWTH" hidden="1">"c354"</definedName>
    <definedName name="IQ_EBIT_2YR_ANN_CAGR" hidden="1">"c6076"</definedName>
    <definedName name="IQ_EBIT_2YR_ANN_GROWTH" hidden="1">"c355"</definedName>
    <definedName name="IQ_EBIT_3YR_ANN_CAGR" hidden="1">"c6077"</definedName>
    <definedName name="IQ_EBIT_3YR_ANN_GROWTH" hidden="1">"c356"</definedName>
    <definedName name="IQ_EBIT_5YR_ANN_CAGR" hidden="1">"c6078"</definedName>
    <definedName name="IQ_EBIT_5YR_ANN_GROWTH" hidden="1">"c357"</definedName>
    <definedName name="IQ_EBIT_7YR_ANN_CAGR" hidden="1">"c6079"</definedName>
    <definedName name="IQ_EBIT_7YR_ANN_GROWTH" hidden="1">"c358"</definedName>
    <definedName name="IQ_EBIT_ACT_OR_EST" hidden="1">"c2219"</definedName>
    <definedName name="IQ_EBIT_ACT_OR_EST_CIQ" hidden="1">"c5063"</definedName>
    <definedName name="IQ_EBIT_EQ_INC" hidden="1">"c3498"</definedName>
    <definedName name="IQ_EBIT_EQ_INC_EXCL_SBC" hidden="1">"c3502"</definedName>
    <definedName name="IQ_EBIT_EST" hidden="1">"c1681"</definedName>
    <definedName name="IQ_EBIT_EST_CIQ" hidden="1">"c4674"</definedName>
    <definedName name="IQ_EBIT_EXCL_SBC" hidden="1">"c3082"</definedName>
    <definedName name="IQ_EBIT_GUIDANCE" hidden="1">"c4303"</definedName>
    <definedName name="IQ_EBIT_GUIDANCE_CIQ" hidden="1">"c4828"</definedName>
    <definedName name="IQ_EBIT_GW_ACT_OR_EST" hidden="1">"c4306"</definedName>
    <definedName name="IQ_EBIT_GW_ACT_OR_EST_CIQ" hidden="1">"c4831"</definedName>
    <definedName name="IQ_EBIT_GW_EST" hidden="1">"c4305"</definedName>
    <definedName name="IQ_EBIT_GW_EST_CIQ" hidden="1">"c4830"</definedName>
    <definedName name="IQ_EBIT_GW_GUIDANCE" hidden="1">"c4307"</definedName>
    <definedName name="IQ_EBIT_GW_GUIDANCE_CIQ" hidden="1">"c4832"</definedName>
    <definedName name="IQ_EBIT_GW_HIGH_EST" hidden="1">"c4308"</definedName>
    <definedName name="IQ_EBIT_GW_HIGH_EST_CIQ" hidden="1">"c4833"</definedName>
    <definedName name="IQ_EBIT_GW_HIGH_GUIDANCE" hidden="1">"c4171"</definedName>
    <definedName name="IQ_EBIT_GW_HIGH_GUIDANCE_CIQ" hidden="1">"c4583"</definedName>
    <definedName name="IQ_EBIT_GW_LOW_EST" hidden="1">"c4309"</definedName>
    <definedName name="IQ_EBIT_GW_LOW_EST_CIQ" hidden="1">"c4834"</definedName>
    <definedName name="IQ_EBIT_GW_LOW_GUIDANCE" hidden="1">"c4211"</definedName>
    <definedName name="IQ_EBIT_GW_LOW_GUIDANCE_CIQ" hidden="1">"c4623"</definedName>
    <definedName name="IQ_EBIT_GW_MEDIAN_EST" hidden="1">"c4310"</definedName>
    <definedName name="IQ_EBIT_GW_MEDIAN_EST_CIQ" hidden="1">"c4835"</definedName>
    <definedName name="IQ_EBIT_GW_NUM_EST" hidden="1">"c4311"</definedName>
    <definedName name="IQ_EBIT_GW_NUM_EST_CIQ" hidden="1">"c4836"</definedName>
    <definedName name="IQ_EBIT_GW_STDDEV_EST" hidden="1">"c4312"</definedName>
    <definedName name="IQ_EBIT_GW_STDDEV_EST_CIQ" hidden="1">"c4837"</definedName>
    <definedName name="IQ_EBIT_HIGH_EST" hidden="1">"c1683"</definedName>
    <definedName name="IQ_EBIT_HIGH_EST_CIQ" hidden="1">"c4676"</definedName>
    <definedName name="IQ_EBIT_HIGH_GUIDANCE" hidden="1">"c4172"</definedName>
    <definedName name="IQ_EBIT_HIGH_GUIDANCE_CIQ" hidden="1">"c4584"</definedName>
    <definedName name="IQ_EBIT_INT" hidden="1">"c360"</definedName>
    <definedName name="IQ_EBIT_LOW_EST" hidden="1">"c1684"</definedName>
    <definedName name="IQ_EBIT_LOW_EST_CIQ" hidden="1">"c4677"</definedName>
    <definedName name="IQ_EBIT_LOW_GUIDANCE" hidden="1">"c4212"</definedName>
    <definedName name="IQ_EBIT_LOW_GUIDANCE_CIQ" hidden="1">"c4624"</definedName>
    <definedName name="IQ_EBIT_MARGIN" hidden="1">"c359"</definedName>
    <definedName name="IQ_EBIT_MEDIAN_EST" hidden="1">"c1682"</definedName>
    <definedName name="IQ_EBIT_MEDIAN_EST_CIQ" hidden="1">"c4675"</definedName>
    <definedName name="IQ_EBIT_NUM_EST" hidden="1">"c1685"</definedName>
    <definedName name="IQ_EBIT_NUM_EST_CIQ" hidden="1">"c4678"</definedName>
    <definedName name="IQ_EBIT_OVER_IE" hidden="1">"c1369"</definedName>
    <definedName name="IQ_EBIT_SBC_ACT_OR_EST" hidden="1">"c4316"</definedName>
    <definedName name="IQ_EBIT_SBC_ACT_OR_EST_CIQ" hidden="1">"c4841"</definedName>
    <definedName name="IQ_EBIT_SBC_EST" hidden="1">"c4315"</definedName>
    <definedName name="IQ_EBIT_SBC_EST_CIQ" hidden="1">"c4840"</definedName>
    <definedName name="IQ_EBIT_SBC_GUIDANCE" hidden="1">"c4317"</definedName>
    <definedName name="IQ_EBIT_SBC_GUIDANCE_CIQ" hidden="1">"c4842"</definedName>
    <definedName name="IQ_EBIT_SBC_GW_ACT_OR_EST" hidden="1">"c4320"</definedName>
    <definedName name="IQ_EBIT_SBC_GW_ACT_OR_EST_CIQ" hidden="1">"c4845"</definedName>
    <definedName name="IQ_EBIT_SBC_GW_EST" hidden="1">"c4319"</definedName>
    <definedName name="IQ_EBIT_SBC_GW_EST_CIQ" hidden="1">"c4844"</definedName>
    <definedName name="IQ_EBIT_SBC_GW_GUIDANCE" hidden="1">"c4321"</definedName>
    <definedName name="IQ_EBIT_SBC_GW_GUIDANCE_CIQ" hidden="1">"c4846"</definedName>
    <definedName name="IQ_EBIT_SBC_GW_HIGH_EST" hidden="1">"c4322"</definedName>
    <definedName name="IQ_EBIT_SBC_GW_HIGH_EST_CIQ" hidden="1">"c4847"</definedName>
    <definedName name="IQ_EBIT_SBC_GW_HIGH_GUIDANCE" hidden="1">"c4193"</definedName>
    <definedName name="IQ_EBIT_SBC_GW_HIGH_GUIDANCE_CIQ" hidden="1">"c4605"</definedName>
    <definedName name="IQ_EBIT_SBC_GW_LOW_EST" hidden="1">"c4323"</definedName>
    <definedName name="IQ_EBIT_SBC_GW_LOW_EST_CIQ" hidden="1">"c4848"</definedName>
    <definedName name="IQ_EBIT_SBC_GW_LOW_GUIDANCE" hidden="1">"c4233"</definedName>
    <definedName name="IQ_EBIT_SBC_GW_LOW_GUIDANCE_CIQ" hidden="1">"c4645"</definedName>
    <definedName name="IQ_EBIT_SBC_GW_MEDIAN_EST" hidden="1">"c4324"</definedName>
    <definedName name="IQ_EBIT_SBC_GW_MEDIAN_EST_CIQ" hidden="1">"c4849"</definedName>
    <definedName name="IQ_EBIT_SBC_GW_NUM_EST" hidden="1">"c4325"</definedName>
    <definedName name="IQ_EBIT_SBC_GW_NUM_EST_CIQ" hidden="1">"c4850"</definedName>
    <definedName name="IQ_EBIT_SBC_GW_STDDEV_EST" hidden="1">"c4326"</definedName>
    <definedName name="IQ_EBIT_SBC_GW_STDDEV_EST_CIQ" hidden="1">"c4851"</definedName>
    <definedName name="IQ_EBIT_SBC_HIGH_EST" hidden="1">"c4328"</definedName>
    <definedName name="IQ_EBIT_SBC_HIGH_EST_CIQ" hidden="1">"c4853"</definedName>
    <definedName name="IQ_EBIT_SBC_HIGH_GUIDANCE" hidden="1">"c4192"</definedName>
    <definedName name="IQ_EBIT_SBC_HIGH_GUIDANCE_CIQ" hidden="1">"c4604"</definedName>
    <definedName name="IQ_EBIT_SBC_LOW_EST" hidden="1">"c4329"</definedName>
    <definedName name="IQ_EBIT_SBC_LOW_EST_CIQ" hidden="1">"c4854"</definedName>
    <definedName name="IQ_EBIT_SBC_LOW_GUIDANCE" hidden="1">"c4232"</definedName>
    <definedName name="IQ_EBIT_SBC_LOW_GUIDANCE_CIQ" hidden="1">"c4644"</definedName>
    <definedName name="IQ_EBIT_SBC_MEDIAN_EST" hidden="1">"c4330"</definedName>
    <definedName name="IQ_EBIT_SBC_MEDIAN_EST_CIQ" hidden="1">"c4855"</definedName>
    <definedName name="IQ_EBIT_SBC_NUM_EST" hidden="1">"c4331"</definedName>
    <definedName name="IQ_EBIT_SBC_NUM_EST_CIQ" hidden="1">"c4856"</definedName>
    <definedName name="IQ_EBIT_SBC_STDDEV_EST" hidden="1">"c4332"</definedName>
    <definedName name="IQ_EBIT_SBC_STDDEV_EST_CIQ" hidden="1">"c4857"</definedName>
    <definedName name="IQ_EBIT_STDDEV_EST" hidden="1">"c1686"</definedName>
    <definedName name="IQ_EBIT_STDDEV_EST_CIQ" hidden="1">"c4679"</definedName>
    <definedName name="IQ_EBITA" hidden="1">"c1910"</definedName>
    <definedName name="IQ_EBITA_10YR_ANN_CAGR" hidden="1">"c6184"</definedName>
    <definedName name="IQ_EBITA_10YR_ANN_GROWTH" hidden="1">"c1954"</definedName>
    <definedName name="IQ_EBITA_1YR_ANN_GROWTH" hidden="1">"c1949"</definedName>
    <definedName name="IQ_EBITA_2YR_ANN_CAGR" hidden="1">"c6180"</definedName>
    <definedName name="IQ_EBITA_2YR_ANN_GROWTH" hidden="1">"c1950"</definedName>
    <definedName name="IQ_EBITA_3YR_ANN_CAGR" hidden="1">"c6181"</definedName>
    <definedName name="IQ_EBITA_3YR_ANN_GROWTH" hidden="1">"c1951"</definedName>
    <definedName name="IQ_EBITA_5YR_ANN_CAGR" hidden="1">"c6182"</definedName>
    <definedName name="IQ_EBITA_5YR_ANN_GROWTH" hidden="1">"c1952"</definedName>
    <definedName name="IQ_EBITA_7YR_ANN_CAGR" hidden="1">"c6183"</definedName>
    <definedName name="IQ_EBITA_7YR_ANN_GROWTH" hidden="1">"c1953"</definedName>
    <definedName name="IQ_EBITA_EQ_INC" hidden="1">"c3497"</definedName>
    <definedName name="IQ_EBITA_EQ_INC_EXCL_SBC" hidden="1">"c3501"</definedName>
    <definedName name="IQ_EBITA_EXCL_SBC" hidden="1">"c3080"</definedName>
    <definedName name="IQ_EBITA_MARGIN" hidden="1">"c1963"</definedName>
    <definedName name="IQ_EBITDA" hidden="1">"c361"</definedName>
    <definedName name="IQ_EBITDA_10YR_ANN_CAGR" hidden="1">"c6080"</definedName>
    <definedName name="IQ_EBITDA_10YR_ANN_GROWTH" hidden="1">"c362"</definedName>
    <definedName name="IQ_EBITDA_1YR_ANN_GROWTH" hidden="1">"c363"</definedName>
    <definedName name="IQ_EBITDA_2YR_ANN_CAGR" hidden="1">"c6081"</definedName>
    <definedName name="IQ_EBITDA_2YR_ANN_GROWTH" hidden="1">"c364"</definedName>
    <definedName name="IQ_EBITDA_3YR_ANN_CAGR" hidden="1">"c6082"</definedName>
    <definedName name="IQ_EBITDA_3YR_ANN_GROWTH" hidden="1">"c365"</definedName>
    <definedName name="IQ_EBITDA_5YR_ANN_CAGR" hidden="1">"c6083"</definedName>
    <definedName name="IQ_EBITDA_5YR_ANN_GROWTH" hidden="1">"c366"</definedName>
    <definedName name="IQ_EBITDA_7YR_ANN_CAGR" hidden="1">"c6084"</definedName>
    <definedName name="IQ_EBITDA_7YR_ANN_GROWTH" hidden="1">"c367"</definedName>
    <definedName name="IQ_EBITDA_ACT_OR_EST" hidden="1">"c2215"</definedName>
    <definedName name="IQ_EBITDA_ACT_OR_EST_CIQ" hidden="1">"c5060"</definedName>
    <definedName name="IQ_EBITDA_CAPEX_INT" hidden="1">"c368"</definedName>
    <definedName name="IQ_EBITDA_CAPEX_OVER_TOTAL_IE" hidden="1">"c1370"</definedName>
    <definedName name="IQ_EBITDA_EQ_INC" hidden="1">"c3496"</definedName>
    <definedName name="IQ_EBITDA_EQ_INC_EXCL_SBC" hidden="1">"c3500"</definedName>
    <definedName name="IQ_EBITDA_EST" hidden="1">"c369"</definedName>
    <definedName name="IQ_EBITDA_EST_CIQ" hidden="1">"c3622"</definedName>
    <definedName name="IQ_EBITDA_EXCL_SBC" hidden="1">"c3081"</definedName>
    <definedName name="IQ_EBITDA_GUIDANCE" hidden="1">"c4334"</definedName>
    <definedName name="IQ_EBITDA_GUIDANCE_CIQ" hidden="1">"c4859"</definedName>
    <definedName name="IQ_EBITDA_HIGH_EST" hidden="1">"c370"</definedName>
    <definedName name="IQ_EBITDA_HIGH_EST_CIQ" hidden="1">"c3624"</definedName>
    <definedName name="IQ_EBITDA_HIGH_GUIDANCE" hidden="1">"c4170"</definedName>
    <definedName name="IQ_EBITDA_HIGH_GUIDANCE_CIQ" hidden="1">"c4582"</definedName>
    <definedName name="IQ_EBITDA_INT" hidden="1">"c373"</definedName>
    <definedName name="IQ_EBITDA_LOW_EST" hidden="1">"c371"</definedName>
    <definedName name="IQ_EBITDA_LOW_EST_CIQ" hidden="1">"c3625"</definedName>
    <definedName name="IQ_EBITDA_LOW_GUIDANCE" hidden="1">"c4210"</definedName>
    <definedName name="IQ_EBITDA_LOW_GUIDANCE_CIQ" hidden="1">"c4622"</definedName>
    <definedName name="IQ_EBITDA_MARGIN" hidden="1">"c372"</definedName>
    <definedName name="IQ_EBITDA_MEDIAN_EST" hidden="1">"c1663"</definedName>
    <definedName name="IQ_EBITDA_MEDIAN_EST_CIQ" hidden="1">"c3623"</definedName>
    <definedName name="IQ_EBITDA_NUM_EST" hidden="1">"c374"</definedName>
    <definedName name="IQ_EBITDA_NUM_EST_CIQ" hidden="1">"c3626"</definedName>
    <definedName name="IQ_EBITDA_OVER_TOTAL_IE" hidden="1">"c1371"</definedName>
    <definedName name="IQ_EBITDA_SBC_ACT_OR_EST" hidden="1">"c4337"</definedName>
    <definedName name="IQ_EBITDA_SBC_ACT_OR_EST_CIQ" hidden="1">"c4862"</definedName>
    <definedName name="IQ_EBITDA_SBC_EST" hidden="1">"c4336"</definedName>
    <definedName name="IQ_EBITDA_SBC_EST_CIQ" hidden="1">"c4861"</definedName>
    <definedName name="IQ_EBITDA_SBC_GUIDANCE" hidden="1">"c4338"</definedName>
    <definedName name="IQ_EBITDA_SBC_GUIDANCE_CIQ" hidden="1">"c4863"</definedName>
    <definedName name="IQ_EBITDA_SBC_HIGH_EST" hidden="1">"c4339"</definedName>
    <definedName name="IQ_EBITDA_SBC_HIGH_EST_CIQ" hidden="1">"c4864"</definedName>
    <definedName name="IQ_EBITDA_SBC_HIGH_GUIDANCE" hidden="1">"c4194"</definedName>
    <definedName name="IQ_EBITDA_SBC_HIGH_GUIDANCE_CIQ" hidden="1">"c4606"</definedName>
    <definedName name="IQ_EBITDA_SBC_LOW_EST" hidden="1">"c4340"</definedName>
    <definedName name="IQ_EBITDA_SBC_LOW_EST_CIQ" hidden="1">"c4865"</definedName>
    <definedName name="IQ_EBITDA_SBC_LOW_GUIDANCE" hidden="1">"c4234"</definedName>
    <definedName name="IQ_EBITDA_SBC_LOW_GUIDANCE_CIQ" hidden="1">"c4646"</definedName>
    <definedName name="IQ_EBITDA_SBC_MEDIAN_EST" hidden="1">"c4341"</definedName>
    <definedName name="IQ_EBITDA_SBC_MEDIAN_EST_CIQ" hidden="1">"c4866"</definedName>
    <definedName name="IQ_EBITDA_SBC_NUM_EST" hidden="1">"c4342"</definedName>
    <definedName name="IQ_EBITDA_SBC_NUM_EST_CIQ" hidden="1">"c4867"</definedName>
    <definedName name="IQ_EBITDA_SBC_STDDEV_EST" hidden="1">"c4343"</definedName>
    <definedName name="IQ_EBITDA_SBC_STDDEV_EST_CIQ" hidden="1">"c4868"</definedName>
    <definedName name="IQ_EBITDA_STDDEV_EST" hidden="1">"c375"</definedName>
    <definedName name="IQ_EBITDA_STDDEV_EST_CIQ" hidden="1">"c3627"</definedName>
    <definedName name="IQ_EBITDAR" hidden="1">"c2989"</definedName>
    <definedName name="IQ_EBITDAR_EQ_INC" hidden="1">"c3499"</definedName>
    <definedName name="IQ_EBITDAR_EQ_INC_EXCL_SBC" hidden="1">"c3503"</definedName>
    <definedName name="IQ_EBITDAR_EXCL_SBC" hidden="1">"c3083"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" hidden="1">"c6214"</definedName>
    <definedName name="IQ_EBT_EXCL_REIT" hidden="1">"c384"</definedName>
    <definedName name="IQ_EBT_EXCL_UTI" hidden="1">"c385"</definedName>
    <definedName name="IQ_EBT_FIN" hidden="1">"c386"</definedName>
    <definedName name="IQ_EBT_GAAP_GUIDANCE" hidden="1">"c4345"</definedName>
    <definedName name="IQ_EBT_GAAP_GUIDANCE_CIQ" hidden="1">"c4870"</definedName>
    <definedName name="IQ_EBT_GAAP_HIGH_GUIDANCE" hidden="1">"c4174"</definedName>
    <definedName name="IQ_EBT_GAAP_HIGH_GUIDANCE_CIQ" hidden="1">"c4586"</definedName>
    <definedName name="IQ_EBT_GAAP_LOW_GUIDANCE" hidden="1">"c4214"</definedName>
    <definedName name="IQ_EBT_GAAP_LOW_GUIDANCE_CIQ" hidden="1">"c4626"</definedName>
    <definedName name="IQ_EBT_GUIDANCE" hidden="1">"c4346"</definedName>
    <definedName name="IQ_EBT_GUIDANCE_CIQ" hidden="1">"c4871"</definedName>
    <definedName name="IQ_EBT_GW_GUIDANCE" hidden="1">"c4347"</definedName>
    <definedName name="IQ_EBT_GW_GUIDANCE_CIQ" hidden="1">"c4872"</definedName>
    <definedName name="IQ_EBT_GW_HIGH_GUIDANCE" hidden="1">"c4175"</definedName>
    <definedName name="IQ_EBT_GW_HIGH_GUIDANCE_CIQ" hidden="1">"c4587"</definedName>
    <definedName name="IQ_EBT_GW_LOW_GUIDANCE" hidden="1">"c4215"</definedName>
    <definedName name="IQ_EBT_GW_LOW_GUIDANCE_CIQ" hidden="1">"c4627"</definedName>
    <definedName name="IQ_EBT_HIGH_GUIDANCE" hidden="1">"c4173"</definedName>
    <definedName name="IQ_EBT_HIGH_GUIDANCE_CIQ" hidden="1">"c4585"</definedName>
    <definedName name="IQ_EBT_INCL_MARGIN" hidden="1">"c387"</definedName>
    <definedName name="IQ_EBT_INS" hidden="1">"c388"</definedName>
    <definedName name="IQ_EBT_LOW_GUIDANCE" hidden="1">"c4213"</definedName>
    <definedName name="IQ_EBT_LOW_GUIDANCE_CIQ" hidden="1">"c4625"</definedName>
    <definedName name="IQ_EBT_RE" hidden="1">"c6215"</definedName>
    <definedName name="IQ_EBT_REIT" hidden="1">"c389"</definedName>
    <definedName name="IQ_EBT_SBC_ACT_OR_EST" hidden="1">"c4350"</definedName>
    <definedName name="IQ_EBT_SBC_ACT_OR_EST_CIQ" hidden="1">"c4875"</definedName>
    <definedName name="IQ_EBT_SBC_EST" hidden="1">"c4349"</definedName>
    <definedName name="IQ_EBT_SBC_EST_CIQ" hidden="1">"c4874"</definedName>
    <definedName name="IQ_EBT_SBC_GUIDANCE" hidden="1">"c4351"</definedName>
    <definedName name="IQ_EBT_SBC_GUIDANCE_CIQ" hidden="1">"c4876"</definedName>
    <definedName name="IQ_EBT_SBC_GW_ACT_OR_EST" hidden="1">"c4354"</definedName>
    <definedName name="IQ_EBT_SBC_GW_ACT_OR_EST_CIQ" hidden="1">"c4879"</definedName>
    <definedName name="IQ_EBT_SBC_GW_EST" hidden="1">"c4353"</definedName>
    <definedName name="IQ_EBT_SBC_GW_EST_CIQ" hidden="1">"c4878"</definedName>
    <definedName name="IQ_EBT_SBC_GW_GUIDANCE" hidden="1">"c4355"</definedName>
    <definedName name="IQ_EBT_SBC_GW_GUIDANCE_CIQ" hidden="1">"c4880"</definedName>
    <definedName name="IQ_EBT_SBC_GW_HIGH_EST" hidden="1">"c4356"</definedName>
    <definedName name="IQ_EBT_SBC_GW_HIGH_EST_CIQ" hidden="1">"c4881"</definedName>
    <definedName name="IQ_EBT_SBC_GW_HIGH_GUIDANCE" hidden="1">"c4191"</definedName>
    <definedName name="IQ_EBT_SBC_GW_HIGH_GUIDANCE_CIQ" hidden="1">"c4603"</definedName>
    <definedName name="IQ_EBT_SBC_GW_LOW_EST" hidden="1">"c4357"</definedName>
    <definedName name="IQ_EBT_SBC_GW_LOW_EST_CIQ" hidden="1">"c4882"</definedName>
    <definedName name="IQ_EBT_SBC_GW_LOW_GUIDANCE" hidden="1">"c4231"</definedName>
    <definedName name="IQ_EBT_SBC_GW_LOW_GUIDANCE_CIQ" hidden="1">"c4643"</definedName>
    <definedName name="IQ_EBT_SBC_GW_MEDIAN_EST" hidden="1">"c4358"</definedName>
    <definedName name="IQ_EBT_SBC_GW_MEDIAN_EST_CIQ" hidden="1">"c4883"</definedName>
    <definedName name="IQ_EBT_SBC_GW_NUM_EST" hidden="1">"c4359"</definedName>
    <definedName name="IQ_EBT_SBC_GW_NUM_EST_CIQ" hidden="1">"c4884"</definedName>
    <definedName name="IQ_EBT_SBC_GW_STDDEV_EST" hidden="1">"c4360"</definedName>
    <definedName name="IQ_EBT_SBC_GW_STDDEV_EST_CIQ" hidden="1">"c4885"</definedName>
    <definedName name="IQ_EBT_SBC_HIGH_EST" hidden="1">"c4362"</definedName>
    <definedName name="IQ_EBT_SBC_HIGH_EST_CIQ" hidden="1">"c4887"</definedName>
    <definedName name="IQ_EBT_SBC_HIGH_GUIDANCE" hidden="1">"c4190"</definedName>
    <definedName name="IQ_EBT_SBC_HIGH_GUIDANCE_CIQ" hidden="1">"c4602"</definedName>
    <definedName name="IQ_EBT_SBC_LOW_EST" hidden="1">"c4363"</definedName>
    <definedName name="IQ_EBT_SBC_LOW_EST_CIQ" hidden="1">"c4888"</definedName>
    <definedName name="IQ_EBT_SBC_LOW_GUIDANCE" hidden="1">"c4230"</definedName>
    <definedName name="IQ_EBT_SBC_LOW_GUIDANCE_CIQ" hidden="1">"c4642"</definedName>
    <definedName name="IQ_EBT_SBC_MEDIAN_EST" hidden="1">"c4364"</definedName>
    <definedName name="IQ_EBT_SBC_MEDIAN_EST_CIQ" hidden="1">"c4889"</definedName>
    <definedName name="IQ_EBT_SBC_NUM_EST" hidden="1">"c4365"</definedName>
    <definedName name="IQ_EBT_SBC_NUM_EST_CIQ" hidden="1">"c4890"</definedName>
    <definedName name="IQ_EBT_SBC_STDDEV_EST" hidden="1">"c4366"</definedName>
    <definedName name="IQ_EBT_SBC_STDDEV_EST_CIQ" hidden="1">"c4891"</definedName>
    <definedName name="IQ_EBT_SUBTOTAL_AP" hidden="1">"c8982"</definedName>
    <definedName name="IQ_EBT_UTI" hidden="1">"c390"</definedName>
    <definedName name="IQ_ECO_METRIC_6825_UNUSED_UNUSED_UNUSED" hidden="1">"c6825"</definedName>
    <definedName name="IQ_ECO_METRIC_6839_UNUSED_UNUSED_UNUSED" hidden="1">"c6839"</definedName>
    <definedName name="IQ_ECO_METRIC_6896_UNUSED_UNUSED_UNUSED" hidden="1">"c6896"</definedName>
    <definedName name="IQ_ECO_METRIC_6897_UNUSED_UNUSED_UNUSED" hidden="1">"c6897"</definedName>
    <definedName name="IQ_ECO_METRIC_6927" hidden="1">"c6927"</definedName>
    <definedName name="IQ_ECO_METRIC_6988_UNUSED_UNUSED_UNUSED" hidden="1">"c6988"</definedName>
    <definedName name="IQ_ECO_METRIC_7045_UNUSED_UNUSED_UNUSED" hidden="1">"c7045"</definedName>
    <definedName name="IQ_ECO_METRIC_7059_UNUSED_UNUSED_UNUSED" hidden="1">"c7059"</definedName>
    <definedName name="IQ_ECO_METRIC_7116_UNUSED_UNUSED_UNUSED" hidden="1">"c7116"</definedName>
    <definedName name="IQ_ECO_METRIC_7117_UNUSED_UNUSED_UNUSED" hidden="1">"c7117"</definedName>
    <definedName name="IQ_ECO_METRIC_7147" hidden="1">"c7147"</definedName>
    <definedName name="IQ_ECO_METRIC_7208_UNUSED_UNUSED_UNUSED" hidden="1">"c7208"</definedName>
    <definedName name="IQ_ECO_METRIC_7265_UNUSED_UNUSED_UNUSED" hidden="1">"c7265"</definedName>
    <definedName name="IQ_ECO_METRIC_7279_UNUSED_UNUSED_UNUSED" hidden="1">"c7279"</definedName>
    <definedName name="IQ_ECO_METRIC_7336_UNUSED_UNUSED_UNUSED" hidden="1">"c7336"</definedName>
    <definedName name="IQ_ECO_METRIC_7337_UNUSED_UNUSED_UNUSED" hidden="1">"c7337"</definedName>
    <definedName name="IQ_ECO_METRIC_7367" hidden="1">"c7367"</definedName>
    <definedName name="IQ_ECO_METRIC_7428_UNUSED_UNUSED_UNUSED" hidden="1">"c7428"</definedName>
    <definedName name="IQ_ECO_METRIC_7556_UNUSED_UNUSED_UNUSED" hidden="1">"c7556"</definedName>
    <definedName name="IQ_ECO_METRIC_7557_UNUSED_UNUSED_UNUSED" hidden="1">"c7557"</definedName>
    <definedName name="IQ_ECO_METRIC_7587" hidden="1">"c7587"</definedName>
    <definedName name="IQ_ECO_METRIC_7648_UNUSED_UNUSED_UNUSED" hidden="1">"c7648"</definedName>
    <definedName name="IQ_ECO_METRIC_7704" hidden="1">"c7704"</definedName>
    <definedName name="IQ_ECO_METRIC_7705_UNUSED_UNUSED_UNUSED" hidden="1">"c7705"</definedName>
    <definedName name="IQ_ECO_METRIC_7706" hidden="1">"c7706"</definedName>
    <definedName name="IQ_ECO_METRIC_7718" hidden="1">"c7718"</definedName>
    <definedName name="IQ_ECO_METRIC_7719_UNUSED_UNUSED_UNUSED" hidden="1">"c7719"</definedName>
    <definedName name="IQ_ECO_METRIC_7776_UNUSED_UNUSED_UNUSED" hidden="1">"c7776"</definedName>
    <definedName name="IQ_ECO_METRIC_7777_UNUSED_UNUSED_UNUSED" hidden="1">"c7777"</definedName>
    <definedName name="IQ_ECO_METRIC_7807" hidden="1">"c7807"</definedName>
    <definedName name="IQ_ECO_METRIC_7811" hidden="1">"c7811"</definedName>
    <definedName name="IQ_ECO_METRIC_7868_UNUSED_UNUSED_UNUSED" hidden="1">"c7868"</definedName>
    <definedName name="IQ_ECO_METRIC_7873" hidden="1">"c7873"</definedName>
    <definedName name="IQ_ECO_METRIC_7924" hidden="1">"c7924"</definedName>
    <definedName name="IQ_ECO_METRIC_7925_UNUSED_UNUSED_UNUSED" hidden="1">"c7925"</definedName>
    <definedName name="IQ_ECO_METRIC_7926" hidden="1">"c7926"</definedName>
    <definedName name="IQ_ECO_METRIC_7938" hidden="1">"c7938"</definedName>
    <definedName name="IQ_ECO_METRIC_7939_UNUSED_UNUSED_UNUSED" hidden="1">"c7939"</definedName>
    <definedName name="IQ_ECO_METRIC_7996_UNUSED_UNUSED_UNUSED" hidden="1">"c7996"</definedName>
    <definedName name="IQ_ECO_METRIC_7997_UNUSED_UNUSED_UNUSED" hidden="1">"c7997"</definedName>
    <definedName name="IQ_ECO_METRIC_8027" hidden="1">"c8027"</definedName>
    <definedName name="IQ_ECO_METRIC_8031" hidden="1">"c8031"</definedName>
    <definedName name="IQ_ECO_METRIC_8088_UNUSED_UNUSED_UNUSED" hidden="1">"c8088"</definedName>
    <definedName name="IQ_ECO_METRIC_8093" hidden="1">"c8093"</definedName>
    <definedName name="IQ_ECO_METRIC_8144" hidden="1">"c8144"</definedName>
    <definedName name="IQ_ECO_METRIC_8145_UNUSED_UNUSED_UNUSED" hidden="1">"c8145"</definedName>
    <definedName name="IQ_ECO_METRIC_8146" hidden="1">"c8146"</definedName>
    <definedName name="IQ_ECO_METRIC_8158" hidden="1">"c8158"</definedName>
    <definedName name="IQ_ECO_METRIC_8159_UNUSED_UNUSED_UNUSED" hidden="1">"c8159"</definedName>
    <definedName name="IQ_ECO_METRIC_8216_UNUSED_UNUSED_UNUSED" hidden="1">"c8216"</definedName>
    <definedName name="IQ_ECO_METRIC_8217_UNUSED_UNUSED_UNUSED" hidden="1">"c8217"</definedName>
    <definedName name="IQ_ECO_METRIC_8247" hidden="1">"c8247"</definedName>
    <definedName name="IQ_ECO_METRIC_8251" hidden="1">"c8251"</definedName>
    <definedName name="IQ_ECO_METRIC_8308_UNUSED_UNUSED_UNUSED" hidden="1">"c8308"</definedName>
    <definedName name="IQ_ECO_METRIC_8313" hidden="1">"c8313"</definedName>
    <definedName name="IQ_ECO_METRIC_8366" hidden="1">"c8366"</definedName>
    <definedName name="IQ_ECO_METRIC_8378" hidden="1">"c8378"</definedName>
    <definedName name="IQ_ECO_METRIC_8436_UNUSED_UNUSED_UNUSED" hidden="1">"c8436"</definedName>
    <definedName name="IQ_ECO_METRIC_8437_UNUSED_UNUSED_UNUSED" hidden="1">"c8437"</definedName>
    <definedName name="IQ_ECO_METRIC_8467" hidden="1">"c8467"</definedName>
    <definedName name="IQ_ECO_METRIC_8471" hidden="1">"c8471"</definedName>
    <definedName name="IQ_ECO_METRIC_8528_UNUSED_UNUSED_UNUSED" hidden="1">"c8528"</definedName>
    <definedName name="IQ_ECO_METRIC_8533" hidden="1">"c8533"</definedName>
    <definedName name="IQ_ECS_AUTHORIZED_SHARES" hidden="1">"c5583"</definedName>
    <definedName name="IQ_ECS_AUTHORIZED_SHARES_ABS" hidden="1">"c5597"</definedName>
    <definedName name="IQ_ECS_CONVERT_FACTOR" hidden="1">"c5581"</definedName>
    <definedName name="IQ_ECS_CONVERT_FACTOR_ABS" hidden="1">"c5595"</definedName>
    <definedName name="IQ_ECS_CONVERT_INTO" hidden="1">"c5580"</definedName>
    <definedName name="IQ_ECS_CONVERT_INTO_ABS" hidden="1">"c5594"</definedName>
    <definedName name="IQ_ECS_CONVERT_TYPE" hidden="1">"c5579"</definedName>
    <definedName name="IQ_ECS_CONVERT_TYPE_ABS" hidden="1">"c5593"</definedName>
    <definedName name="IQ_ECS_INACTIVE_DATE" hidden="1">"c5576"</definedName>
    <definedName name="IQ_ECS_INACTIVE_DATE_ABS" hidden="1">"c5590"</definedName>
    <definedName name="IQ_ECS_NAME" hidden="1">"c5571"</definedName>
    <definedName name="IQ_ECS_NAME_ABS" hidden="1">"c5585"</definedName>
    <definedName name="IQ_ECS_NUM_SHAREHOLDERS" hidden="1">"c5584"</definedName>
    <definedName name="IQ_ECS_NUM_SHAREHOLDERS_ABS" hidden="1">"c5598"</definedName>
    <definedName name="IQ_ECS_PAR_VALUE" hidden="1">"c5577"</definedName>
    <definedName name="IQ_ECS_PAR_VALUE_ABS" hidden="1">"c5591"</definedName>
    <definedName name="IQ_ECS_PAR_VALUE_CURRENCY" hidden="1">"c5578"</definedName>
    <definedName name="IQ_ECS_PAR_VALUE_CURRENCY_ABS" hidden="1">"c5592"</definedName>
    <definedName name="IQ_ECS_SHARES_OUT_BS_DATE" hidden="1">"c5572"</definedName>
    <definedName name="IQ_ECS_SHARES_OUT_BS_DATE_ABS" hidden="1">"c5586"</definedName>
    <definedName name="IQ_ECS_SHARES_OUT_FILING_DATE" hidden="1">"c5573"</definedName>
    <definedName name="IQ_ECS_SHARES_OUT_FILING_DATE_ABS" hidden="1">"c5587"</definedName>
    <definedName name="IQ_ECS_START_DATE" hidden="1">"c5575"</definedName>
    <definedName name="IQ_ECS_START_DATE_ABS" hidden="1">"c5589"</definedName>
    <definedName name="IQ_ECS_TYPE" hidden="1">"c5574"</definedName>
    <definedName name="IQ_ECS_TYPE_ABS" hidden="1">"c5588"</definedName>
    <definedName name="IQ_ECS_VOTING" hidden="1">"c5582"</definedName>
    <definedName name="IQ_ECS_VOTING_ABS" hidden="1">"c5596"</definedName>
    <definedName name="IQ_EFFECT_SPECIAL_CHARGE" hidden="1">"c1595"</definedName>
    <definedName name="IQ_EFFECT_TAX_RATE" hidden="1">"c1899"</definedName>
    <definedName name="IQ_EFFICIENCY_RATIO" hidden="1">"c391"</definedName>
    <definedName name="IQ_EFFICIENCY_RATIO_FDIC" hidden="1">"c6736"</definedName>
    <definedName name="IQ_EMBEDDED_VAL_COVERED" hidden="1">"c9962"</definedName>
    <definedName name="IQ_EMBEDDED_VAL_COVERED_BEG" hidden="1">"c9957"</definedName>
    <definedName name="IQ_EMBEDDED_VAL_GROUP" hidden="1">"c9948"</definedName>
    <definedName name="IQ_EMBEDDED_VAL_GROUP_BEG" hidden="1">"c9943"</definedName>
    <definedName name="IQ_EMPLOY_COST_INDEX_BENEFITS" hidden="1">"c6857"</definedName>
    <definedName name="IQ_EMPLOY_COST_INDEX_BENEFITS_APR" hidden="1">"c7517"</definedName>
    <definedName name="IQ_EMPLOY_COST_INDEX_BENEFITS_APR_FC" hidden="1">"c8397"</definedName>
    <definedName name="IQ_EMPLOY_COST_INDEX_BENEFITS_FC" hidden="1">"c7737"</definedName>
    <definedName name="IQ_EMPLOY_COST_INDEX_BENEFITS_POP" hidden="1">"c7077"</definedName>
    <definedName name="IQ_EMPLOY_COST_INDEX_BENEFITS_POP_FC" hidden="1">"c7957"</definedName>
    <definedName name="IQ_EMPLOY_COST_INDEX_BENEFITS_YOY" hidden="1">"c7297"</definedName>
    <definedName name="IQ_EMPLOY_COST_INDEX_BENEFITS_YOY_FC" hidden="1">"c8177"</definedName>
    <definedName name="IQ_EMPLOY_COST_INDEX_COMP" hidden="1">"c6856"</definedName>
    <definedName name="IQ_EMPLOY_COST_INDEX_COMP_APR" hidden="1">"c7516"</definedName>
    <definedName name="IQ_EMPLOY_COST_INDEX_COMP_APR_FC" hidden="1">"c8396"</definedName>
    <definedName name="IQ_EMPLOY_COST_INDEX_COMP_FC" hidden="1">"c7736"</definedName>
    <definedName name="IQ_EMPLOY_COST_INDEX_COMP_POP" hidden="1">"c7076"</definedName>
    <definedName name="IQ_EMPLOY_COST_INDEX_COMP_POP_FC" hidden="1">"c7956"</definedName>
    <definedName name="IQ_EMPLOY_COST_INDEX_COMP_YOY" hidden="1">"c7296"</definedName>
    <definedName name="IQ_EMPLOY_COST_INDEX_COMP_YOY_FC" hidden="1">"c8176"</definedName>
    <definedName name="IQ_EMPLOY_COST_INDEX_WAGE_SALARY" hidden="1">"c6858"</definedName>
    <definedName name="IQ_EMPLOY_COST_INDEX_WAGE_SALARY_APR" hidden="1">"c7518"</definedName>
    <definedName name="IQ_EMPLOY_COST_INDEX_WAGE_SALARY_APR_FC" hidden="1">"c8398"</definedName>
    <definedName name="IQ_EMPLOY_COST_INDEX_WAGE_SALARY_FC" hidden="1">"c7738"</definedName>
    <definedName name="IQ_EMPLOY_COST_INDEX_WAGE_SALARY_POP" hidden="1">"c7078"</definedName>
    <definedName name="IQ_EMPLOY_COST_INDEX_WAGE_SALARY_POP_FC" hidden="1">"c7958"</definedName>
    <definedName name="IQ_EMPLOY_COST_INDEX_WAGE_SALARY_YOY" hidden="1">"c7298"</definedName>
    <definedName name="IQ_EMPLOY_COST_INDEX_WAGE_SALARY_YOY_FC" hidden="1">"c8178"</definedName>
    <definedName name="IQ_EMPLOYEES" hidden="1">"c392"</definedName>
    <definedName name="IQ_ENTERPRISE_VALUE" hidden="1">"c1348"</definedName>
    <definedName name="IQ_ENTREPRENEURAL_PROPERTY_INC" hidden="1">"c6859"</definedName>
    <definedName name="IQ_ENTREPRENEURAL_PROPERTY_INC_APR" hidden="1">"c7519"</definedName>
    <definedName name="IQ_ENTREPRENEURAL_PROPERTY_INC_APR_FC" hidden="1">"c8399"</definedName>
    <definedName name="IQ_ENTREPRENEURAL_PROPERTY_INC_FC" hidden="1">"c7739"</definedName>
    <definedName name="IQ_ENTREPRENEURAL_PROPERTY_INC_POP" hidden="1">"c7079"</definedName>
    <definedName name="IQ_ENTREPRENEURAL_PROPERTY_INC_POP_FC" hidden="1">"c7959"</definedName>
    <definedName name="IQ_ENTREPRENEURAL_PROPERTY_INC_YOY" hidden="1">"c7299"</definedName>
    <definedName name="IQ_ENTREPRENEURAL_PROPERTY_INC_YOY_FC" hidden="1">"c8179"</definedName>
    <definedName name="IQ_EPS_10YR_ANN_CAGR" hidden="1">"c6085"</definedName>
    <definedName name="IQ_EPS_10YR_ANN_GROWTH" hidden="1">"c393"</definedName>
    <definedName name="IQ_EPS_1YR_ANN_GROWTH" hidden="1">"c394"</definedName>
    <definedName name="IQ_EPS_2YR_ANN_CAGR" hidden="1">"c6086"</definedName>
    <definedName name="IQ_EPS_2YR_ANN_GROWTH" hidden="1">"c395"</definedName>
    <definedName name="IQ_EPS_3YR_ANN_CAGR" hidden="1">"c6087"</definedName>
    <definedName name="IQ_EPS_3YR_ANN_GROWTH" hidden="1">"c396"</definedName>
    <definedName name="IQ_EPS_5YR_ANN_CAGR" hidden="1">"c6088"</definedName>
    <definedName name="IQ_EPS_5YR_ANN_GROWTH" hidden="1">"c397"</definedName>
    <definedName name="IQ_EPS_7YR_ANN_CAGR" hidden="1">"c6089"</definedName>
    <definedName name="IQ_EPS_7YR_ANN_GROWTH" hidden="1">"c398"</definedName>
    <definedName name="IQ_EPS_ACT_OR_EST" hidden="1">"c2213"</definedName>
    <definedName name="IQ_EPS_ACT_OR_EST_CIQ" hidden="1">"c5058"</definedName>
    <definedName name="IQ_EPS_AP" hidden="1">"c8880"</definedName>
    <definedName name="IQ_EPS_AP_ABS" hidden="1">"c8899"</definedName>
    <definedName name="IQ_EPS_EST" hidden="1">"c399"</definedName>
    <definedName name="IQ_EPS_EST_BOTTOM_UP" hidden="1">"c5489"</definedName>
    <definedName name="IQ_EPS_EST_BOTTOM_UP_CIQ" hidden="1">"c12026"</definedName>
    <definedName name="IQ_EPS_EST_CIQ" hidden="1">"c4994"</definedName>
    <definedName name="IQ_EPS_EXCL_GUIDANCE" hidden="1">"c4368"</definedName>
    <definedName name="IQ_EPS_EXCL_GUIDANCE_CIQ" hidden="1">"c4893"</definedName>
    <definedName name="IQ_EPS_EXCL_HIGH_GUIDANCE" hidden="1">"c4369"</definedName>
    <definedName name="IQ_EPS_EXCL_HIGH_GUIDANCE_CIQ" hidden="1">"c4894"</definedName>
    <definedName name="IQ_EPS_EXCL_LOW_GUIDANCE" hidden="1">"c4204"</definedName>
    <definedName name="IQ_EPS_EXCL_LOW_GUIDANCE_CIQ" hidden="1">"c4616"</definedName>
    <definedName name="IQ_EPS_GAAP_GUIDANCE" hidden="1">"c4370"</definedName>
    <definedName name="IQ_EPS_GAAP_GUIDANCE_CIQ" hidden="1">"c4895"</definedName>
    <definedName name="IQ_EPS_GAAP_HIGH_GUIDANCE" hidden="1">"c4371"</definedName>
    <definedName name="IQ_EPS_GAAP_HIGH_GUIDANCE_CIQ" hidden="1">"c4896"</definedName>
    <definedName name="IQ_EPS_GAAP_LOW_GUIDANCE" hidden="1">"c4205"</definedName>
    <definedName name="IQ_EPS_GAAP_LOW_GUIDANCE_CIQ" hidden="1">"c4617"</definedName>
    <definedName name="IQ_EPS_GW_ACT_OR_EST" hidden="1">"c2223"</definedName>
    <definedName name="IQ_EPS_GW_ACT_OR_EST_CIQ" hidden="1">"c5066"</definedName>
    <definedName name="IQ_EPS_GW_EST" hidden="1">"c1737"</definedName>
    <definedName name="IQ_EPS_GW_EST_BOTTOM_UP" hidden="1">"c5491"</definedName>
    <definedName name="IQ_EPS_GW_EST_BOTTOM_UP_CIQ" hidden="1">"c12028"</definedName>
    <definedName name="IQ_EPS_GW_EST_CIQ" hidden="1">"c4723"</definedName>
    <definedName name="IQ_EPS_GW_GUIDANCE" hidden="1">"c4372"</definedName>
    <definedName name="IQ_EPS_GW_GUIDANCE_CIQ" hidden="1">"c4897"</definedName>
    <definedName name="IQ_EPS_GW_HIGH_EST" hidden="1">"c1739"</definedName>
    <definedName name="IQ_EPS_GW_HIGH_EST_CIQ" hidden="1">"c4725"</definedName>
    <definedName name="IQ_EPS_GW_HIGH_GUIDANCE" hidden="1">"c4373"</definedName>
    <definedName name="IQ_EPS_GW_HIGH_GUIDANCE_CIQ" hidden="1">"c4898"</definedName>
    <definedName name="IQ_EPS_GW_LOW_EST" hidden="1">"c1740"</definedName>
    <definedName name="IQ_EPS_GW_LOW_EST_CIQ" hidden="1">"c4726"</definedName>
    <definedName name="IQ_EPS_GW_LOW_GUIDANCE" hidden="1">"c4206"</definedName>
    <definedName name="IQ_EPS_GW_LOW_GUIDANCE_CIQ" hidden="1">"c4618"</definedName>
    <definedName name="IQ_EPS_GW_MEDIAN_EST" hidden="1">"c1738"</definedName>
    <definedName name="IQ_EPS_GW_MEDIAN_EST_CIQ" hidden="1">"c4724"</definedName>
    <definedName name="IQ_EPS_GW_NUM_EST" hidden="1">"c1741"</definedName>
    <definedName name="IQ_EPS_GW_NUM_EST_CIQ" hidden="1">"c4727"</definedName>
    <definedName name="IQ_EPS_GW_STDDEV_EST" hidden="1">"c1742"</definedName>
    <definedName name="IQ_EPS_GW_STDDEV_EST_CIQ" hidden="1">"c4728"</definedName>
    <definedName name="IQ_EPS_HIGH_EST" hidden="1">"c400"</definedName>
    <definedName name="IQ_EPS_HIGH_EST_CIQ" hidden="1">"c4995"</definedName>
    <definedName name="IQ_EPS_LOW_EST" hidden="1">"c401"</definedName>
    <definedName name="IQ_EPS_LOW_EST_CIQ" hidden="1">"c4996"</definedName>
    <definedName name="IQ_EPS_MEDIAN_EST" hidden="1">"c1661"</definedName>
    <definedName name="IQ_EPS_MEDIAN_EST_CIQ" hidden="1">"c4997"</definedName>
    <definedName name="IQ_EPS_NAME_AP" hidden="1">"c8918"</definedName>
    <definedName name="IQ_EPS_NAME_AP_ABS" hidden="1">"c8937"</definedName>
    <definedName name="IQ_EPS_NORM" hidden="1">"c1902"</definedName>
    <definedName name="IQ_EPS_NORM_EST" hidden="1">"c2226"</definedName>
    <definedName name="IQ_EPS_NORM_EST_BOTTOM_UP" hidden="1">"c5490"</definedName>
    <definedName name="IQ_EPS_NORM_EST_BOTTOM_UP_CIQ" hidden="1">"c12027"</definedName>
    <definedName name="IQ_EPS_NORM_EST_CIQ" hidden="1">"c4667"</definedName>
    <definedName name="IQ_EPS_NORM_HIGH_EST" hidden="1">"c2228"</definedName>
    <definedName name="IQ_EPS_NORM_HIGH_EST_CIQ" hidden="1">"c4669"</definedName>
    <definedName name="IQ_EPS_NORM_LOW_EST" hidden="1">"c2229"</definedName>
    <definedName name="IQ_EPS_NORM_LOW_EST_CIQ" hidden="1">"c4670"</definedName>
    <definedName name="IQ_EPS_NORM_MEDIAN_EST" hidden="1">"c2227"</definedName>
    <definedName name="IQ_EPS_NORM_MEDIAN_EST_CIQ" hidden="1">"c4668"</definedName>
    <definedName name="IQ_EPS_NORM_NUM_EST" hidden="1">"c2230"</definedName>
    <definedName name="IQ_EPS_NORM_NUM_EST_CIQ" hidden="1">"c4671"</definedName>
    <definedName name="IQ_EPS_NORM_STDDEV_EST" hidden="1">"c2231"</definedName>
    <definedName name="IQ_EPS_NORM_STDDEV_EST_CIQ" hidden="1">"c4672"</definedName>
    <definedName name="IQ_EPS_NUM_EST" hidden="1">"c402"</definedName>
    <definedName name="IQ_EPS_NUM_EST_CIQ" hidden="1">"c4992"</definedName>
    <definedName name="IQ_EPS_REPORT_ACT_OR_EST" hidden="1">"c2224"</definedName>
    <definedName name="IQ_EPS_REPORT_ACT_OR_EST_CIQ" hidden="1">"c5067"</definedName>
    <definedName name="IQ_EPS_REPORTED_EST" hidden="1">"c1744"</definedName>
    <definedName name="IQ_EPS_REPORTED_EST_BOTTOM_UP" hidden="1">"c5492"</definedName>
    <definedName name="IQ_EPS_REPORTED_EST_BOTTOM_UP_CIQ" hidden="1">"c12029"</definedName>
    <definedName name="IQ_EPS_REPORTED_EST_CIQ" hidden="1">"c4730"</definedName>
    <definedName name="IQ_EPS_REPORTED_HIGH_EST" hidden="1">"c1746"</definedName>
    <definedName name="IQ_EPS_REPORTED_HIGH_EST_CIQ" hidden="1">"c4732"</definedName>
    <definedName name="IQ_EPS_REPORTED_LOW_EST" hidden="1">"c1747"</definedName>
    <definedName name="IQ_EPS_REPORTED_LOW_EST_CIQ" hidden="1">"c4733"</definedName>
    <definedName name="IQ_EPS_REPORTED_MEDIAN_EST" hidden="1">"c1745"</definedName>
    <definedName name="IQ_EPS_REPORTED_MEDIAN_EST_CIQ" hidden="1">"c4731"</definedName>
    <definedName name="IQ_EPS_REPORTED_NUM_EST" hidden="1">"c1748"</definedName>
    <definedName name="IQ_EPS_REPORTED_NUM_EST_CIQ" hidden="1">"c4734"</definedName>
    <definedName name="IQ_EPS_REPORTED_STDDEV_EST" hidden="1">"c1749"</definedName>
    <definedName name="IQ_EPS_REPORTED_STDDEV_EST_CIQ" hidden="1">"c4735"</definedName>
    <definedName name="IQ_EPS_SBC_ACT_OR_EST" hidden="1">"c4376"</definedName>
    <definedName name="IQ_EPS_SBC_ACT_OR_EST_CIQ" hidden="1">"c4901"</definedName>
    <definedName name="IQ_EPS_SBC_EST" hidden="1">"c4375"</definedName>
    <definedName name="IQ_EPS_SBC_EST_CIQ" hidden="1">"c4900"</definedName>
    <definedName name="IQ_EPS_SBC_GUIDANCE" hidden="1">"c4377"</definedName>
    <definedName name="IQ_EPS_SBC_GUIDANCE_CIQ" hidden="1">"c4902"</definedName>
    <definedName name="IQ_EPS_SBC_GW_ACT_OR_EST" hidden="1">"c4380"</definedName>
    <definedName name="IQ_EPS_SBC_GW_ACT_OR_EST_CIQ" hidden="1">"c4905"</definedName>
    <definedName name="IQ_EPS_SBC_GW_EST" hidden="1">"c4379"</definedName>
    <definedName name="IQ_EPS_SBC_GW_EST_CIQ" hidden="1">"c4904"</definedName>
    <definedName name="IQ_EPS_SBC_GW_GUIDANCE" hidden="1">"c4381"</definedName>
    <definedName name="IQ_EPS_SBC_GW_GUIDANCE_CIQ" hidden="1">"c4906"</definedName>
    <definedName name="IQ_EPS_SBC_GW_HIGH_EST" hidden="1">"c4382"</definedName>
    <definedName name="IQ_EPS_SBC_GW_HIGH_EST_CIQ" hidden="1">"c4907"</definedName>
    <definedName name="IQ_EPS_SBC_GW_HIGH_GUIDANCE" hidden="1">"c4189"</definedName>
    <definedName name="IQ_EPS_SBC_GW_HIGH_GUIDANCE_CIQ" hidden="1">"c4601"</definedName>
    <definedName name="IQ_EPS_SBC_GW_LOW_EST" hidden="1">"c4383"</definedName>
    <definedName name="IQ_EPS_SBC_GW_LOW_EST_CIQ" hidden="1">"c4908"</definedName>
    <definedName name="IQ_EPS_SBC_GW_LOW_GUIDANCE" hidden="1">"c4229"</definedName>
    <definedName name="IQ_EPS_SBC_GW_LOW_GUIDANCE_CIQ" hidden="1">"c4641"</definedName>
    <definedName name="IQ_EPS_SBC_GW_MEDIAN_EST" hidden="1">"c4384"</definedName>
    <definedName name="IQ_EPS_SBC_GW_MEDIAN_EST_CIQ" hidden="1">"c4909"</definedName>
    <definedName name="IQ_EPS_SBC_GW_NUM_EST" hidden="1">"c4385"</definedName>
    <definedName name="IQ_EPS_SBC_GW_NUM_EST_CIQ" hidden="1">"c4910"</definedName>
    <definedName name="IQ_EPS_SBC_GW_STDDEV_EST" hidden="1">"c4386"</definedName>
    <definedName name="IQ_EPS_SBC_GW_STDDEV_EST_CIQ" hidden="1">"c4911"</definedName>
    <definedName name="IQ_EPS_SBC_HIGH_EST" hidden="1">"c4388"</definedName>
    <definedName name="IQ_EPS_SBC_HIGH_EST_CIQ" hidden="1">"c4913"</definedName>
    <definedName name="IQ_EPS_SBC_HIGH_GUIDANCE" hidden="1">"c4188"</definedName>
    <definedName name="IQ_EPS_SBC_HIGH_GUIDANCE_CIQ" hidden="1">"c4600"</definedName>
    <definedName name="IQ_EPS_SBC_LOW_EST" hidden="1">"c4389"</definedName>
    <definedName name="IQ_EPS_SBC_LOW_EST_CIQ" hidden="1">"c4914"</definedName>
    <definedName name="IQ_EPS_SBC_LOW_GUIDANCE" hidden="1">"c4228"</definedName>
    <definedName name="IQ_EPS_SBC_LOW_GUIDANCE_CIQ" hidden="1">"c4640"</definedName>
    <definedName name="IQ_EPS_SBC_MEDIAN_EST" hidden="1">"c4390"</definedName>
    <definedName name="IQ_EPS_SBC_MEDIAN_EST_CIQ" hidden="1">"c4915"</definedName>
    <definedName name="IQ_EPS_SBC_NUM_EST" hidden="1">"c4391"</definedName>
    <definedName name="IQ_EPS_SBC_NUM_EST_CIQ" hidden="1">"c4916"</definedName>
    <definedName name="IQ_EPS_SBC_STDDEV_EST" hidden="1">"c4392"</definedName>
    <definedName name="IQ_EPS_SBC_STDDEV_EST_CIQ" hidden="1">"c4917"</definedName>
    <definedName name="IQ_EPS_STDDEV_EST" hidden="1">"c403"</definedName>
    <definedName name="IQ_EPS_STDDEV_EST_CIQ" hidden="1">"c4993"</definedName>
    <definedName name="IQ_EQUITY_AFFIL" hidden="1">"c1451"</definedName>
    <definedName name="IQ_EQUITY_AP" hidden="1">"c8887"</definedName>
    <definedName name="IQ_EQUITY_AP_ABS" hidden="1">"c8906"</definedName>
    <definedName name="IQ_EQUITY_CAPITAL_ASSETS_FDIC" hidden="1">"c6744"</definedName>
    <definedName name="IQ_EQUITY_FDIC" hidden="1">"c6353"</definedName>
    <definedName name="IQ_EQUITY_METHOD" hidden="1">"c404"</definedName>
    <definedName name="IQ_EQUITY_NAME_AP" hidden="1">"c8925"</definedName>
    <definedName name="IQ_EQUITY_NAME_AP_ABS" hidden="1">"c8944"</definedName>
    <definedName name="IQ_EQUITY_SECURITIES_FDIC" hidden="1">"c6304"</definedName>
    <definedName name="IQ_EQUITY_SECURITY_EXPOSURES_FDIC" hidden="1">"c6664"</definedName>
    <definedName name="IQ_EQV_OVER_BV" hidden="1">"c1596"</definedName>
    <definedName name="IQ_EQV_OVER_LTM_PRETAX_INC" hidden="1">"c1390"</definedName>
    <definedName name="IQ_ESOP_DEBT" hidden="1">"c1597"</definedName>
    <definedName name="IQ_EST_ACT_BV" hidden="1">"c5630"</definedName>
    <definedName name="IQ_EST_ACT_BV_CIQ" hidden="1">"c4743"</definedName>
    <definedName name="IQ_EST_ACT_BV_REUT" hidden="1">"c5409"</definedName>
    <definedName name="IQ_EST_ACT_BV_SHARE" hidden="1">"c3549"</definedName>
    <definedName name="IQ_EST_ACT_BV_SHARE_CIQ" hidden="1">"c3806"</definedName>
    <definedName name="IQ_EST_ACT_CAPEX" hidden="1">"c3546"</definedName>
    <definedName name="IQ_EST_ACT_CAPEX_CIQ" hidden="1">"c3813"</definedName>
    <definedName name="IQ_EST_ACT_CASH_EPS" hidden="1">"c5637"</definedName>
    <definedName name="IQ_EST_ACT_CASH_FLOW" hidden="1">"c4394"</definedName>
    <definedName name="IQ_EST_ACT_CASH_FLOW_CIQ" hidden="1">"c4919"</definedName>
    <definedName name="IQ_EST_ACT_CASH_OPER" hidden="1">"c4395"</definedName>
    <definedName name="IQ_EST_ACT_CASH_OPER_CIQ" hidden="1">"c4920"</definedName>
    <definedName name="IQ_EST_ACT_CFPS" hidden="1">"c1673"</definedName>
    <definedName name="IQ_EST_ACT_CFPS_CIQ" hidden="1">"c3681"</definedName>
    <definedName name="IQ_EST_ACT_DISTRIBUTABLE_CASH" hidden="1">"c4396"</definedName>
    <definedName name="IQ_EST_ACT_DISTRIBUTABLE_CASH_CIQ" hidden="1">"c4921"</definedName>
    <definedName name="IQ_EST_ACT_DISTRIBUTABLE_CASH_SHARE" hidden="1">"c4397"</definedName>
    <definedName name="IQ_EST_ACT_DISTRIBUTABLE_CASH_SHARE_CIQ" hidden="1">"c4922"</definedName>
    <definedName name="IQ_EST_ACT_DPS" hidden="1">"c1680"</definedName>
    <definedName name="IQ_EST_ACT_DPS_CIQ" hidden="1">"c3688"</definedName>
    <definedName name="IQ_EST_ACT_EBIT" hidden="1">"c1687"</definedName>
    <definedName name="IQ_EST_ACT_EBIT_CIQ" hidden="1">"c4680"</definedName>
    <definedName name="IQ_EST_ACT_EBIT_GW" hidden="1">"c4398"</definedName>
    <definedName name="IQ_EST_ACT_EBIT_GW_CIQ" hidden="1">"c4923"</definedName>
    <definedName name="IQ_EST_ACT_EBIT_SBC" hidden="1">"c4399"</definedName>
    <definedName name="IQ_EST_ACT_EBIT_SBC_CIQ" hidden="1">"c4924"</definedName>
    <definedName name="IQ_EST_ACT_EBIT_SBC_GW" hidden="1">"c4400"</definedName>
    <definedName name="IQ_EST_ACT_EBIT_SBC_GW_CIQ" hidden="1">"c4925"</definedName>
    <definedName name="IQ_EST_ACT_EBITDA" hidden="1">"c1664"</definedName>
    <definedName name="IQ_EST_ACT_EBITDA_CIQ" hidden="1">"c3667"</definedName>
    <definedName name="IQ_EST_ACT_EBITDA_SBC" hidden="1">"c4401"</definedName>
    <definedName name="IQ_EST_ACT_EBITDA_SBC_CIQ" hidden="1">"c4926"</definedName>
    <definedName name="IQ_EST_ACT_EBT_SBC" hidden="1">"c4402"</definedName>
    <definedName name="IQ_EST_ACT_EBT_SBC_CIQ" hidden="1">"c4927"</definedName>
    <definedName name="IQ_EST_ACT_EBT_SBC_GW" hidden="1">"c4403"</definedName>
    <definedName name="IQ_EST_ACT_EBT_SBC_GW_CIQ" hidden="1">"c4928"</definedName>
    <definedName name="IQ_EST_ACT_EPS" hidden="1">"c1648"</definedName>
    <definedName name="IQ_EST_ACT_EPS_CIQ" hidden="1">"c4998"</definedName>
    <definedName name="IQ_EST_ACT_EPS_GW" hidden="1">"c1743"</definedName>
    <definedName name="IQ_EST_ACT_EPS_GW_CIQ" hidden="1">"c4729"</definedName>
    <definedName name="IQ_EST_ACT_EPS_NORM" hidden="1">"c2232"</definedName>
    <definedName name="IQ_EST_ACT_EPS_NORM_CIQ" hidden="1">"c4673"</definedName>
    <definedName name="IQ_EST_ACT_EPS_REPORTED" hidden="1">"c1750"</definedName>
    <definedName name="IQ_EST_ACT_EPS_REPORTED_CIQ" hidden="1">"c4736"</definedName>
    <definedName name="IQ_EST_ACT_EPS_SBC" hidden="1">"c4404"</definedName>
    <definedName name="IQ_EST_ACT_EPS_SBC_CIQ" hidden="1">"c4929"</definedName>
    <definedName name="IQ_EST_ACT_EPS_SBC_GW" hidden="1">"c4405"</definedName>
    <definedName name="IQ_EST_ACT_EPS_SBC_GW_CIQ" hidden="1">"c4930"</definedName>
    <definedName name="IQ_EST_ACT_FFO" hidden="1">"c1666"</definedName>
    <definedName name="IQ_EST_ACT_FFO_ADJ" hidden="1">"c4406"</definedName>
    <definedName name="IQ_EST_ACT_FFO_ADJ_CIQ" hidden="1">"c4931"</definedName>
    <definedName name="IQ_EST_ACT_FFO_CIQ" hidden="1">"c3674"</definedName>
    <definedName name="IQ_EST_ACT_FFO_REUT" hidden="1">"c3843"</definedName>
    <definedName name="IQ_EST_ACT_FFO_SHARE" hidden="1">"c4407"</definedName>
    <definedName name="IQ_EST_ACT_FFO_SHARE_CIQ" hidden="1">"c4932"</definedName>
    <definedName name="IQ_EST_ACT_GROSS_MARGIN" hidden="1">"c5553"</definedName>
    <definedName name="IQ_EST_ACT_MAINT_CAPEX" hidden="1">"c4408"</definedName>
    <definedName name="IQ_EST_ACT_MAINT_CAPEX_CIQ" hidden="1">"c4933"</definedName>
    <definedName name="IQ_EST_ACT_NAV" hidden="1">"c1757"</definedName>
    <definedName name="IQ_EST_ACT_NAV_SHARE" hidden="1">"c5608"</definedName>
    <definedName name="IQ_EST_ACT_NAV_SHARE_CIQ" hidden="1">"c12031"</definedName>
    <definedName name="IQ_EST_ACT_NET_DEBT" hidden="1">"c3545"</definedName>
    <definedName name="IQ_EST_ACT_NET_DEBT_CIQ" hidden="1">"c3820"</definedName>
    <definedName name="IQ_EST_ACT_NI" hidden="1">"c1722"</definedName>
    <definedName name="IQ_EST_ACT_NI_CIQ" hidden="1">"c4708"</definedName>
    <definedName name="IQ_EST_ACT_NI_GW_CIQ" hidden="1">"c4715"</definedName>
    <definedName name="IQ_EST_ACT_NI_REPORTED" hidden="1">"c1736"</definedName>
    <definedName name="IQ_EST_ACT_NI_REPORTED_CIQ" hidden="1">"c4722"</definedName>
    <definedName name="IQ_EST_ACT_NI_SBC" hidden="1">"c4409"</definedName>
    <definedName name="IQ_EST_ACT_NI_SBC_CIQ" hidden="1">"c4934"</definedName>
    <definedName name="IQ_EST_ACT_NI_SBC_GW" hidden="1">"c4410"</definedName>
    <definedName name="IQ_EST_ACT_NI_SBC_GW_CIQ" hidden="1">"c4935"</definedName>
    <definedName name="IQ_EST_ACT_OPER_INC" hidden="1">"c1694"</definedName>
    <definedName name="IQ_EST_ACT_OPER_INC_CIQ" hidden="1">"c12016"</definedName>
    <definedName name="IQ_EST_ACT_PRETAX_GW_INC" hidden="1">"c1708"</definedName>
    <definedName name="IQ_EST_ACT_PRETAX_GW_INC_CIQ" hidden="1">"c4694"</definedName>
    <definedName name="IQ_EST_ACT_PRETAX_INC" hidden="1">"c1701"</definedName>
    <definedName name="IQ_EST_ACT_PRETAX_INC_CIQ" hidden="1">"c4687"</definedName>
    <definedName name="IQ_EST_ACT_PRETAX_REPORT_INC" hidden="1">"c1715"</definedName>
    <definedName name="IQ_EST_ACT_PRETAX_REPORT_INC_CIQ" hidden="1">"c4701"</definedName>
    <definedName name="IQ_EST_ACT_RECURRING_PROFIT" hidden="1">"c4411"</definedName>
    <definedName name="IQ_EST_ACT_RECURRING_PROFIT_CIQ" hidden="1">"c4936"</definedName>
    <definedName name="IQ_EST_ACT_RECURRING_PROFIT_SHARE" hidden="1">"c4412"</definedName>
    <definedName name="IQ_EST_ACT_RECURRING_PROFIT_SHARE_CIQ" hidden="1">"c4937"</definedName>
    <definedName name="IQ_EST_ACT_RETURN_ASSETS" hidden="1">"c3547"</definedName>
    <definedName name="IQ_EST_ACT_RETURN_EQUITY" hidden="1">"c3548"</definedName>
    <definedName name="IQ_EST_ACT_REV" hidden="1">"c2113"</definedName>
    <definedName name="IQ_EST_ACT_REV_CIQ" hidden="1">"c3666"</definedName>
    <definedName name="IQ_EST_BV_DIFF_REUT" hidden="1">"c5433"</definedName>
    <definedName name="IQ_EST_BV_SHARE_DIFF" hidden="1">"c4147"</definedName>
    <definedName name="IQ_EST_BV_SHARE_DIFF_CIQ" hidden="1">"c4559"</definedName>
    <definedName name="IQ_EST_BV_SHARE_SURPRISE_PERCENT" hidden="1">"c4148"</definedName>
    <definedName name="IQ_EST_BV_SHARE_SURPRISE_PERCENT_CIQ" hidden="1">"c4560"</definedName>
    <definedName name="IQ_EST_BV_SURPRISE_PERCENT_REUT" hidden="1">"c5434"</definedName>
    <definedName name="IQ_EST_CAPEX_DIFF" hidden="1">"c4149"</definedName>
    <definedName name="IQ_EST_CAPEX_DIFF_CIQ" hidden="1">"c4561"</definedName>
    <definedName name="IQ_EST_CAPEX_GROWTH_1YR" hidden="1">"c3588"</definedName>
    <definedName name="IQ_EST_CAPEX_GROWTH_1YR_CIQ" hidden="1">"c4972"</definedName>
    <definedName name="IQ_EST_CAPEX_GROWTH_2YR" hidden="1">"c3589"</definedName>
    <definedName name="IQ_EST_CAPEX_GROWTH_2YR_CIQ" hidden="1">"c4973"</definedName>
    <definedName name="IQ_EST_CAPEX_GROWTH_Q_1YR" hidden="1">"c3590"</definedName>
    <definedName name="IQ_EST_CAPEX_GROWTH_Q_1YR_CIQ" hidden="1">"c4974"</definedName>
    <definedName name="IQ_EST_CAPEX_SEQ_GROWTH_Q" hidden="1">"c3591"</definedName>
    <definedName name="IQ_EST_CAPEX_SEQ_GROWTH_Q_CIQ" hidden="1">"c4975"</definedName>
    <definedName name="IQ_EST_CAPEX_SURPRISE_PERCENT" hidden="1">"c4151"</definedName>
    <definedName name="IQ_EST_CAPEX_SURPRISE_PERCENT_CIQ" hidden="1">"c4563"</definedName>
    <definedName name="IQ_EST_CASH_FLOW_DIFF" hidden="1">"c4152"</definedName>
    <definedName name="IQ_EST_CASH_FLOW_DIFF_CIQ" hidden="1">"c4564"</definedName>
    <definedName name="IQ_EST_CASH_FLOW_SURPRISE_PERCENT" hidden="1">"c4161"</definedName>
    <definedName name="IQ_EST_CASH_FLOW_SURPRISE_PERCENT_CIQ" hidden="1">"c4573"</definedName>
    <definedName name="IQ_EST_CASH_OPER_DIFF" hidden="1">"c4162"</definedName>
    <definedName name="IQ_EST_CASH_OPER_DIFF_CIQ" hidden="1">"c4574"</definedName>
    <definedName name="IQ_EST_CASH_OPER_SURPRISE_PERCENT" hidden="1">"c4248"</definedName>
    <definedName name="IQ_EST_CASH_OPER_SURPRISE_PERCENT_CIQ" hidden="1">"c4774"</definedName>
    <definedName name="IQ_EST_CFPS_DIFF" hidden="1">"c1871"</definedName>
    <definedName name="IQ_EST_CFPS_DIFF_CIQ" hidden="1">"c3723"</definedName>
    <definedName name="IQ_EST_CFPS_GROWTH_1YR" hidden="1">"c1774"</definedName>
    <definedName name="IQ_EST_CFPS_GROWTH_1YR_CIQ" hidden="1">"c3709"</definedName>
    <definedName name="IQ_EST_CFPS_GROWTH_2YR" hidden="1">"c1775"</definedName>
    <definedName name="IQ_EST_CFPS_GROWTH_2YR_CIQ" hidden="1">"c3710"</definedName>
    <definedName name="IQ_EST_CFPS_GROWTH_Q_1YR" hidden="1">"c1776"</definedName>
    <definedName name="IQ_EST_CFPS_GROWTH_Q_1YR_CIQ" hidden="1">"c3711"</definedName>
    <definedName name="IQ_EST_CFPS_SEQ_GROWTH_Q" hidden="1">"c1777"</definedName>
    <definedName name="IQ_EST_CFPS_SEQ_GROWTH_Q_CIQ" hidden="1">"c3712"</definedName>
    <definedName name="IQ_EST_CFPS_SURPRISE_PERCENT" hidden="1">"c1872"</definedName>
    <definedName name="IQ_EST_CFPS_SURPRISE_PERCENT_CIQ" hidden="1">"c3724"</definedName>
    <definedName name="IQ_EST_CURRENCY" hidden="1">"c2140"</definedName>
    <definedName name="IQ_EST_CURRENCY_CIQ" hidden="1">"c4769"</definedName>
    <definedName name="IQ_EST_DATE" hidden="1">"c1634"</definedName>
    <definedName name="IQ_EST_DATE_CIQ" hidden="1">"c4770"</definedName>
    <definedName name="IQ_EST_DISTRIBUTABLE_CASH_DIFF" hidden="1">"c4276"</definedName>
    <definedName name="IQ_EST_DISTRIBUTABLE_CASH_DIFF_CIQ" hidden="1">"c4801"</definedName>
    <definedName name="IQ_EST_DISTRIBUTABLE_CASH_GROWTH_1YR" hidden="1">"c4413"</definedName>
    <definedName name="IQ_EST_DISTRIBUTABLE_CASH_GROWTH_1YR_CIQ" hidden="1">"c4938"</definedName>
    <definedName name="IQ_EST_DISTRIBUTABLE_CASH_GROWTH_2YR" hidden="1">"c4414"</definedName>
    <definedName name="IQ_EST_DISTRIBUTABLE_CASH_GROWTH_2YR_CIQ" hidden="1">"c4939"</definedName>
    <definedName name="IQ_EST_DISTRIBUTABLE_CASH_GROWTH_Q_1YR" hidden="1">"c4415"</definedName>
    <definedName name="IQ_EST_DISTRIBUTABLE_CASH_GROWTH_Q_1YR_CIQ" hidden="1">"c4940"</definedName>
    <definedName name="IQ_EST_DISTRIBUTABLE_CASH_SEQ_GROWTH_Q" hidden="1">"c4416"</definedName>
    <definedName name="IQ_EST_DISTRIBUTABLE_CASH_SEQ_GROWTH_Q_CIQ" hidden="1">"c4941"</definedName>
    <definedName name="IQ_EST_DISTRIBUTABLE_CASH_SHARE_DIFF" hidden="1">"c4284"</definedName>
    <definedName name="IQ_EST_DISTRIBUTABLE_CASH_SHARE_DIFF_CIQ" hidden="1">"c4809"</definedName>
    <definedName name="IQ_EST_DISTRIBUTABLE_CASH_SHARE_GROWTH_1YR" hidden="1">"c4417"</definedName>
    <definedName name="IQ_EST_DISTRIBUTABLE_CASH_SHARE_GROWTH_1YR_CIQ" hidden="1">"c4942"</definedName>
    <definedName name="IQ_EST_DISTRIBUTABLE_CASH_SHARE_GROWTH_2YR" hidden="1">"c4418"</definedName>
    <definedName name="IQ_EST_DISTRIBUTABLE_CASH_SHARE_GROWTH_2YR_CIQ" hidden="1">"c4943"</definedName>
    <definedName name="IQ_EST_DISTRIBUTABLE_CASH_SHARE_GROWTH_Q_1YR" hidden="1">"c4419"</definedName>
    <definedName name="IQ_EST_DISTRIBUTABLE_CASH_SHARE_GROWTH_Q_1YR_CIQ" hidden="1">"c4944"</definedName>
    <definedName name="IQ_EST_DISTRIBUTABLE_CASH_SHARE_SEQ_GROWTH_Q" hidden="1">"c4420"</definedName>
    <definedName name="IQ_EST_DISTRIBUTABLE_CASH_SHARE_SEQ_GROWTH_Q_CIQ" hidden="1">"c4945"</definedName>
    <definedName name="IQ_EST_DISTRIBUTABLE_CASH_SHARE_SURPRISE_PERCENT" hidden="1">"c4293"</definedName>
    <definedName name="IQ_EST_DISTRIBUTABLE_CASH_SHARE_SURPRISE_PERCENT_CIQ" hidden="1">"c4818"</definedName>
    <definedName name="IQ_EST_DISTRIBUTABLE_CASH_SURPRISE_PERCENT" hidden="1">"c4295"</definedName>
    <definedName name="IQ_EST_DISTRIBUTABLE_CASH_SURPRISE_PERCENT_CIQ" hidden="1">"c4820"</definedName>
    <definedName name="IQ_EST_DPS_DIFF" hidden="1">"c1873"</definedName>
    <definedName name="IQ_EST_DPS_DIFF_CIQ" hidden="1">"c3725"</definedName>
    <definedName name="IQ_EST_DPS_GROWTH_1YR" hidden="1">"c1778"</definedName>
    <definedName name="IQ_EST_DPS_GROWTH_1YR_CIQ" hidden="1">"c3713"</definedName>
    <definedName name="IQ_EST_DPS_GROWTH_2YR" hidden="1">"c1779"</definedName>
    <definedName name="IQ_EST_DPS_GROWTH_2YR_CIQ" hidden="1">"c3714"</definedName>
    <definedName name="IQ_EST_DPS_GROWTH_Q_1YR" hidden="1">"c1780"</definedName>
    <definedName name="IQ_EST_DPS_GROWTH_Q_1YR_CIQ" hidden="1">"c3715"</definedName>
    <definedName name="IQ_EST_DPS_SEQ_GROWTH_Q" hidden="1">"c1781"</definedName>
    <definedName name="IQ_EST_DPS_SEQ_GROWTH_Q_CIQ" hidden="1">"c3716"</definedName>
    <definedName name="IQ_EST_DPS_SURPRISE_PERCENT" hidden="1">"c1874"</definedName>
    <definedName name="IQ_EST_DPS_SURPRISE_PERCENT_CIQ" hidden="1">"c3726"</definedName>
    <definedName name="IQ_EST_EBIT_DIFF" hidden="1">"c1875"</definedName>
    <definedName name="IQ_EST_EBIT_DIFF_CIQ" hidden="1">"c4747"</definedName>
    <definedName name="IQ_EST_EBIT_GW_DIFF" hidden="1">"c4304"</definedName>
    <definedName name="IQ_EST_EBIT_GW_DIFF_CIQ" hidden="1">"c4829"</definedName>
    <definedName name="IQ_EST_EBIT_GW_SURPRISE_PERCENT" hidden="1">"c4313"</definedName>
    <definedName name="IQ_EST_EBIT_GW_SURPRISE_PERCENT_CIQ" hidden="1">"c4838"</definedName>
    <definedName name="IQ_EST_EBIT_SBC_DIFF" hidden="1">"c4314"</definedName>
    <definedName name="IQ_EST_EBIT_SBC_DIFF_CIQ" hidden="1">"c4839"</definedName>
    <definedName name="IQ_EST_EBIT_SBC_GW_DIFF" hidden="1">"c4318"</definedName>
    <definedName name="IQ_EST_EBIT_SBC_GW_DIFF_CIQ" hidden="1">"c4843"</definedName>
    <definedName name="IQ_EST_EBIT_SBC_GW_SURPRISE_PERCENT" hidden="1">"c4327"</definedName>
    <definedName name="IQ_EST_EBIT_SBC_GW_SURPRISE_PERCENT_CIQ" hidden="1">"c4852"</definedName>
    <definedName name="IQ_EST_EBIT_SBC_SURPRISE_PERCENT" hidden="1">"c4333"</definedName>
    <definedName name="IQ_EST_EBIT_SBC_SURPRISE_PERCENT_CIQ" hidden="1">"c4858"</definedName>
    <definedName name="IQ_EST_EBIT_SURPRISE_PERCENT" hidden="1">"c1876"</definedName>
    <definedName name="IQ_EST_EBIT_SURPRISE_PERCENT_CIQ" hidden="1">"c4748"</definedName>
    <definedName name="IQ_EST_EBITDA_DIFF" hidden="1">"c1867"</definedName>
    <definedName name="IQ_EST_EBITDA_DIFF_CIQ" hidden="1">"c3719"</definedName>
    <definedName name="IQ_EST_EBITDA_GROWTH_1YR" hidden="1">"c1766"</definedName>
    <definedName name="IQ_EST_EBITDA_GROWTH_1YR_CIQ" hidden="1">"c3695"</definedName>
    <definedName name="IQ_EST_EBITDA_GROWTH_2YR" hidden="1">"c1767"</definedName>
    <definedName name="IQ_EST_EBITDA_GROWTH_2YR_CIQ" hidden="1">"c3696"</definedName>
    <definedName name="IQ_EST_EBITDA_GROWTH_Q_1YR" hidden="1">"c1768"</definedName>
    <definedName name="IQ_EST_EBITDA_GROWTH_Q_1YR_CIQ" hidden="1">"c3697"</definedName>
    <definedName name="IQ_EST_EBITDA_SBC_DIFF" hidden="1">"c4335"</definedName>
    <definedName name="IQ_EST_EBITDA_SBC_DIFF_CIQ" hidden="1">"c4860"</definedName>
    <definedName name="IQ_EST_EBITDA_SBC_SURPRISE_PERCENT" hidden="1">"c4344"</definedName>
    <definedName name="IQ_EST_EBITDA_SBC_SURPRISE_PERCENT_CIQ" hidden="1">"c4869"</definedName>
    <definedName name="IQ_EST_EBITDA_SEQ_GROWTH_Q" hidden="1">"c1769"</definedName>
    <definedName name="IQ_EST_EBITDA_SEQ_GROWTH_Q_CIQ" hidden="1">"c3698"</definedName>
    <definedName name="IQ_EST_EBITDA_SURPRISE_PERCENT" hidden="1">"c1868"</definedName>
    <definedName name="IQ_EST_EBITDA_SURPRISE_PERCENT_CIQ" hidden="1">"c3720"</definedName>
    <definedName name="IQ_EST_EBT_SBC_DIFF" hidden="1">"c4348"</definedName>
    <definedName name="IQ_EST_EBT_SBC_DIFF_CIQ" hidden="1">"c4873"</definedName>
    <definedName name="IQ_EST_EBT_SBC_GW_DIFF" hidden="1">"c4352"</definedName>
    <definedName name="IQ_EST_EBT_SBC_GW_DIFF_CIQ" hidden="1">"c4877"</definedName>
    <definedName name="IQ_EST_EBT_SBC_GW_SURPRISE_PERCENT" hidden="1">"c4361"</definedName>
    <definedName name="IQ_EST_EBT_SBC_GW_SURPRISE_PERCENT_CIQ" hidden="1">"c4886"</definedName>
    <definedName name="IQ_EST_EBT_SBC_SURPRISE_PERCENT" hidden="1">"c4367"</definedName>
    <definedName name="IQ_EST_EBT_SBC_SURPRISE_PERCENT_CIQ" hidden="1">"c4892"</definedName>
    <definedName name="IQ_EST_EPS_DIFF" hidden="1">"c1864"</definedName>
    <definedName name="IQ_EST_EPS_DIFF_CIQ" hidden="1">"c4999"</definedName>
    <definedName name="IQ_EST_EPS_GROWTH_1YR" hidden="1">"c1636"</definedName>
    <definedName name="IQ_EST_EPS_GROWTH_1YR_CIQ" hidden="1">"c3628"</definedName>
    <definedName name="IQ_EST_EPS_GROWTH_2YR" hidden="1">"c1637"</definedName>
    <definedName name="IQ_EST_EPS_GROWTH_2YR_CIQ" hidden="1">"c3689"</definedName>
    <definedName name="IQ_EST_EPS_GROWTH_5YR" hidden="1">"c1655"</definedName>
    <definedName name="IQ_EST_EPS_GROWTH_5YR_BOTTOM_UP" hidden="1">"c5487"</definedName>
    <definedName name="IQ_EST_EPS_GROWTH_5YR_BOTTOM_UP_CIQ" hidden="1">"c12024"</definedName>
    <definedName name="IQ_EST_EPS_GROWTH_5YR_CIQ" hidden="1">"c3615"</definedName>
    <definedName name="IQ_EST_EPS_GROWTH_5YR_HIGH" hidden="1">"c1657"</definedName>
    <definedName name="IQ_EST_EPS_GROWTH_5YR_HIGH_CIQ" hidden="1">"c4663"</definedName>
    <definedName name="IQ_EST_EPS_GROWTH_5YR_LOW" hidden="1">"c1658"</definedName>
    <definedName name="IQ_EST_EPS_GROWTH_5YR_LOW_CIQ" hidden="1">"c4664"</definedName>
    <definedName name="IQ_EST_EPS_GROWTH_5YR_MEDIAN" hidden="1">"c1656"</definedName>
    <definedName name="IQ_EST_EPS_GROWTH_5YR_MEDIAN_CIQ" hidden="1">"c5480"</definedName>
    <definedName name="IQ_EST_EPS_GROWTH_5YR_NUM" hidden="1">"c1659"</definedName>
    <definedName name="IQ_EST_EPS_GROWTH_5YR_NUM_CIQ" hidden="1">"c4665"</definedName>
    <definedName name="IQ_EST_EPS_GROWTH_5YR_STDDEV" hidden="1">"c1660"</definedName>
    <definedName name="IQ_EST_EPS_GROWTH_5YR_STDDEV_CIQ" hidden="1">"c4666"</definedName>
    <definedName name="IQ_EST_EPS_GROWTH_Q_1YR" hidden="1">"c1641"</definedName>
    <definedName name="IQ_EST_EPS_GROWTH_Q_1YR_CIQ" hidden="1">"c4744"</definedName>
    <definedName name="IQ_EST_EPS_GW_DIFF" hidden="1">"c1891"</definedName>
    <definedName name="IQ_EST_EPS_GW_DIFF_CIQ" hidden="1">"c4761"</definedName>
    <definedName name="IQ_EST_EPS_GW_SURPRISE_PERCENT" hidden="1">"c1892"</definedName>
    <definedName name="IQ_EST_EPS_GW_SURPRISE_PERCENT_CIQ" hidden="1">"c4762"</definedName>
    <definedName name="IQ_EST_EPS_NORM_DIFF" hidden="1">"c2247"</definedName>
    <definedName name="IQ_EST_EPS_NORM_DIFF_CIQ" hidden="1">"c4745"</definedName>
    <definedName name="IQ_EST_EPS_NORM_SURPRISE_PERCENT" hidden="1">"c2248"</definedName>
    <definedName name="IQ_EST_EPS_NORM_SURPRISE_PERCENT_CIQ" hidden="1">"c4746"</definedName>
    <definedName name="IQ_EST_EPS_REPORT_DIFF" hidden="1">"c1893"</definedName>
    <definedName name="IQ_EST_EPS_REPORT_DIFF_CIQ" hidden="1">"c4763"</definedName>
    <definedName name="IQ_EST_EPS_REPORT_SURPRISE_PERCENT" hidden="1">"c1894"</definedName>
    <definedName name="IQ_EST_EPS_REPORT_SURPRISE_PERCENT_CIQ" hidden="1">"c4764"</definedName>
    <definedName name="IQ_EST_EPS_SBC_DIFF" hidden="1">"c4374"</definedName>
    <definedName name="IQ_EST_EPS_SBC_DIFF_CIQ" hidden="1">"c4899"</definedName>
    <definedName name="IQ_EST_EPS_SBC_GW_DIFF" hidden="1">"c4378"</definedName>
    <definedName name="IQ_EST_EPS_SBC_GW_DIFF_CIQ" hidden="1">"c4903"</definedName>
    <definedName name="IQ_EST_EPS_SBC_GW_SURPRISE_PERCENT" hidden="1">"c4387"</definedName>
    <definedName name="IQ_EST_EPS_SBC_GW_SURPRISE_PERCENT_CIQ" hidden="1">"c4912"</definedName>
    <definedName name="IQ_EST_EPS_SBC_SURPRISE_PERCENT" hidden="1">"c4393"</definedName>
    <definedName name="IQ_EST_EPS_SBC_SURPRISE_PERCENT_CIQ" hidden="1">"c4918"</definedName>
    <definedName name="IQ_EST_EPS_SEQ_GROWTH_Q" hidden="1">"c1764"</definedName>
    <definedName name="IQ_EST_EPS_SEQ_GROWTH_Q_CIQ" hidden="1">"c3690"</definedName>
    <definedName name="IQ_EST_EPS_SURPRISE_PERCENT" hidden="1">"c1635"</definedName>
    <definedName name="IQ_EST_EPS_SURPRISE_PERCENT_CIQ" hidden="1">"c5000"</definedName>
    <definedName name="IQ_EST_FFO_ADJ_DIFF" hidden="1">"c4433"</definedName>
    <definedName name="IQ_EST_FFO_ADJ_DIFF_CIQ" hidden="1">"c4958"</definedName>
    <definedName name="IQ_EST_FFO_ADJ_GROWTH_1YR" hidden="1">"c4421"</definedName>
    <definedName name="IQ_EST_FFO_ADJ_GROWTH_1YR_CIQ" hidden="1">"c4946"</definedName>
    <definedName name="IQ_EST_FFO_ADJ_GROWTH_2YR" hidden="1">"c4422"</definedName>
    <definedName name="IQ_EST_FFO_ADJ_GROWTH_2YR_CIQ" hidden="1">"c4947"</definedName>
    <definedName name="IQ_EST_FFO_ADJ_GROWTH_Q_1YR" hidden="1">"c4423"</definedName>
    <definedName name="IQ_EST_FFO_ADJ_GROWTH_Q_1YR_CIQ" hidden="1">"c4948"</definedName>
    <definedName name="IQ_EST_FFO_ADJ_SEQ_GROWTH_Q" hidden="1">"c4424"</definedName>
    <definedName name="IQ_EST_FFO_ADJ_SEQ_GROWTH_Q_CIQ" hidden="1">"c4949"</definedName>
    <definedName name="IQ_EST_FFO_ADJ_SURPRISE_PERCENT" hidden="1">"c4442"</definedName>
    <definedName name="IQ_EST_FFO_ADJ_SURPRISE_PERCENT_CIQ" hidden="1">"c4967"</definedName>
    <definedName name="IQ_EST_FFO_DIFF" hidden="1">"c1869"</definedName>
    <definedName name="IQ_EST_FFO_DIFF_CIQ" hidden="1">"c3721"</definedName>
    <definedName name="IQ_EST_FFO_DIFF_REUT" hidden="1">"c3890"</definedName>
    <definedName name="IQ_EST_FFO_GROWTH_1YR" hidden="1">"c1770"</definedName>
    <definedName name="IQ_EST_FFO_GROWTH_1YR_CIQ" hidden="1">"c3705"</definedName>
    <definedName name="IQ_EST_FFO_GROWTH_2YR" hidden="1">"c1771"</definedName>
    <definedName name="IQ_EST_FFO_GROWTH_2YR_CIQ" hidden="1">"c3706"</definedName>
    <definedName name="IQ_EST_FFO_GROWTH_Q_1YR" hidden="1">"c1772"</definedName>
    <definedName name="IQ_EST_FFO_GROWTH_Q_1YR_CIQ" hidden="1">"c3707"</definedName>
    <definedName name="IQ_EST_FFO_SEQ_GROWTH_Q" hidden="1">"c1773"</definedName>
    <definedName name="IQ_EST_FFO_SEQ_GROWTH_Q_CIQ" hidden="1">"c3708"</definedName>
    <definedName name="IQ_EST_FFO_SHARE_DIFF" hidden="1">"c4444"</definedName>
    <definedName name="IQ_EST_FFO_SHARE_DIFF_CIQ" hidden="1">"c4969"</definedName>
    <definedName name="IQ_EST_FFO_SHARE_GROWTH_1YR" hidden="1">"c4425"</definedName>
    <definedName name="IQ_EST_FFO_SHARE_GROWTH_1YR_CIQ" hidden="1">"c4950"</definedName>
    <definedName name="IQ_EST_FFO_SHARE_GROWTH_2YR" hidden="1">"c4426"</definedName>
    <definedName name="IQ_EST_FFO_SHARE_GROWTH_2YR_CIQ" hidden="1">"c4951"</definedName>
    <definedName name="IQ_EST_FFO_SHARE_GROWTH_Q_1YR" hidden="1">"c4427"</definedName>
    <definedName name="IQ_EST_FFO_SHARE_GROWTH_Q_1YR_CIQ" hidden="1">"c4952"</definedName>
    <definedName name="IQ_EST_FFO_SHARE_SEQ_GROWTH_Q" hidden="1">"c4428"</definedName>
    <definedName name="IQ_EST_FFO_SHARE_SEQ_GROWTH_Q_CIQ" hidden="1">"c4953"</definedName>
    <definedName name="IQ_EST_FFO_SHARE_SURPRISE_PERCENT" hidden="1">"c4453"</definedName>
    <definedName name="IQ_EST_FFO_SHARE_SURPRISE_PERCENT_CIQ" hidden="1">"c4982"</definedName>
    <definedName name="IQ_EST_FFO_SURPRISE_PERCENT" hidden="1">"c1870"</definedName>
    <definedName name="IQ_EST_FFO_SURPRISE_PERCENT_CIQ" hidden="1">"c3722"</definedName>
    <definedName name="IQ_EST_FFO_SURPRISE_PERCENT_REUT" hidden="1">"c3891"</definedName>
    <definedName name="IQ_EST_FOOTNOTE" hidden="1">"c4540"</definedName>
    <definedName name="IQ_EST_FOOTNOTE_CIQ" hidden="1">"c12022"</definedName>
    <definedName name="IQ_EST_MAINT_CAPEX_DIFF" hidden="1">"c4456"</definedName>
    <definedName name="IQ_EST_MAINT_CAPEX_DIFF_CIQ" hidden="1">"c4985"</definedName>
    <definedName name="IQ_EST_MAINT_CAPEX_GROWTH_1YR" hidden="1">"c4429"</definedName>
    <definedName name="IQ_EST_MAINT_CAPEX_GROWTH_1YR_CIQ" hidden="1">"c4954"</definedName>
    <definedName name="IQ_EST_MAINT_CAPEX_GROWTH_2YR" hidden="1">"c4430"</definedName>
    <definedName name="IQ_EST_MAINT_CAPEX_GROWTH_2YR_CIQ" hidden="1">"c4955"</definedName>
    <definedName name="IQ_EST_MAINT_CAPEX_GROWTH_Q_1YR" hidden="1">"c4431"</definedName>
    <definedName name="IQ_EST_MAINT_CAPEX_GROWTH_Q_1YR_CIQ" hidden="1">"c4956"</definedName>
    <definedName name="IQ_EST_MAINT_CAPEX_SEQ_GROWTH_Q" hidden="1">"c4432"</definedName>
    <definedName name="IQ_EST_MAINT_CAPEX_SEQ_GROWTH_Q_CIQ" hidden="1">"c4957"</definedName>
    <definedName name="IQ_EST_MAINT_CAPEX_SURPRISE_PERCENT" hidden="1">"c4465"</definedName>
    <definedName name="IQ_EST_MAINT_CAPEX_SURPRISE_PERCENT_CIQ" hidden="1">"c5003"</definedName>
    <definedName name="IQ_EST_NAV_DIFF" hidden="1">"c1895"</definedName>
    <definedName name="IQ_EST_NAV_SHARE_SURPRISE_PERCENT" hidden="1">"c1896"</definedName>
    <definedName name="IQ_EST_NAV_SURPRISE_PERCENT" hidden="1">"c12040"</definedName>
    <definedName name="IQ_EST_NET_DEBT_DIFF" hidden="1">"c4466"</definedName>
    <definedName name="IQ_EST_NET_DEBT_DIFF_CIQ" hidden="1">"c5004"</definedName>
    <definedName name="IQ_EST_NET_DEBT_SURPRISE_PERCENT" hidden="1">"c4468"</definedName>
    <definedName name="IQ_EST_NET_DEBT_SURPRISE_PERCENT_CIQ" hidden="1">"c5006"</definedName>
    <definedName name="IQ_EST_NI_DIFF" hidden="1">"c1885"</definedName>
    <definedName name="IQ_EST_NI_DIFF_CIQ" hidden="1">"c4755"</definedName>
    <definedName name="IQ_EST_NI_GW_DIFF_CIQ" hidden="1">"c4757"</definedName>
    <definedName name="IQ_EST_NI_GW_SURPRISE_PERCENT_CIQ" hidden="1">"c4758"</definedName>
    <definedName name="IQ_EST_NI_REPORT_DIFF" hidden="1">"c1889"</definedName>
    <definedName name="IQ_EST_NI_REPORT_DIFF_CIQ" hidden="1">"c4759"</definedName>
    <definedName name="IQ_EST_NI_REPORT_SURPRISE_PERCENT" hidden="1">"c1890"</definedName>
    <definedName name="IQ_EST_NI_REPORT_SURPRISE_PERCENT_CIQ" hidden="1">"c4760"</definedName>
    <definedName name="IQ_EST_NI_SBC_DIFF" hidden="1">"c4472"</definedName>
    <definedName name="IQ_EST_NI_SBC_DIFF_CIQ" hidden="1">"c5010"</definedName>
    <definedName name="IQ_EST_NI_SBC_GW_DIFF" hidden="1">"c4476"</definedName>
    <definedName name="IQ_EST_NI_SBC_GW_DIFF_CIQ" hidden="1">"c5014"</definedName>
    <definedName name="IQ_EST_NI_SBC_GW_SURPRISE_PERCENT" hidden="1">"c4485"</definedName>
    <definedName name="IQ_EST_NI_SBC_GW_SURPRISE_PERCENT_CIQ" hidden="1">"c5023"</definedName>
    <definedName name="IQ_EST_NI_SBC_SURPRISE_PERCENT" hidden="1">"c4491"</definedName>
    <definedName name="IQ_EST_NI_SBC_SURPRISE_PERCENT_CIQ" hidden="1">"c5029"</definedName>
    <definedName name="IQ_EST_NI_SURPRISE_PERCENT" hidden="1">"c1886"</definedName>
    <definedName name="IQ_EST_NI_SURPRISE_PERCENT_CIQ" hidden="1">"c4756"</definedName>
    <definedName name="IQ_EST_NUM_BUY" hidden="1">"c1759"</definedName>
    <definedName name="IQ_EST_NUM_BUY_REUT" hidden="1">"c3869"</definedName>
    <definedName name="IQ_EST_NUM_HIGH_REC" hidden="1">"c5649"</definedName>
    <definedName name="IQ_EST_NUM_HIGH_REC_CIQ" hidden="1">"c3701"</definedName>
    <definedName name="IQ_EST_NUM_HIGHEST_REC" hidden="1">"c5648"</definedName>
    <definedName name="IQ_EST_NUM_HIGHEST_REC_CIQ" hidden="1">"c3700"</definedName>
    <definedName name="IQ_EST_NUM_HOLD" hidden="1">"c1761"</definedName>
    <definedName name="IQ_EST_NUM_HOLD_REUT" hidden="1">"c3871"</definedName>
    <definedName name="IQ_EST_NUM_LOW_REC" hidden="1">"c5651"</definedName>
    <definedName name="IQ_EST_NUM_LOW_REC_CIQ" hidden="1">"c3703"</definedName>
    <definedName name="IQ_EST_NUM_LOWEST_REC" hidden="1">"c5652"</definedName>
    <definedName name="IQ_EST_NUM_LOWEST_REC_CIQ" hidden="1">"c3704"</definedName>
    <definedName name="IQ_EST_NUM_NEUTRAL_REC" hidden="1">"c5650"</definedName>
    <definedName name="IQ_EST_NUM_NEUTRAL_REC_CIQ" hidden="1">"c3702"</definedName>
    <definedName name="IQ_EST_NUM_NO_OPINION" hidden="1">"c1758"</definedName>
    <definedName name="IQ_EST_NUM_NO_OPINION_CIQ" hidden="1">"c3699"</definedName>
    <definedName name="IQ_EST_NUM_OUTPERFORM" hidden="1">"c1760"</definedName>
    <definedName name="IQ_EST_NUM_OUTPERFORM_REUT" hidden="1">"c3870"</definedName>
    <definedName name="IQ_EST_NUM_SELL" hidden="1">"c1763"</definedName>
    <definedName name="IQ_EST_NUM_SELL_REUT" hidden="1">"c3873"</definedName>
    <definedName name="IQ_EST_NUM_UNDERPERFORM" hidden="1">"c1762"</definedName>
    <definedName name="IQ_EST_NUM_UNDERPERFORM_REUT" hidden="1">"c3872"</definedName>
    <definedName name="IQ_EST_OPER_INC_DIFF" hidden="1">"c1877"</definedName>
    <definedName name="IQ_EST_OPER_INC_DIFF_CIQ" hidden="1">"c12017"</definedName>
    <definedName name="IQ_EST_OPER_INC_SURPRISE_PERCENT" hidden="1">"c1878"</definedName>
    <definedName name="IQ_EST_OPER_INC_SURPRISE_PERCENT_CIQ" hidden="1">"c12018"</definedName>
    <definedName name="IQ_EST_PRE_TAX_DIFF" hidden="1">"c1879"</definedName>
    <definedName name="IQ_EST_PRE_TAX_DIFF_CIQ" hidden="1">"c4749"</definedName>
    <definedName name="IQ_EST_PRE_TAX_GW_DIFF" hidden="1">"c1881"</definedName>
    <definedName name="IQ_EST_PRE_TAX_GW_DIFF_CIQ" hidden="1">"c4751"</definedName>
    <definedName name="IQ_EST_PRE_TAX_GW_SURPRISE_PERCENT" hidden="1">"c1882"</definedName>
    <definedName name="IQ_EST_PRE_TAX_GW_SURPRISE_PERCENT_CIQ" hidden="1">"c4752"</definedName>
    <definedName name="IQ_EST_PRE_TAX_REPORT_DIFF" hidden="1">"c1883"</definedName>
    <definedName name="IQ_EST_PRE_TAX_REPORT_DIFF_CIQ" hidden="1">"c4753"</definedName>
    <definedName name="IQ_EST_PRE_TAX_REPORT_SURPRISE_PERCENT" hidden="1">"c1884"</definedName>
    <definedName name="IQ_EST_PRE_TAX_REPORT_SURPRISE_PERCENT_CIQ" hidden="1">"c4754"</definedName>
    <definedName name="IQ_EST_PRE_TAX_SURPRISE_PERCENT" hidden="1">"c1880"</definedName>
    <definedName name="IQ_EST_PRE_TAX_SURPRISE_PERCENT_CIQ" hidden="1">"c4750"</definedName>
    <definedName name="IQ_EST_RECURRING_PROFIT_SHARE_DIFF" hidden="1">"c4505"</definedName>
    <definedName name="IQ_EST_RECURRING_PROFIT_SHARE_DIFF_CIQ" hidden="1">"c5043"</definedName>
    <definedName name="IQ_EST_RECURRING_PROFIT_SHARE_SURPRISE_PERCENT" hidden="1">"c4515"</definedName>
    <definedName name="IQ_EST_RECURRING_PROFIT_SHARE_SURPRISE_PERCENT_CIQ" hidden="1">"c5053"</definedName>
    <definedName name="IQ_EST_REV_DIFF" hidden="1">"c1865"</definedName>
    <definedName name="IQ_EST_REV_DIFF_CIQ" hidden="1">"c3717"</definedName>
    <definedName name="IQ_EST_REV_GROWTH_1YR" hidden="1">"c1638"</definedName>
    <definedName name="IQ_EST_REV_GROWTH_1YR_CIQ" hidden="1">"c3691"</definedName>
    <definedName name="IQ_EST_REV_GROWTH_2YR" hidden="1">"c1639"</definedName>
    <definedName name="IQ_EST_REV_GROWTH_2YR_CIQ" hidden="1">"c3692"</definedName>
    <definedName name="IQ_EST_REV_GROWTH_Q_1YR" hidden="1">"c1640"</definedName>
    <definedName name="IQ_EST_REV_GROWTH_Q_1YR_CIQ" hidden="1">"c3693"</definedName>
    <definedName name="IQ_EST_REV_SEQ_GROWTH_Q" hidden="1">"c1765"</definedName>
    <definedName name="IQ_EST_REV_SEQ_GROWTH_Q_CIQ" hidden="1">"c3694"</definedName>
    <definedName name="IQ_EST_REV_SURPRISE_PERCENT" hidden="1">"c1866"</definedName>
    <definedName name="IQ_EST_REV_SURPRISE_PERCENT_CIQ" hidden="1">"c3718"</definedName>
    <definedName name="IQ_EST_VENDOR" hidden="1">"c5564"</definedName>
    <definedName name="IQ_ESTIMATED_ASSESSABLE_DEPOSITS_FDIC" hidden="1">"c6490"</definedName>
    <definedName name="IQ_ESTIMATED_INSURED_DEPOSITS_FDIC" hidden="1">"c6491"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AL_DATE" hidden="1">"c2180"</definedName>
    <definedName name="IQ_EXCHANGE" hidden="1">"c405"</definedName>
    <definedName name="IQ_EXCISE_TAXES_EXCL_SALES" hidden="1">"c5515"</definedName>
    <definedName name="IQ_EXCISE_TAXES_INCL_SALES" hidden="1">"c5514"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ENSES_AP" hidden="1">"c8875"</definedName>
    <definedName name="IQ_EXPENSES_AP_ABS" hidden="1">"c8894"</definedName>
    <definedName name="IQ_EXPENSES_NAME_AP" hidden="1">"c8913"</definedName>
    <definedName name="IQ_EXPENSES_NAME_AP_ABS" hidden="1">"c8932"</definedName>
    <definedName name="IQ_EXPLORATION_EXPENDITURE_ALUM" hidden="1">"c9255"</definedName>
    <definedName name="IQ_EXPLORATION_EXPENDITURE_COAL" hidden="1">"c9827"</definedName>
    <definedName name="IQ_EXPLORATION_EXPENDITURE_COP" hidden="1">"c9202"</definedName>
    <definedName name="IQ_EXPLORATION_EXPENDITURE_DIAM" hidden="1">"c9679"</definedName>
    <definedName name="IQ_EXPLORATION_EXPENDITURE_GOLD" hidden="1">"c9040"</definedName>
    <definedName name="IQ_EXPLORATION_EXPENDITURE_IRON" hidden="1">"c9414"</definedName>
    <definedName name="IQ_EXPLORATION_EXPENDITURE_LEAD" hidden="1">"c9467"</definedName>
    <definedName name="IQ_EXPLORATION_EXPENDITURE_MANG" hidden="1">"c9520"</definedName>
    <definedName name="IQ_EXPLORATION_EXPENDITURE_MOLYB" hidden="1">"c9732"</definedName>
    <definedName name="IQ_EXPLORATION_EXPENDITURE_NICK" hidden="1">"c9308"</definedName>
    <definedName name="IQ_EXPLORATION_EXPENDITURE_PLAT" hidden="1">"c9146"</definedName>
    <definedName name="IQ_EXPLORATION_EXPENDITURE_SILVER" hidden="1">"c9093"</definedName>
    <definedName name="IQ_EXPLORATION_EXPENDITURE_TITAN" hidden="1">"c9573"</definedName>
    <definedName name="IQ_EXPLORATION_EXPENDITURE_URAN" hidden="1">"c9626"</definedName>
    <definedName name="IQ_EXPLORATION_EXPENDITURE_ZINC" hidden="1">"c9361"</definedName>
    <definedName name="IQ_EXPLORE_DRILL" hidden="1">"c409"</definedName>
    <definedName name="IQ_EXPORT_PRICE_INDEX" hidden="1">"c6860"</definedName>
    <definedName name="IQ_EXPORT_PRICE_INDEX_APR" hidden="1">"c7520"</definedName>
    <definedName name="IQ_EXPORT_PRICE_INDEX_APR_FC" hidden="1">"c8400"</definedName>
    <definedName name="IQ_EXPORT_PRICE_INDEX_FC" hidden="1">"c7740"</definedName>
    <definedName name="IQ_EXPORT_PRICE_INDEX_POP" hidden="1">"c7080"</definedName>
    <definedName name="IQ_EXPORT_PRICE_INDEX_POP_FC" hidden="1">"c7960"</definedName>
    <definedName name="IQ_EXPORT_PRICE_INDEX_YOY" hidden="1">"c7300"</definedName>
    <definedName name="IQ_EXPORT_PRICE_INDEX_YOY_FC" hidden="1">"c8180"</definedName>
    <definedName name="IQ_EXPORTS_APR_FC_UNUSED_UNUSED_UNUSED" hidden="1">"c8401"</definedName>
    <definedName name="IQ_EXPORTS_APR_UNUSED_UNUSED_UNUSED" hidden="1">"c7521"</definedName>
    <definedName name="IQ_EXPORTS_FACTOR_SERVICES" hidden="1">"c6862"</definedName>
    <definedName name="IQ_EXPORTS_FACTOR_SERVICES_APR" hidden="1">"c7522"</definedName>
    <definedName name="IQ_EXPORTS_FACTOR_SERVICES_APR_FC" hidden="1">"c8402"</definedName>
    <definedName name="IQ_EXPORTS_FACTOR_SERVICES_FC" hidden="1">"c7742"</definedName>
    <definedName name="IQ_EXPORTS_FACTOR_SERVICES_POP" hidden="1">"c7082"</definedName>
    <definedName name="IQ_EXPORTS_FACTOR_SERVICES_POP_FC" hidden="1">"c7962"</definedName>
    <definedName name="IQ_EXPORTS_FACTOR_SERVICES_SAAR" hidden="1">"c6863"</definedName>
    <definedName name="IQ_EXPORTS_FACTOR_SERVICES_SAAR_APR" hidden="1">"c7523"</definedName>
    <definedName name="IQ_EXPORTS_FACTOR_SERVICES_SAAR_APR_FC" hidden="1">"c8403"</definedName>
    <definedName name="IQ_EXPORTS_FACTOR_SERVICES_SAAR_FC" hidden="1">"c7743"</definedName>
    <definedName name="IQ_EXPORTS_FACTOR_SERVICES_SAAR_POP" hidden="1">"c7083"</definedName>
    <definedName name="IQ_EXPORTS_FACTOR_SERVICES_SAAR_POP_FC" hidden="1">"c7963"</definedName>
    <definedName name="IQ_EXPORTS_FACTOR_SERVICES_SAAR_USD_APR_FC" hidden="1">"c11817"</definedName>
    <definedName name="IQ_EXPORTS_FACTOR_SERVICES_SAAR_USD_FC" hidden="1">"c11814"</definedName>
    <definedName name="IQ_EXPORTS_FACTOR_SERVICES_SAAR_USD_POP_FC" hidden="1">"c11815"</definedName>
    <definedName name="IQ_EXPORTS_FACTOR_SERVICES_SAAR_USD_YOY_FC" hidden="1">"c11816"</definedName>
    <definedName name="IQ_EXPORTS_FACTOR_SERVICES_SAAR_YOY" hidden="1">"c7303"</definedName>
    <definedName name="IQ_EXPORTS_FACTOR_SERVICES_SAAR_YOY_FC" hidden="1">"c8183"</definedName>
    <definedName name="IQ_EXPORTS_FACTOR_SERVICES_USD_APR_FC" hidden="1">"c11813"</definedName>
    <definedName name="IQ_EXPORTS_FACTOR_SERVICES_USD_FC" hidden="1">"c11810"</definedName>
    <definedName name="IQ_EXPORTS_FACTOR_SERVICES_USD_POP_FC" hidden="1">"c11811"</definedName>
    <definedName name="IQ_EXPORTS_FACTOR_SERVICES_USD_YOY_FC" hidden="1">"c11812"</definedName>
    <definedName name="IQ_EXPORTS_FACTOR_SERVICES_YOY" hidden="1">"c7302"</definedName>
    <definedName name="IQ_EXPORTS_FACTOR_SERVICES_YOY_FC" hidden="1">"c8182"</definedName>
    <definedName name="IQ_EXPORTS_FC_UNUSED_UNUSED_UNUSED" hidden="1">"c7741"</definedName>
    <definedName name="IQ_EXPORTS_GOODS" hidden="1">"c6864"</definedName>
    <definedName name="IQ_EXPORTS_GOODS_APR" hidden="1">"c7524"</definedName>
    <definedName name="IQ_EXPORTS_GOODS_APR_FC" hidden="1">"c8404"</definedName>
    <definedName name="IQ_EXPORTS_GOODS_FC" hidden="1">"c7744"</definedName>
    <definedName name="IQ_EXPORTS_GOODS_NONFACTOR_SERVICES" hidden="1">"c6865"</definedName>
    <definedName name="IQ_EXPORTS_GOODS_NONFACTOR_SERVICES_APR" hidden="1">"c7525"</definedName>
    <definedName name="IQ_EXPORTS_GOODS_NONFACTOR_SERVICES_APR_FC" hidden="1">"c8405"</definedName>
    <definedName name="IQ_EXPORTS_GOODS_NONFACTOR_SERVICES_FC" hidden="1">"c7745"</definedName>
    <definedName name="IQ_EXPORTS_GOODS_NONFACTOR_SERVICES_POP" hidden="1">"c7085"</definedName>
    <definedName name="IQ_EXPORTS_GOODS_NONFACTOR_SERVICES_POP_FC" hidden="1">"c7965"</definedName>
    <definedName name="IQ_EXPORTS_GOODS_NONFACTOR_SERVICES_YOY" hidden="1">"c7305"</definedName>
    <definedName name="IQ_EXPORTS_GOODS_NONFACTOR_SERVICES_YOY_FC" hidden="1">"c8185"</definedName>
    <definedName name="IQ_EXPORTS_GOODS_POP" hidden="1">"c7084"</definedName>
    <definedName name="IQ_EXPORTS_GOODS_POP_FC" hidden="1">"c7964"</definedName>
    <definedName name="IQ_EXPORTS_GOODS_REAL" hidden="1">"c6973"</definedName>
    <definedName name="IQ_EXPORTS_GOODS_REAL_APR" hidden="1">"c7633"</definedName>
    <definedName name="IQ_EXPORTS_GOODS_REAL_APR_FC" hidden="1">"c8513"</definedName>
    <definedName name="IQ_EXPORTS_GOODS_REAL_FC" hidden="1">"c7853"</definedName>
    <definedName name="IQ_EXPORTS_GOODS_REAL_POP" hidden="1">"c7193"</definedName>
    <definedName name="IQ_EXPORTS_GOODS_REAL_POP_FC" hidden="1">"c8073"</definedName>
    <definedName name="IQ_EXPORTS_GOODS_REAL_SAAR" hidden="1">"c11930"</definedName>
    <definedName name="IQ_EXPORTS_GOODS_REAL_SAAR_APR" hidden="1">"c11933"</definedName>
    <definedName name="IQ_EXPORTS_GOODS_REAL_SAAR_APR_FC_UNUSED_UNUSED_UNUSED" hidden="1">"c8512"</definedName>
    <definedName name="IQ_EXPORTS_GOODS_REAL_SAAR_APR_UNUSED_UNUSED_UNUSED" hidden="1">"c7632"</definedName>
    <definedName name="IQ_EXPORTS_GOODS_REAL_SAAR_FC_UNUSED_UNUSED_UNUSED" hidden="1">"c7852"</definedName>
    <definedName name="IQ_EXPORTS_GOODS_REAL_SAAR_POP" hidden="1">"c11931"</definedName>
    <definedName name="IQ_EXPORTS_GOODS_REAL_SAAR_POP_FC_UNUSED_UNUSED_UNUSED" hidden="1">"c8072"</definedName>
    <definedName name="IQ_EXPORTS_GOODS_REAL_SAAR_POP_UNUSED_UNUSED_UNUSED" hidden="1">"c7192"</definedName>
    <definedName name="IQ_EXPORTS_GOODS_REAL_SAAR_UNUSED_UNUSED_UNUSED" hidden="1">"c6972"</definedName>
    <definedName name="IQ_EXPORTS_GOODS_REAL_SAAR_YOY" hidden="1">"c11932"</definedName>
    <definedName name="IQ_EXPORTS_GOODS_REAL_SAAR_YOY_FC_UNUSED_UNUSED_UNUSED" hidden="1">"c8292"</definedName>
    <definedName name="IQ_EXPORTS_GOODS_REAL_SAAR_YOY_UNUSED_UNUSED_UNUSED" hidden="1">"c7412"</definedName>
    <definedName name="IQ_EXPORTS_GOODS_REAL_YOY" hidden="1">"c7413"</definedName>
    <definedName name="IQ_EXPORTS_GOODS_REAL_YOY_FC" hidden="1">"c8293"</definedName>
    <definedName name="IQ_EXPORTS_GOODS_SERVICES" hidden="1">"c6866"</definedName>
    <definedName name="IQ_EXPORTS_GOODS_SERVICES_APR" hidden="1">"c7526"</definedName>
    <definedName name="IQ_EXPORTS_GOODS_SERVICES_APR_FC" hidden="1">"c8406"</definedName>
    <definedName name="IQ_EXPORTS_GOODS_SERVICES_FC" hidden="1">"c7746"</definedName>
    <definedName name="IQ_EXPORTS_GOODS_SERVICES_POP" hidden="1">"c7086"</definedName>
    <definedName name="IQ_EXPORTS_GOODS_SERVICES_POP_FC" hidden="1">"c7966"</definedName>
    <definedName name="IQ_EXPORTS_GOODS_SERVICES_REAL" hidden="1">"c6974"</definedName>
    <definedName name="IQ_EXPORTS_GOODS_SERVICES_REAL_APR" hidden="1">"c7634"</definedName>
    <definedName name="IQ_EXPORTS_GOODS_SERVICES_REAL_APR_FC" hidden="1">"c8514"</definedName>
    <definedName name="IQ_EXPORTS_GOODS_SERVICES_REAL_FC" hidden="1">"c7854"</definedName>
    <definedName name="IQ_EXPORTS_GOODS_SERVICES_REAL_POP" hidden="1">"c7194"</definedName>
    <definedName name="IQ_EXPORTS_GOODS_SERVICES_REAL_POP_FC" hidden="1">"c8074"</definedName>
    <definedName name="IQ_EXPORTS_GOODS_SERVICES_REAL_SAAR" hidden="1">"c6975"</definedName>
    <definedName name="IQ_EXPORTS_GOODS_SERVICES_REAL_SAAR_APR" hidden="1">"c7635"</definedName>
    <definedName name="IQ_EXPORTS_GOODS_SERVICES_REAL_SAAR_APR_FC" hidden="1">"c8515"</definedName>
    <definedName name="IQ_EXPORTS_GOODS_SERVICES_REAL_SAAR_FC" hidden="1">"c7855"</definedName>
    <definedName name="IQ_EXPORTS_GOODS_SERVICES_REAL_SAAR_POP" hidden="1">"c7195"</definedName>
    <definedName name="IQ_EXPORTS_GOODS_SERVICES_REAL_SAAR_POP_FC" hidden="1">"c8075"</definedName>
    <definedName name="IQ_EXPORTS_GOODS_SERVICES_REAL_SAAR_YOY" hidden="1">"c7415"</definedName>
    <definedName name="IQ_EXPORTS_GOODS_SERVICES_REAL_SAAR_YOY_FC" hidden="1">"c8295"</definedName>
    <definedName name="IQ_EXPORTS_GOODS_SERVICES_REAL_USD" hidden="1">"c11926"</definedName>
    <definedName name="IQ_EXPORTS_GOODS_SERVICES_REAL_USD_APR" hidden="1">"c11929"</definedName>
    <definedName name="IQ_EXPORTS_GOODS_SERVICES_REAL_USD_POP" hidden="1">"c11927"</definedName>
    <definedName name="IQ_EXPORTS_GOODS_SERVICES_REAL_USD_YOY" hidden="1">"c11928"</definedName>
    <definedName name="IQ_EXPORTS_GOODS_SERVICES_REAL_YOY" hidden="1">"c7414"</definedName>
    <definedName name="IQ_EXPORTS_GOODS_SERVICES_REAL_YOY_FC" hidden="1">"c8294"</definedName>
    <definedName name="IQ_EXPORTS_GOODS_SERVICES_SAAR" hidden="1">"c6867"</definedName>
    <definedName name="IQ_EXPORTS_GOODS_SERVICES_SAAR_APR" hidden="1">"c7527"</definedName>
    <definedName name="IQ_EXPORTS_GOODS_SERVICES_SAAR_APR_FC" hidden="1">"c8407"</definedName>
    <definedName name="IQ_EXPORTS_GOODS_SERVICES_SAAR_FC" hidden="1">"c7747"</definedName>
    <definedName name="IQ_EXPORTS_GOODS_SERVICES_SAAR_POP" hidden="1">"c7087"</definedName>
    <definedName name="IQ_EXPORTS_GOODS_SERVICES_SAAR_POP_FC" hidden="1">"c7967"</definedName>
    <definedName name="IQ_EXPORTS_GOODS_SERVICES_SAAR_YOY" hidden="1">"c7307"</definedName>
    <definedName name="IQ_EXPORTS_GOODS_SERVICES_SAAR_YOY_FC" hidden="1">"c8187"</definedName>
    <definedName name="IQ_EXPORTS_GOODS_SERVICES_USD" hidden="1">"c11822"</definedName>
    <definedName name="IQ_EXPORTS_GOODS_SERVICES_USD_APR" hidden="1">"c11825"</definedName>
    <definedName name="IQ_EXPORTS_GOODS_SERVICES_USD_POP" hidden="1">"c11823"</definedName>
    <definedName name="IQ_EXPORTS_GOODS_SERVICES_USD_YOY" hidden="1">"c11824"</definedName>
    <definedName name="IQ_EXPORTS_GOODS_SERVICES_YOY" hidden="1">"c7306"</definedName>
    <definedName name="IQ_EXPORTS_GOODS_SERVICES_YOY_FC" hidden="1">"c8186"</definedName>
    <definedName name="IQ_EXPORTS_GOODS_USD" hidden="1">"c11818"</definedName>
    <definedName name="IQ_EXPORTS_GOODS_USD_APR" hidden="1">"c11821"</definedName>
    <definedName name="IQ_EXPORTS_GOODS_USD_POP" hidden="1">"c11819"</definedName>
    <definedName name="IQ_EXPORTS_GOODS_USD_YOY" hidden="1">"c11820"</definedName>
    <definedName name="IQ_EXPORTS_GOODS_YOY" hidden="1">"c7304"</definedName>
    <definedName name="IQ_EXPORTS_GOODS_YOY_FC" hidden="1">"c8184"</definedName>
    <definedName name="IQ_EXPORTS_NONFACTOR_SERVICES" hidden="1">"c6868"</definedName>
    <definedName name="IQ_EXPORTS_NONFACTOR_SERVICES_APR" hidden="1">"c7528"</definedName>
    <definedName name="IQ_EXPORTS_NONFACTOR_SERVICES_APR_FC" hidden="1">"c8408"</definedName>
    <definedName name="IQ_EXPORTS_NONFACTOR_SERVICES_FC" hidden="1">"c7748"</definedName>
    <definedName name="IQ_EXPORTS_NONFACTOR_SERVICES_POP" hidden="1">"c7088"</definedName>
    <definedName name="IQ_EXPORTS_NONFACTOR_SERVICES_POP_FC" hidden="1">"c7968"</definedName>
    <definedName name="IQ_EXPORTS_NONFACTOR_SERVICES_YOY" hidden="1">"c7308"</definedName>
    <definedName name="IQ_EXPORTS_NONFACTOR_SERVICES_YOY_FC" hidden="1">"c8188"</definedName>
    <definedName name="IQ_EXPORTS_POP_FC_UNUSED_UNUSED_UNUSED" hidden="1">"c7961"</definedName>
    <definedName name="IQ_EXPORTS_POP_UNUSED_UNUSED_UNUSED" hidden="1">"c7081"</definedName>
    <definedName name="IQ_EXPORTS_SERVICES_REAL" hidden="1">"c6977"</definedName>
    <definedName name="IQ_EXPORTS_SERVICES_REAL_APR" hidden="1">"c7637"</definedName>
    <definedName name="IQ_EXPORTS_SERVICES_REAL_APR_FC" hidden="1">"c8517"</definedName>
    <definedName name="IQ_EXPORTS_SERVICES_REAL_FC" hidden="1">"c7857"</definedName>
    <definedName name="IQ_EXPORTS_SERVICES_REAL_POP" hidden="1">"c7197"</definedName>
    <definedName name="IQ_EXPORTS_SERVICES_REAL_POP_FC" hidden="1">"c8077"</definedName>
    <definedName name="IQ_EXPORTS_SERVICES_REAL_SAAR" hidden="1">"c11934"</definedName>
    <definedName name="IQ_EXPORTS_SERVICES_REAL_SAAR_APR" hidden="1">"c11937"</definedName>
    <definedName name="IQ_EXPORTS_SERVICES_REAL_SAAR_APR_FC_UNUSED_UNUSED_UNUSED" hidden="1">"c8516"</definedName>
    <definedName name="IQ_EXPORTS_SERVICES_REAL_SAAR_APR_UNUSED_UNUSED_UNUSED" hidden="1">"c7636"</definedName>
    <definedName name="IQ_EXPORTS_SERVICES_REAL_SAAR_FC_UNUSED_UNUSED_UNUSED" hidden="1">"c7856"</definedName>
    <definedName name="IQ_EXPORTS_SERVICES_REAL_SAAR_POP" hidden="1">"c11935"</definedName>
    <definedName name="IQ_EXPORTS_SERVICES_REAL_SAAR_POP_FC_UNUSED_UNUSED_UNUSED" hidden="1">"c8076"</definedName>
    <definedName name="IQ_EXPORTS_SERVICES_REAL_SAAR_POP_UNUSED_UNUSED_UNUSED" hidden="1">"c7196"</definedName>
    <definedName name="IQ_EXPORTS_SERVICES_REAL_SAAR_UNUSED_UNUSED_UNUSED" hidden="1">"c6976"</definedName>
    <definedName name="IQ_EXPORTS_SERVICES_REAL_SAAR_YOY" hidden="1">"c11936"</definedName>
    <definedName name="IQ_EXPORTS_SERVICES_REAL_SAAR_YOY_FC_UNUSED_UNUSED_UNUSED" hidden="1">"c8296"</definedName>
    <definedName name="IQ_EXPORTS_SERVICES_REAL_SAAR_YOY_UNUSED_UNUSED_UNUSED" hidden="1">"c7416"</definedName>
    <definedName name="IQ_EXPORTS_SERVICES_REAL_YOY" hidden="1">"c7417"</definedName>
    <definedName name="IQ_EXPORTS_SERVICES_REAL_YOY_FC" hidden="1">"c8297"</definedName>
    <definedName name="IQ_EXPORTS_UNUSED_UNUSED_UNUSED" hidden="1">"c6861"</definedName>
    <definedName name="IQ_EXPORTS_USD" hidden="1">"c11806"</definedName>
    <definedName name="IQ_EXPORTS_USD_APR" hidden="1">"c11809"</definedName>
    <definedName name="IQ_EXPORTS_USD_POP" hidden="1">"c11807"</definedName>
    <definedName name="IQ_EXPORTS_USD_YOY" hidden="1">"c11808"</definedName>
    <definedName name="IQ_EXPORTS_YOY_FC_UNUSED_UNUSED_UNUSED" hidden="1">"c8181"</definedName>
    <definedName name="IQ_EXPORTS_YOY_UNUSED_UNUSED_UNUSED" hidden="1">"c7301"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" hidden="1">"c6216"</definedName>
    <definedName name="IQ_EXTRA_ACC_ITEMS_REIT" hidden="1">"c415"</definedName>
    <definedName name="IQ_EXTRA_ACC_ITEMS_UTI" hidden="1">"c416"</definedName>
    <definedName name="IQ_EXTRA_ITEMS" hidden="1">"c1459"</definedName>
    <definedName name="IQ_EXTRAORDINARY_GAINS_FDIC" hidden="1">"c6586"</definedName>
    <definedName name="IQ_FAD" hidden="1">"c8757"</definedName>
    <definedName name="IQ_FAD_PAYOUT_RATIO" hidden="1">"c8872"</definedName>
    <definedName name="IQ_FAIR_VALUE_FDIC" hidden="1">"c6427"</definedName>
    <definedName name="IQ_FARM_LOANS_NET_FDIC" hidden="1">"c6316"</definedName>
    <definedName name="IQ_FARM_LOANS_TOTAL_LOANS_FOREIGN_FDIC" hidden="1">"c6450"</definedName>
    <definedName name="IQ_FARMLAND_LOANS_FDIC" hidden="1">"c6314"</definedName>
    <definedName name="IQ_FDIC" hidden="1">"c417"</definedName>
    <definedName name="IQ_FED_BUDGET_RECEIPTS" hidden="1">"c6869"</definedName>
    <definedName name="IQ_FED_BUDGET_RECEIPTS_APR" hidden="1">"c7529"</definedName>
    <definedName name="IQ_FED_BUDGET_RECEIPTS_APR_FC" hidden="1">"c8409"</definedName>
    <definedName name="IQ_FED_BUDGET_RECEIPTS_FC" hidden="1">"c7749"</definedName>
    <definedName name="IQ_FED_BUDGET_RECEIPTS_POP" hidden="1">"c7089"</definedName>
    <definedName name="IQ_FED_BUDGET_RECEIPTS_POP_FC" hidden="1">"c7969"</definedName>
    <definedName name="IQ_FED_BUDGET_RECEIPTS_YOY" hidden="1">"c7309"</definedName>
    <definedName name="IQ_FED_BUDGET_RECEIPTS_YOY_FC" hidden="1">"c8189"</definedName>
    <definedName name="IQ_FED_FUNDS_PURCHASED_FDIC" hidden="1">"c6343"</definedName>
    <definedName name="IQ_FED_FUNDS_SOLD_FDIC" hidden="1">"c6307"</definedName>
    <definedName name="IQ_FEDFUNDS_SOLD" hidden="1">"c2256"</definedName>
    <definedName name="IQ_FFO" hidden="1">"c1574"</definedName>
    <definedName name="IQ_FFO_ACT_OR_EST" hidden="1">"c2216"</definedName>
    <definedName name="IQ_FFO_ADJ_ACT_OR_EST" hidden="1">"c4435"</definedName>
    <definedName name="IQ_FFO_ADJ_ACT_OR_EST_CIQ" hidden="1">"c4960"</definedName>
    <definedName name="IQ_FFO_ADJ_EST" hidden="1">"c4434"</definedName>
    <definedName name="IQ_FFO_ADJ_EST_CIQ" hidden="1">"c4959"</definedName>
    <definedName name="IQ_FFO_ADJ_GUIDANCE" hidden="1">"c4436"</definedName>
    <definedName name="IQ_FFO_ADJ_GUIDANCE_CIQ" hidden="1">"c4961"</definedName>
    <definedName name="IQ_FFO_ADJ_HIGH_EST" hidden="1">"c4437"</definedName>
    <definedName name="IQ_FFO_ADJ_HIGH_EST_CIQ" hidden="1">"c4962"</definedName>
    <definedName name="IQ_FFO_ADJ_HIGH_GUIDANCE" hidden="1">"c4202"</definedName>
    <definedName name="IQ_FFO_ADJ_HIGH_GUIDANCE_CIQ" hidden="1">"c4614"</definedName>
    <definedName name="IQ_FFO_ADJ_LOW_EST" hidden="1">"c4438"</definedName>
    <definedName name="IQ_FFO_ADJ_LOW_EST_CIQ" hidden="1">"c4963"</definedName>
    <definedName name="IQ_FFO_ADJ_LOW_GUIDANCE" hidden="1">"c4242"</definedName>
    <definedName name="IQ_FFO_ADJ_LOW_GUIDANCE_CIQ" hidden="1">"c4654"</definedName>
    <definedName name="IQ_FFO_ADJ_MEDIAN_EST" hidden="1">"c4439"</definedName>
    <definedName name="IQ_FFO_ADJ_MEDIAN_EST_CIQ" hidden="1">"c4964"</definedName>
    <definedName name="IQ_FFO_ADJ_NUM_EST" hidden="1">"c4440"</definedName>
    <definedName name="IQ_FFO_ADJ_NUM_EST_CIQ" hidden="1">"c4965"</definedName>
    <definedName name="IQ_FFO_ADJ_STDDEV_EST" hidden="1">"c4441"</definedName>
    <definedName name="IQ_FFO_ADJ_STDDEV_EST_CIQ" hidden="1">"c4966"</definedName>
    <definedName name="IQ_FFO_EST" hidden="1">"c418"</definedName>
    <definedName name="IQ_FFO_EST_CIQ" hidden="1">"c3668"</definedName>
    <definedName name="IQ_FFO_EST_REUT" hidden="1">"c3837"</definedName>
    <definedName name="IQ_FFO_GUIDANCE" hidden="1">"c4443"</definedName>
    <definedName name="IQ_FFO_GUIDANCE_CIQ" hidden="1">"c4968"</definedName>
    <definedName name="IQ_FFO_HIGH_EST" hidden="1">"c419"</definedName>
    <definedName name="IQ_FFO_HIGH_EST_CIQ" hidden="1">"c3670"</definedName>
    <definedName name="IQ_FFO_HIGH_EST_REUT" hidden="1">"c3839"</definedName>
    <definedName name="IQ_FFO_HIGH_GUIDANCE" hidden="1">"c4184"</definedName>
    <definedName name="IQ_FFO_HIGH_GUIDANCE_CIQ" hidden="1">"c4596"</definedName>
    <definedName name="IQ_FFO_LOW_EST" hidden="1">"c420"</definedName>
    <definedName name="IQ_FFO_LOW_EST_CIQ" hidden="1">"c3671"</definedName>
    <definedName name="IQ_FFO_LOW_EST_REUT" hidden="1">"c3840"</definedName>
    <definedName name="IQ_FFO_LOW_GUIDANCE" hidden="1">"c4224"</definedName>
    <definedName name="IQ_FFO_LOW_GUIDANCE_CIQ" hidden="1">"c4636"</definedName>
    <definedName name="IQ_FFO_MEDIAN_EST" hidden="1">"c1665"</definedName>
    <definedName name="IQ_FFO_MEDIAN_EST_CIQ" hidden="1">"c3669"</definedName>
    <definedName name="IQ_FFO_MEDIAN_EST_REUT" hidden="1">"c3838"</definedName>
    <definedName name="IQ_FFO_NUM_EST" hidden="1">"c421"</definedName>
    <definedName name="IQ_FFO_NUM_EST_CIQ" hidden="1">"c3672"</definedName>
    <definedName name="IQ_FFO_NUM_EST_REUT" hidden="1">"c3841"</definedName>
    <definedName name="IQ_FFO_PAYOUT_RATIO" hidden="1">"c3492"</definedName>
    <definedName name="IQ_FFO_PER_SHARE_BASIC" hidden="1">"c8867"</definedName>
    <definedName name="IQ_FFO_PER_SHARE_DILUTED" hidden="1">"c8868"</definedName>
    <definedName name="IQ_FFO_SHARE_ACT_OR_EST" hidden="1">"c4446"</definedName>
    <definedName name="IQ_FFO_SHARE_ACT_OR_EST_CIQ" hidden="1">"c4971"</definedName>
    <definedName name="IQ_FFO_SHARE_EST" hidden="1">"c4445"</definedName>
    <definedName name="IQ_FFO_SHARE_EST_CIQ" hidden="1">"c4970"</definedName>
    <definedName name="IQ_FFO_SHARE_GUIDANCE" hidden="1">"c4447"</definedName>
    <definedName name="IQ_FFO_SHARE_GUIDANCE_CIQ" hidden="1">"c4976"</definedName>
    <definedName name="IQ_FFO_SHARE_HIGH_EST" hidden="1">"c4448"</definedName>
    <definedName name="IQ_FFO_SHARE_HIGH_EST_CIQ" hidden="1">"c4977"</definedName>
    <definedName name="IQ_FFO_SHARE_HIGH_GUIDANCE" hidden="1">"c4203"</definedName>
    <definedName name="IQ_FFO_SHARE_HIGH_GUIDANCE_CIQ" hidden="1">"c4615"</definedName>
    <definedName name="IQ_FFO_SHARE_LOW_EST" hidden="1">"c4449"</definedName>
    <definedName name="IQ_FFO_SHARE_LOW_EST_CIQ" hidden="1">"c4978"</definedName>
    <definedName name="IQ_FFO_SHARE_LOW_GUIDANCE" hidden="1">"c4243"</definedName>
    <definedName name="IQ_FFO_SHARE_LOW_GUIDANCE_CIQ" hidden="1">"c4655"</definedName>
    <definedName name="IQ_FFO_SHARE_MEDIAN_EST" hidden="1">"c4450"</definedName>
    <definedName name="IQ_FFO_SHARE_MEDIAN_EST_CIQ" hidden="1">"c4979"</definedName>
    <definedName name="IQ_FFO_SHARE_NUM_EST" hidden="1">"c4451"</definedName>
    <definedName name="IQ_FFO_SHARE_NUM_EST_CIQ" hidden="1">"c4980"</definedName>
    <definedName name="IQ_FFO_SHARE_STDDEV_EST" hidden="1">"c4452"</definedName>
    <definedName name="IQ_FFO_SHARE_STDDEV_EST_CIQ" hidden="1">"c4981"</definedName>
    <definedName name="IQ_FFO_STDDEV_EST" hidden="1">"c422"</definedName>
    <definedName name="IQ_FFO_STDDEV_EST_CIQ" hidden="1">"c3673"</definedName>
    <definedName name="IQ_FFO_STDDEV_EST_REUT" hidden="1">"c3842"</definedName>
    <definedName name="IQ_FH" hidden="1">100000</definedName>
    <definedName name="IQ_FHLB_ADVANCES_FDIC" hidden="1">"c6366"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DUCIARY_ACTIVITIES_FDIC" hidden="1">"c6571"</definedName>
    <definedName name="IQ_FIFETEEN_YEAR_FIXED_AND_FLOATING_RATE_FDIC" hidden="1">"c6423"</definedName>
    <definedName name="IQ_FIFETEEN_YEAR_MORTGAGE_PASS_THROUGHS_FDIC" hidden="1">"c6415"</definedName>
    <definedName name="IQ_FILING_CURRENCY" hidden="1">"c2129"</definedName>
    <definedName name="IQ_FILING_CURRENCY_AP" hidden="1">"c11747"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ATA_SOURCE" hidden="1">"c6788"</definedName>
    <definedName name="IQ_FIN_DIV_ASSETS_CURRENT" hidden="1">"c427"</definedName>
    <definedName name="IQ_FIN_DIV_ASSETS_LT" hidden="1">"c428"</definedName>
    <definedName name="IQ_FIN_DIV_CASH_EQUIV" hidden="1">"c6289"</definedName>
    <definedName name="IQ_FIN_DIV_CURRENT_PORT_DEBT_TOTAL" hidden="1">"c5524"</definedName>
    <definedName name="IQ_FIN_DIV_CURRENT_PORT_LEASES_TOTAL" hidden="1">"c5523"</definedName>
    <definedName name="IQ_FIN_DIV_DEBT_CURRENT" hidden="1">"c429"</definedName>
    <definedName name="IQ_FIN_DIV_DEBT_LT" hidden="1">"c430"</definedName>
    <definedName name="IQ_FIN_DIV_DEBT_LT_TOTAL" hidden="1">"c5526"</definedName>
    <definedName name="IQ_FIN_DIV_DEBT_TOTAL" hidden="1">"c5656"</definedName>
    <definedName name="IQ_FIN_DIV_EXP" hidden="1">"c431"</definedName>
    <definedName name="IQ_FIN_DIV_INT_EXP" hidden="1">"c432"</definedName>
    <definedName name="IQ_FIN_DIV_LEASES_LT_TOTAL" hidden="1">"c5525"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LT_DEBT_TOTAL" hidden="1">"c5655"</definedName>
    <definedName name="IQ_FIN_DIV_NOTES_PAY_TOTAL" hidden="1">"c5522"</definedName>
    <definedName name="IQ_FIN_DIV_REV" hidden="1">"c437"</definedName>
    <definedName name="IQ_FIN_DIV_ST_DEBT_TOTAL" hidden="1">"c5527"</definedName>
    <definedName name="IQ_FIN_DIV_ST_INVEST" hidden="1">"c6288"</definedName>
    <definedName name="IQ_FINANCING_CASH" hidden="1">"c1405"</definedName>
    <definedName name="IQ_FINANCING_CASH_SUPPL" hidden="1">"c1406"</definedName>
    <definedName name="IQ_FINANCING_OBLIG_CURRENT" hidden="1">"c11753"</definedName>
    <definedName name="IQ_FINANCING_OBLIG_NON_CURRENT" hidden="1">"c11754"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Q_EST" hidden="1">"c6794"</definedName>
    <definedName name="IQ_FISCAL_Q_EST_CIQ" hidden="1">"c6806"</definedName>
    <definedName name="IQ_FISCAL_Y" hidden="1">"c441"</definedName>
    <definedName name="IQ_FISCAL_Y_EST" hidden="1">"c6795"</definedName>
    <definedName name="IQ_FISCAL_Y_EST_CIQ" hidden="1">"c6807"</definedName>
    <definedName name="IQ_FIVE_PERCENT_OWNER" hidden="1">"c442"</definedName>
    <definedName name="IQ_FIVE_YEAR_FIXED_AND_FLOATING_RATE_FDIC" hidden="1">"c6422"</definedName>
    <definedName name="IQ_FIVE_YEAR_MORTGAGE_PASS_THROUGHS_FDIC" hidden="1">"c6414"</definedName>
    <definedName name="IQ_FIVEPERCENT_PERCENT" hidden="1">"c443"</definedName>
    <definedName name="IQ_FIVEPERCENT_SHARES" hidden="1">"c444"</definedName>
    <definedName name="IQ_FIXED_ASSET_TURNS" hidden="1">"c445"</definedName>
    <definedName name="IQ_FIXED_INVEST_APR_FC_UNUSED_UNUSED_UNUSED" hidden="1">"c8410"</definedName>
    <definedName name="IQ_FIXED_INVEST_APR_UNUSED_UNUSED_UNUSED" hidden="1">"c7530"</definedName>
    <definedName name="IQ_FIXED_INVEST_FC_UNUSED_UNUSED_UNUSED" hidden="1">"c7750"</definedName>
    <definedName name="IQ_FIXED_INVEST_MACH_EQUIP" hidden="1">"c6871"</definedName>
    <definedName name="IQ_FIXED_INVEST_MACH_EQUIP_APR" hidden="1">"c7531"</definedName>
    <definedName name="IQ_FIXED_INVEST_MACH_EQUIP_APR_FC" hidden="1">"c8411"</definedName>
    <definedName name="IQ_FIXED_INVEST_MACH_EQUIP_FC" hidden="1">"c7751"</definedName>
    <definedName name="IQ_FIXED_INVEST_MACH_EQUIP_POP" hidden="1">"c7091"</definedName>
    <definedName name="IQ_FIXED_INVEST_MACH_EQUIP_POP_FC" hidden="1">"c7971"</definedName>
    <definedName name="IQ_FIXED_INVEST_MACH_EQUIP_REAL" hidden="1">"c6979"</definedName>
    <definedName name="IQ_FIXED_INVEST_MACH_EQUIP_REAL_APR" hidden="1">"c7639"</definedName>
    <definedName name="IQ_FIXED_INVEST_MACH_EQUIP_REAL_APR_FC" hidden="1">"c8519"</definedName>
    <definedName name="IQ_FIXED_INVEST_MACH_EQUIP_REAL_FC" hidden="1">"c7859"</definedName>
    <definedName name="IQ_FIXED_INVEST_MACH_EQUIP_REAL_POP" hidden="1">"c7199"</definedName>
    <definedName name="IQ_FIXED_INVEST_MACH_EQUIP_REAL_POP_FC" hidden="1">"c8079"</definedName>
    <definedName name="IQ_FIXED_INVEST_MACH_EQUIP_REAL_YOY" hidden="1">"c7419"</definedName>
    <definedName name="IQ_FIXED_INVEST_MACH_EQUIP_REAL_YOY_FC" hidden="1">"c8299"</definedName>
    <definedName name="IQ_FIXED_INVEST_MACH_EQUIP_YOY" hidden="1">"c7311"</definedName>
    <definedName name="IQ_FIXED_INVEST_MACH_EQUIP_YOY_FC" hidden="1">"c8191"</definedName>
    <definedName name="IQ_FIXED_INVEST_POP_FC_UNUSED_UNUSED_UNUSED" hidden="1">"c7970"</definedName>
    <definedName name="IQ_FIXED_INVEST_POP_UNUSED_UNUSED_UNUSED" hidden="1">"c7090"</definedName>
    <definedName name="IQ_FIXED_INVEST_REAL_APR_FC_UNUSED_UNUSED_UNUSED" hidden="1">"c8518"</definedName>
    <definedName name="IQ_FIXED_INVEST_REAL_APR_UNUSED_UNUSED_UNUSED" hidden="1">"c7638"</definedName>
    <definedName name="IQ_FIXED_INVEST_REAL_FC_UNUSED_UNUSED_UNUSED" hidden="1">"c7858"</definedName>
    <definedName name="IQ_FIXED_INVEST_REAL_POP_FC_UNUSED_UNUSED_UNUSED" hidden="1">"c8078"</definedName>
    <definedName name="IQ_FIXED_INVEST_REAL_POP_UNUSED_UNUSED_UNUSED" hidden="1">"c7198"</definedName>
    <definedName name="IQ_FIXED_INVEST_REAL_SAAR" hidden="1">"c6980"</definedName>
    <definedName name="IQ_FIXED_INVEST_REAL_SAAR_APR" hidden="1">"c7640"</definedName>
    <definedName name="IQ_FIXED_INVEST_REAL_SAAR_APR_FC" hidden="1">"c8520"</definedName>
    <definedName name="IQ_FIXED_INVEST_REAL_SAAR_FC" hidden="1">"c7860"</definedName>
    <definedName name="IQ_FIXED_INVEST_REAL_SAAR_POP" hidden="1">"c7200"</definedName>
    <definedName name="IQ_FIXED_INVEST_REAL_SAAR_POP_FC" hidden="1">"c8080"</definedName>
    <definedName name="IQ_FIXED_INVEST_REAL_SAAR_USD_APR_FC" hidden="1">"c11945"</definedName>
    <definedName name="IQ_FIXED_INVEST_REAL_SAAR_USD_FC" hidden="1">"c11942"</definedName>
    <definedName name="IQ_FIXED_INVEST_REAL_SAAR_USD_POP_FC" hidden="1">"c11943"</definedName>
    <definedName name="IQ_FIXED_INVEST_REAL_SAAR_USD_YOY_FC" hidden="1">"c11944"</definedName>
    <definedName name="IQ_FIXED_INVEST_REAL_SAAR_YOY" hidden="1">"c7420"</definedName>
    <definedName name="IQ_FIXED_INVEST_REAL_SAAR_YOY_FC" hidden="1">"c8300"</definedName>
    <definedName name="IQ_FIXED_INVEST_REAL_UNUSED_UNUSED_UNUSED" hidden="1">"c6978"</definedName>
    <definedName name="IQ_FIXED_INVEST_REAL_USD_APR_FC" hidden="1">"c11941"</definedName>
    <definedName name="IQ_FIXED_INVEST_REAL_USD_FC" hidden="1">"c11938"</definedName>
    <definedName name="IQ_FIXED_INVEST_REAL_USD_POP_FC" hidden="1">"c11939"</definedName>
    <definedName name="IQ_FIXED_INVEST_REAL_USD_YOY_FC" hidden="1">"c11940"</definedName>
    <definedName name="IQ_FIXED_INVEST_REAL_YOY_FC_UNUSED_UNUSED_UNUSED" hidden="1">"c8298"</definedName>
    <definedName name="IQ_FIXED_INVEST_REAL_YOY_UNUSED_UNUSED_UNUSED" hidden="1">"c7418"</definedName>
    <definedName name="IQ_FIXED_INVEST_SAAR" hidden="1">"c6872"</definedName>
    <definedName name="IQ_FIXED_INVEST_SAAR_APR" hidden="1">"c7532"</definedName>
    <definedName name="IQ_FIXED_INVEST_SAAR_APR_FC" hidden="1">"c8412"</definedName>
    <definedName name="IQ_FIXED_INVEST_SAAR_FC" hidden="1">"c7752"</definedName>
    <definedName name="IQ_FIXED_INVEST_SAAR_POP" hidden="1">"c7092"</definedName>
    <definedName name="IQ_FIXED_INVEST_SAAR_POP_FC" hidden="1">"c7972"</definedName>
    <definedName name="IQ_FIXED_INVEST_SAAR_USD_APR_FC" hidden="1">"c11833"</definedName>
    <definedName name="IQ_FIXED_INVEST_SAAR_USD_FC" hidden="1">"c11830"</definedName>
    <definedName name="IQ_FIXED_INVEST_SAAR_USD_POP_FC" hidden="1">"c11831"</definedName>
    <definedName name="IQ_FIXED_INVEST_SAAR_USD_YOY_FC" hidden="1">"c11832"</definedName>
    <definedName name="IQ_FIXED_INVEST_SAAR_YOY" hidden="1">"c7312"</definedName>
    <definedName name="IQ_FIXED_INVEST_SAAR_YOY_FC" hidden="1">"c8192"</definedName>
    <definedName name="IQ_FIXED_INVEST_UNUSED_UNUSED_UNUSED" hidden="1">"c6870"</definedName>
    <definedName name="IQ_FIXED_INVEST_USD_APR_FC" hidden="1">"c11829"</definedName>
    <definedName name="IQ_FIXED_INVEST_USD_FC" hidden="1">"c11826"</definedName>
    <definedName name="IQ_FIXED_INVEST_USD_POP_FC" hidden="1">"c11827"</definedName>
    <definedName name="IQ_FIXED_INVEST_USD_YOY_FC" hidden="1">"c11828"</definedName>
    <definedName name="IQ_FIXED_INVEST_YOY_FC_UNUSED_UNUSED_UNUSED" hidden="1">"c8190"</definedName>
    <definedName name="IQ_FIXED_INVEST_YOY_UNUSED_UNUSED_UNUSED" hidden="1">"c7310"</definedName>
    <definedName name="IQ_FLOAT_PERCENT" hidden="1">"c1575"</definedName>
    <definedName name="IQ_FNMA_FHLMC_FDIC" hidden="1">"c6397"</definedName>
    <definedName name="IQ_FNMA_FHLMC_GNMA_FDIC" hidden="1">"c6399"</definedName>
    <definedName name="IQ_FORECLOSED_PROPERTIES_FDIC" hidden="1">"c6459"</definedName>
    <definedName name="IQ_FOREIGN_BANK_LOANS_FDIC" hidden="1">"c6437"</definedName>
    <definedName name="IQ_FOREIGN_BANKS_DEPOSITS_FOREIGN_FDIC" hidden="1">"c6481"</definedName>
    <definedName name="IQ_FOREIGN_BANKS_LOAN_CHARG_OFFS_FDIC" hidden="1">"c6645"</definedName>
    <definedName name="IQ_FOREIGN_BANKS_NET_CHARGE_OFFS_FDIC" hidden="1">"c6647"</definedName>
    <definedName name="IQ_FOREIGN_BANKS_NONTRANSACTION_ACCOUNTS_FDIC" hidden="1">"c6550"</definedName>
    <definedName name="IQ_FOREIGN_BANKS_RECOVERIES_FDIC" hidden="1">"c6646"</definedName>
    <definedName name="IQ_FOREIGN_BANKS_TRANSACTION_ACCOUNTS_FDIC" hidden="1">"c6542"</definedName>
    <definedName name="IQ_FOREIGN_BRANCHES_US_BANKS_FDIC" hidden="1">"c6392"</definedName>
    <definedName name="IQ_FOREIGN_BRANCHES_US_BANKS_LOANS_FDIC" hidden="1">"c6438"</definedName>
    <definedName name="IQ_FOREIGN_COUNTRIES_BANKS_TOTAL_LOANS_FOREIGN_FDIC" hidden="1">"c6445"</definedName>
    <definedName name="IQ_FOREIGN_DEBT_SECURITIES_FDIC" hidden="1">"c6303"</definedName>
    <definedName name="IQ_FOREIGN_DEP_IB" hidden="1">"c446"</definedName>
    <definedName name="IQ_FOREIGN_DEP_NON_IB" hidden="1">"c447"</definedName>
    <definedName name="IQ_FOREIGN_DEPOSITS_NONTRANSACTION_ACCOUNTS_FDIC" hidden="1">"c6549"</definedName>
    <definedName name="IQ_FOREIGN_DEPOSITS_TRANSACTION_ACCOUNTS_FDIC" hidden="1">"c6541"</definedName>
    <definedName name="IQ_FOREIGN_EXCHANGE" hidden="1">"c1376"</definedName>
    <definedName name="IQ_FOREIGN_EXCHANGE_EXPOSURES_FDIC" hidden="1">"c6663"</definedName>
    <definedName name="IQ_FOREIGN_GOVERNMENT_LOANS_FDIC" hidden="1">"c6430"</definedName>
    <definedName name="IQ_FOREIGN_GOVERNMENTS_CHARGE_OFFS_FDIC" hidden="1">"c6600"</definedName>
    <definedName name="IQ_FOREIGN_GOVERNMENTS_DEPOSITS_FOREIGN_FDIC" hidden="1">"c6482"</definedName>
    <definedName name="IQ_FOREIGN_GOVERNMENTS_NET_CHARGE_OFFS_FDIC" hidden="1">"c6638"</definedName>
    <definedName name="IQ_FOREIGN_GOVERNMENTS_NONTRANSACTION_ACCOUNTS_FDIC" hidden="1">"c6551"</definedName>
    <definedName name="IQ_FOREIGN_GOVERNMENTS_RECOVERIES_FDIC" hidden="1">"c6619"</definedName>
    <definedName name="IQ_FOREIGN_GOVERNMENTS_TOTAL_DEPOSITS_FDIC" hidden="1">"c6476"</definedName>
    <definedName name="IQ_FOREIGN_GOVERNMENTS_TRANSACTION_ACCOUNTS_FDIC" hidden="1">"c6543"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ULLY_INSURED_DEPOSITS_FDIC" hidden="1">"c6487"</definedName>
    <definedName name="IQ_FUTURES_FORWARD_CONTRACTS_NOTIONAL_AMOUNT_FDIC" hidden="1">"c6518"</definedName>
    <definedName name="IQ_FUTURES_FORWARD_CONTRACTS_RATE_RISK_FDIC" hidden="1">"c6508"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X_CONTRACTS_FDIC" hidden="1">"c6517"</definedName>
    <definedName name="IQ_FX_CONTRACTS_SPOT_FDIC" hidden="1">"c6356"</definedName>
    <definedName name="IQ_FY" hidden="1">1000</definedName>
    <definedName name="IQ_GA_EXP" hidden="1">"c2241"</definedName>
    <definedName name="IQ_GAAP_BS" hidden="1">"c6789"</definedName>
    <definedName name="IQ_GAAP_CF" hidden="1">"c6790"</definedName>
    <definedName name="IQ_GAAP_IS" hidden="1">"c6194"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" hidden="1">"c6217"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" hidden="1">"c6218"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" hidden="1">"c6219"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" hidden="1">"c6220"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" hidden="1">"c6278"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" hidden="1">"c6221"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AIN_SALE_LOANS_FDIC" hidden="1">"c6673"</definedName>
    <definedName name="IQ_GAIN_SALE_RE_FDIC" hidden="1">"c6674"</definedName>
    <definedName name="IQ_GAINS_SALE_ASSETS_FDIC" hidden="1">"c6675"</definedName>
    <definedName name="IQ_GDP" hidden="1">"c6874"</definedName>
    <definedName name="IQ_GDP_APR" hidden="1">"c7534"</definedName>
    <definedName name="IQ_GDP_APR_FC" hidden="1">"c8414"</definedName>
    <definedName name="IQ_GDP_FC" hidden="1">"c7754"</definedName>
    <definedName name="IQ_GDP_POP" hidden="1">"c7094"</definedName>
    <definedName name="IQ_GDP_POP_FC" hidden="1">"c7974"</definedName>
    <definedName name="IQ_GDP_REAL" hidden="1">"c6981"</definedName>
    <definedName name="IQ_GDP_REAL_APR" hidden="1">"c7641"</definedName>
    <definedName name="IQ_GDP_REAL_APR_FC" hidden="1">"c8521"</definedName>
    <definedName name="IQ_GDP_REAL_FC" hidden="1">"c7861"</definedName>
    <definedName name="IQ_GDP_REAL_POP" hidden="1">"c7201"</definedName>
    <definedName name="IQ_GDP_REAL_POP_FC" hidden="1">"c8081"</definedName>
    <definedName name="IQ_GDP_REAL_SAAR" hidden="1">"c6982"</definedName>
    <definedName name="IQ_GDP_REAL_SAAR_APR" hidden="1">"c7642"</definedName>
    <definedName name="IQ_GDP_REAL_SAAR_APR_FC" hidden="1">"c8522"</definedName>
    <definedName name="IQ_GDP_REAL_SAAR_FC" hidden="1">"c7862"</definedName>
    <definedName name="IQ_GDP_REAL_SAAR_POP" hidden="1">"c7202"</definedName>
    <definedName name="IQ_GDP_REAL_SAAR_POP_FC" hidden="1">"c8082"</definedName>
    <definedName name="IQ_GDP_REAL_SAAR_YOY" hidden="1">"c7422"</definedName>
    <definedName name="IQ_GDP_REAL_SAAR_YOY_FC" hidden="1">"c8302"</definedName>
    <definedName name="IQ_GDP_REAL_USD" hidden="1">"c11946"</definedName>
    <definedName name="IQ_GDP_REAL_USD_APR" hidden="1">"c11949"</definedName>
    <definedName name="IQ_GDP_REAL_USD_POP" hidden="1">"c11947"</definedName>
    <definedName name="IQ_GDP_REAL_USD_YOY" hidden="1">"c11948"</definedName>
    <definedName name="IQ_GDP_REAL_YOY" hidden="1">"c7421"</definedName>
    <definedName name="IQ_GDP_REAL_YOY_FC" hidden="1">"c8301"</definedName>
    <definedName name="IQ_GDP_SAAR" hidden="1">"c6875"</definedName>
    <definedName name="IQ_GDP_SAAR_APR" hidden="1">"c7535"</definedName>
    <definedName name="IQ_GDP_SAAR_APR_FC" hidden="1">"c8415"</definedName>
    <definedName name="IQ_GDP_SAAR_FC" hidden="1">"c7755"</definedName>
    <definedName name="IQ_GDP_SAAR_POP" hidden="1">"c7095"</definedName>
    <definedName name="IQ_GDP_SAAR_POP_FC" hidden="1">"c7975"</definedName>
    <definedName name="IQ_GDP_SAAR_YOY" hidden="1">"c7315"</definedName>
    <definedName name="IQ_GDP_SAAR_YOY_FC" hidden="1">"c8195"</definedName>
    <definedName name="IQ_GDP_USD" hidden="1">"c11834"</definedName>
    <definedName name="IQ_GDP_USD_APR" hidden="1">"c11837"</definedName>
    <definedName name="IQ_GDP_USD_POP" hidden="1">"c11835"</definedName>
    <definedName name="IQ_GDP_USD_YOY" hidden="1">"c11836"</definedName>
    <definedName name="IQ_GDP_YOY" hidden="1">"c7314"</definedName>
    <definedName name="IQ_GDP_YOY_FC" hidden="1">"c8194"</definedName>
    <definedName name="IQ_GEO_SEG_ASSETS" hidden="1">"c4069"</definedName>
    <definedName name="IQ_GEO_SEG_ASSETS_ABS" hidden="1">"c4091"</definedName>
    <definedName name="IQ_GEO_SEG_ASSETS_TOTAL" hidden="1">"c4123"</definedName>
    <definedName name="IQ_GEO_SEG_CAPEX" hidden="1">"c4083"</definedName>
    <definedName name="IQ_GEO_SEG_CAPEX_ABS" hidden="1">"c4105"</definedName>
    <definedName name="IQ_GEO_SEG_CAPEX_TOTAL" hidden="1">"c4127"</definedName>
    <definedName name="IQ_GEO_SEG_DA" hidden="1">"c4082"</definedName>
    <definedName name="IQ_GEO_SEG_DA_ABS" hidden="1">"c4104"</definedName>
    <definedName name="IQ_GEO_SEG_DA_TOTAL" hidden="1">"c4126"</definedName>
    <definedName name="IQ_GEO_SEG_EARNINGS_OP" hidden="1">"c4073"</definedName>
    <definedName name="IQ_GEO_SEG_EARNINGS_OP_ABS" hidden="1">"c4095"</definedName>
    <definedName name="IQ_GEO_SEG_EARNINGS_OP_TOTAL" hidden="1">"c4119"</definedName>
    <definedName name="IQ_GEO_SEG_EBT" hidden="1">"c4072"</definedName>
    <definedName name="IQ_GEO_SEG_EBT_ABS" hidden="1">"c4094"</definedName>
    <definedName name="IQ_GEO_SEG_EBT_TOTAL" hidden="1">"c4121"</definedName>
    <definedName name="IQ_GEO_SEG_GP" hidden="1">"c4070"</definedName>
    <definedName name="IQ_GEO_SEG_GP_ABS" hidden="1">"c4092"</definedName>
    <definedName name="IQ_GEO_SEG_GP_TOTAL" hidden="1">"c4120"</definedName>
    <definedName name="IQ_GEO_SEG_INC_TAX" hidden="1">"c4081"</definedName>
    <definedName name="IQ_GEO_SEG_INC_TAX_ABS" hidden="1">"c4103"</definedName>
    <definedName name="IQ_GEO_SEG_INC_TAX_TOTAL" hidden="1">"c4125"</definedName>
    <definedName name="IQ_GEO_SEG_INTEREST_EXP" hidden="1">"c4080"</definedName>
    <definedName name="IQ_GEO_SEG_INTEREST_EXP_ABS" hidden="1">"c4102"</definedName>
    <definedName name="IQ_GEO_SEG_INTEREST_EXP_TOTAL" hidden="1">"c4124"</definedName>
    <definedName name="IQ_GEO_SEG_NAME" hidden="1">"c5484"</definedName>
    <definedName name="IQ_GEO_SEG_NAME_ABS" hidden="1">"c5485"</definedName>
    <definedName name="IQ_GEO_SEG_NI" hidden="1">"c4071"</definedName>
    <definedName name="IQ_GEO_SEG_NI_ABS" hidden="1">"c4093"</definedName>
    <definedName name="IQ_GEO_SEG_NI_TOTAL" hidden="1">"c4122"</definedName>
    <definedName name="IQ_GEO_SEG_OPER_INC" hidden="1">"c4075"</definedName>
    <definedName name="IQ_GEO_SEG_OPER_INC_ABS" hidden="1">"c4097"</definedName>
    <definedName name="IQ_GEO_SEG_OPER_INC_TOTAL" hidden="1">"c4118"</definedName>
    <definedName name="IQ_GEO_SEG_REV" hidden="1">"c4074"</definedName>
    <definedName name="IQ_GEO_SEG_REV_ABS" hidden="1">"c4096"</definedName>
    <definedName name="IQ_GEO_SEG_REV_TOTAL" hidden="1">"c4117"</definedName>
    <definedName name="IQ_GLA_PCT_LEASED_CONSOL" hidden="1">"c8810"</definedName>
    <definedName name="IQ_GLA_PCT_LEASED_MANAGED" hidden="1">"c8812"</definedName>
    <definedName name="IQ_GLA_PCT_LEASED_OTHER" hidden="1">"c8813"</definedName>
    <definedName name="IQ_GLA_PCT_LEASED_TOTAL" hidden="1">"c8814"</definedName>
    <definedName name="IQ_GLA_PCT_LEASED_UNCONSOL" hidden="1">"c8811"</definedName>
    <definedName name="IQ_GLA_SQ_FT_CONSOL" hidden="1">"c8790"</definedName>
    <definedName name="IQ_GLA_SQ_FT_MANAGED" hidden="1">"c8792"</definedName>
    <definedName name="IQ_GLA_SQ_FT_OTHER" hidden="1">"c8793"</definedName>
    <definedName name="IQ_GLA_SQ_FT_TOTAL" hidden="1">"c8794"</definedName>
    <definedName name="IQ_GLA_SQ_FT_UNCONSOL" hidden="1">"c8791"</definedName>
    <definedName name="IQ_GLA_SQ_METER_CONSOL" hidden="1">"c8795"</definedName>
    <definedName name="IQ_GLA_SQ_METER_MANAGED" hidden="1">"c8797"</definedName>
    <definedName name="IQ_GLA_SQ_METER_OTHER" hidden="1">"c8798"</definedName>
    <definedName name="IQ_GLA_SQ_METER_TOTAL" hidden="1">"c8799"</definedName>
    <definedName name="IQ_GLA_SQ_METER_UNCONSOL" hidden="1">"c8796"</definedName>
    <definedName name="IQ_GNMA_FDIC" hidden="1">"c6398"</definedName>
    <definedName name="IQ_GOODWILL_FDIC" hidden="1">"c6334"</definedName>
    <definedName name="IQ_GOODWILL_IMPAIRMENT_FDIC" hidden="1">"c6678"</definedName>
    <definedName name="IQ_GOODWILL_INTAN_FDIC" hidden="1">"c6333"</definedName>
    <definedName name="IQ_GOODWILL_NET" hidden="1">"c1380"</definedName>
    <definedName name="IQ_GOVT_PERSONAL_TAXES_RECEIPTS" hidden="1">"c6876"</definedName>
    <definedName name="IQ_GOVT_PERSONAL_TAXES_RECEIPTS_APR" hidden="1">"c7536"</definedName>
    <definedName name="IQ_GOVT_PERSONAL_TAXES_RECEIPTS_APR_FC" hidden="1">"c8416"</definedName>
    <definedName name="IQ_GOVT_PERSONAL_TAXES_RECEIPTS_FC" hidden="1">"c7756"</definedName>
    <definedName name="IQ_GOVT_PERSONAL_TAXES_RECEIPTS_POP" hidden="1">"c7096"</definedName>
    <definedName name="IQ_GOVT_PERSONAL_TAXES_RECEIPTS_POP_FC" hidden="1">"c7976"</definedName>
    <definedName name="IQ_GOVT_PERSONAL_TAXES_RECEIPTS_YOY" hidden="1">"c7316"</definedName>
    <definedName name="IQ_GOVT_PERSONAL_TAXES_RECEIPTS_YOY_FC" hidden="1">"c8196"</definedName>
    <definedName name="IQ_GOVT_RECEIPTS" hidden="1">"c6877"</definedName>
    <definedName name="IQ_GOVT_RECEIPTS_APR" hidden="1">"c7537"</definedName>
    <definedName name="IQ_GOVT_RECEIPTS_APR_FC" hidden="1">"c8417"</definedName>
    <definedName name="IQ_GOVT_RECEIPTS_FC" hidden="1">"c7757"</definedName>
    <definedName name="IQ_GOVT_RECEIPTS_POP" hidden="1">"c7097"</definedName>
    <definedName name="IQ_GOVT_RECEIPTS_POP_FC" hidden="1">"c7977"</definedName>
    <definedName name="IQ_GOVT_RECEIPTS_YOY" hidden="1">"c7317"</definedName>
    <definedName name="IQ_GOVT_RECEIPTS_YOY_FC" hidden="1">"c8197"</definedName>
    <definedName name="IQ_GP" hidden="1">"c511"</definedName>
    <definedName name="IQ_GP_10YR_ANN_CAGR" hidden="1">"c6090"</definedName>
    <definedName name="IQ_GP_10YR_ANN_GROWTH" hidden="1">"c512"</definedName>
    <definedName name="IQ_GP_1YR_ANN_GROWTH" hidden="1">"c513"</definedName>
    <definedName name="IQ_GP_2YR_ANN_CAGR" hidden="1">"c6091"</definedName>
    <definedName name="IQ_GP_2YR_ANN_GROWTH" hidden="1">"c514"</definedName>
    <definedName name="IQ_GP_3YR_ANN_CAGR" hidden="1">"c6092"</definedName>
    <definedName name="IQ_GP_3YR_ANN_GROWTH" hidden="1">"c515"</definedName>
    <definedName name="IQ_GP_5YR_ANN_CAGR" hidden="1">"c6093"</definedName>
    <definedName name="IQ_GP_5YR_ANN_GROWTH" hidden="1">"c516"</definedName>
    <definedName name="IQ_GP_7YR_ANN_CAGR" hidden="1">"c6094"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CAGR" hidden="1">"c6095"</definedName>
    <definedName name="IQ_GROSS_LOANS_10YR_ANN_GROWTH" hidden="1">"c522"</definedName>
    <definedName name="IQ_GROSS_LOANS_1YR_ANN_GROWTH" hidden="1">"c523"</definedName>
    <definedName name="IQ_GROSS_LOANS_2YR_ANN_CAGR" hidden="1">"c6096"</definedName>
    <definedName name="IQ_GROSS_LOANS_2YR_ANN_GROWTH" hidden="1">"c524"</definedName>
    <definedName name="IQ_GROSS_LOANS_3YR_ANN_CAGR" hidden="1">"c6097"</definedName>
    <definedName name="IQ_GROSS_LOANS_3YR_ANN_GROWTH" hidden="1">"c525"</definedName>
    <definedName name="IQ_GROSS_LOANS_5YR_ANN_CAGR" hidden="1">"c6098"</definedName>
    <definedName name="IQ_GROSS_LOANS_5YR_ANN_GROWTH" hidden="1">"c526"</definedName>
    <definedName name="IQ_GROSS_LOANS_7YR_ANN_CAGR" hidden="1">"c6099"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MARGIN_ACT_OR_EST" hidden="1">"c5554"</definedName>
    <definedName name="IQ_GROSS_MARGIN_EST" hidden="1">"c5547"</definedName>
    <definedName name="IQ_GROSS_MARGIN_HIGH_EST" hidden="1">"c5549"</definedName>
    <definedName name="IQ_GROSS_MARGIN_LOW_EST" hidden="1">"c5550"</definedName>
    <definedName name="IQ_GROSS_MARGIN_MEDIAN_EST" hidden="1">"c5548"</definedName>
    <definedName name="IQ_GROSS_MARGIN_NUM_EST" hidden="1">"c5551"</definedName>
    <definedName name="IQ_GROSS_MARGIN_STDDEV_EST" hidden="1">"c5552"</definedName>
    <definedName name="IQ_GROSS_PC_EARNED" hidden="1">"c2747"</definedName>
    <definedName name="IQ_GROSS_PROFIT" hidden="1">"c1378"</definedName>
    <definedName name="IQ_GROSS_SPRD" hidden="1">"c2155"</definedName>
    <definedName name="IQ_GROSS_WRITTEN" hidden="1">"c2726"</definedName>
    <definedName name="IQ_GROUP_EMBEDDED_VALUE_ASSET_MANAGEMENT" hidden="1">"c9955"</definedName>
    <definedName name="IQ_GROUP_EMBEDDED_VALUE_HEALTH" hidden="1">"c9954"</definedName>
    <definedName name="IQ_GROUP_EMBEDDED_VALUE_LIFE" hidden="1">"c9953"</definedName>
    <definedName name="IQ_GROUP_EMBEDDED_VALUE_LIFE_OTHER" hidden="1">"c9956"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" hidden="1">"c6279"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" hidden="1">"c6280"</definedName>
    <definedName name="IQ_GW_INTAN_AMORT_REIT" hidden="1">"c1480"</definedName>
    <definedName name="IQ_GW_INTAN_AMORT_UTI" hidden="1">"c1481"</definedName>
    <definedName name="IQ_HC_ADJUSTED_DISCHARGES" hidden="1">"c9977"</definedName>
    <definedName name="IQ_HC_ADMISSIONS" hidden="1">"c5953"</definedName>
    <definedName name="IQ_HC_ADMISSIONS_GROWTH" hidden="1">"c5997"</definedName>
    <definedName name="IQ_HC_ADMISSIONS_MANAGED_CARE" hidden="1">"c5956"</definedName>
    <definedName name="IQ_HC_ADMISSIONS_MEDICAID" hidden="1">"c5955"</definedName>
    <definedName name="IQ_HC_ADMISSIONS_MEDICARE" hidden="1">"c5954"</definedName>
    <definedName name="IQ_HC_ADMISSIONS_OTHER" hidden="1">"c5957"</definedName>
    <definedName name="IQ_HC_ADMISSIONS_SF" hidden="1">"c6006"</definedName>
    <definedName name="IQ_HC_ALFS" hidden="1">"c5952"</definedName>
    <definedName name="IQ_HC_ASO_COVERED_LIVES" hidden="1">"c9982"</definedName>
    <definedName name="IQ_HC_ASO_MEMBERSHIP" hidden="1">"c9985"</definedName>
    <definedName name="IQ_HC_AVG_BEDS_SVC" hidden="1">"c5951"</definedName>
    <definedName name="IQ_HC_AVG_DAILY_CENSUS" hidden="1">"c5965"</definedName>
    <definedName name="IQ_HC_AVG_LICENSED_BEDS" hidden="1">"c5949"</definedName>
    <definedName name="IQ_HC_AVG_LICENSED_BEDS_SF" hidden="1">"c6004"</definedName>
    <definedName name="IQ_HC_AVG_STAY" hidden="1">"c5966"</definedName>
    <definedName name="IQ_HC_AVG_STAY_SF" hidden="1">"c6016"</definedName>
    <definedName name="IQ_HC_BEDS_SVC" hidden="1">"c5950"</definedName>
    <definedName name="IQ_HC_CASES" hidden="1">"c9978"</definedName>
    <definedName name="IQ_HC_CLAIMS_RESERVES" hidden="1">"c9989"</definedName>
    <definedName name="IQ_HC_DAYS_REV_OUT" hidden="1">"c5993"</definedName>
    <definedName name="IQ_HC_DISCHARGES" hidden="1">"c9976"</definedName>
    <definedName name="IQ_HC_EQUIV_ADMISSIONS_GROWTH" hidden="1">"c5998"</definedName>
    <definedName name="IQ_HC_EQUIVALENT_ADMISSIONS" hidden="1">"c5958"</definedName>
    <definedName name="IQ_HC_EQUIVALENT_ADMISSIONS_SF" hidden="1">"c6007"</definedName>
    <definedName name="IQ_HC_EQUIVALENT_PATIENT_DAYS" hidden="1">"c9980"</definedName>
    <definedName name="IQ_HC_ER_VISITS" hidden="1">"c5964"</definedName>
    <definedName name="IQ_HC_ER_VISITS_SF" hidden="1">"c6017"</definedName>
    <definedName name="IQ_HC_GROSS_INPATIENT_REV" hidden="1">"c5987"</definedName>
    <definedName name="IQ_HC_GROSS_OUTPATIENT_REV" hidden="1">"c5988"</definedName>
    <definedName name="IQ_HC_GROSS_PATIENT_REV" hidden="1">"c5989"</definedName>
    <definedName name="IQ_HC_HOSP_FACILITIES_CONSOL" hidden="1">"c5945"</definedName>
    <definedName name="IQ_HC_HOSP_FACILITIES_CONSOL_SF" hidden="1">"c6000"</definedName>
    <definedName name="IQ_HC_HOSP_FACILITIES_NON_CONSOL" hidden="1">"c5946"</definedName>
    <definedName name="IQ_HC_HOSP_FACILITIES_NON_CONSOL_SF" hidden="1">"c6001"</definedName>
    <definedName name="IQ_HC_HOSP_FACILITIES_TOTAL" hidden="1">"c5947"</definedName>
    <definedName name="IQ_HC_HOSP_FACILITIES_TOTAL_SF" hidden="1">"c6002"</definedName>
    <definedName name="IQ_HC_INPATIENT_PROCEDURES" hidden="1">"c5961"</definedName>
    <definedName name="IQ_HC_INPATIENT_PROCEDURES_SF" hidden="1">"c6011"</definedName>
    <definedName name="IQ_HC_INPATIENT_REV_PER_ADMISSION" hidden="1">"c5994"</definedName>
    <definedName name="IQ_HC_INTPATIENT_SVCS_PCT_REV" hidden="1">"c5975"</definedName>
    <definedName name="IQ_HC_INTPATIENT_SVCS_PCT_REV_SF" hidden="1">"c6015"</definedName>
    <definedName name="IQ_HC_LICENSED_BEDS" hidden="1">"c5948"</definedName>
    <definedName name="IQ_HC_LICENSED_BEDS_SF" hidden="1">"c6003"</definedName>
    <definedName name="IQ_HC_MANAGED_CARE_PCT_ADMISSIONS" hidden="1">"c5982"</definedName>
    <definedName name="IQ_HC_MANAGED_CARE_PCT_REV" hidden="1">"c5978"</definedName>
    <definedName name="IQ_HC_MEDICAID_PCT_ADMISSIONS" hidden="1">"c5981"</definedName>
    <definedName name="IQ_HC_MEDICAID_PCT_REV" hidden="1">"c5977"</definedName>
    <definedName name="IQ_HC_MEDICAL_EXPENSE_RATIO" hidden="1">"c9987"</definedName>
    <definedName name="IQ_HC_MEDICARE_PCT_ADMISSIONS" hidden="1">"c5980"</definedName>
    <definedName name="IQ_HC_MEDICARE_PCT_REV" hidden="1">"c5976"</definedName>
    <definedName name="IQ_HC_NET_INPATIENT_REV" hidden="1">"c5984"</definedName>
    <definedName name="IQ_HC_NET_OUTPATIENT_REV" hidden="1">"c5985"</definedName>
    <definedName name="IQ_HC_NET_PATIENT_REV" hidden="1">"c5986"</definedName>
    <definedName name="IQ_HC_NET_PATIENT_REV_SF" hidden="1">"c6005"</definedName>
    <definedName name="IQ_HC_OCC_RATE" hidden="1">"c5967"</definedName>
    <definedName name="IQ_HC_OCC_RATE_LICENSED_BEDS" hidden="1">"c5968"</definedName>
    <definedName name="IQ_HC_OCC_RATE_SF" hidden="1">"c6009"</definedName>
    <definedName name="IQ_HC_OPEX_SUPPLIES" hidden="1">"c5990"</definedName>
    <definedName name="IQ_HC_OTHER_OPEX_PCT_REV" hidden="1">"c5973"</definedName>
    <definedName name="IQ_HC_OUTPATIENT_PROCEDURES" hidden="1">"c5962"</definedName>
    <definedName name="IQ_HC_OUTPATIENT_PROCEDURES_SF" hidden="1">"c6012"</definedName>
    <definedName name="IQ_HC_OUTPATIENT_REV_PER_ADMISSION" hidden="1">"c5995"</definedName>
    <definedName name="IQ_HC_OUTPATIENT_SVCS_PCT_REV" hidden="1">"c5974"</definedName>
    <definedName name="IQ_HC_OUTPATIENT_SVCS_PCT_REV_SF" hidden="1">"c6014"</definedName>
    <definedName name="IQ_HC_PATIENT_DAYS" hidden="1">"c5960"</definedName>
    <definedName name="IQ_HC_PATIENT_DAYS_SF" hidden="1">"c6010"</definedName>
    <definedName name="IQ_HC_PROF_GEN_LIAB_CLAIM_PAID" hidden="1">"c5991"</definedName>
    <definedName name="IQ_HC_PROF_GEN_LIAB_EXP_BENEFIT" hidden="1">"c5992"</definedName>
    <definedName name="IQ_HC_PROVISION_DOUBTFUL_PCT_REV" hidden="1">"c5972"</definedName>
    <definedName name="IQ_HC_REV_GROWTH" hidden="1">"c5996"</definedName>
    <definedName name="IQ_HC_REV_PER_CASE" hidden="1">"c9979"</definedName>
    <definedName name="IQ_HC_REV_PER_DISCHARGE" hidden="1">"c9990"</definedName>
    <definedName name="IQ_HC_REV_PER_EQUIV_ADMISSION" hidden="1">"c5959"</definedName>
    <definedName name="IQ_HC_REV_PER_EQUIV_ADMISSION_SF" hidden="1">"c6008"</definedName>
    <definedName name="IQ_HC_REV_PER_EQUIV_ADMISSIONS_GROWTH" hidden="1">"c5999"</definedName>
    <definedName name="IQ_HC_REV_PER_PATIENT_DAY" hidden="1">"c5969"</definedName>
    <definedName name="IQ_HC_REV_PER_PATIENT_DAY_SF" hidden="1">"c6018"</definedName>
    <definedName name="IQ_HC_RISK_COVERED_LIVES" hidden="1">"c9981"</definedName>
    <definedName name="IQ_HC_RISK_MEMBERSHIP" hidden="1">"c9984"</definedName>
    <definedName name="IQ_HC_SALARIES_PCT_REV" hidden="1">"c5970"</definedName>
    <definedName name="IQ_HC_SGA_MARGIN" hidden="1">"c9988"</definedName>
    <definedName name="IQ_HC_SUPPLIES_PCT_REV" hidden="1">"c5971"</definedName>
    <definedName name="IQ_HC_TOTAL_COVERED_LIVES" hidden="1">"c9983"</definedName>
    <definedName name="IQ_HC_TOTAL_MEMBERSHIP" hidden="1">"c9986"</definedName>
    <definedName name="IQ_HC_TOTAL_PROCEDURES" hidden="1">"c5963"</definedName>
    <definedName name="IQ_HC_TOTAL_PROCEDURES_SF" hidden="1">"c6013"</definedName>
    <definedName name="IQ_HC_UNINSURED_PCT_ADMISSIONS" hidden="1">"c5983"</definedName>
    <definedName name="IQ_HC_UNINSURED_PCT_REV" hidden="1">"c5979"</definedName>
    <definedName name="IQ_HELD_MATURITY_FDIC" hidden="1">"c6408"</definedName>
    <definedName name="IQ_HG_ACQUIRED_FRANCHISE_HOTEL_PROPERTIES" hidden="1">"c8584"</definedName>
    <definedName name="IQ_HG_ACQUIRED_FRANCHISE_ROOMS" hidden="1">"c8614"</definedName>
    <definedName name="IQ_HG_ACQUIRED_HOTEL_PROPERTIES" hidden="1">"c8572"</definedName>
    <definedName name="IQ_HG_ACQUIRED_MANAGED_HOTEL_PROPERTIES" hidden="1">"c8590"</definedName>
    <definedName name="IQ_HG_ACQUIRED_MANAGED_ROOMS" hidden="1">"c8620"</definedName>
    <definedName name="IQ_HG_ACQUIRED_OTHER_HOTEL_PROPERTIES" hidden="1">"c8596"</definedName>
    <definedName name="IQ_HG_ACQUIRED_OTHER_ROOMS" hidden="1">"c8626"</definedName>
    <definedName name="IQ_HG_ACQUIRED_OWNED_HOTEL_PROPERTIES" hidden="1">"c8578"</definedName>
    <definedName name="IQ_HG_ACQUIRED_OWNED_ROOMS" hidden="1">"c8608"</definedName>
    <definedName name="IQ_HG_ACQUIRED_ROOMS" hidden="1">"c8602"</definedName>
    <definedName name="IQ_HG_ADR_CHANGE_FRANCHISE" hidden="1">"c8684"</definedName>
    <definedName name="IQ_HG_ADR_CHANGE_MANAGED" hidden="1">"c8685"</definedName>
    <definedName name="IQ_HG_ADR_CHANGE_OTHER" hidden="1">"c8686"</definedName>
    <definedName name="IQ_HG_ADR_CHANGE_OWNED" hidden="1">"c8683"</definedName>
    <definedName name="IQ_HG_ADR_CHANGE_OWNED_COMP" hidden="1">"c8709"</definedName>
    <definedName name="IQ_HG_ADR_CHANGE_TOTAL" hidden="1">"c8687"</definedName>
    <definedName name="IQ_HG_ADR_CHANGE_TOTAL_COMP" hidden="1">"c8710"</definedName>
    <definedName name="IQ_HG_ADR_FRANCHISE" hidden="1">"c8664"</definedName>
    <definedName name="IQ_HG_ADR_MANAGED" hidden="1">"c8665"</definedName>
    <definedName name="IQ_HG_ADR_OTHER" hidden="1">"c8666"</definedName>
    <definedName name="IQ_HG_ADR_OWNED" hidden="1">"c8663"</definedName>
    <definedName name="IQ_HG_ADR_OWNED_COMP" hidden="1">"c8701"</definedName>
    <definedName name="IQ_HG_ADR_TOTAL" hidden="1">"c8667"</definedName>
    <definedName name="IQ_HG_ADR_TOTAL_COMP" hidden="1">"c8702"</definedName>
    <definedName name="IQ_HG_CASINOS_JV" hidden="1">"c8631"</definedName>
    <definedName name="IQ_HG_CASINOS_MANAGED" hidden="1">"c8632"</definedName>
    <definedName name="IQ_HG_CASINOS_OWNED" hidden="1">"c8630"</definedName>
    <definedName name="IQ_HG_CASINOS_TOTAL" hidden="1">"c8633"</definedName>
    <definedName name="IQ_HG_CLOSED_FRANCHISE_HOTEL_PROPERTIES" hidden="1">"c8586"</definedName>
    <definedName name="IQ_HG_CLOSED_FRANCHISE_ROOMS" hidden="1">"c8616"</definedName>
    <definedName name="IQ_HG_CLOSED_HOTEL_PROPERTIES" hidden="1">"c8574"</definedName>
    <definedName name="IQ_HG_CLOSED_MANAGED_HOTEL_PROPERTIES" hidden="1">"c8592"</definedName>
    <definedName name="IQ_HG_CLOSED_MANAGED_ROOMS" hidden="1">"c8622"</definedName>
    <definedName name="IQ_HG_CLOSED_OTHER_HOTEL_PROPERTIES" hidden="1">"c8598"</definedName>
    <definedName name="IQ_HG_CLOSED_OTHER_ROOMS" hidden="1">"c8628"</definedName>
    <definedName name="IQ_HG_CLOSED_OWNED_HOTEL_PROPERTIES" hidden="1">"c8580"</definedName>
    <definedName name="IQ_HG_CLOSED_OWNED_ROOMS" hidden="1">"c8610"</definedName>
    <definedName name="IQ_HG_CLOSED_ROOMS" hidden="1">"c8604"</definedName>
    <definedName name="IQ_HG_EXP_CASINO" hidden="1">"c8733"</definedName>
    <definedName name="IQ_HG_EXP_DEVELOPMENT" hidden="1">"c8738"</definedName>
    <definedName name="IQ_HG_EXP_ENTERTAINMENT" hidden="1">"c8736"</definedName>
    <definedName name="IQ_HG_EXP_FOOD_BEV" hidden="1">"c8734"</definedName>
    <definedName name="IQ_HG_EXP_FRANCHISE_MANAGEMENT" hidden="1">"c8744"</definedName>
    <definedName name="IQ_HG_EXP_OTHER_MNGD_FRANCHISE_PROP" hidden="1">"c8742"</definedName>
    <definedName name="IQ_HG_EXP_OWNED_LEASED_CONSOL_JV" hidden="1">"c8740"</definedName>
    <definedName name="IQ_HG_EXP_REIMBURSEMENTS" hidden="1">"c8743"</definedName>
    <definedName name="IQ_HG_EXP_RETAIL" hidden="1">"c8737"</definedName>
    <definedName name="IQ_HG_EXP_ROOMS" hidden="1">"c8735"</definedName>
    <definedName name="IQ_HG_EXP_THEATRE_CONCESSION" hidden="1">"c8739"</definedName>
    <definedName name="IQ_HG_EXP_VACA_OWNERSHIP_RES" hidden="1">"c8741"</definedName>
    <definedName name="IQ_HG_FOOD_PROM_COSTS" hidden="1">"c8746"</definedName>
    <definedName name="IQ_HG_FRANCHISE_HOTEL_PROPERTIES_BEG" hidden="1">"c8582"</definedName>
    <definedName name="IQ_HG_FRANCHISE_ROOMS_BEG" hidden="1">"c8612"</definedName>
    <definedName name="IQ_HG_GAMING_SPACE_JV" hidden="1">"c8635"</definedName>
    <definedName name="IQ_HG_GAMING_SPACE_MANAGED" hidden="1">"c8636"</definedName>
    <definedName name="IQ_HG_GAMING_SPACE_OWNED" hidden="1">"c8634"</definedName>
    <definedName name="IQ_HG_GAMING_SPACE_TOTAL" hidden="1">"c8637"</definedName>
    <definedName name="IQ_HG_HOTEL_PROPERTIES_BEG" hidden="1">"c8570"</definedName>
    <definedName name="IQ_HG_LAND_AVAIL_JV" hidden="1">"c8647"</definedName>
    <definedName name="IQ_HG_LAND_AVAIL_MANAGED" hidden="1">"c8648"</definedName>
    <definedName name="IQ_HG_LAND_AVAIL_OWNED" hidden="1">"c8646"</definedName>
    <definedName name="IQ_HG_LAND_AVAIL_TOTAL" hidden="1">"c8649"</definedName>
    <definedName name="IQ_HG_LAND_JV" hidden="1">"c8651"</definedName>
    <definedName name="IQ_HG_LAND_MANAGED" hidden="1">"c8652"</definedName>
    <definedName name="IQ_HG_LAND_OWNED" hidden="1">"c8650"</definedName>
    <definedName name="IQ_HG_LAND_TOTAL" hidden="1">"c8653"</definedName>
    <definedName name="IQ_HG_MANAGED_HOTEL_PROPERTIES_BEG" hidden="1">"c8588"</definedName>
    <definedName name="IQ_HG_MANAGED_ROOMS_BEG" hidden="1">"c8618"</definedName>
    <definedName name="IQ_HG_OCCUPANCY_CHANGE_FRANCHISE" hidden="1">"c8675"</definedName>
    <definedName name="IQ_HG_OCCUPANCY_CHANGE_MANAGED" hidden="1">"c8677"</definedName>
    <definedName name="IQ_HG_OCCUPANCY_CHANGE_OTHER" hidden="1">"c8679"</definedName>
    <definedName name="IQ_HG_OCCUPANCY_CHANGE_OWNED" hidden="1">"c8673"</definedName>
    <definedName name="IQ_HG_OCCUPANCY_CHANGE_OWNED_COMP" hidden="1">"c8705"</definedName>
    <definedName name="IQ_HG_OCCUPANCY_CHANGE_TOTAL" hidden="1">"c8681"</definedName>
    <definedName name="IQ_HG_OCCUPANCY_CHANGE_TOTAL_COMP" hidden="1">"c8707"</definedName>
    <definedName name="IQ_HG_OCCUPANCY_FRANCHISE" hidden="1">"c8659"</definedName>
    <definedName name="IQ_HG_OCCUPANCY_INCDEC_FRANCHISE" hidden="1">"c8676"</definedName>
    <definedName name="IQ_HG_OCCUPANCY_INCDEC_MANAGED" hidden="1">"c8678"</definedName>
    <definedName name="IQ_HG_OCCUPANCY_INCDEC_OTHER" hidden="1">"c8680"</definedName>
    <definedName name="IQ_HG_OCCUPANCY_INCDEC_OWNED" hidden="1">"c8674"</definedName>
    <definedName name="IQ_HG_OCCUPANCY_INCDEC_OWNED_COMP" hidden="1">"c8706"</definedName>
    <definedName name="IQ_HG_OCCUPANCY_INCDEC_TOTAL" hidden="1">"c8682"</definedName>
    <definedName name="IQ_HG_OCCUPANCY_INCDEC_TOTAL_COMP" hidden="1">"c8708"</definedName>
    <definedName name="IQ_HG_OCCUPANCY_MANAGED" hidden="1">"c8660"</definedName>
    <definedName name="IQ_HG_OCCUPANCY_OTHER" hidden="1">"c8661"</definedName>
    <definedName name="IQ_HG_OCCUPANCY_OWNED" hidden="1">"c8658"</definedName>
    <definedName name="IQ_HG_OCCUPANCY_OWNED_COMP" hidden="1">"c8699"</definedName>
    <definedName name="IQ_HG_OCCUPANCY_TOTAL" hidden="1">"c8662"</definedName>
    <definedName name="IQ_HG_OCCUPANCY_TOTAL_COMP" hidden="1">"c8700"</definedName>
    <definedName name="IQ_HG_OPENED_FRANCHISE_HOTEL_PROPERTIES" hidden="1">"c8583"</definedName>
    <definedName name="IQ_HG_OPENED_FRANCHISE_ROOMS" hidden="1">"c8613"</definedName>
    <definedName name="IQ_HG_OPENED_HOTEL_PROPERTIES" hidden="1">"c8571"</definedName>
    <definedName name="IQ_HG_OPENED_MANAGED_HOTEL_PROPERTIES" hidden="1">"c8589"</definedName>
    <definedName name="IQ_HG_OPENED_MANAGED_ROOMS" hidden="1">"c8619"</definedName>
    <definedName name="IQ_HG_OPENED_OTHER_HOTEL_PROPERTIES" hidden="1">"c8595"</definedName>
    <definedName name="IQ_HG_OPENED_OTHER_ROOMS" hidden="1">"c8625"</definedName>
    <definedName name="IQ_HG_OPENED_OWNED_HOTEL_PROPERTIES" hidden="1">"c8577"</definedName>
    <definedName name="IQ_HG_OPENED_OWNED_ROOMS" hidden="1">"c8607"</definedName>
    <definedName name="IQ_HG_OPENED_ROOMS" hidden="1">"c8601"</definedName>
    <definedName name="IQ_HG_OTHER_HOTEL_PROPERTIES_BEG" hidden="1">"c8594"</definedName>
    <definedName name="IQ_HG_OTHER_PROM_COSTS" hidden="1">"c8747"</definedName>
    <definedName name="IQ_HG_OTHER_ROOMS_BEG" hidden="1">"c8624"</definedName>
    <definedName name="IQ_HG_OWNED_HOTEL_PROPERTIES_BEG" hidden="1">"c8576"</definedName>
    <definedName name="IQ_HG_OWNED_ROOMS_BEG" hidden="1">"c8606"</definedName>
    <definedName name="IQ_HG_PARKING_SPACES_JV" hidden="1">"c8655"</definedName>
    <definedName name="IQ_HG_PARKING_SPACES_MANAGED" hidden="1">"c8656"</definedName>
    <definedName name="IQ_HG_PARKING_SPACES_OWNED" hidden="1">"c8654"</definedName>
    <definedName name="IQ_HG_PARKING_SPACES_TOTAL" hidden="1">"c8657"</definedName>
    <definedName name="IQ_HG_REV_BASE_MANAGEMENT_FEES" hidden="1">"c8726"</definedName>
    <definedName name="IQ_HG_REV_CASINO" hidden="1">"c8713"</definedName>
    <definedName name="IQ_HG_REV_COST_REIMBURSEMENT" hidden="1">"c8728"</definedName>
    <definedName name="IQ_HG_REV_ENTERTAINMENT" hidden="1">"c8716"</definedName>
    <definedName name="IQ_HG_REV_FOOD_BEV" hidden="1">"c8714"</definedName>
    <definedName name="IQ_HG_REV_FRANCHISE" hidden="1">"c8725"</definedName>
    <definedName name="IQ_HG_REV_INCENTIVE_MANAGEMENT_FEES" hidden="1">"c8727"</definedName>
    <definedName name="IQ_HG_REV_MANAGEMENT_FEES" hidden="1">"c8718"</definedName>
    <definedName name="IQ_HG_REV_OTHER_MNGD_FRANCHISE_PROP" hidden="1">"c8730"</definedName>
    <definedName name="IQ_HG_REV_OTHER_OP_SEGMENT" hidden="1">"c8721"</definedName>
    <definedName name="IQ_HG_REV_OTHER_OWNERSHIP_MIX" hidden="1">"c8731"</definedName>
    <definedName name="IQ_HG_REV_OWNED_LEASED_CONSOL_JV_HOTELS" hidden="1">"c8724"</definedName>
    <definedName name="IQ_HG_REV_PROMOTIONAL_ALLOWANCE" hidden="1">"c8722"</definedName>
    <definedName name="IQ_HG_REV_RACING" hidden="1">"c8719"</definedName>
    <definedName name="IQ_HG_REV_RETAIL" hidden="1">"c8717"</definedName>
    <definedName name="IQ_HG_REV_ROOMS" hidden="1">"c8715"</definedName>
    <definedName name="IQ_HG_REV_THEATRE_CONCESSION" hidden="1">"c8720"</definedName>
    <definedName name="IQ_HG_REV_TOTAL_OP_SEGMENT" hidden="1">"c8723"</definedName>
    <definedName name="IQ_HG_REV_TOTAL_OWNERSHIP_MIX" hidden="1">"c8732"</definedName>
    <definedName name="IQ_HG_REV_VACA_OWNERSHIP_RES_SALES_SVCS" hidden="1">"c8729"</definedName>
    <definedName name="IQ_HG_REVENUES_CHANGE_OWNED_COMP" hidden="1">"c8697"</definedName>
    <definedName name="IQ_HG_REVENUES_CHANGE_TOTAL_COMP" hidden="1">"c8698"</definedName>
    <definedName name="IQ_HG_REVPAR_CHANGE_MANAGED" hidden="1">"c8690"</definedName>
    <definedName name="IQ_HG_REVPAR_CHANGE_OTHER" hidden="1">"c8691"</definedName>
    <definedName name="IQ_HG_REVPAR_CHANGE_OWNED" hidden="1">"c8688"</definedName>
    <definedName name="IQ_HG_REVPAR_CHANGE_OWNED_COMP" hidden="1">"c8711"</definedName>
    <definedName name="IQ_HG_REVPAR_CHANGE_TOTAL" hidden="1">"c8692"</definedName>
    <definedName name="IQ_HG_REVPAR_CHANGE_TOTAL_COMP" hidden="1">"c8712"</definedName>
    <definedName name="IQ_HG_REVPAR_CHNAGE_FRANCHISE" hidden="1">"c8689"</definedName>
    <definedName name="IQ_HG_REVPAR_FRANCHISE" hidden="1">"c8669"</definedName>
    <definedName name="IQ_HG_REVPAR_MANAGED" hidden="1">"c8670"</definedName>
    <definedName name="IQ_HG_REVPAR_OTHER" hidden="1">"c8671"</definedName>
    <definedName name="IQ_HG_REVPAR_OWNED" hidden="1">"c8668"</definedName>
    <definedName name="IQ_HG_REVPAR_OWNED_COMP" hidden="1">"c8703"</definedName>
    <definedName name="IQ_HG_REVPAR_TOTAL" hidden="1">"c8672"</definedName>
    <definedName name="IQ_HG_REVPAR_TOTAL_COMP" hidden="1">"c8704"</definedName>
    <definedName name="IQ_HG_ROOM_PROM_COSTS" hidden="1">"c8745"</definedName>
    <definedName name="IQ_HG_ROOMS_BEG" hidden="1">"c8600"</definedName>
    <definedName name="IQ_HG_SLOT_MACHINES_JV" hidden="1">"c8639"</definedName>
    <definedName name="IQ_HG_SLOT_MACHINES_MANAGED" hidden="1">"c8640"</definedName>
    <definedName name="IQ_HG_SLOT_MACHINES_OWNED" hidden="1">"c8638"</definedName>
    <definedName name="IQ_HG_SLOT_MACHINES_TOTAL" hidden="1">"c8641"</definedName>
    <definedName name="IQ_HG_SOLD_FRANCHISE_HOTEL_PROPERTIES" hidden="1">"c8585"</definedName>
    <definedName name="IQ_HG_SOLD_FRANCHISE_ROOMS" hidden="1">"c8615"</definedName>
    <definedName name="IQ_HG_SOLD_HOTEL_PROPERTIES" hidden="1">"c8573"</definedName>
    <definedName name="IQ_HG_SOLD_MANAGED_HOTEL_PROPERTIES" hidden="1">"c8591"</definedName>
    <definedName name="IQ_HG_SOLD_MANAGED_ROOMS" hidden="1">"c8621"</definedName>
    <definedName name="IQ_HG_SOLD_OTHER_HOTEL_PROPERTIES" hidden="1">"c8597"</definedName>
    <definedName name="IQ_HG_SOLD_OTHER_ROOMS" hidden="1">"c8627"</definedName>
    <definedName name="IQ_HG_SOLD_OWNED_HOTEL_PROPERTIES" hidden="1">"c8579"</definedName>
    <definedName name="IQ_HG_SOLD_OWNED_ROOMS" hidden="1">"c8609"</definedName>
    <definedName name="IQ_HG_SOLD_ROOMS" hidden="1">"c8603"</definedName>
    <definedName name="IQ_HG_TABLE_GAMES_JV" hidden="1">"c8643"</definedName>
    <definedName name="IQ_HG_TABLE_GAMES_MANAGED" hidden="1">"c8644"</definedName>
    <definedName name="IQ_HG_TABLE_GAMES_OWNED" hidden="1">"c8642"</definedName>
    <definedName name="IQ_HG_TABLE_GAMES_TOTAL" hidden="1">"c8645"</definedName>
    <definedName name="IQ_HG_TOTAL_FRANCHISE_HOTEL_PROPERTIES" hidden="1">"c8587"</definedName>
    <definedName name="IQ_HG_TOTAL_FRANCHISE_ROOMS" hidden="1">"c8617"</definedName>
    <definedName name="IQ_HG_TOTAL_HOTEL_PROPERTIES" hidden="1">"c8575"</definedName>
    <definedName name="IQ_HG_TOTAL_MANAGED_HOTEL_PROPERTIES" hidden="1">"c8593"</definedName>
    <definedName name="IQ_HG_TOTAL_MANAGED_ROOMS" hidden="1">"c8623"</definedName>
    <definedName name="IQ_HG_TOTAL_OTHER_HOTEL_PROPERTIES" hidden="1">"c8599"</definedName>
    <definedName name="IQ_HG_TOTAL_OTHER_ROOMS" hidden="1">"c8629"</definedName>
    <definedName name="IQ_HG_TOTAL_OWNED_HOTEL_PROPERTIES" hidden="1">"c8581"</definedName>
    <definedName name="IQ_HG_TOTAL_OWNED_PROPERTIES_COMP" hidden="1">"c8693"</definedName>
    <definedName name="IQ_HG_TOTAL_OWNED_ROOMS" hidden="1">"c8611"</definedName>
    <definedName name="IQ_HG_TOTAL_OWNED_ROOMS_COMP" hidden="1">"c8695"</definedName>
    <definedName name="IQ_HG_TOTAL_PROM_COSTS" hidden="1">"c8748"</definedName>
    <definedName name="IQ_HG_TOTAL_PROPERTIES_COMP" hidden="1">"c8694"</definedName>
    <definedName name="IQ_HG_TOTAL_ROOMS" hidden="1">"c8605"</definedName>
    <definedName name="IQ_HG_TOTAL_ROOMS_COMP" hidden="1">"c8696"</definedName>
    <definedName name="IQ_HIGH_TARGET_PRICE" hidden="1">"c1651"</definedName>
    <definedName name="IQ_HIGH_TARGET_PRICE_CIQ" hidden="1">"c4659"</definedName>
    <definedName name="IQ_HIGHPRICE" hidden="1">"c545"</definedName>
    <definedName name="IQ_HOME_AVG_LOAN_SIZE" hidden="1">"c5911"</definedName>
    <definedName name="IQ_HOME_BACKLOG" hidden="1">"c5844"</definedName>
    <definedName name="IQ_HOME_BACKLOG_AVG_JV" hidden="1">"c5848"</definedName>
    <definedName name="IQ_HOME_BACKLOG_AVG_JV_GROWTH" hidden="1">"c5928"</definedName>
    <definedName name="IQ_HOME_BACKLOG_AVG_JV_INC" hidden="1">"c5851"</definedName>
    <definedName name="IQ_HOME_BACKLOG_AVG_JV_INC_GROWTH" hidden="1">"c5931"</definedName>
    <definedName name="IQ_HOME_BACKLOG_AVG_PRICE" hidden="1">"c5845"</definedName>
    <definedName name="IQ_HOME_BACKLOG_AVG_PRICE_GROWTH" hidden="1">"c5925"</definedName>
    <definedName name="IQ_HOME_BACKLOG_GROWTH" hidden="1">"c5924"</definedName>
    <definedName name="IQ_HOME_BACKLOG_JV" hidden="1">"c5847"</definedName>
    <definedName name="IQ_HOME_BACKLOG_JV_GROWTH" hidden="1">"c5927"</definedName>
    <definedName name="IQ_HOME_BACKLOG_JV_INC" hidden="1">"c5850"</definedName>
    <definedName name="IQ_HOME_BACKLOG_JV_INC_GROWTH" hidden="1">"c5930"</definedName>
    <definedName name="IQ_HOME_BACKLOG_VALUE" hidden="1">"c5846"</definedName>
    <definedName name="IQ_HOME_BACKLOG_VALUE_GROWTH" hidden="1">"c5926"</definedName>
    <definedName name="IQ_HOME_BACKLOG_VALUE_JV" hidden="1">"c5849"</definedName>
    <definedName name="IQ_HOME_BACKLOG_VALUE_JV_GROWTH" hidden="1">"c5929"</definedName>
    <definedName name="IQ_HOME_BACKLOG_VALUE_JV_INC" hidden="1">"c5852"</definedName>
    <definedName name="IQ_HOME_BACKLOG_VALUE_JV_INC_GROWTH" hidden="1">"c5932"</definedName>
    <definedName name="IQ_HOME_COMMUNITIES_ACTIVE" hidden="1">"c5862"</definedName>
    <definedName name="IQ_HOME_COMMUNITIES_ACTIVE_GROWTH" hidden="1">"c5942"</definedName>
    <definedName name="IQ_HOME_COMMUNITIES_ACTIVE_JV" hidden="1">"c5863"</definedName>
    <definedName name="IQ_HOME_COMMUNITIES_ACTIVE_JV_GROWTH" hidden="1">"c5943"</definedName>
    <definedName name="IQ_HOME_COMMUNITIES_ACTIVE_JV_INC" hidden="1">"c5864"</definedName>
    <definedName name="IQ_HOME_COMMUNITIES_ACTIVE_JV_INC_GROWTH" hidden="1">"c5944"</definedName>
    <definedName name="IQ_HOME_COST_CONSTRUCTION_SVCS" hidden="1">"c5882"</definedName>
    <definedName name="IQ_HOME_COST_ELIMINATIONS_OTHER" hidden="1">"c5883"</definedName>
    <definedName name="IQ_HOME_COST_FINANCIAL_SVCS" hidden="1">"c5881"</definedName>
    <definedName name="IQ_HOME_COST_HOUSING" hidden="1">"c5877"</definedName>
    <definedName name="IQ_HOME_COST_LAND_LOT" hidden="1">"c5878"</definedName>
    <definedName name="IQ_HOME_COST_OTHER_HOMEBUILDING" hidden="1">"c5879"</definedName>
    <definedName name="IQ_HOME_COST_TOTAL" hidden="1">"c5884"</definedName>
    <definedName name="IQ_HOME_COST_TOTAL_HOMEBUILDING" hidden="1">"c5880"</definedName>
    <definedName name="IQ_HOME_DELIVERED" hidden="1">"c5835"</definedName>
    <definedName name="IQ_HOME_DELIVERED_AVG_PRICE" hidden="1">"c5836"</definedName>
    <definedName name="IQ_HOME_DELIVERED_AVG_PRICE_GROWTH" hidden="1">"c5916"</definedName>
    <definedName name="IQ_HOME_DELIVERED_AVG_PRICE_JV" hidden="1">"c5839"</definedName>
    <definedName name="IQ_HOME_DELIVERED_AVG_PRICE_JV_GROWTH" hidden="1">"c5919"</definedName>
    <definedName name="IQ_HOME_DELIVERED_AVG_PRICE_JV_INC" hidden="1">"c5842"</definedName>
    <definedName name="IQ_HOME_DELIVERED_AVG_PRICE_JV_INC_GROWTH" hidden="1">"c5922"</definedName>
    <definedName name="IQ_HOME_DELIVERED_GROWTH" hidden="1">"c5915"</definedName>
    <definedName name="IQ_HOME_DELIVERED_JV" hidden="1">"c5838"</definedName>
    <definedName name="IQ_HOME_DELIVERED_JV_GROWTH" hidden="1">"c5918"</definedName>
    <definedName name="IQ_HOME_DELIVERED_JV_INC" hidden="1">"c5841"</definedName>
    <definedName name="IQ_HOME_DELIVERED_JV_INC_GROWTH" hidden="1">"c5921"</definedName>
    <definedName name="IQ_HOME_DELIVERED_VALUE" hidden="1">"c5837"</definedName>
    <definedName name="IQ_HOME_DELIVERED_VALUE_GROWTH" hidden="1">"c5917"</definedName>
    <definedName name="IQ_HOME_DELIVERED_VALUE_JV" hidden="1">"c5840"</definedName>
    <definedName name="IQ_HOME_DELIVERED_VALUE_JV_GROWTH" hidden="1">"c5920"</definedName>
    <definedName name="IQ_HOME_DELIVERED_VALUE_JV_INC" hidden="1">"c5843"</definedName>
    <definedName name="IQ_HOME_DELIVERED_VALUE_JV_INC_GROWTH" hidden="1">"c5923"</definedName>
    <definedName name="IQ_HOME_EQUITY_LOC_NET_CHARGE_OFFS_FDIC" hidden="1">"c6644"</definedName>
    <definedName name="IQ_HOME_EQUITY_LOC_TOTAL_CHARGE_OFFS_FDIC" hidden="1">"c6606"</definedName>
    <definedName name="IQ_HOME_EQUITY_LOC_TOTAL_RECOVERIES_FDIC" hidden="1">"c6625"</definedName>
    <definedName name="IQ_HOME_FINISHED_HOMES_CIP" hidden="1">"c5865"</definedName>
    <definedName name="IQ_HOME_FIRSTLIEN_MORT_ORIGINATED" hidden="1">"c5905"</definedName>
    <definedName name="IQ_HOME_FIRSTLIEN_MORT_ORIGINATED_VOL" hidden="1">"c5908"</definedName>
    <definedName name="IQ_HOME_HUC" hidden="1">"c5822"</definedName>
    <definedName name="IQ_HOME_HUC_JV" hidden="1">"c5823"</definedName>
    <definedName name="IQ_HOME_HUC_JV_INC" hidden="1">"c5824"</definedName>
    <definedName name="IQ_HOME_INV_NOT_OWNED" hidden="1">"c5868"</definedName>
    <definedName name="IQ_HOME_LAND_DEVELOPMENT" hidden="1">"c5866"</definedName>
    <definedName name="IQ_HOME_LAND_FUTURE_DEVELOPMENT" hidden="1">"c5867"</definedName>
    <definedName name="IQ_HOME_LOAN_APPLICATIONS" hidden="1">"c5910"</definedName>
    <definedName name="IQ_HOME_LOANS_SOLD_COUNT" hidden="1">"c5912"</definedName>
    <definedName name="IQ_HOME_LOANS_SOLD_VALUE" hidden="1">"c5913"</definedName>
    <definedName name="IQ_HOME_LOTS_CONTROLLED" hidden="1">"c5831"</definedName>
    <definedName name="IQ_HOME_LOTS_FINISHED" hidden="1">"c5827"</definedName>
    <definedName name="IQ_HOME_LOTS_HELD_SALE" hidden="1">"c5830"</definedName>
    <definedName name="IQ_HOME_LOTS_JV" hidden="1">"c5833"</definedName>
    <definedName name="IQ_HOME_LOTS_JV_INC" hidden="1">"c5834"</definedName>
    <definedName name="IQ_HOME_LOTS_OTHER" hidden="1">"c5832"</definedName>
    <definedName name="IQ_HOME_LOTS_OWNED" hidden="1">"c5828"</definedName>
    <definedName name="IQ_HOME_LOTS_UNDER_DEVELOPMENT" hidden="1">"c5826"</definedName>
    <definedName name="IQ_HOME_LOTS_UNDER_OPTION" hidden="1">"c5829"</definedName>
    <definedName name="IQ_HOME_LOTS_UNDEVELOPED" hidden="1">"c5825"</definedName>
    <definedName name="IQ_HOME_MORT_CAPTURE_RATE" hidden="1">"c5906"</definedName>
    <definedName name="IQ_HOME_MORT_ORIGINATED" hidden="1">"c5907"</definedName>
    <definedName name="IQ_HOME_OBLIGATIONS_INV_NOT_OWNED" hidden="1">"c5914"</definedName>
    <definedName name="IQ_HOME_ORDERS" hidden="1">"c5853"</definedName>
    <definedName name="IQ_HOME_ORDERS_AVG_PRICE" hidden="1">"c5854"</definedName>
    <definedName name="IQ_HOME_ORDERS_AVG_PRICE_GROWTH" hidden="1">"c5934"</definedName>
    <definedName name="IQ_HOME_ORDERS_AVG_PRICE_JV" hidden="1">"c5857"</definedName>
    <definedName name="IQ_HOME_ORDERS_AVG_PRICE_JV_GROWTH" hidden="1">"c5937"</definedName>
    <definedName name="IQ_HOME_ORDERS_AVG_PRICE_JV_INC" hidden="1">"c5860"</definedName>
    <definedName name="IQ_HOME_ORDERS_AVG_PRICE_JV_INC_GROWTH" hidden="1">"c5940"</definedName>
    <definedName name="IQ_HOME_ORDERS_GROWTH" hidden="1">"c5933"</definedName>
    <definedName name="IQ_HOME_ORDERS_JV" hidden="1">"c5856"</definedName>
    <definedName name="IQ_HOME_ORDERS_JV_GROWTH" hidden="1">"c5936"</definedName>
    <definedName name="IQ_HOME_ORDERS_JV_INC" hidden="1">"c5859"</definedName>
    <definedName name="IQ_HOME_ORDERS_JV_INC_GROWTH" hidden="1">"c5939"</definedName>
    <definedName name="IQ_HOME_ORDERS_VALUE" hidden="1">"c5855"</definedName>
    <definedName name="IQ_HOME_ORDERS_VALUE_GROWTH" hidden="1">"c5935"</definedName>
    <definedName name="IQ_HOME_ORDERS_VALUE_JV" hidden="1">"c5858"</definedName>
    <definedName name="IQ_HOME_ORDERS_VALUE_JV_GROWTH" hidden="1">"c5938"</definedName>
    <definedName name="IQ_HOME_ORDERS_VALUE_JV_INC" hidden="1">"c5861"</definedName>
    <definedName name="IQ_HOME_ORDERS_VALUE_JV_INC_GROWTH" hidden="1">"c5941"</definedName>
    <definedName name="IQ_HOME_ORIGINATION_TOTAL" hidden="1">"c5909"</definedName>
    <definedName name="IQ_HOME_PRETAX_INC_CONSTRUCTION_SVCS" hidden="1">"c5890"</definedName>
    <definedName name="IQ_HOME_PRETAX_INC_ELIMINATIONS_OTHER" hidden="1">"c5891"</definedName>
    <definedName name="IQ_HOME_PRETAX_INC_FINANCIAL_SVCS" hidden="1">"c5889"</definedName>
    <definedName name="IQ_HOME_PRETAX_INC_HOUSING" hidden="1">"c5885"</definedName>
    <definedName name="IQ_HOME_PRETAX_INC_LAND_LOT" hidden="1">"c5886"</definedName>
    <definedName name="IQ_HOME_PRETAX_INC_OTHER_HOMEBUILDING" hidden="1">"c5887"</definedName>
    <definedName name="IQ_HOME_PRETAX_INC_TOTAL" hidden="1">"c5892"</definedName>
    <definedName name="IQ_HOME_PRETAX_INC_TOTAL_HOMEBUILDING" hidden="1">"c5888"</definedName>
    <definedName name="IQ_HOME_PURCH_OBLIGATION_1YR" hidden="1">"c5898"</definedName>
    <definedName name="IQ_HOME_PURCH_OBLIGATION_2YR" hidden="1">"c5899"</definedName>
    <definedName name="IQ_HOME_PURCH_OBLIGATION_3YR" hidden="1">"c5900"</definedName>
    <definedName name="IQ_HOME_PURCH_OBLIGATION_4YR" hidden="1">"c5901"</definedName>
    <definedName name="IQ_HOME_PURCH_OBLIGATION_5YR" hidden="1">"c5902"</definedName>
    <definedName name="IQ_HOME_PURCH_OBLIGATION_AFTER5" hidden="1">"c5903"</definedName>
    <definedName name="IQ_HOME_PURCH_OBLIGATION_TOTAL" hidden="1">"c5904"</definedName>
    <definedName name="IQ_HOME_REV_CONSTRUCTION_SERVICES" hidden="1">"c5874"</definedName>
    <definedName name="IQ_HOME_REV_ELIMINATIONS_OTHER" hidden="1">"c5875"</definedName>
    <definedName name="IQ_HOME_REV_FINANCIAL_SERVICES" hidden="1">"c5873"</definedName>
    <definedName name="IQ_HOME_REV_HOUSING" hidden="1">"c5872"</definedName>
    <definedName name="IQ_HOME_REV_LAND_LOT" hidden="1">"c5870"</definedName>
    <definedName name="IQ_HOME_REV_OTHER_HOMEBUILDING" hidden="1">"c5871"</definedName>
    <definedName name="IQ_HOME_REV_TOTAL" hidden="1">"c5876"</definedName>
    <definedName name="IQ_HOME_SALES_NEW" hidden="1">"c6924"</definedName>
    <definedName name="IQ_HOME_SALES_NEW_APR" hidden="1">"c7584"</definedName>
    <definedName name="IQ_HOME_SALES_NEW_APR_FC" hidden="1">"c8464"</definedName>
    <definedName name="IQ_HOME_SALES_NEW_FC" hidden="1">"c7804"</definedName>
    <definedName name="IQ_HOME_SALES_NEW_POP" hidden="1">"c7144"</definedName>
    <definedName name="IQ_HOME_SALES_NEW_POP_FC" hidden="1">"c8024"</definedName>
    <definedName name="IQ_HOME_SALES_NEW_YOY" hidden="1">"c7364"</definedName>
    <definedName name="IQ_HOME_SALES_NEW_YOY_FC" hidden="1">"c8244"</definedName>
    <definedName name="IQ_HOME_TOTAL_INV" hidden="1">"c5869"</definedName>
    <definedName name="IQ_HOME_WARRANTY_RES_BEG" hidden="1">"c5893"</definedName>
    <definedName name="IQ_HOME_WARRANTY_RES_END" hidden="1">"c5897"</definedName>
    <definedName name="IQ_HOME_WARRANTY_RES_ISS" hidden="1">"c5894"</definedName>
    <definedName name="IQ_HOME_WARRANTY_RES_OTHER" hidden="1">"c5896"</definedName>
    <definedName name="IQ_HOME_WARRANTY_RES_PAY" hidden="1">"c5895"</definedName>
    <definedName name="IQ_HOMEOWNERS_WRITTEN" hidden="1">"c546"</definedName>
    <definedName name="IQ_HOURLY_COMP" hidden="1">"c6879"</definedName>
    <definedName name="IQ_HOURLY_COMP_APR" hidden="1">"c7539"</definedName>
    <definedName name="IQ_HOURLY_COMP_APR_FC" hidden="1">"c8419"</definedName>
    <definedName name="IQ_HOURLY_COMP_FC" hidden="1">"c7759"</definedName>
    <definedName name="IQ_HOURLY_COMP_POP" hidden="1">"c7099"</definedName>
    <definedName name="IQ_HOURLY_COMP_POP_FC" hidden="1">"c7979"</definedName>
    <definedName name="IQ_HOURLY_COMP_YOY" hidden="1">"c7319"</definedName>
    <definedName name="IQ_HOURLY_COMP_YOY_FC" hidden="1">"c8199"</definedName>
    <definedName name="IQ_HOUSING_COMPLETIONS" hidden="1">"c6881"</definedName>
    <definedName name="IQ_HOUSING_COMPLETIONS_APR" hidden="1">"c7541"</definedName>
    <definedName name="IQ_HOUSING_COMPLETIONS_APR_FC" hidden="1">"c8421"</definedName>
    <definedName name="IQ_HOUSING_COMPLETIONS_FC" hidden="1">"c7761"</definedName>
    <definedName name="IQ_HOUSING_COMPLETIONS_POP" hidden="1">"c7101"</definedName>
    <definedName name="IQ_HOUSING_COMPLETIONS_POP_FC" hidden="1">"c7981"</definedName>
    <definedName name="IQ_HOUSING_COMPLETIONS_SINGLE_FAM_APR_FC_UNUSED_UNUSED_UNUSED" hidden="1">"c8422"</definedName>
    <definedName name="IQ_HOUSING_COMPLETIONS_SINGLE_FAM_APR_UNUSED_UNUSED_UNUSED" hidden="1">"c7542"</definedName>
    <definedName name="IQ_HOUSING_COMPLETIONS_SINGLE_FAM_FC_UNUSED_UNUSED_UNUSED" hidden="1">"c7762"</definedName>
    <definedName name="IQ_HOUSING_COMPLETIONS_SINGLE_FAM_POP_FC_UNUSED_UNUSED_UNUSED" hidden="1">"c7982"</definedName>
    <definedName name="IQ_HOUSING_COMPLETIONS_SINGLE_FAM_POP_UNUSED_UNUSED_UNUSED" hidden="1">"c7102"</definedName>
    <definedName name="IQ_HOUSING_COMPLETIONS_SINGLE_FAM_UNUSED_UNUSED_UNUSED" hidden="1">"c6882"</definedName>
    <definedName name="IQ_HOUSING_COMPLETIONS_SINGLE_FAM_YOY_FC_UNUSED_UNUSED_UNUSED" hidden="1">"c8202"</definedName>
    <definedName name="IQ_HOUSING_COMPLETIONS_SINGLE_FAM_YOY_UNUSED_UNUSED_UNUSED" hidden="1">"c7322"</definedName>
    <definedName name="IQ_HOUSING_COMPLETIONS_YOY" hidden="1">"c7321"</definedName>
    <definedName name="IQ_HOUSING_COMPLETIONS_YOY_FC" hidden="1">"c8201"</definedName>
    <definedName name="IQ_HOUSING_PERMITS" hidden="1">"c6883"</definedName>
    <definedName name="IQ_HOUSING_PERMITS_APR" hidden="1">"c7543"</definedName>
    <definedName name="IQ_HOUSING_PERMITS_APR_FC" hidden="1">"c8423"</definedName>
    <definedName name="IQ_HOUSING_PERMITS_FC" hidden="1">"c7763"</definedName>
    <definedName name="IQ_HOUSING_PERMITS_POP" hidden="1">"c7103"</definedName>
    <definedName name="IQ_HOUSING_PERMITS_POP_FC" hidden="1">"c7983"</definedName>
    <definedName name="IQ_HOUSING_PERMITS_YOY" hidden="1">"c7323"</definedName>
    <definedName name="IQ_HOUSING_PERMITS_YOY_FC" hidden="1">"c8203"</definedName>
    <definedName name="IQ_HOUSING_STARTS" hidden="1">"c6884"</definedName>
    <definedName name="IQ_HOUSING_STARTS_APR" hidden="1">"c7544"</definedName>
    <definedName name="IQ_HOUSING_STARTS_APR_FC" hidden="1">"c8424"</definedName>
    <definedName name="IQ_HOUSING_STARTS_FC" hidden="1">"c7764"</definedName>
    <definedName name="IQ_HOUSING_STARTS_POP" hidden="1">"c7104"</definedName>
    <definedName name="IQ_HOUSING_STARTS_POP_FC" hidden="1">"c7984"</definedName>
    <definedName name="IQ_HOUSING_STARTS_SAAR" hidden="1">"c6885"</definedName>
    <definedName name="IQ_HOUSING_STARTS_SAAR_APR" hidden="1">"c7545"</definedName>
    <definedName name="IQ_HOUSING_STARTS_SAAR_APR_FC" hidden="1">"c8425"</definedName>
    <definedName name="IQ_HOUSING_STARTS_SAAR_FC" hidden="1">"c7765"</definedName>
    <definedName name="IQ_HOUSING_STARTS_SAAR_POP" hidden="1">"c7105"</definedName>
    <definedName name="IQ_HOUSING_STARTS_SAAR_POP_FC" hidden="1">"c7985"</definedName>
    <definedName name="IQ_HOUSING_STARTS_SAAR_YOY" hidden="1">"c7325"</definedName>
    <definedName name="IQ_HOUSING_STARTS_SAAR_YOY_FC" hidden="1">"c8205"</definedName>
    <definedName name="IQ_HOUSING_STARTS_YOY" hidden="1">"c7324"</definedName>
    <definedName name="IQ_HOUSING_STARTS_YOY_FC" hidden="1">"c8204"</definedName>
    <definedName name="IQ_HRS_WORKED_FULL_PT" hidden="1">"c6880"</definedName>
    <definedName name="IQ_HRS_WORKED_FULL_PT_APR" hidden="1">"c7540"</definedName>
    <definedName name="IQ_HRS_WORKED_FULL_PT_APR_FC" hidden="1">"c8420"</definedName>
    <definedName name="IQ_HRS_WORKED_FULL_PT_FC" hidden="1">"c7760"</definedName>
    <definedName name="IQ_HRS_WORKED_FULL_PT_POP" hidden="1">"c7100"</definedName>
    <definedName name="IQ_HRS_WORKED_FULL_PT_POP_FC" hidden="1">"c7980"</definedName>
    <definedName name="IQ_HRS_WORKED_FULL_PT_YOY" hidden="1">"c7320"</definedName>
    <definedName name="IQ_HRS_WORKED_FULL_PT_YOY_FC" hidden="1">"c8200"</definedName>
    <definedName name="IQ_IM_AVG_REV_PER_CLICK" hidden="1">"c9991"</definedName>
    <definedName name="IQ_IM_NUMBER_PAGE_VIEWS" hidden="1">"c9993"</definedName>
    <definedName name="IQ_IM_NUMBER_PAID_CLICKS" hidden="1">"c9995"</definedName>
    <definedName name="IQ_IM_NUMBER_PAID_CLICKS_GROWTH" hidden="1">"c9996"</definedName>
    <definedName name="IQ_IM_PAGE_VIEWS_GROWTH" hidden="1">"c9994"</definedName>
    <definedName name="IQ_IM_REV_PER_PAGE_VIEW_GROWTH" hidden="1">"c9992"</definedName>
    <definedName name="IQ_IM_TRAFFIC_ACQUISITION_CHANGE" hidden="1">"c9998"</definedName>
    <definedName name="IQ_IM_TRAFFIC_ACQUISITION_COST_TO_AD_REV_RATIO" hidden="1">"c10000"</definedName>
    <definedName name="IQ_IM_TRAFFIC_ACQUISITION_COST_TO_TOTAL_REV_RATIO" hidden="1">"c9999"</definedName>
    <definedName name="IQ_IM_TRAFFIC_ACQUISITION_COSTS" hidden="1">"c9997"</definedName>
    <definedName name="IQ_IMPAIR_OIL" hidden="1">"c547"</definedName>
    <definedName name="IQ_IMPAIRMENT_GW" hidden="1">"c548"</definedName>
    <definedName name="IQ_IMPORT_PRICE_INDEX" hidden="1">"c6886"</definedName>
    <definedName name="IQ_IMPORT_PRICE_INDEX_APR" hidden="1">"c7546"</definedName>
    <definedName name="IQ_IMPORT_PRICE_INDEX_APR_FC" hidden="1">"c8426"</definedName>
    <definedName name="IQ_IMPORT_PRICE_INDEX_FC" hidden="1">"c7766"</definedName>
    <definedName name="IQ_IMPORT_PRICE_INDEX_POP" hidden="1">"c7106"</definedName>
    <definedName name="IQ_IMPORT_PRICE_INDEX_POP_FC" hidden="1">"c7986"</definedName>
    <definedName name="IQ_IMPORT_PRICE_INDEX_YOY" hidden="1">"c7326"</definedName>
    <definedName name="IQ_IMPORT_PRICE_INDEX_YOY_FC" hidden="1">"c8206"</definedName>
    <definedName name="IQ_IMPORTS_GOODS" hidden="1">"c6887"</definedName>
    <definedName name="IQ_IMPORTS_GOODS_APR" hidden="1">"c7547"</definedName>
    <definedName name="IQ_IMPORTS_GOODS_APR_FC" hidden="1">"c8427"</definedName>
    <definedName name="IQ_IMPORTS_GOODS_FC" hidden="1">"c7767"</definedName>
    <definedName name="IQ_IMPORTS_GOODS_NONFACTOR_SERVICES" hidden="1">"c6888"</definedName>
    <definedName name="IQ_IMPORTS_GOODS_NONFACTOR_SERVICES_APR" hidden="1">"c7548"</definedName>
    <definedName name="IQ_IMPORTS_GOODS_NONFACTOR_SERVICES_APR_FC" hidden="1">"c8428"</definedName>
    <definedName name="IQ_IMPORTS_GOODS_NONFACTOR_SERVICES_FC" hidden="1">"c7768"</definedName>
    <definedName name="IQ_IMPORTS_GOODS_NONFACTOR_SERVICES_POP" hidden="1">"c7108"</definedName>
    <definedName name="IQ_IMPORTS_GOODS_NONFACTOR_SERVICES_POP_FC" hidden="1">"c7988"</definedName>
    <definedName name="IQ_IMPORTS_GOODS_NONFACTOR_SERVICES_YOY" hidden="1">"c7328"</definedName>
    <definedName name="IQ_IMPORTS_GOODS_NONFACTOR_SERVICES_YOY_FC" hidden="1">"c8208"</definedName>
    <definedName name="IQ_IMPORTS_GOODS_POP" hidden="1">"c7107"</definedName>
    <definedName name="IQ_IMPORTS_GOODS_POP_FC" hidden="1">"c7987"</definedName>
    <definedName name="IQ_IMPORTS_GOODS_REAL" hidden="1">"c11950"</definedName>
    <definedName name="IQ_IMPORTS_GOODS_REAL_APR" hidden="1">"c11953"</definedName>
    <definedName name="IQ_IMPORTS_GOODS_REAL_POP" hidden="1">"c11951"</definedName>
    <definedName name="IQ_IMPORTS_GOODS_REAL_SAAR_APR_FC_UNUSED_UNUSED_UNUSED" hidden="1">"c8523"</definedName>
    <definedName name="IQ_IMPORTS_GOODS_REAL_SAAR_APR_UNUSED_UNUSED_UNUSED" hidden="1">"c7643"</definedName>
    <definedName name="IQ_IMPORTS_GOODS_REAL_SAAR_FC_UNUSED_UNUSED_UNUSED" hidden="1">"c7863"</definedName>
    <definedName name="IQ_IMPORTS_GOODS_REAL_SAAR_POP_FC_UNUSED_UNUSED_UNUSED" hidden="1">"c8083"</definedName>
    <definedName name="IQ_IMPORTS_GOODS_REAL_SAAR_POP_UNUSED_UNUSED_UNUSED" hidden="1">"c7203"</definedName>
    <definedName name="IQ_IMPORTS_GOODS_REAL_SAAR_UNUSED_UNUSED_UNUSED" hidden="1">"c6983"</definedName>
    <definedName name="IQ_IMPORTS_GOODS_REAL_SAAR_YOY_FC_UNUSED_UNUSED_UNUSED" hidden="1">"c8303"</definedName>
    <definedName name="IQ_IMPORTS_GOODS_REAL_SAAR_YOY_UNUSED_UNUSED_UNUSED" hidden="1">"c7423"</definedName>
    <definedName name="IQ_IMPORTS_GOODS_REAL_YOY" hidden="1">"c11952"</definedName>
    <definedName name="IQ_IMPORTS_GOODS_SAAR" hidden="1">"c6891"</definedName>
    <definedName name="IQ_IMPORTS_GOODS_SAAR_APR" hidden="1">"c7551"</definedName>
    <definedName name="IQ_IMPORTS_GOODS_SAAR_APR_FC" hidden="1">"c8431"</definedName>
    <definedName name="IQ_IMPORTS_GOODS_SAAR_FC" hidden="1">"c7771"</definedName>
    <definedName name="IQ_IMPORTS_GOODS_SAAR_POP" hidden="1">"c7111"</definedName>
    <definedName name="IQ_IMPORTS_GOODS_SAAR_POP_FC" hidden="1">"c7991"</definedName>
    <definedName name="IQ_IMPORTS_GOODS_SAAR_USD_APR_FC" hidden="1">"c11849"</definedName>
    <definedName name="IQ_IMPORTS_GOODS_SAAR_USD_FC" hidden="1">"c11846"</definedName>
    <definedName name="IQ_IMPORTS_GOODS_SAAR_USD_POP_FC" hidden="1">"c11847"</definedName>
    <definedName name="IQ_IMPORTS_GOODS_SAAR_USD_YOY_FC" hidden="1">"c11848"</definedName>
    <definedName name="IQ_IMPORTS_GOODS_SAAR_YOY" hidden="1">"c7331"</definedName>
    <definedName name="IQ_IMPORTS_GOODS_SAAR_YOY_FC" hidden="1">"c8211"</definedName>
    <definedName name="IQ_IMPORTS_GOODS_SERVICES_APR_FC_UNUSED_UNUSED_UNUSED" hidden="1">"c8429"</definedName>
    <definedName name="IQ_IMPORTS_GOODS_SERVICES_APR_UNUSED_UNUSED_UNUSED" hidden="1">"c7549"</definedName>
    <definedName name="IQ_IMPORTS_GOODS_SERVICES_FC_UNUSED_UNUSED_UNUSED" hidden="1">"c7769"</definedName>
    <definedName name="IQ_IMPORTS_GOODS_SERVICES_POP_FC_UNUSED_UNUSED_UNUSED" hidden="1">"c7989"</definedName>
    <definedName name="IQ_IMPORTS_GOODS_SERVICES_POP_UNUSED_UNUSED_UNUSED" hidden="1">"c7109"</definedName>
    <definedName name="IQ_IMPORTS_GOODS_SERVICES_REAL" hidden="1">"c6985"</definedName>
    <definedName name="IQ_IMPORTS_GOODS_SERVICES_REAL_APR" hidden="1">"c7645"</definedName>
    <definedName name="IQ_IMPORTS_GOODS_SERVICES_REAL_APR_FC" hidden="1">"c8525"</definedName>
    <definedName name="IQ_IMPORTS_GOODS_SERVICES_REAL_FC" hidden="1">"c7865"</definedName>
    <definedName name="IQ_IMPORTS_GOODS_SERVICES_REAL_POP" hidden="1">"c7205"</definedName>
    <definedName name="IQ_IMPORTS_GOODS_SERVICES_REAL_POP_FC" hidden="1">"c8085"</definedName>
    <definedName name="IQ_IMPORTS_GOODS_SERVICES_REAL_SAAR" hidden="1">"c11958"</definedName>
    <definedName name="IQ_IMPORTS_GOODS_SERVICES_REAL_SAAR_APR" hidden="1">"c11961"</definedName>
    <definedName name="IQ_IMPORTS_GOODS_SERVICES_REAL_SAAR_APR_FC_UNUSED_UNUSED_UNUSED" hidden="1">"c8524"</definedName>
    <definedName name="IQ_IMPORTS_GOODS_SERVICES_REAL_SAAR_APR_UNUSED_UNUSED_UNUSED" hidden="1">"c7644"</definedName>
    <definedName name="IQ_IMPORTS_GOODS_SERVICES_REAL_SAAR_FC_UNUSED_UNUSED_UNUSED" hidden="1">"c7864"</definedName>
    <definedName name="IQ_IMPORTS_GOODS_SERVICES_REAL_SAAR_POP" hidden="1">"c11959"</definedName>
    <definedName name="IQ_IMPORTS_GOODS_SERVICES_REAL_SAAR_POP_FC_UNUSED_UNUSED_UNUSED" hidden="1">"c8084"</definedName>
    <definedName name="IQ_IMPORTS_GOODS_SERVICES_REAL_SAAR_POP_UNUSED_UNUSED_UNUSED" hidden="1">"c7204"</definedName>
    <definedName name="IQ_IMPORTS_GOODS_SERVICES_REAL_SAAR_UNUSED_UNUSED_UNUSED" hidden="1">"c6984"</definedName>
    <definedName name="IQ_IMPORTS_GOODS_SERVICES_REAL_SAAR_USD" hidden="1">"c11962"</definedName>
    <definedName name="IQ_IMPORTS_GOODS_SERVICES_REAL_SAAR_USD_APR" hidden="1">"c11965"</definedName>
    <definedName name="IQ_IMPORTS_GOODS_SERVICES_REAL_SAAR_USD_APR_FC" hidden="1">"c11969"</definedName>
    <definedName name="IQ_IMPORTS_GOODS_SERVICES_REAL_SAAR_USD_FC" hidden="1">"c11966"</definedName>
    <definedName name="IQ_IMPORTS_GOODS_SERVICES_REAL_SAAR_USD_POP" hidden="1">"c11963"</definedName>
    <definedName name="IQ_IMPORTS_GOODS_SERVICES_REAL_SAAR_USD_POP_FC" hidden="1">"c11967"</definedName>
    <definedName name="IQ_IMPORTS_GOODS_SERVICES_REAL_SAAR_USD_YOY" hidden="1">"c11964"</definedName>
    <definedName name="IQ_IMPORTS_GOODS_SERVICES_REAL_SAAR_USD_YOY_FC" hidden="1">"c11968"</definedName>
    <definedName name="IQ_IMPORTS_GOODS_SERVICES_REAL_SAAR_YOY" hidden="1">"c11960"</definedName>
    <definedName name="IQ_IMPORTS_GOODS_SERVICES_REAL_SAAR_YOY_FC_UNUSED_UNUSED_UNUSED" hidden="1">"c8304"</definedName>
    <definedName name="IQ_IMPORTS_GOODS_SERVICES_REAL_SAAR_YOY_UNUSED_UNUSED_UNUSED" hidden="1">"c7424"</definedName>
    <definedName name="IQ_IMPORTS_GOODS_SERVICES_REAL_USD" hidden="1">"c11954"</definedName>
    <definedName name="IQ_IMPORTS_GOODS_SERVICES_REAL_USD_APR" hidden="1">"c11957"</definedName>
    <definedName name="IQ_IMPORTS_GOODS_SERVICES_REAL_USD_POP" hidden="1">"c11955"</definedName>
    <definedName name="IQ_IMPORTS_GOODS_SERVICES_REAL_USD_YOY" hidden="1">"c11956"</definedName>
    <definedName name="IQ_IMPORTS_GOODS_SERVICES_REAL_YOY" hidden="1">"c7425"</definedName>
    <definedName name="IQ_IMPORTS_GOODS_SERVICES_REAL_YOY_FC" hidden="1">"c8305"</definedName>
    <definedName name="IQ_IMPORTS_GOODS_SERVICES_SAAR" hidden="1">"c6890"</definedName>
    <definedName name="IQ_IMPORTS_GOODS_SERVICES_SAAR_APR" hidden="1">"c7550"</definedName>
    <definedName name="IQ_IMPORTS_GOODS_SERVICES_SAAR_APR_FC" hidden="1">"c8430"</definedName>
    <definedName name="IQ_IMPORTS_GOODS_SERVICES_SAAR_FC" hidden="1">"c7770"</definedName>
    <definedName name="IQ_IMPORTS_GOODS_SERVICES_SAAR_POP" hidden="1">"c7110"</definedName>
    <definedName name="IQ_IMPORTS_GOODS_SERVICES_SAAR_POP_FC" hidden="1">"c7990"</definedName>
    <definedName name="IQ_IMPORTS_GOODS_SERVICES_SAAR_YOY" hidden="1">"c7330"</definedName>
    <definedName name="IQ_IMPORTS_GOODS_SERVICES_SAAR_YOY_FC" hidden="1">"c8210"</definedName>
    <definedName name="IQ_IMPORTS_GOODS_SERVICES_UNUSED_UNUSED_UNUSED" hidden="1">"c6889"</definedName>
    <definedName name="IQ_IMPORTS_GOODS_SERVICES_USD" hidden="1">"c11842"</definedName>
    <definedName name="IQ_IMPORTS_GOODS_SERVICES_USD_APR" hidden="1">"c11845"</definedName>
    <definedName name="IQ_IMPORTS_GOODS_SERVICES_USD_POP" hidden="1">"c11843"</definedName>
    <definedName name="IQ_IMPORTS_GOODS_SERVICES_USD_YOY" hidden="1">"c11844"</definedName>
    <definedName name="IQ_IMPORTS_GOODS_SERVICES_YOY_FC_UNUSED_UNUSED_UNUSED" hidden="1">"c8209"</definedName>
    <definedName name="IQ_IMPORTS_GOODS_SERVICES_YOY_UNUSED_UNUSED_UNUSED" hidden="1">"c7329"</definedName>
    <definedName name="IQ_IMPORTS_GOODS_USD_APR_FC" hidden="1">"c11841"</definedName>
    <definedName name="IQ_IMPORTS_GOODS_USD_FC" hidden="1">"c11838"</definedName>
    <definedName name="IQ_IMPORTS_GOODS_USD_POP_FC" hidden="1">"c11839"</definedName>
    <definedName name="IQ_IMPORTS_GOODS_USD_YOY_FC" hidden="1">"c11840"</definedName>
    <definedName name="IQ_IMPORTS_GOODS_YOY" hidden="1">"c7327"</definedName>
    <definedName name="IQ_IMPORTS_GOODS_YOY_FC" hidden="1">"c8207"</definedName>
    <definedName name="IQ_IMPORTS_NONFACTOR_SERVICES" hidden="1">"c6892"</definedName>
    <definedName name="IQ_IMPORTS_NONFACTOR_SERVICES_APR" hidden="1">"c7552"</definedName>
    <definedName name="IQ_IMPORTS_NONFACTOR_SERVICES_APR_FC" hidden="1">"c8432"</definedName>
    <definedName name="IQ_IMPORTS_NONFACTOR_SERVICES_FC" hidden="1">"c7772"</definedName>
    <definedName name="IQ_IMPORTS_NONFACTOR_SERVICES_POP" hidden="1">"c7112"</definedName>
    <definedName name="IQ_IMPORTS_NONFACTOR_SERVICES_POP_FC" hidden="1">"c7992"</definedName>
    <definedName name="IQ_IMPORTS_NONFACTOR_SERVICES_SAAR" hidden="1">"c6893"</definedName>
    <definedName name="IQ_IMPORTS_NONFACTOR_SERVICES_SAAR_APR" hidden="1">"c7553"</definedName>
    <definedName name="IQ_IMPORTS_NONFACTOR_SERVICES_SAAR_APR_FC" hidden="1">"c8433"</definedName>
    <definedName name="IQ_IMPORTS_NONFACTOR_SERVICES_SAAR_FC" hidden="1">"c7773"</definedName>
    <definedName name="IQ_IMPORTS_NONFACTOR_SERVICES_SAAR_POP" hidden="1">"c7113"</definedName>
    <definedName name="IQ_IMPORTS_NONFACTOR_SERVICES_SAAR_POP_FC" hidden="1">"c7993"</definedName>
    <definedName name="IQ_IMPORTS_NONFACTOR_SERVICES_SAAR_USD_APR_FC" hidden="1">"c11857"</definedName>
    <definedName name="IQ_IMPORTS_NONFACTOR_SERVICES_SAAR_USD_FC" hidden="1">"c11854"</definedName>
    <definedName name="IQ_IMPORTS_NONFACTOR_SERVICES_SAAR_USD_POP_FC" hidden="1">"c11855"</definedName>
    <definedName name="IQ_IMPORTS_NONFACTOR_SERVICES_SAAR_USD_YOY_FC" hidden="1">"c11856"</definedName>
    <definedName name="IQ_IMPORTS_NONFACTOR_SERVICES_SAAR_YOY" hidden="1">"c7333"</definedName>
    <definedName name="IQ_IMPORTS_NONFACTOR_SERVICES_SAAR_YOY_FC" hidden="1">"c8213"</definedName>
    <definedName name="IQ_IMPORTS_NONFACTOR_SERVICES_USD_APR_FC" hidden="1">"c11853"</definedName>
    <definedName name="IQ_IMPORTS_NONFACTOR_SERVICES_USD_FC" hidden="1">"c11850"</definedName>
    <definedName name="IQ_IMPORTS_NONFACTOR_SERVICES_USD_POP_FC" hidden="1">"c11851"</definedName>
    <definedName name="IQ_IMPORTS_NONFACTOR_SERVICES_USD_YOY_FC" hidden="1">"c11852"</definedName>
    <definedName name="IQ_IMPORTS_NONFACTOR_SERVICES_YOY" hidden="1">"c7332"</definedName>
    <definedName name="IQ_IMPORTS_NONFACTOR_SERVICES_YOY_FC" hidden="1">"c8212"</definedName>
    <definedName name="IQ_IMPORTS_SERVICES" hidden="1">"c11858"</definedName>
    <definedName name="IQ_IMPORTS_SERVICES_APR" hidden="1">"c11861"</definedName>
    <definedName name="IQ_IMPORTS_SERVICES_POP" hidden="1">"c11859"</definedName>
    <definedName name="IQ_IMPORTS_SERVICES_REAL" hidden="1">"c6986"</definedName>
    <definedName name="IQ_IMPORTS_SERVICES_REAL_APR" hidden="1">"c7646"</definedName>
    <definedName name="IQ_IMPORTS_SERVICES_REAL_APR_FC" hidden="1">"c8526"</definedName>
    <definedName name="IQ_IMPORTS_SERVICES_REAL_FC" hidden="1">"c7866"</definedName>
    <definedName name="IQ_IMPORTS_SERVICES_REAL_POP" hidden="1">"c7206"</definedName>
    <definedName name="IQ_IMPORTS_SERVICES_REAL_POP_FC" hidden="1">"c8086"</definedName>
    <definedName name="IQ_IMPORTS_SERVICES_REAL_YOY" hidden="1">"c7426"</definedName>
    <definedName name="IQ_IMPORTS_SERVICES_REAL_YOY_FC" hidden="1">"c8306"</definedName>
    <definedName name="IQ_IMPORTS_SERVICES_YOY" hidden="1">"c11860"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" hidden="1">"c6222"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CIDENTAL_CHANGES_BUSINESS_COMBINATIONS_FDIC" hidden="1">"c6502"</definedName>
    <definedName name="IQ_INCOME_BEFORE_EXTRA_FDIC" hidden="1">"c6585"</definedName>
    <definedName name="IQ_INCOME_EARNED_FDIC" hidden="1">"c6359"</definedName>
    <definedName name="IQ_INCOME_TAXES_FDIC" hidden="1">"c6582"</definedName>
    <definedName name="IQ_INDEX_LEADING_IND" hidden="1">"c6894"</definedName>
    <definedName name="IQ_INDEX_LEADING_IND_APR" hidden="1">"c7554"</definedName>
    <definedName name="IQ_INDEX_LEADING_IND_APR_FC" hidden="1">"c8434"</definedName>
    <definedName name="IQ_INDEX_LEADING_IND_FC" hidden="1">"c7774"</definedName>
    <definedName name="IQ_INDEX_LEADING_IND_POP" hidden="1">"c7114"</definedName>
    <definedName name="IQ_INDEX_LEADING_IND_POP_FC" hidden="1">"c7994"</definedName>
    <definedName name="IQ_INDEX_LEADING_IND_YOY" hidden="1">"c7334"</definedName>
    <definedName name="IQ_INDEX_LEADING_IND_YOY_FC" hidden="1">"c8214"</definedName>
    <definedName name="IQ_INDICATED_ATTRIB_ORE_RESOURCES_ALUM" hidden="1">"c9238"</definedName>
    <definedName name="IQ_INDICATED_ATTRIB_ORE_RESOURCES_COP" hidden="1">"c9182"</definedName>
    <definedName name="IQ_INDICATED_ATTRIB_ORE_RESOURCES_DIAM" hidden="1">"c9662"</definedName>
    <definedName name="IQ_INDICATED_ATTRIB_ORE_RESOURCES_GOLD" hidden="1">"c9023"</definedName>
    <definedName name="IQ_INDICATED_ATTRIB_ORE_RESOURCES_IRON" hidden="1">"c9397"</definedName>
    <definedName name="IQ_INDICATED_ATTRIB_ORE_RESOURCES_LEAD" hidden="1">"c9450"</definedName>
    <definedName name="IQ_INDICATED_ATTRIB_ORE_RESOURCES_MANG" hidden="1">"c9503"</definedName>
    <definedName name="IQ_INDICATED_ATTRIB_ORE_RESOURCES_MOLYB" hidden="1">"c9715"</definedName>
    <definedName name="IQ_INDICATED_ATTRIB_ORE_RESOURCES_NICK" hidden="1">"c9291"</definedName>
    <definedName name="IQ_INDICATED_ATTRIB_ORE_RESOURCES_PLAT" hidden="1">"c9129"</definedName>
    <definedName name="IQ_INDICATED_ATTRIB_ORE_RESOURCES_SILVER" hidden="1">"c9076"</definedName>
    <definedName name="IQ_INDICATED_ATTRIB_ORE_RESOURCES_TITAN" hidden="1">"c9556"</definedName>
    <definedName name="IQ_INDICATED_ATTRIB_ORE_RESOURCES_URAN" hidden="1">"c9609"</definedName>
    <definedName name="IQ_INDICATED_ATTRIB_ORE_RESOURCES_ZINC" hidden="1">"c9344"</definedName>
    <definedName name="IQ_INDICATED_ORE_RESOURCES_ALUM" hidden="1">"c9224"</definedName>
    <definedName name="IQ_INDICATED_ORE_RESOURCES_COP" hidden="1">"c9168"</definedName>
    <definedName name="IQ_INDICATED_ORE_RESOURCES_DIAM" hidden="1">"c9648"</definedName>
    <definedName name="IQ_INDICATED_ORE_RESOURCES_GOLD" hidden="1">"c9009"</definedName>
    <definedName name="IQ_INDICATED_ORE_RESOURCES_IRON" hidden="1">"c9383"</definedName>
    <definedName name="IQ_INDICATED_ORE_RESOURCES_LEAD" hidden="1">"c9436"</definedName>
    <definedName name="IQ_INDICATED_ORE_RESOURCES_MANG" hidden="1">"c9489"</definedName>
    <definedName name="IQ_INDICATED_ORE_RESOURCES_MOLYB" hidden="1">"c9701"</definedName>
    <definedName name="IQ_INDICATED_ORE_RESOURCES_NICK" hidden="1">"c9277"</definedName>
    <definedName name="IQ_INDICATED_ORE_RESOURCES_PLAT" hidden="1">"c9115"</definedName>
    <definedName name="IQ_INDICATED_ORE_RESOURCES_SILVER" hidden="1">"c9062"</definedName>
    <definedName name="IQ_INDICATED_ORE_RESOURCES_TITAN" hidden="1">"c9542"</definedName>
    <definedName name="IQ_INDICATED_ORE_RESOURCES_URAN" hidden="1">"c9595"</definedName>
    <definedName name="IQ_INDICATED_ORE_RESOURCES_ZINC" hidden="1">"c9330"</definedName>
    <definedName name="IQ_INDICATED_RECOV_ATTRIB_RESOURCES_ALUM" hidden="1">"c9243"</definedName>
    <definedName name="IQ_INDICATED_RECOV_ATTRIB_RESOURCES_COAL" hidden="1">"c9817"</definedName>
    <definedName name="IQ_INDICATED_RECOV_ATTRIB_RESOURCES_COP" hidden="1">"c9187"</definedName>
    <definedName name="IQ_INDICATED_RECOV_ATTRIB_RESOURCES_DIAM" hidden="1">"c9667"</definedName>
    <definedName name="IQ_INDICATED_RECOV_ATTRIB_RESOURCES_GOLD" hidden="1">"c9028"</definedName>
    <definedName name="IQ_INDICATED_RECOV_ATTRIB_RESOURCES_IRON" hidden="1">"c9402"</definedName>
    <definedName name="IQ_INDICATED_RECOV_ATTRIB_RESOURCES_LEAD" hidden="1">"c9455"</definedName>
    <definedName name="IQ_INDICATED_RECOV_ATTRIB_RESOURCES_MANG" hidden="1">"c9508"</definedName>
    <definedName name="IQ_INDICATED_RECOV_ATTRIB_RESOURCES_MET_COAL" hidden="1">"c9757"</definedName>
    <definedName name="IQ_INDICATED_RECOV_ATTRIB_RESOURCES_MOLYB" hidden="1">"c9720"</definedName>
    <definedName name="IQ_INDICATED_RECOV_ATTRIB_RESOURCES_NICK" hidden="1">"c9296"</definedName>
    <definedName name="IQ_INDICATED_RECOV_ATTRIB_RESOURCES_PLAT" hidden="1">"c9134"</definedName>
    <definedName name="IQ_INDICATED_RECOV_ATTRIB_RESOURCES_SILVER" hidden="1">"c9081"</definedName>
    <definedName name="IQ_INDICATED_RECOV_ATTRIB_RESOURCES_STEAM" hidden="1">"c9787"</definedName>
    <definedName name="IQ_INDICATED_RECOV_ATTRIB_RESOURCES_TITAN" hidden="1">"c9561"</definedName>
    <definedName name="IQ_INDICATED_RECOV_ATTRIB_RESOURCES_URAN" hidden="1">"c9614"</definedName>
    <definedName name="IQ_INDICATED_RECOV_ATTRIB_RESOURCES_ZINC" hidden="1">"c9349"</definedName>
    <definedName name="IQ_INDICATED_RECOV_RESOURCES_ALUM" hidden="1">"c9233"</definedName>
    <definedName name="IQ_INDICATED_RECOV_RESOURCES_COAL" hidden="1">"c9812"</definedName>
    <definedName name="IQ_INDICATED_RECOV_RESOURCES_COP" hidden="1">"c9177"</definedName>
    <definedName name="IQ_INDICATED_RECOV_RESOURCES_DIAM" hidden="1">"c9657"</definedName>
    <definedName name="IQ_INDICATED_RECOV_RESOURCES_GOLD" hidden="1">"c9018"</definedName>
    <definedName name="IQ_INDICATED_RECOV_RESOURCES_IRON" hidden="1">"c9392"</definedName>
    <definedName name="IQ_INDICATED_RECOV_RESOURCES_LEAD" hidden="1">"c9445"</definedName>
    <definedName name="IQ_INDICATED_RECOV_RESOURCES_MANG" hidden="1">"c9498"</definedName>
    <definedName name="IQ_INDICATED_RECOV_RESOURCES_MET_COAL" hidden="1">"c9752"</definedName>
    <definedName name="IQ_INDICATED_RECOV_RESOURCES_MOLYB" hidden="1">"c9710"</definedName>
    <definedName name="IQ_INDICATED_RECOV_RESOURCES_NICK" hidden="1">"c9286"</definedName>
    <definedName name="IQ_INDICATED_RECOV_RESOURCES_PLAT" hidden="1">"c9124"</definedName>
    <definedName name="IQ_INDICATED_RECOV_RESOURCES_SILVER" hidden="1">"c9071"</definedName>
    <definedName name="IQ_INDICATED_RECOV_RESOURCES_STEAM" hidden="1">"c9782"</definedName>
    <definedName name="IQ_INDICATED_RECOV_RESOURCES_TITAN" hidden="1">"c9551"</definedName>
    <definedName name="IQ_INDICATED_RECOV_RESOURCES_URAN" hidden="1">"c9604"</definedName>
    <definedName name="IQ_INDICATED_RECOV_RESOURCES_ZINC" hidden="1">"c9339"</definedName>
    <definedName name="IQ_INDICATED_RESOURCES_CALORIFIC_VALUE_COAL" hidden="1">"c9807"</definedName>
    <definedName name="IQ_INDICATED_RESOURCES_CALORIFIC_VALUE_MET_COAL" hidden="1">"c9747"</definedName>
    <definedName name="IQ_INDICATED_RESOURCES_CALORIFIC_VALUE_STEAM" hidden="1">"c9777"</definedName>
    <definedName name="IQ_INDICATED_RESOURCES_GRADE_ALUM" hidden="1">"c9225"</definedName>
    <definedName name="IQ_INDICATED_RESOURCES_GRADE_COP" hidden="1">"c9169"</definedName>
    <definedName name="IQ_INDICATED_RESOURCES_GRADE_DIAM" hidden="1">"c9649"</definedName>
    <definedName name="IQ_INDICATED_RESOURCES_GRADE_GOLD" hidden="1">"c9010"</definedName>
    <definedName name="IQ_INDICATED_RESOURCES_GRADE_IRON" hidden="1">"c9384"</definedName>
    <definedName name="IQ_INDICATED_RESOURCES_GRADE_LEAD" hidden="1">"c9437"</definedName>
    <definedName name="IQ_INDICATED_RESOURCES_GRADE_MANG" hidden="1">"c9490"</definedName>
    <definedName name="IQ_INDICATED_RESOURCES_GRADE_MOLYB" hidden="1">"c9702"</definedName>
    <definedName name="IQ_INDICATED_RESOURCES_GRADE_NICK" hidden="1">"c9278"</definedName>
    <definedName name="IQ_INDICATED_RESOURCES_GRADE_PLAT" hidden="1">"c9116"</definedName>
    <definedName name="IQ_INDICATED_RESOURCES_GRADE_SILVER" hidden="1">"c9063"</definedName>
    <definedName name="IQ_INDICATED_RESOURCES_GRADE_TITAN" hidden="1">"c9543"</definedName>
    <definedName name="IQ_INDICATED_RESOURCES_GRADE_URAN" hidden="1">"c9596"</definedName>
    <definedName name="IQ_INDICATED_RESOURCES_GRADE_ZINC" hidden="1">"c9331"</definedName>
    <definedName name="IQ_INDIVIDUALS_CHARGE_OFFS_FDIC" hidden="1">"c6599"</definedName>
    <definedName name="IQ_INDIVIDUALS_LOANS_FDIC" hidden="1">"c6318"</definedName>
    <definedName name="IQ_INDIVIDUALS_NET_CHARGE_OFFS_FDIC" hidden="1">"c6637"</definedName>
    <definedName name="IQ_INDIVIDUALS_OTHER_LOANS_FDIC" hidden="1">"c6321"</definedName>
    <definedName name="IQ_INDIVIDUALS_PARTNERSHIPS_CORP_DEPOSITS_FOREIGN_FDIC" hidden="1">"c6479"</definedName>
    <definedName name="IQ_INDIVIDUALS_PARTNERSHIPS_CORP_NONTRANSACTION_ACCOUNTS_FDIC" hidden="1">"c6545"</definedName>
    <definedName name="IQ_INDIVIDUALS_PARTNERSHIPS_CORP_TOTAL_DEPOSITS_FDIC" hidden="1">"c6471"</definedName>
    <definedName name="IQ_INDIVIDUALS_PARTNERSHIPS_CORP_TRANSACTION_ACCOUNTS_FDIC" hidden="1">"c6537"</definedName>
    <definedName name="IQ_INDIVIDUALS_RECOVERIES_FDIC" hidden="1">"c6618"</definedName>
    <definedName name="IQ_INDUSTRIAL_PROD" hidden="1">"c6895"</definedName>
    <definedName name="IQ_INDUSTRIAL_PROD_APR" hidden="1">"c7555"</definedName>
    <definedName name="IQ_INDUSTRIAL_PROD_APR_FC" hidden="1">"c8435"</definedName>
    <definedName name="IQ_INDUSTRIAL_PROD_FC" hidden="1">"c7775"</definedName>
    <definedName name="IQ_INDUSTRIAL_PROD_POP" hidden="1">"c7115"</definedName>
    <definedName name="IQ_INDUSTRIAL_PROD_POP_FC" hidden="1">"c7995"</definedName>
    <definedName name="IQ_INDUSTRIAL_PROD_YOY" hidden="1">"c7335"</definedName>
    <definedName name="IQ_INDUSTRIAL_PROD_YOY_FC" hidden="1">"c8215"</definedName>
    <definedName name="IQ_INDUSTRY" hidden="1">"c3601"</definedName>
    <definedName name="IQ_INDUSTRY_GROUP" hidden="1">"c3602"</definedName>
    <definedName name="IQ_INDUSTRY_SECTOR" hidden="1">"c3603"</definedName>
    <definedName name="IQ_INFERRED_ATTRIB_ORE_RESOURCES_ALUM" hidden="1">"c9240"</definedName>
    <definedName name="IQ_INFERRED_ATTRIB_ORE_RESOURCES_COP" hidden="1">"c9184"</definedName>
    <definedName name="IQ_INFERRED_ATTRIB_ORE_RESOURCES_DIAM" hidden="1">"c9664"</definedName>
    <definedName name="IQ_INFERRED_ATTRIB_ORE_RESOURCES_GOLD" hidden="1">"c9025"</definedName>
    <definedName name="IQ_INFERRED_ATTRIB_ORE_RESOURCES_IRON" hidden="1">"c9399"</definedName>
    <definedName name="IQ_INFERRED_ATTRIB_ORE_RESOURCES_LEAD" hidden="1">"c9452"</definedName>
    <definedName name="IQ_INFERRED_ATTRIB_ORE_RESOURCES_MANG" hidden="1">"c9505"</definedName>
    <definedName name="IQ_INFERRED_ATTRIB_ORE_RESOURCES_MOLYB" hidden="1">"c9717"</definedName>
    <definedName name="IQ_INFERRED_ATTRIB_ORE_RESOURCES_NICK" hidden="1">"c9293"</definedName>
    <definedName name="IQ_INFERRED_ATTRIB_ORE_RESOURCES_PLAT" hidden="1">"c9131"</definedName>
    <definedName name="IQ_INFERRED_ATTRIB_ORE_RESOURCES_SILVER" hidden="1">"c9078"</definedName>
    <definedName name="IQ_INFERRED_ATTRIB_ORE_RESOURCES_TITAN" hidden="1">"c9558"</definedName>
    <definedName name="IQ_INFERRED_ATTRIB_ORE_RESOURCES_URAN" hidden="1">"c9611"</definedName>
    <definedName name="IQ_INFERRED_ATTRIB_ORE_RESOURCES_ZINC" hidden="1">"c9346"</definedName>
    <definedName name="IQ_INFERRED_ORE_RESOURCES_ALUM" hidden="1">"c9228"</definedName>
    <definedName name="IQ_INFERRED_ORE_RESOURCES_COP" hidden="1">"c9172"</definedName>
    <definedName name="IQ_INFERRED_ORE_RESOURCES_DIAM" hidden="1">"c9652"</definedName>
    <definedName name="IQ_INFERRED_ORE_RESOURCES_GOLD" hidden="1">"c9013"</definedName>
    <definedName name="IQ_INFERRED_ORE_RESOURCES_IRON" hidden="1">"c9387"</definedName>
    <definedName name="IQ_INFERRED_ORE_RESOURCES_LEAD" hidden="1">"c9440"</definedName>
    <definedName name="IQ_INFERRED_ORE_RESOURCES_MANG" hidden="1">"c9493"</definedName>
    <definedName name="IQ_INFERRED_ORE_RESOURCES_MOLYB" hidden="1">"c9705"</definedName>
    <definedName name="IQ_INFERRED_ORE_RESOURCES_NICK" hidden="1">"c9281"</definedName>
    <definedName name="IQ_INFERRED_ORE_RESOURCES_PLAT" hidden="1">"c9119"</definedName>
    <definedName name="IQ_INFERRED_ORE_RESOURCES_SILVER" hidden="1">"c9066"</definedName>
    <definedName name="IQ_INFERRED_ORE_RESOURCES_TITAN" hidden="1">"c9546"</definedName>
    <definedName name="IQ_INFERRED_ORE_RESOURCES_URAN" hidden="1">"c9599"</definedName>
    <definedName name="IQ_INFERRED_ORE_RESOURCES_ZINC" hidden="1">"c9334"</definedName>
    <definedName name="IQ_INFERRED_RECOV_ATTRIB_RESOURCES_ALUM" hidden="1">"c9245"</definedName>
    <definedName name="IQ_INFERRED_RECOV_ATTRIB_RESOURCES_COAL" hidden="1">"c9819"</definedName>
    <definedName name="IQ_INFERRED_RECOV_ATTRIB_RESOURCES_COP" hidden="1">"c9189"</definedName>
    <definedName name="IQ_INFERRED_RECOV_ATTRIB_RESOURCES_DIAM" hidden="1">"c9669"</definedName>
    <definedName name="IQ_INFERRED_RECOV_ATTRIB_RESOURCES_GOLD" hidden="1">"c9030"</definedName>
    <definedName name="IQ_INFERRED_RECOV_ATTRIB_RESOURCES_IRON" hidden="1">"c9404"</definedName>
    <definedName name="IQ_INFERRED_RECOV_ATTRIB_RESOURCES_LEAD" hidden="1">"c9457"</definedName>
    <definedName name="IQ_INFERRED_RECOV_ATTRIB_RESOURCES_MANG" hidden="1">"c9510"</definedName>
    <definedName name="IQ_INFERRED_RECOV_ATTRIB_RESOURCES_MET_COAL" hidden="1">"c9759"</definedName>
    <definedName name="IQ_INFERRED_RECOV_ATTRIB_RESOURCES_MOLYB" hidden="1">"c9722"</definedName>
    <definedName name="IQ_INFERRED_RECOV_ATTRIB_RESOURCES_NICK" hidden="1">"c9298"</definedName>
    <definedName name="IQ_INFERRED_RECOV_ATTRIB_RESOURCES_PLAT" hidden="1">"c9136"</definedName>
    <definedName name="IQ_INFERRED_RECOV_ATTRIB_RESOURCES_SILVER" hidden="1">"c9083"</definedName>
    <definedName name="IQ_INFERRED_RECOV_ATTRIB_RESOURCES_STEAM" hidden="1">"c9789"</definedName>
    <definedName name="IQ_INFERRED_RECOV_ATTRIB_RESOURCES_TITAN" hidden="1">"c9563"</definedName>
    <definedName name="IQ_INFERRED_RECOV_ATTRIB_RESOURCES_URAN" hidden="1">"c9616"</definedName>
    <definedName name="IQ_INFERRED_RECOV_ATTRIB_RESOURCES_ZINC" hidden="1">"c9351"</definedName>
    <definedName name="IQ_INFERRED_RECOV_RESOURCES_ALUM" hidden="1">"c9235"</definedName>
    <definedName name="IQ_INFERRED_RECOV_RESOURCES_COAL" hidden="1">"c9814"</definedName>
    <definedName name="IQ_INFERRED_RECOV_RESOURCES_COP" hidden="1">"c9179"</definedName>
    <definedName name="IQ_INFERRED_RECOV_RESOURCES_DIAM" hidden="1">"c9659"</definedName>
    <definedName name="IQ_INFERRED_RECOV_RESOURCES_GOLD" hidden="1">"c9020"</definedName>
    <definedName name="IQ_INFERRED_RECOV_RESOURCES_IRON" hidden="1">"c9394"</definedName>
    <definedName name="IQ_INFERRED_RECOV_RESOURCES_LEAD" hidden="1">"c9447"</definedName>
    <definedName name="IQ_INFERRED_RECOV_RESOURCES_MANG" hidden="1">"c9500"</definedName>
    <definedName name="IQ_INFERRED_RECOV_RESOURCES_MET_COAL" hidden="1">"c9754"</definedName>
    <definedName name="IQ_INFERRED_RECOV_RESOURCES_MOLYB" hidden="1">"c9712"</definedName>
    <definedName name="IQ_INFERRED_RECOV_RESOURCES_NICK" hidden="1">"c9288"</definedName>
    <definedName name="IQ_INFERRED_RECOV_RESOURCES_PLAT" hidden="1">"c9126"</definedName>
    <definedName name="IQ_INFERRED_RECOV_RESOURCES_SILVER" hidden="1">"c9073"</definedName>
    <definedName name="IQ_INFERRED_RECOV_RESOURCES_STEAM" hidden="1">"c9784"</definedName>
    <definedName name="IQ_INFERRED_RECOV_RESOURCES_TITAN" hidden="1">"c9553"</definedName>
    <definedName name="IQ_INFERRED_RECOV_RESOURCES_URAN" hidden="1">"c9606"</definedName>
    <definedName name="IQ_INFERRED_RECOV_RESOURCES_ZINC" hidden="1">"c9341"</definedName>
    <definedName name="IQ_INFERRED_RESOURCES_CALORIFIC_VALUE_COAL" hidden="1">"c9809"</definedName>
    <definedName name="IQ_INFERRED_RESOURCES_CALORIFIC_VALUE_MET_COAL" hidden="1">"c9749"</definedName>
    <definedName name="IQ_INFERRED_RESOURCES_CALORIFIC_VALUE_STEAM" hidden="1">"c9779"</definedName>
    <definedName name="IQ_INFERRED_RESOURCES_GRADE_ALUM" hidden="1">"c9229"</definedName>
    <definedName name="IQ_INFERRED_RESOURCES_GRADE_COP" hidden="1">"c9173"</definedName>
    <definedName name="IQ_INFERRED_RESOURCES_GRADE_DIAM" hidden="1">"c9653"</definedName>
    <definedName name="IQ_INFERRED_RESOURCES_GRADE_GOLD" hidden="1">"c9014"</definedName>
    <definedName name="IQ_INFERRED_RESOURCES_GRADE_IRON" hidden="1">"c9388"</definedName>
    <definedName name="IQ_INFERRED_RESOURCES_GRADE_LEAD" hidden="1">"c9441"</definedName>
    <definedName name="IQ_INFERRED_RESOURCES_GRADE_MANG" hidden="1">"c9494"</definedName>
    <definedName name="IQ_INFERRED_RESOURCES_GRADE_MOLYB" hidden="1">"c9706"</definedName>
    <definedName name="IQ_INFERRED_RESOURCES_GRADE_NICK" hidden="1">"c9282"</definedName>
    <definedName name="IQ_INFERRED_RESOURCES_GRADE_PLAT" hidden="1">"c9120"</definedName>
    <definedName name="IQ_INFERRED_RESOURCES_GRADE_SILVER" hidden="1">"c9067"</definedName>
    <definedName name="IQ_INFERRED_RESOURCES_GRADE_TITAN" hidden="1">"c9547"</definedName>
    <definedName name="IQ_INFERRED_RESOURCES_GRADE_URAN" hidden="1">"c9600"</definedName>
    <definedName name="IQ_INFERRED_RESOURCES_GRADE_ZINC" hidden="1">"c9335"</definedName>
    <definedName name="IQ_INFLATION_RATE" hidden="1">"c6899"</definedName>
    <definedName name="IQ_INFLATION_RATE_CORE" hidden="1">"c11783"</definedName>
    <definedName name="IQ_INFLATION_RATE_CORE_POP" hidden="1">"c11784"</definedName>
    <definedName name="IQ_INFLATION_RATE_CORE_YOY" hidden="1">"c11785"</definedName>
    <definedName name="IQ_INFLATION_RATE_FC" hidden="1">"c7779"</definedName>
    <definedName name="IQ_INFLATION_RATE_POP" hidden="1">"c7119"</definedName>
    <definedName name="IQ_INFLATION_RATE_POP_FC" hidden="1">"c7999"</definedName>
    <definedName name="IQ_INFLATION_RATE_YOY" hidden="1">"c7339"</definedName>
    <definedName name="IQ_INFLATION_RATE_YOY_FC" hidden="1">"c8219"</definedName>
    <definedName name="IQ_INITIAL_CLAIMS" hidden="1">"c6900"</definedName>
    <definedName name="IQ_INITIAL_CLAIMS_APR" hidden="1">"c7560"</definedName>
    <definedName name="IQ_INITIAL_CLAIMS_APR_FC" hidden="1">"c8440"</definedName>
    <definedName name="IQ_INITIAL_CLAIMS_FC" hidden="1">"c7780"</definedName>
    <definedName name="IQ_INITIAL_CLAIMS_POP" hidden="1">"c7120"</definedName>
    <definedName name="IQ_INITIAL_CLAIMS_POP_FC" hidden="1">"c8000"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" hidden="1">"c6223"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LOANS_FDIC" hidden="1">"c6365"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_DEPOSITS" hidden="1">"c89"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TITUTIONS_EARNINGS_GAINS_FDIC" hidden="1">"c6723"</definedName>
    <definedName name="IQ_INSUR_RECEIV" hidden="1">"c1600"</definedName>
    <definedName name="IQ_INSURANCE_COMMISSION_FEES_FDIC" hidden="1">"c6670"</definedName>
    <definedName name="IQ_INSURANCE_UNDERWRITING_INCOME_FDIC" hidden="1">"c6671"</definedName>
    <definedName name="IQ_INT_BEARING_DEPOSITS" hidden="1">"c1166"</definedName>
    <definedName name="IQ_INT_BORROW" hidden="1">"c583"</definedName>
    <definedName name="IQ_INT_DEMAND_NOTES_FDIC" hidden="1">"c6567"</definedName>
    <definedName name="IQ_INT_DEPOSITS" hidden="1">"c584"</definedName>
    <definedName name="IQ_INT_DIV_INC" hidden="1">"c585"</definedName>
    <definedName name="IQ_INT_DOMESTIC_DEPOSITS_FDIC" hidden="1">"c6564"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" hidden="1">"c6224"</definedName>
    <definedName name="IQ_INT_EXP_REIT" hidden="1">"c590"</definedName>
    <definedName name="IQ_INT_EXP_TOTAL" hidden="1">"c591"</definedName>
    <definedName name="IQ_INT_EXP_TOTAL_BNK_SUBTOTAL_AP" hidden="1">"c8977"</definedName>
    <definedName name="IQ_INT_EXP_TOTAL_FDIC" hidden="1">"c6569"</definedName>
    <definedName name="IQ_INT_EXP_UTI" hidden="1">"c592"</definedName>
    <definedName name="IQ_INT_FED_FUNDS_FDIC" hidden="1">"c6566"</definedName>
    <definedName name="IQ_INT_FOREIGN_DEPOSITS_FDIC" hidden="1">"c6565"</definedName>
    <definedName name="IQ_INT_INC_BR" hidden="1">"c593"</definedName>
    <definedName name="IQ_INT_INC_DEPOSITORY_INST_FDIC" hidden="1">"c6558"</definedName>
    <definedName name="IQ_INT_INC_DOM_LOANS_FDIC" hidden="1">"c6555"</definedName>
    <definedName name="IQ_INT_INC_FED_FUNDS_FDIC" hidden="1">"c6561"</definedName>
    <definedName name="IQ_INT_INC_FIN" hidden="1">"c594"</definedName>
    <definedName name="IQ_INT_INC_FOREIGN_LOANS_FDIC" hidden="1">"c6556"</definedName>
    <definedName name="IQ_INT_INC_INVEST" hidden="1">"c595"</definedName>
    <definedName name="IQ_INT_INC_LEASE_RECEIVABLES_FDIC" hidden="1">"c6557"</definedName>
    <definedName name="IQ_INT_INC_LOANS" hidden="1">"c596"</definedName>
    <definedName name="IQ_INT_INC_OTHER_FDIC" hidden="1">"c6562"</definedName>
    <definedName name="IQ_INT_INC_RE" hidden="1">"c6225"</definedName>
    <definedName name="IQ_INT_INC_REIT" hidden="1">"c597"</definedName>
    <definedName name="IQ_INT_INC_SECURITIES_FDIC" hidden="1">"c6559"</definedName>
    <definedName name="IQ_INT_INC_TOTAL" hidden="1">"c598"</definedName>
    <definedName name="IQ_INT_INC_TOTAL_BNK_SUBTOTAL_AP" hidden="1">"c8976"</definedName>
    <definedName name="IQ_INT_INC_TOTAL_FDIC" hidden="1">"c6563"</definedName>
    <definedName name="IQ_INT_INC_TRADING_ACCOUNTS_FDIC" hidden="1">"c6560"</definedName>
    <definedName name="IQ_INT_INC_UTI" hidden="1">"c599"</definedName>
    <definedName name="IQ_INT_INV_INC" hidden="1">"c600"</definedName>
    <definedName name="IQ_INT_INV_INC_RE" hidden="1">"c6226"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_SUB_NOTES_FDIC" hidden="1">"c6568"</definedName>
    <definedName name="IQ_INTANGIBLES_NET" hidden="1">"c1407"</definedName>
    <definedName name="IQ_INTEREST_BEARING_BALANCES_FDIC" hidden="1">"c6371"</definedName>
    <definedName name="IQ_INTEREST_BEARING_DEPOSITS_DOMESTIC_FDIC" hidden="1">"c6478"</definedName>
    <definedName name="IQ_INTEREST_BEARING_DEPOSITS_FDIC" hidden="1">"c6373"</definedName>
    <definedName name="IQ_INTEREST_BEARING_DEPOSITS_FOREIGN_FDIC" hidden="1">"c6485"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TEREST_RATE_CONTRACTS_FDIC" hidden="1">"c6512"</definedName>
    <definedName name="IQ_INTEREST_RATE_EXPOSURES_FDIC" hidden="1">"c6662"</definedName>
    <definedName name="IQ_INV_10YR_ANN_CAGR" hidden="1">"c6164"</definedName>
    <definedName name="IQ_INV_10YR_ANN_GROWTH" hidden="1">"c1930"</definedName>
    <definedName name="IQ_INV_1YR_ANN_GROWTH" hidden="1">"c1925"</definedName>
    <definedName name="IQ_INV_2YR_ANN_CAGR" hidden="1">"c6160"</definedName>
    <definedName name="IQ_INV_2YR_ANN_GROWTH" hidden="1">"c1926"</definedName>
    <definedName name="IQ_INV_3YR_ANN_CAGR" hidden="1">"c6161"</definedName>
    <definedName name="IQ_INV_3YR_ANN_GROWTH" hidden="1">"c1927"</definedName>
    <definedName name="IQ_INV_5YR_ANN_CAGR" hidden="1">"c6162"</definedName>
    <definedName name="IQ_INV_5YR_ANN_GROWTH" hidden="1">"c1928"</definedName>
    <definedName name="IQ_INV_7YR_ANN_CAGR" hidden="1">"c6163"</definedName>
    <definedName name="IQ_INV_7YR_ANN_GROWTH" hidden="1">"c1929"</definedName>
    <definedName name="IQ_INV_BANKING_FEE" hidden="1">"c620"</definedName>
    <definedName name="IQ_INV_METHOD" hidden="1">"c621"</definedName>
    <definedName name="IQ_INVENTORIES" hidden="1">"c6901"</definedName>
    <definedName name="IQ_INVENTORIES_APR" hidden="1">"c7561"</definedName>
    <definedName name="IQ_INVENTORIES_APR_FC" hidden="1">"c8441"</definedName>
    <definedName name="IQ_INVENTORIES_FC" hidden="1">"c7781"</definedName>
    <definedName name="IQ_INVENTORIES_POP" hidden="1">"c7121"</definedName>
    <definedName name="IQ_INVENTORIES_POP_FC" hidden="1">"c8001"</definedName>
    <definedName name="IQ_INVENTORIES_YOY" hidden="1">"c7341"</definedName>
    <definedName name="IQ_INVENTORIES_YOY_FC" hidden="1">"c8221"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GOV_SECURITY" hidden="1">"c5510"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" hidden="1">"c6227"</definedName>
    <definedName name="IQ_INVEST_LOANS_CF_REIT" hidden="1">"c633"</definedName>
    <definedName name="IQ_INVEST_LOANS_CF_UTI" hidden="1">"c634"</definedName>
    <definedName name="IQ_INVEST_MUNI_SECURITY" hidden="1">"c5512"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" hidden="1">"c6228"</definedName>
    <definedName name="IQ_INVEST_SECURITY_CF_REIT" hidden="1">"c642"</definedName>
    <definedName name="IQ_INVEST_SECURITY_CF_UTI" hidden="1">"c643"</definedName>
    <definedName name="IQ_INVEST_SECURITY_SUPPL" hidden="1">"c5511"</definedName>
    <definedName name="IQ_INVESTMENT_BANKING_OTHER_FEES_FDIC" hidden="1">"c6666"</definedName>
    <definedName name="IQ_IPRD" hidden="1">"c644"</definedName>
    <definedName name="IQ_IRA_KEOGH_ACCOUNTS_FDIC" hidden="1">"c6496"</definedName>
    <definedName name="IQ_ISM_INDEX" hidden="1">"c6902"</definedName>
    <definedName name="IQ_ISM_INDEX_APR" hidden="1">"c7562"</definedName>
    <definedName name="IQ_ISM_INDEX_APR_FC" hidden="1">"c8442"</definedName>
    <definedName name="IQ_ISM_INDEX_FC" hidden="1">"c7782"</definedName>
    <definedName name="IQ_ISM_INDEX_POP" hidden="1">"c7122"</definedName>
    <definedName name="IQ_ISM_INDEX_POP_FC" hidden="1">"c8002"</definedName>
    <definedName name="IQ_ISM_INDEX_YOY" hidden="1">"c7342"</definedName>
    <definedName name="IQ_ISM_INDEX_YOY_FC" hidden="1">"c8222"</definedName>
    <definedName name="IQ_ISM_SERVICES_APR_FC_UNUSED_UNUSED_UNUSED" hidden="1">"c8443"</definedName>
    <definedName name="IQ_ISM_SERVICES_APR_UNUSED_UNUSED_UNUSED" hidden="1">"c7563"</definedName>
    <definedName name="IQ_ISM_SERVICES_FC_UNUSED_UNUSED_UNUSED" hidden="1">"c7783"</definedName>
    <definedName name="IQ_ISM_SERVICES_INDEX" hidden="1">"c11862"</definedName>
    <definedName name="IQ_ISM_SERVICES_INDEX_APR" hidden="1">"c11865"</definedName>
    <definedName name="IQ_ISM_SERVICES_INDEX_POP" hidden="1">"c11863"</definedName>
    <definedName name="IQ_ISM_SERVICES_INDEX_YOY" hidden="1">"c11864"</definedName>
    <definedName name="IQ_ISM_SERVICES_POP_FC_UNUSED_UNUSED_UNUSED" hidden="1">"c8003"</definedName>
    <definedName name="IQ_ISM_SERVICES_POP_UNUSED_UNUSED_UNUSED" hidden="1">"c7123"</definedName>
    <definedName name="IQ_ISM_SERVICES_UNUSED_UNUSED_UNUSED" hidden="1">"c6903"</definedName>
    <definedName name="IQ_ISM_SERVICES_YOY_FC_UNUSED_UNUSED_UNUSED" hidden="1">"c8223"</definedName>
    <definedName name="IQ_ISM_SERVICES_YOY_UNUSED_UNUSED_UNUSED" hidden="1">"c7343"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D_GUARANTEED_US_FDIC" hidden="1">"c6404"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RGE_CAP_LABOR_COST_INDEX" hidden="1">"c6904"</definedName>
    <definedName name="IQ_LARGE_CAP_LABOR_COST_INDEX_APR" hidden="1">"c7564"</definedName>
    <definedName name="IQ_LARGE_CAP_LABOR_COST_INDEX_APR_FC" hidden="1">"c8444"</definedName>
    <definedName name="IQ_LARGE_CAP_LABOR_COST_INDEX_FC" hidden="1">"c7784"</definedName>
    <definedName name="IQ_LARGE_CAP_LABOR_COST_INDEX_POP" hidden="1">"c7124"</definedName>
    <definedName name="IQ_LARGE_CAP_LABOR_COST_INDEX_POP_FC" hidden="1">"c8004"</definedName>
    <definedName name="IQ_LARGE_CAP_LABOR_COST_INDEX_YOY" hidden="1">"c7344"</definedName>
    <definedName name="IQ_LARGE_CAP_LABOR_COST_INDEX_YOY_FC" hidden="1">"c8224"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ASE_FINANCING_RECEIVABLES_CHARGE_OFFS_FDIC" hidden="1">"c6602"</definedName>
    <definedName name="IQ_LEASE_FINANCING_RECEIVABLES_FDIC" hidden="1">"c6433"</definedName>
    <definedName name="IQ_LEASE_FINANCING_RECEIVABLES_NET_CHARGE_OFFS_FDIC" hidden="1">"c6640"</definedName>
    <definedName name="IQ_LEASE_FINANCING_RECEIVABLES_RECOVERIES_FDIC" hidden="1">"c6621"</definedName>
    <definedName name="IQ_LEASE_FINANCING_RECEIVABLES_TOTAL_LOANS_FOREIGN_FDIC" hidden="1">"c6449"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" hidden="1">"c6229"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CAGR" hidden="1">"c6174"</definedName>
    <definedName name="IQ_LFCF_10YR_ANN_GROWTH" hidden="1">"c1942"</definedName>
    <definedName name="IQ_LFCF_1YR_ANN_GROWTH" hidden="1">"c1937"</definedName>
    <definedName name="IQ_LFCF_2YR_ANN_CAGR" hidden="1">"c6170"</definedName>
    <definedName name="IQ_LFCF_2YR_ANN_GROWTH" hidden="1">"c1938"</definedName>
    <definedName name="IQ_LFCF_3YR_ANN_CAGR" hidden="1">"c6171"</definedName>
    <definedName name="IQ_LFCF_3YR_ANN_GROWTH" hidden="1">"c1939"</definedName>
    <definedName name="IQ_LFCF_5YR_ANN_CAGR" hidden="1">"c6172"</definedName>
    <definedName name="IQ_LFCF_5YR_ANN_GROWTH" hidden="1">"c1940"</definedName>
    <definedName name="IQ_LFCF_7YR_ANN_CAGR" hidden="1">"c6173"</definedName>
    <definedName name="IQ_LFCF_7YR_ANN_GROWTH" hidden="1">"c1941"</definedName>
    <definedName name="IQ_LFCF_MARGIN" hidden="1">"c1961"</definedName>
    <definedName name="IQ_LH_STATUTORY_SURPLUS" hidden="1">"c2771"</definedName>
    <definedName name="IQ_LIAB_AP" hidden="1">"c8886"</definedName>
    <definedName name="IQ_LIAB_AP_ABS" hidden="1">"c8905"</definedName>
    <definedName name="IQ_LIAB_NAME_AP" hidden="1">"c8924"</definedName>
    <definedName name="IQ_LIAB_NAME_AP_ABS" hidden="1">"c8943"</definedName>
    <definedName name="IQ_LICENSED_POPS" hidden="1">"c2123"</definedName>
    <definedName name="IQ_LIFE_EARNED" hidden="1">"c2739"</definedName>
    <definedName name="IQ_LIFE_INSURANCE_ASSETS_FDIC" hidden="1">"c6372"</definedName>
    <definedName name="IQ_LIFOR" hidden="1">"c655"</definedName>
    <definedName name="IQ_LL" hidden="1">"c656"</definedName>
    <definedName name="IQ_LOAN_COMMITMENTS_REVOLVING_FDIC" hidden="1">"c6524"</definedName>
    <definedName name="IQ_LOAN_LEASE_RECEIV" hidden="1">"c657"</definedName>
    <definedName name="IQ_LOAN_LOSS" hidden="1">"c1386"</definedName>
    <definedName name="IQ_LOAN_LOSS_ALLOW_FDIC" hidden="1">"c6326"</definedName>
    <definedName name="IQ_LOAN_LOSS_ALLOWANCE_NONCURRENT_LOANS_FDIC" hidden="1">"c6740"</definedName>
    <definedName name="IQ_LOAN_LOSSES_FDIC" hidden="1">"c6580"</definedName>
    <definedName name="IQ_LOAN_SERVICE_REV" hidden="1">"c658"</definedName>
    <definedName name="IQ_LOANS_AND_LEASES_HELD_FDIC" hidden="1">"c6367"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" hidden="1">"c6230"</definedName>
    <definedName name="IQ_LOANS_CF_REIT" hidden="1">"c664"</definedName>
    <definedName name="IQ_LOANS_CF_UTI" hidden="1">"c665"</definedName>
    <definedName name="IQ_LOANS_DEPOSITORY_INSTITUTIONS_FDIC" hidden="1">"c6382"</definedName>
    <definedName name="IQ_LOANS_FOR_SALE" hidden="1">"c666"</definedName>
    <definedName name="IQ_LOANS_HELD_FOREIGN_FDIC" hidden="1">"c6315"</definedName>
    <definedName name="IQ_LOANS_LEASES_FOREIGN_FDIC" hidden="1">"c6383"</definedName>
    <definedName name="IQ_LOANS_LEASES_GROSS_FDIC" hidden="1">"c6323"</definedName>
    <definedName name="IQ_LOANS_LEASES_GROSS_FOREIGN_FDIC" hidden="1">"c6384"</definedName>
    <definedName name="IQ_LOANS_LEASES_NET_FDIC" hidden="1">"c6327"</definedName>
    <definedName name="IQ_LOANS_LEASES_NET_UNEARNED_FDIC" hidden="1">"c6325"</definedName>
    <definedName name="IQ_LOANS_NOT_SECURED_RE_FDIC" hidden="1">"c6381"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ANS_SECURED_BY_RE_CHARGE_OFFS_FDIC" hidden="1">"c6588"</definedName>
    <definedName name="IQ_LOANS_SECURED_BY_RE_RECOVERIES_FDIC" hidden="1">"c6607"</definedName>
    <definedName name="IQ_LOANS_SECURED_NON_US_FDIC" hidden="1">"c6380"</definedName>
    <definedName name="IQ_LOANS_SECURED_RE_NET_CHARGE_OFFS_FDIC" hidden="1">"c6626"</definedName>
    <definedName name="IQ_LOANS_TO_DEPOSITORY_INSTITUTIONS_FOREIGN_FDIC" hidden="1">"c6453"</definedName>
    <definedName name="IQ_LOANS_TO_FOREIGN_GOVERNMENTS_FDIC" hidden="1">"c6448"</definedName>
    <definedName name="IQ_LOANS_TO_INDIVIDUALS_FOREIGN_FDIC" hidden="1">"c6452"</definedName>
    <definedName name="IQ_LONG_TERM_ASSETS_FDIC" hidden="1">"c6361"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ALLOWANCE_LOANS_FDIC" hidden="1">"c6739"</definedName>
    <definedName name="IQ_LOSS_LOSS_EXP" hidden="1">"c672"</definedName>
    <definedName name="IQ_LOSS_TO_NET_EARNED" hidden="1">"c2751"</definedName>
    <definedName name="IQ_LOW_TARGET_PRICE" hidden="1">"c1652"</definedName>
    <definedName name="IQ_LOW_TARGET_PRICE_CIQ" hidden="1">"c4660"</definedName>
    <definedName name="IQ_LOWPRICE" hidden="1">"c673"</definedName>
    <definedName name="IQ_LT_ASSETS_AP" hidden="1">"c8882"</definedName>
    <definedName name="IQ_LT_ASSETS_AP_ABS" hidden="1">"c8901"</definedName>
    <definedName name="IQ_LT_ASSETS_NAME_AP" hidden="1">"c8920"</definedName>
    <definedName name="IQ_LT_ASSETS_NAME_AP_ABS" hidden="1">"c8939"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" hidden="1">"c6231"</definedName>
    <definedName name="IQ_LT_DEBT_ISSUED_REIT" hidden="1">"c686"</definedName>
    <definedName name="IQ_LT_DEBT_ISSUED_UTI" hidden="1">"c687"</definedName>
    <definedName name="IQ_LT_DEBT_RE" hidden="1">"c6232"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" hidden="1">"c6233"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" hidden="1">"c6234"</definedName>
    <definedName name="IQ_LT_INVEST_REIT" hidden="1">"c700"</definedName>
    <definedName name="IQ_LT_INVEST_UTI" hidden="1">"c701"</definedName>
    <definedName name="IQ_LT_LIAB_AP" hidden="1">"c8885"</definedName>
    <definedName name="IQ_LT_LIAB_AP_ABS" hidden="1">"c8904"</definedName>
    <definedName name="IQ_LT_LIAB_NAME_AP" hidden="1">"c8923"</definedName>
    <definedName name="IQ_LT_LIAB_NAME_AP_ABS" hidden="1">"c8942"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LTMMONTH" hidden="1">120000</definedName>
    <definedName name="IQ_M1" hidden="1">"c6906"</definedName>
    <definedName name="IQ_M1_APR" hidden="1">"c7566"</definedName>
    <definedName name="IQ_M1_APR_FC" hidden="1">"c8446"</definedName>
    <definedName name="IQ_M1_FC" hidden="1">"c7786"</definedName>
    <definedName name="IQ_M1_POP" hidden="1">"c7126"</definedName>
    <definedName name="IQ_M1_POP_FC" hidden="1">"c8006"</definedName>
    <definedName name="IQ_M1_YOY" hidden="1">"c7346"</definedName>
    <definedName name="IQ_M1_YOY_FC" hidden="1">"c8226"</definedName>
    <definedName name="IQ_M2" hidden="1">"c6907"</definedName>
    <definedName name="IQ_M2_APR" hidden="1">"c7567"</definedName>
    <definedName name="IQ_M2_APR_FC" hidden="1">"c8447"</definedName>
    <definedName name="IQ_M2_FC" hidden="1">"c7787"</definedName>
    <definedName name="IQ_M2_POP" hidden="1">"c7127"</definedName>
    <definedName name="IQ_M2_POP_FC" hidden="1">"c8007"</definedName>
    <definedName name="IQ_M2_YOY" hidden="1">"c7347"</definedName>
    <definedName name="IQ_M2_YOY_FC" hidden="1">"c8227"</definedName>
    <definedName name="IQ_M3" hidden="1">"c6908"</definedName>
    <definedName name="IQ_M3_APR" hidden="1">"c7568"</definedName>
    <definedName name="IQ_M3_APR_FC" hidden="1">"c8448"</definedName>
    <definedName name="IQ_M3_FC" hidden="1">"c7788"</definedName>
    <definedName name="IQ_M3_POP" hidden="1">"c7128"</definedName>
    <definedName name="IQ_M3_POP_FC" hidden="1">"c8008"</definedName>
    <definedName name="IQ_M3_YOY" hidden="1">"c7348"</definedName>
    <definedName name="IQ_M3_YOY_FC" hidden="1">"c8228"</definedName>
    <definedName name="IQ_MACHINERY" hidden="1">"c711"</definedName>
    <definedName name="IQ_MAINT_CAPEX" hidden="1">"c2947"</definedName>
    <definedName name="IQ_MAINT_CAPEX_ACT_OR_EST" hidden="1">"c4458"</definedName>
    <definedName name="IQ_MAINT_CAPEX_ACT_OR_EST_CIQ" hidden="1">"c4987"</definedName>
    <definedName name="IQ_MAINT_CAPEX_EST" hidden="1">"c4457"</definedName>
    <definedName name="IQ_MAINT_CAPEX_EST_CIQ" hidden="1">"c4986"</definedName>
    <definedName name="IQ_MAINT_CAPEX_GUIDANCE" hidden="1">"c4459"</definedName>
    <definedName name="IQ_MAINT_CAPEX_GUIDANCE_CIQ" hidden="1">"c4988"</definedName>
    <definedName name="IQ_MAINT_CAPEX_HIGH_EST" hidden="1">"c4460"</definedName>
    <definedName name="IQ_MAINT_CAPEX_HIGH_EST_CIQ" hidden="1">"c4989"</definedName>
    <definedName name="IQ_MAINT_CAPEX_HIGH_GUIDANCE" hidden="1">"c4197"</definedName>
    <definedName name="IQ_MAINT_CAPEX_HIGH_GUIDANCE_CIQ" hidden="1">"c4609"</definedName>
    <definedName name="IQ_MAINT_CAPEX_LOW_EST" hidden="1">"c4461"</definedName>
    <definedName name="IQ_MAINT_CAPEX_LOW_EST_CIQ" hidden="1">"c4990"</definedName>
    <definedName name="IQ_MAINT_CAPEX_LOW_GUIDANCE" hidden="1">"c4237"</definedName>
    <definedName name="IQ_MAINT_CAPEX_LOW_GUIDANCE_CIQ" hidden="1">"c4649"</definedName>
    <definedName name="IQ_MAINT_CAPEX_MEDIAN_EST" hidden="1">"c4462"</definedName>
    <definedName name="IQ_MAINT_CAPEX_MEDIAN_EST_CIQ" hidden="1">"c4991"</definedName>
    <definedName name="IQ_MAINT_CAPEX_NUM_EST" hidden="1">"c4463"</definedName>
    <definedName name="IQ_MAINT_CAPEX_NUM_EST_CIQ" hidden="1">"c5001"</definedName>
    <definedName name="IQ_MAINT_CAPEX_STDDEV_EST" hidden="1">"c4464"</definedName>
    <definedName name="IQ_MAINT_CAPEX_STDDEV_EST_CIQ" hidden="1">"c5002"</definedName>
    <definedName name="IQ_MAINT_REPAIR" hidden="1">"c2087"</definedName>
    <definedName name="IQ_MAKE_WHOLE_END_DATE" hidden="1">"c2493"</definedName>
    <definedName name="IQ_MAKE_WHOLE_SPREAD" hidden="1">"c2494"</definedName>
    <definedName name="IQ_MAKE_WHOLE_START_DATE" hidden="1">"c2492"</definedName>
    <definedName name="IQ_MAN_INVENTORIES" hidden="1">"c6913"</definedName>
    <definedName name="IQ_MAN_INVENTORIES_APR" hidden="1">"c7573"</definedName>
    <definedName name="IQ_MAN_INVENTORIES_APR_FC" hidden="1">"c8453"</definedName>
    <definedName name="IQ_MAN_INVENTORIES_FC" hidden="1">"c7793"</definedName>
    <definedName name="IQ_MAN_INVENTORIES_POP" hidden="1">"c7133"</definedName>
    <definedName name="IQ_MAN_INVENTORIES_POP_FC" hidden="1">"c8013"</definedName>
    <definedName name="IQ_MAN_INVENTORIES_YOY" hidden="1">"c7353"</definedName>
    <definedName name="IQ_MAN_INVENTORIES_YOY_FC" hidden="1">"c8233"</definedName>
    <definedName name="IQ_MAN_IS_RATIO" hidden="1">"c6912"</definedName>
    <definedName name="IQ_MAN_IS_RATIO_APR" hidden="1">"c7572"</definedName>
    <definedName name="IQ_MAN_IS_RATIO_APR_FC" hidden="1">"c8452"</definedName>
    <definedName name="IQ_MAN_IS_RATIO_FC" hidden="1">"c7792"</definedName>
    <definedName name="IQ_MAN_IS_RATIO_POP" hidden="1">"c7132"</definedName>
    <definedName name="IQ_MAN_IS_RATIO_POP_FC" hidden="1">"c8012"</definedName>
    <definedName name="IQ_MAN_IS_RATIO_YOY" hidden="1">"c7352"</definedName>
    <definedName name="IQ_MAN_IS_RATIO_YOY_FC" hidden="1">"c8232"</definedName>
    <definedName name="IQ_MAN_ORDERS" hidden="1">"c6914"</definedName>
    <definedName name="IQ_MAN_ORDERS_APR" hidden="1">"c7574"</definedName>
    <definedName name="IQ_MAN_ORDERS_APR_FC" hidden="1">"c8454"</definedName>
    <definedName name="IQ_MAN_ORDERS_FC" hidden="1">"c7794"</definedName>
    <definedName name="IQ_MAN_ORDERS_POP" hidden="1">"c7134"</definedName>
    <definedName name="IQ_MAN_ORDERS_POP_FC" hidden="1">"c8014"</definedName>
    <definedName name="IQ_MAN_ORDERS_YOY" hidden="1">"c7354"</definedName>
    <definedName name="IQ_MAN_ORDERS_YOY_FC" hidden="1">"c8234"</definedName>
    <definedName name="IQ_MAN_OUTPUT_HR" hidden="1">"c6915"</definedName>
    <definedName name="IQ_MAN_OUTPUT_HR_APR" hidden="1">"c7575"</definedName>
    <definedName name="IQ_MAN_OUTPUT_HR_APR_FC" hidden="1">"c8455"</definedName>
    <definedName name="IQ_MAN_OUTPUT_HR_FC" hidden="1">"c7795"</definedName>
    <definedName name="IQ_MAN_OUTPUT_HR_POP" hidden="1">"c7135"</definedName>
    <definedName name="IQ_MAN_OUTPUT_HR_POP_FC" hidden="1">"c8015"</definedName>
    <definedName name="IQ_MAN_OUTPUT_HR_YOY" hidden="1">"c7355"</definedName>
    <definedName name="IQ_MAN_OUTPUT_HR_YOY_FC" hidden="1">"c8235"</definedName>
    <definedName name="IQ_MAN_PAYROLLS" hidden="1">"c6916"</definedName>
    <definedName name="IQ_MAN_PAYROLLS_APR" hidden="1">"c7576"</definedName>
    <definedName name="IQ_MAN_PAYROLLS_APR_FC" hidden="1">"c8456"</definedName>
    <definedName name="IQ_MAN_PAYROLLS_FC" hidden="1">"c7796"</definedName>
    <definedName name="IQ_MAN_PAYROLLS_POP" hidden="1">"c7136"</definedName>
    <definedName name="IQ_MAN_PAYROLLS_POP_FC" hidden="1">"c8016"</definedName>
    <definedName name="IQ_MAN_PAYROLLS_YOY" hidden="1">"c7356"</definedName>
    <definedName name="IQ_MAN_PAYROLLS_YOY_FC" hidden="1">"c8236"</definedName>
    <definedName name="IQ_MAN_SHIPMENTS" hidden="1">"c6917"</definedName>
    <definedName name="IQ_MAN_SHIPMENTS_APR" hidden="1">"c7577"</definedName>
    <definedName name="IQ_MAN_SHIPMENTS_APR_FC" hidden="1">"c8457"</definedName>
    <definedName name="IQ_MAN_SHIPMENTS_FC" hidden="1">"c7797"</definedName>
    <definedName name="IQ_MAN_SHIPMENTS_POP" hidden="1">"c7137"</definedName>
    <definedName name="IQ_MAN_SHIPMENTS_POP_FC" hidden="1">"c8017"</definedName>
    <definedName name="IQ_MAN_SHIPMENTS_YOY" hidden="1">"c7357"</definedName>
    <definedName name="IQ_MAN_SHIPMENTS_YOY_FC" hidden="1">"c8237"</definedName>
    <definedName name="IQ_MAN_TOTAL_HR" hidden="1">"c6918"</definedName>
    <definedName name="IQ_MAN_TOTAL_HR_APR" hidden="1">"c7578"</definedName>
    <definedName name="IQ_MAN_TOTAL_HR_APR_FC" hidden="1">"c8458"</definedName>
    <definedName name="IQ_MAN_TOTAL_HR_FC" hidden="1">"c7798"</definedName>
    <definedName name="IQ_MAN_TOTAL_HR_POP" hidden="1">"c7138"</definedName>
    <definedName name="IQ_MAN_TOTAL_HR_POP_FC" hidden="1">"c8018"</definedName>
    <definedName name="IQ_MAN_TOTAL_HR_YOY" hidden="1">"c7358"</definedName>
    <definedName name="IQ_MAN_TOTAL_HR_YOY_FC" hidden="1">"c8238"</definedName>
    <definedName name="IQ_MAN_TRADE_INVENTORIES" hidden="1">"c6910"</definedName>
    <definedName name="IQ_MAN_TRADE_INVENTORIES_APR" hidden="1">"c7570"</definedName>
    <definedName name="IQ_MAN_TRADE_INVENTORIES_APR_FC" hidden="1">"c8450"</definedName>
    <definedName name="IQ_MAN_TRADE_INVENTORIES_FC" hidden="1">"c7790"</definedName>
    <definedName name="IQ_MAN_TRADE_INVENTORIES_POP" hidden="1">"c7130"</definedName>
    <definedName name="IQ_MAN_TRADE_INVENTORIES_POP_FC" hidden="1">"c8010"</definedName>
    <definedName name="IQ_MAN_TRADE_INVENTORIES_YOY" hidden="1">"c7350"</definedName>
    <definedName name="IQ_MAN_TRADE_INVENTORIES_YOY_FC" hidden="1">"c8230"</definedName>
    <definedName name="IQ_MAN_TRADE_IS_RATIO" hidden="1">"c6909"</definedName>
    <definedName name="IQ_MAN_TRADE_IS_RATIO_FC" hidden="1">"c7789"</definedName>
    <definedName name="IQ_MAN_TRADE_IS_RATIO_POP" hidden="1">"c7129"</definedName>
    <definedName name="IQ_MAN_TRADE_IS_RATIO_POP_FC" hidden="1">"c8009"</definedName>
    <definedName name="IQ_MAN_TRADE_IS_RATIO_YOY" hidden="1">"c7349"</definedName>
    <definedName name="IQ_MAN_TRADE_IS_RATIO_YOY_FC" hidden="1">"c8229"</definedName>
    <definedName name="IQ_MAN_TRADE_SALES" hidden="1">"c6911"</definedName>
    <definedName name="IQ_MAN_TRADE_SALES_APR" hidden="1">"c7571"</definedName>
    <definedName name="IQ_MAN_TRADE_SALES_APR_FC" hidden="1">"c8451"</definedName>
    <definedName name="IQ_MAN_TRADE_SALES_FC" hidden="1">"c7791"</definedName>
    <definedName name="IQ_MAN_TRADE_SALES_POP" hidden="1">"c7131"</definedName>
    <definedName name="IQ_MAN_TRADE_SALES_POP_FC" hidden="1">"c8011"</definedName>
    <definedName name="IQ_MAN_TRADE_SALES_YOY" hidden="1">"c7351"</definedName>
    <definedName name="IQ_MAN_TRADE_SALES_YOY_FC" hidden="1">"c8231"</definedName>
    <definedName name="IQ_MAN_WAGES" hidden="1">"c6919"</definedName>
    <definedName name="IQ_MAN_WAGES_APR" hidden="1">"c7579"</definedName>
    <definedName name="IQ_MAN_WAGES_APR_FC" hidden="1">"c8459"</definedName>
    <definedName name="IQ_MAN_WAGES_FC" hidden="1">"c7799"</definedName>
    <definedName name="IQ_MAN_WAGES_POP" hidden="1">"c7139"</definedName>
    <definedName name="IQ_MAN_WAGES_POP_FC" hidden="1">"c8019"</definedName>
    <definedName name="IQ_MAN_WAGES_YOY" hidden="1">"c7359"</definedName>
    <definedName name="IQ_MAN_WAGES_YOY_FC" hidden="1">"c8239"</definedName>
    <definedName name="IQ_MANAGED_PROP" hidden="1">"c8763"</definedName>
    <definedName name="IQ_MANAGED_SQ_FT" hidden="1">"c8779"</definedName>
    <definedName name="IQ_MANAGED_UNITS" hidden="1">"c8771"</definedName>
    <definedName name="IQ_MARGIN_ANNUAL_PREMIUM_EQUIVALENT_NEW_BUSINESS" hidden="1">"c9970"</definedName>
    <definedName name="IQ_MARGIN_PV_PREMIUMS_NEW_BUSINESS" hidden="1">"c9971"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ATURITY_ONE_YEAR_LESS_FDIC" hidden="1">"c6425"</definedName>
    <definedName name="IQ_MC_ASO_COVERED_LIVES" hidden="1">"c9918"</definedName>
    <definedName name="IQ_MC_ASO_MEMBERSHIP" hidden="1">"c9921"</definedName>
    <definedName name="IQ_MC_CLAIMS_RESERVES" hidden="1">"c9941"</definedName>
    <definedName name="IQ_MC_COMBINED_RATIO" hidden="1">"c9933"</definedName>
    <definedName name="IQ_MC_DAYS_CLAIMS_PAYABLE" hidden="1">"c9937"</definedName>
    <definedName name="IQ_MC_DAYS_CLAIMS_PAYABLE_EXCL_CAPITATION" hidden="1">"c9938"</definedName>
    <definedName name="IQ_MC_MEDICAL_COSTS_PMPM" hidden="1">"c9925"</definedName>
    <definedName name="IQ_MC_PARENT_CASH" hidden="1">"c9942"</definedName>
    <definedName name="IQ_MC_PREMIUMS_PMPM" hidden="1">"c9924"</definedName>
    <definedName name="IQ_MC_RATIO" hidden="1">"c2783"</definedName>
    <definedName name="IQ_MC_RECEIPT_CYCLE_TIME_DAYS" hidden="1">"c9939"</definedName>
    <definedName name="IQ_MC_RECEIPT_CYCLE_TIME_MONTHS" hidden="1">"c9940"</definedName>
    <definedName name="IQ_MC_RISK_COVERED_LIVES" hidden="1">"c9917"</definedName>
    <definedName name="IQ_MC_RISK_MEMBERSHIP" hidden="1">"c9920"</definedName>
    <definedName name="IQ_MC_SELLILNG_COSTS_RATIO" hidden="1">"c9928"</definedName>
    <definedName name="IQ_MC_SGA_PMPM" hidden="1">"c9926"</definedName>
    <definedName name="IQ_MC_STATUTORY_SURPLUS" hidden="1">"c2772"</definedName>
    <definedName name="IQ_MC_TOTAL_COVERED_LIVES" hidden="1">"c9919"</definedName>
    <definedName name="IQ_MC_TOTAL_MEMBERSHIP" hidden="1">"c9922"</definedName>
    <definedName name="IQ_MC_TOTAL_MEMBERSHIP_CAPITATION" hidden="1">"c9923"</definedName>
    <definedName name="IQ_MC_UNPROCESSED_CLAIMS_INVENTORY_DAYS" hidden="1">"c9936"</definedName>
    <definedName name="IQ_MC_UNPROCESSED_CLAIMS_INVENTORY_NUMBER" hidden="1">"c9934"</definedName>
    <definedName name="IQ_MC_UNPROCESSED_CLAIMS_INVENTORY_VALUE" hidden="1">"c9935"</definedName>
    <definedName name="IQ_MEASURED_ATTRIB_ORE_RESOURCES_ALUM" hidden="1">"c9237"</definedName>
    <definedName name="IQ_MEASURED_ATTRIB_ORE_RESOURCES_COP" hidden="1">"c9181"</definedName>
    <definedName name="IQ_MEASURED_ATTRIB_ORE_RESOURCES_DIAM" hidden="1">"c9661"</definedName>
    <definedName name="IQ_MEASURED_ATTRIB_ORE_RESOURCES_GOLD" hidden="1">"c9022"</definedName>
    <definedName name="IQ_MEASURED_ATTRIB_ORE_RESOURCES_IRON" hidden="1">"c9396"</definedName>
    <definedName name="IQ_MEASURED_ATTRIB_ORE_RESOURCES_LEAD" hidden="1">"c9449"</definedName>
    <definedName name="IQ_MEASURED_ATTRIB_ORE_RESOURCES_MANG" hidden="1">"c9502"</definedName>
    <definedName name="IQ_MEASURED_ATTRIB_ORE_RESOURCES_MOLYB" hidden="1">"c9714"</definedName>
    <definedName name="IQ_MEASURED_ATTRIB_ORE_RESOURCES_NICK" hidden="1">"c9290"</definedName>
    <definedName name="IQ_MEASURED_ATTRIB_ORE_RESOURCES_PLAT" hidden="1">"c9128"</definedName>
    <definedName name="IQ_MEASURED_ATTRIB_ORE_RESOURCES_SILVER" hidden="1">"c9075"</definedName>
    <definedName name="IQ_MEASURED_ATTRIB_ORE_RESOURCES_TITAN" hidden="1">"c9555"</definedName>
    <definedName name="IQ_MEASURED_ATTRIB_ORE_RESOURCES_URAN" hidden="1">"c9608"</definedName>
    <definedName name="IQ_MEASURED_ATTRIB_ORE_RESOURCES_ZINC" hidden="1">"c9343"</definedName>
    <definedName name="IQ_MEASURED_INDICATED_ATTRIB_ORE_RESOURCES_ALUM" hidden="1">"c9239"</definedName>
    <definedName name="IQ_MEASURED_INDICATED_ATTRIB_ORE_RESOURCES_COP" hidden="1">"c9183"</definedName>
    <definedName name="IQ_MEASURED_INDICATED_ATTRIB_ORE_RESOURCES_DIAM" hidden="1">"c9663"</definedName>
    <definedName name="IQ_MEASURED_INDICATED_ATTRIB_ORE_RESOURCES_GOLD" hidden="1">"c9024"</definedName>
    <definedName name="IQ_MEASURED_INDICATED_ATTRIB_ORE_RESOURCES_IRON" hidden="1">"c9398"</definedName>
    <definedName name="IQ_MEASURED_INDICATED_ATTRIB_ORE_RESOURCES_LEAD" hidden="1">"c9451"</definedName>
    <definedName name="IQ_MEASURED_INDICATED_ATTRIB_ORE_RESOURCES_MANG" hidden="1">"c9504"</definedName>
    <definedName name="IQ_MEASURED_INDICATED_ATTRIB_ORE_RESOURCES_MOLYB" hidden="1">"c9716"</definedName>
    <definedName name="IQ_MEASURED_INDICATED_ATTRIB_ORE_RESOURCES_NICK" hidden="1">"c9292"</definedName>
    <definedName name="IQ_MEASURED_INDICATED_ATTRIB_ORE_RESOURCES_PLAT" hidden="1">"c9130"</definedName>
    <definedName name="IQ_MEASURED_INDICATED_ATTRIB_ORE_RESOURCES_SILVER" hidden="1">"c9077"</definedName>
    <definedName name="IQ_MEASURED_INDICATED_ATTRIB_ORE_RESOURCES_TITAN" hidden="1">"c9557"</definedName>
    <definedName name="IQ_MEASURED_INDICATED_ATTRIB_ORE_RESOURCES_URAN" hidden="1">"c9610"</definedName>
    <definedName name="IQ_MEASURED_INDICATED_ATTRIB_ORE_RESOURCES_ZINC" hidden="1">"c9345"</definedName>
    <definedName name="IQ_MEASURED_INDICATED_ORE_RESOURCES_ALUM" hidden="1">"c9226"</definedName>
    <definedName name="IQ_MEASURED_INDICATED_ORE_RESOURCES_COP" hidden="1">"c9170"</definedName>
    <definedName name="IQ_MEASURED_INDICATED_ORE_RESOURCES_DIAM" hidden="1">"c9650"</definedName>
    <definedName name="IQ_MEASURED_INDICATED_ORE_RESOURCES_GOLD" hidden="1">"c9011"</definedName>
    <definedName name="IQ_MEASURED_INDICATED_ORE_RESOURCES_IRON" hidden="1">"c9385"</definedName>
    <definedName name="IQ_MEASURED_INDICATED_ORE_RESOURCES_LEAD" hidden="1">"c9438"</definedName>
    <definedName name="IQ_MEASURED_INDICATED_ORE_RESOURCES_MANG" hidden="1">"c9491"</definedName>
    <definedName name="IQ_MEASURED_INDICATED_ORE_RESOURCES_MOLYB" hidden="1">"c9703"</definedName>
    <definedName name="IQ_MEASURED_INDICATED_ORE_RESOURCES_NICK" hidden="1">"c9279"</definedName>
    <definedName name="IQ_MEASURED_INDICATED_ORE_RESOURCES_PLAT" hidden="1">"c9117"</definedName>
    <definedName name="IQ_MEASURED_INDICATED_ORE_RESOURCES_SILVER" hidden="1">"c9064"</definedName>
    <definedName name="IQ_MEASURED_INDICATED_ORE_RESOURCES_TITAN" hidden="1">"c9544"</definedName>
    <definedName name="IQ_MEASURED_INDICATED_ORE_RESOURCES_URAN" hidden="1">"c9597"</definedName>
    <definedName name="IQ_MEASURED_INDICATED_ORE_RESOURCES_ZINC" hidden="1">"c9332"</definedName>
    <definedName name="IQ_MEASURED_INDICATED_RECOV_RESOURCES_ALUM" hidden="1">"c9234"</definedName>
    <definedName name="IQ_MEASURED_INDICATED_RECOV_RESOURCES_COAL" hidden="1">"c9813"</definedName>
    <definedName name="IQ_MEASURED_INDICATED_RECOV_RESOURCES_COP" hidden="1">"c9178"</definedName>
    <definedName name="IQ_MEASURED_INDICATED_RECOV_RESOURCES_DIAM" hidden="1">"c9658"</definedName>
    <definedName name="IQ_MEASURED_INDICATED_RECOV_RESOURCES_GOLD" hidden="1">"c9019"</definedName>
    <definedName name="IQ_MEASURED_INDICATED_RECOV_RESOURCES_IRON" hidden="1">"c9393"</definedName>
    <definedName name="IQ_MEASURED_INDICATED_RECOV_RESOURCES_LEAD" hidden="1">"c9446"</definedName>
    <definedName name="IQ_MEASURED_INDICATED_RECOV_RESOURCES_MANG" hidden="1">"c9499"</definedName>
    <definedName name="IQ_MEASURED_INDICATED_RECOV_RESOURCES_MET_COAL" hidden="1">"c9753"</definedName>
    <definedName name="IQ_MEASURED_INDICATED_RECOV_RESOURCES_MOLYB" hidden="1">"c9711"</definedName>
    <definedName name="IQ_MEASURED_INDICATED_RECOV_RESOURCES_NICK" hidden="1">"c9287"</definedName>
    <definedName name="IQ_MEASURED_INDICATED_RECOV_RESOURCES_PLAT" hidden="1">"c9125"</definedName>
    <definedName name="IQ_MEASURED_INDICATED_RECOV_RESOURCES_SILVER" hidden="1">"c9072"</definedName>
    <definedName name="IQ_MEASURED_INDICATED_RECOV_RESOURCES_STEAM" hidden="1">"c9783"</definedName>
    <definedName name="IQ_MEASURED_INDICATED_RECOV_RESOURCES_TITAN" hidden="1">"c9552"</definedName>
    <definedName name="IQ_MEASURED_INDICATED_RECOV_RESOURCES_URAN" hidden="1">"c9605"</definedName>
    <definedName name="IQ_MEASURED_INDICATED_RECOV_RESOURCES_ZINC" hidden="1">"c9340"</definedName>
    <definedName name="IQ_MEASURED_INDICATED_RESOURCES_GRADE_ALUM" hidden="1">"c9227"</definedName>
    <definedName name="IQ_MEASURED_INDICATED_RESOURCES_GRADE_COP" hidden="1">"c9171"</definedName>
    <definedName name="IQ_MEASURED_INDICATED_RESOURCES_GRADE_DIAM" hidden="1">"c9651"</definedName>
    <definedName name="IQ_MEASURED_INDICATED_RESOURCES_GRADE_GOLD" hidden="1">"c9012"</definedName>
    <definedName name="IQ_MEASURED_INDICATED_RESOURCES_GRADE_IRON" hidden="1">"c9386"</definedName>
    <definedName name="IQ_MEASURED_INDICATED_RESOURCES_GRADE_LEAD" hidden="1">"c9439"</definedName>
    <definedName name="IQ_MEASURED_INDICATED_RESOURCES_GRADE_MANG" hidden="1">"c9492"</definedName>
    <definedName name="IQ_MEASURED_INDICATED_RESOURCES_GRADE_MOLYB" hidden="1">"c9704"</definedName>
    <definedName name="IQ_MEASURED_INDICATED_RESOURCES_GRADE_NICK" hidden="1">"c9280"</definedName>
    <definedName name="IQ_MEASURED_INDICATED_RESOURCES_GRADE_PLAT" hidden="1">"c9118"</definedName>
    <definedName name="IQ_MEASURED_INDICATED_RESOURCES_GRADE_SILVER" hidden="1">"c9065"</definedName>
    <definedName name="IQ_MEASURED_INDICATED_RESOURCES_GRADE_TITAN" hidden="1">"c9545"</definedName>
    <definedName name="IQ_MEASURED_INDICATED_RESOURCES_GRADE_URAN" hidden="1">"c9598"</definedName>
    <definedName name="IQ_MEASURED_INDICATED_RESOURCES_GRADE_ZINC" hidden="1">"c9333"</definedName>
    <definedName name="IQ_MEASURED_ORE_RESOURCES_ALUM" hidden="1">"c9222"</definedName>
    <definedName name="IQ_MEASURED_ORE_RESOURCES_COP" hidden="1">"c9166"</definedName>
    <definedName name="IQ_MEASURED_ORE_RESOURCES_DIAM" hidden="1">"c9646"</definedName>
    <definedName name="IQ_MEASURED_ORE_RESOURCES_GOLD" hidden="1">"c9007"</definedName>
    <definedName name="IQ_MEASURED_ORE_RESOURCES_IRON" hidden="1">"c9381"</definedName>
    <definedName name="IQ_MEASURED_ORE_RESOURCES_LEAD" hidden="1">"c9434"</definedName>
    <definedName name="IQ_MEASURED_ORE_RESOURCES_MANG" hidden="1">"c9487"</definedName>
    <definedName name="IQ_MEASURED_ORE_RESOURCES_MOLYB" hidden="1">"c9699"</definedName>
    <definedName name="IQ_MEASURED_ORE_RESOURCES_NICK" hidden="1">"c9275"</definedName>
    <definedName name="IQ_MEASURED_ORE_RESOURCES_PLAT" hidden="1">"c9113"</definedName>
    <definedName name="IQ_MEASURED_ORE_RESOURCES_SILVER" hidden="1">"c9060"</definedName>
    <definedName name="IQ_MEASURED_ORE_RESOURCES_TITAN" hidden="1">"c9540"</definedName>
    <definedName name="IQ_MEASURED_ORE_RESOURCES_URAN" hidden="1">"c9593"</definedName>
    <definedName name="IQ_MEASURED_ORE_RESOURCES_ZINC" hidden="1">"c9328"</definedName>
    <definedName name="IQ_MEASURED_RECOV_ATTRIB_RESOURCES_ALUM" hidden="1">"c9242"</definedName>
    <definedName name="IQ_MEASURED_RECOV_ATTRIB_RESOURCES_COAL" hidden="1">"c9816"</definedName>
    <definedName name="IQ_MEASURED_RECOV_ATTRIB_RESOURCES_COP" hidden="1">"c9186"</definedName>
    <definedName name="IQ_MEASURED_RECOV_ATTRIB_RESOURCES_DIAM" hidden="1">"c9666"</definedName>
    <definedName name="IQ_MEASURED_RECOV_ATTRIB_RESOURCES_GOLD" hidden="1">"c9027"</definedName>
    <definedName name="IQ_MEASURED_RECOV_ATTRIB_RESOURCES_IRON" hidden="1">"c9401"</definedName>
    <definedName name="IQ_MEASURED_RECOV_ATTRIB_RESOURCES_LEAD" hidden="1">"c9454"</definedName>
    <definedName name="IQ_MEASURED_RECOV_ATTRIB_RESOURCES_MANG" hidden="1">"c9507"</definedName>
    <definedName name="IQ_MEASURED_RECOV_ATTRIB_RESOURCES_MET_COAL" hidden="1">"c9756"</definedName>
    <definedName name="IQ_MEASURED_RECOV_ATTRIB_RESOURCES_MOLYB" hidden="1">"c9719"</definedName>
    <definedName name="IQ_MEASURED_RECOV_ATTRIB_RESOURCES_NICK" hidden="1">"c9295"</definedName>
    <definedName name="IQ_MEASURED_RECOV_ATTRIB_RESOURCES_PLAT" hidden="1">"c9133"</definedName>
    <definedName name="IQ_MEASURED_RECOV_ATTRIB_RESOURCES_SILVER" hidden="1">"c9080"</definedName>
    <definedName name="IQ_MEASURED_RECOV_ATTRIB_RESOURCES_STEAM" hidden="1">"c9786"</definedName>
    <definedName name="IQ_MEASURED_RECOV_ATTRIB_RESOURCES_TITAN" hidden="1">"c9560"</definedName>
    <definedName name="IQ_MEASURED_RECOV_ATTRIB_RESOURCES_URAN" hidden="1">"c9613"</definedName>
    <definedName name="IQ_MEASURED_RECOV_ATTRIB_RESOURCES_ZINC" hidden="1">"c9348"</definedName>
    <definedName name="IQ_MEASURED_RECOV_RESOURCES_ALUM" hidden="1">"c9232"</definedName>
    <definedName name="IQ_MEASURED_RECOV_RESOURCES_COAL" hidden="1">"c9811"</definedName>
    <definedName name="IQ_MEASURED_RECOV_RESOURCES_COP" hidden="1">"c9176"</definedName>
    <definedName name="IQ_MEASURED_RECOV_RESOURCES_DIAM" hidden="1">"c9656"</definedName>
    <definedName name="IQ_MEASURED_RECOV_RESOURCES_GOLD" hidden="1">"c9017"</definedName>
    <definedName name="IQ_MEASURED_RECOV_RESOURCES_IRON" hidden="1">"c9391"</definedName>
    <definedName name="IQ_MEASURED_RECOV_RESOURCES_LEAD" hidden="1">"c9444"</definedName>
    <definedName name="IQ_MEASURED_RECOV_RESOURCES_MANG" hidden="1">"c9497"</definedName>
    <definedName name="IQ_MEASURED_RECOV_RESOURCES_MET_COAL" hidden="1">"c9751"</definedName>
    <definedName name="IQ_MEASURED_RECOV_RESOURCES_MOLYB" hidden="1">"c9709"</definedName>
    <definedName name="IQ_MEASURED_RECOV_RESOURCES_NICK" hidden="1">"c9285"</definedName>
    <definedName name="IQ_MEASURED_RECOV_RESOURCES_PLAT" hidden="1">"c9123"</definedName>
    <definedName name="IQ_MEASURED_RECOV_RESOURCES_SILVER" hidden="1">"c9070"</definedName>
    <definedName name="IQ_MEASURED_RECOV_RESOURCES_STEAM" hidden="1">"c9781"</definedName>
    <definedName name="IQ_MEASURED_RECOV_RESOURCES_TITAN" hidden="1">"c9550"</definedName>
    <definedName name="IQ_MEASURED_RECOV_RESOURCES_URAN" hidden="1">"c9603"</definedName>
    <definedName name="IQ_MEASURED_RECOV_RESOURCES_ZINC" hidden="1">"c9338"</definedName>
    <definedName name="IQ_MEASURED_RESOURCES_CALORIFIC_VALUE_COAL" hidden="1">"c9806"</definedName>
    <definedName name="IQ_MEASURED_RESOURCES_CALORIFIC_VALUE_MET_COAL" hidden="1">"c9746"</definedName>
    <definedName name="IQ_MEASURED_RESOURCES_CALORIFIC_VALUE_STEAM" hidden="1">"c9776"</definedName>
    <definedName name="IQ_MEASURED_RESOURCES_GRADE_ALUM" hidden="1">"c9223"</definedName>
    <definedName name="IQ_MEASURED_RESOURCES_GRADE_COP" hidden="1">"c9167"</definedName>
    <definedName name="IQ_MEASURED_RESOURCES_GRADE_DIAM" hidden="1">"c9647"</definedName>
    <definedName name="IQ_MEASURED_RESOURCES_GRADE_GOLD" hidden="1">"c9008"</definedName>
    <definedName name="IQ_MEASURED_RESOURCES_GRADE_IRON" hidden="1">"c9382"</definedName>
    <definedName name="IQ_MEASURED_RESOURCES_GRADE_LEAD" hidden="1">"c9435"</definedName>
    <definedName name="IQ_MEASURED_RESOURCES_GRADE_MANG" hidden="1">"c9488"</definedName>
    <definedName name="IQ_MEASURED_RESOURCES_GRADE_MOLYB" hidden="1">"c9700"</definedName>
    <definedName name="IQ_MEASURED_RESOURCES_GRADE_NICK" hidden="1">"c9276"</definedName>
    <definedName name="IQ_MEASURED_RESOURCES_GRADE_PLAT" hidden="1">"c9114"</definedName>
    <definedName name="IQ_MEASURED_RESOURCES_GRADE_SILVER" hidden="1">"c9061"</definedName>
    <definedName name="IQ_MEASURED_RESOURCES_GRADE_TITAN" hidden="1">"c9541"</definedName>
    <definedName name="IQ_MEASURED_RESOURCES_GRADE_URAN" hidden="1">"c9594"</definedName>
    <definedName name="IQ_MEASURED_RESOURCES_GRADE_ZINC" hidden="1">"c9329"</definedName>
    <definedName name="IQ_MEDIAN_NEW_HOME_SALES_APR_FC_UNUSED_UNUSED_UNUSED" hidden="1">"c8460"</definedName>
    <definedName name="IQ_MEDIAN_NEW_HOME_SALES_APR_UNUSED_UNUSED_UNUSED" hidden="1">"c7580"</definedName>
    <definedName name="IQ_MEDIAN_NEW_HOME_SALES_FC_UNUSED_UNUSED_UNUSED" hidden="1">"c7800"</definedName>
    <definedName name="IQ_MEDIAN_NEW_HOME_SALES_POP_FC_UNUSED_UNUSED_UNUSED" hidden="1">"c8020"</definedName>
    <definedName name="IQ_MEDIAN_NEW_HOME_SALES_POP_UNUSED_UNUSED_UNUSED" hidden="1">"c7140"</definedName>
    <definedName name="IQ_MEDIAN_NEW_HOME_SALES_UNUSED_UNUSED_UNUSED" hidden="1">"c6920"</definedName>
    <definedName name="IQ_MEDIAN_NEW_HOME_SALES_YOY_FC_UNUSED_UNUSED_UNUSED" hidden="1">"c8240"</definedName>
    <definedName name="IQ_MEDIAN_NEW_HOME_SALES_YOY_UNUSED_UNUSED_UNUSED" hidden="1">"c7360"</definedName>
    <definedName name="IQ_MEDIAN_TARGET_PRICE" hidden="1">"c1650"</definedName>
    <definedName name="IQ_MEDIAN_TARGET_PRICE_CIQ" hidden="1">"c4658"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" hidden="1">"c6235"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" hidden="1">"c6236"</definedName>
    <definedName name="IQ_MERGER_RESTRUCTURE_REIT" hidden="1">"c724"</definedName>
    <definedName name="IQ_MERGER_RESTRUCTURE_UTI" hidden="1">"c725"</definedName>
    <definedName name="IQ_MERGER_UTI" hidden="1">"c726"</definedName>
    <definedName name="IQ_MI_RECOV_ATTRIB_RESOURCES_ALUM" hidden="1">"c9244"</definedName>
    <definedName name="IQ_MI_RECOV_ATTRIB_RESOURCES_COAL" hidden="1">"c9818"</definedName>
    <definedName name="IQ_MI_RECOV_ATTRIB_RESOURCES_COP" hidden="1">"c9188"</definedName>
    <definedName name="IQ_MI_RECOV_ATTRIB_RESOURCES_DIAM" hidden="1">"c9668"</definedName>
    <definedName name="IQ_MI_RECOV_ATTRIB_RESOURCES_GOLD" hidden="1">"c9029"</definedName>
    <definedName name="IQ_MI_RECOV_ATTRIB_RESOURCES_IRON" hidden="1">"c9403"</definedName>
    <definedName name="IQ_MI_RECOV_ATTRIB_RESOURCES_LEAD" hidden="1">"c9456"</definedName>
    <definedName name="IQ_MI_RECOV_ATTRIB_RESOURCES_MANG" hidden="1">"c9509"</definedName>
    <definedName name="IQ_MI_RECOV_ATTRIB_RESOURCES_MET_COAL" hidden="1">"c9758"</definedName>
    <definedName name="IQ_MI_RECOV_ATTRIB_RESOURCES_MOLYB" hidden="1">"c9721"</definedName>
    <definedName name="IQ_MI_RECOV_ATTRIB_RESOURCES_NICK" hidden="1">"c9297"</definedName>
    <definedName name="IQ_MI_RECOV_ATTRIB_RESOURCES_PLAT" hidden="1">"c9135"</definedName>
    <definedName name="IQ_MI_RECOV_ATTRIB_RESOURCES_SILVER" hidden="1">"c9082"</definedName>
    <definedName name="IQ_MI_RECOV_ATTRIB_RESOURCES_STEAM" hidden="1">"c9788"</definedName>
    <definedName name="IQ_MI_RECOV_ATTRIB_RESOURCES_TITAN" hidden="1">"c9562"</definedName>
    <definedName name="IQ_MI_RECOV_ATTRIB_RESOURCES_URAN" hidden="1">"c9615"</definedName>
    <definedName name="IQ_MI_RECOV_ATTRIB_RESOURCES_ZINC" hidden="1">"c9350"</definedName>
    <definedName name="IQ_MI_RESOURCES_CALORIFIC_VALUE_COAL" hidden="1">"c9808"</definedName>
    <definedName name="IQ_MI_RESOURCES_CALORIFIC_VALUE_MET_COAL" hidden="1">"c9748"</definedName>
    <definedName name="IQ_MI_RESOURCES_CALORIFIC_VALUE_STEAM" hidden="1">"c9778"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" hidden="1">"c6237"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KTCAP_TOTAL_REV_FWD_CIQ" hidden="1">"c4041"</definedName>
    <definedName name="IQ_MM_ACCOUNT" hidden="1">"c743"</definedName>
    <definedName name="IQ_MM_ACCRETION_EXPENSE" hidden="1">"c9845"</definedName>
    <definedName name="IQ_MM_ARO_BEG" hidden="1">"c9842"</definedName>
    <definedName name="IQ_MM_ARO_TOTAL" hidden="1">"c9850"</definedName>
    <definedName name="IQ_MM_CURRENT_PORT_ARO" hidden="1">"c9851"</definedName>
    <definedName name="IQ_MM_DEVELOPED_ACREAGE" hidden="1">"c9832"</definedName>
    <definedName name="IQ_MM_DEVELOPED_SQ_KMS" hidden="1">"c9831"</definedName>
    <definedName name="IQ_MM_DEVELOPED_SQ_MILES" hidden="1">"c9833"</definedName>
    <definedName name="IQ_MM_EXPLORATION_EXPENDITURE_TOT" hidden="1">"c9840"</definedName>
    <definedName name="IQ_MM_FX_ADJUSTMENT" hidden="1">"c9847"</definedName>
    <definedName name="IQ_MM_LIABILITIES_INCURRED_ACQUIRED" hidden="1">"c9843"</definedName>
    <definedName name="IQ_MM_LIABILITIES_REL_SPIN_OFFS" hidden="1">"c9848"</definedName>
    <definedName name="IQ_MM_LIABILITIES_SETTLED_DISPOSED" hidden="1">"c9844"</definedName>
    <definedName name="IQ_MM_NON_CURRENT_PORT_ARO" hidden="1">"c9852"</definedName>
    <definedName name="IQ_MM_NUMBER_MINES" hidden="1">"c9839"</definedName>
    <definedName name="IQ_MM_OTHER_ADJUSTMENTS_ARO" hidden="1">"c9849"</definedName>
    <definedName name="IQ_MM_REMAINING_MINE_LIFE" hidden="1">"c9838"</definedName>
    <definedName name="IQ_MM_RESOURCES_INCL_EXCL_RESERVES" hidden="1">"c9841"</definedName>
    <definedName name="IQ_MM_REVISIONS_ESTIMATE" hidden="1">"c9846"</definedName>
    <definedName name="IQ_MM_STRIPPING_RATIO" hidden="1">"c9837"</definedName>
    <definedName name="IQ_MM_UNDEVELOPED_ACREAGE" hidden="1">"c9835"</definedName>
    <definedName name="IQ_MM_UNDEVELOPED_SQ_KMS" hidden="1">"c9834"</definedName>
    <definedName name="IQ_MM_UNDEVELOPED_SQ_MILES" hidden="1">"c9836"</definedName>
    <definedName name="IQ_MONEY_MARKET_DEPOSIT_ACCOUNTS_FDIC" hidden="1">"c6553"</definedName>
    <definedName name="IQ_MONTH" hidden="1">15000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BACKED_SECURITIES_FDIC" hidden="1">"c6402"</definedName>
    <definedName name="IQ_MORTGAGE_SERV_RIGHTS" hidden="1">"c2242"</definedName>
    <definedName name="IQ_MORTGAGE_SERVICING_FDIC" hidden="1">"c6335"</definedName>
    <definedName name="IQ_MTD" hidden="1">800000</definedName>
    <definedName name="IQ_MULTIFAMILY_RESIDENTIAL_LOANS_FDIC" hidden="1">"c6311"</definedName>
    <definedName name="IQ_NAMES_REVISION_DATE_" hidden="1">40001.4940740741</definedName>
    <definedName name="IQ_NAPM_BUS_CONDITIONS" hidden="1">"c6921"</definedName>
    <definedName name="IQ_NAPM_BUS_CONDITIONS_APR" hidden="1">"c7581"</definedName>
    <definedName name="IQ_NAPM_BUS_CONDITIONS_APR_FC" hidden="1">"c8461"</definedName>
    <definedName name="IQ_NAPM_BUS_CONDITIONS_FC" hidden="1">"c7801"</definedName>
    <definedName name="IQ_NAPM_BUS_CONDITIONS_POP" hidden="1">"c7141"</definedName>
    <definedName name="IQ_NAPM_BUS_CONDITIONS_POP_FC" hidden="1">"c8021"</definedName>
    <definedName name="IQ_NAPM_BUS_CONDITIONS_YOY" hidden="1">"c7361"</definedName>
    <definedName name="IQ_NAPM_BUS_CONDITIONS_YOY_FC" hidden="1">"c8241"</definedName>
    <definedName name="IQ_NAV_ACT_OR_EST" hidden="1">"c2225"</definedName>
    <definedName name="IQ_NAV_EST" hidden="1">"c1751"</definedName>
    <definedName name="IQ_NAV_HIGH_EST" hidden="1">"c1753"</definedName>
    <definedName name="IQ_NAV_LOW_EST" hidden="1">"c1754"</definedName>
    <definedName name="IQ_NAV_MEDIAN_EST" hidden="1">"c1752"</definedName>
    <definedName name="IQ_NAV_NUM_EST" hidden="1">"c1755"</definedName>
    <definedName name="IQ_NAV_SHARE_ACT_OR_EST" hidden="1">"c2225"</definedName>
    <definedName name="IQ_NAV_SHARE_ACT_OR_EST_CIQ" hidden="1">"c12038"</definedName>
    <definedName name="IQ_NAV_SHARE_EST" hidden="1">"c5609"</definedName>
    <definedName name="IQ_NAV_SHARE_EST_CIQ" hidden="1">"c12032"</definedName>
    <definedName name="IQ_NAV_SHARE_HIGH_EST" hidden="1">"c5612"</definedName>
    <definedName name="IQ_NAV_SHARE_HIGH_EST_CIQ" hidden="1">"c12035"</definedName>
    <definedName name="IQ_NAV_SHARE_LOW_EST" hidden="1">"c5613"</definedName>
    <definedName name="IQ_NAV_SHARE_LOW_EST_CIQ" hidden="1">"c12036"</definedName>
    <definedName name="IQ_NAV_SHARE_MEDIAN_EST" hidden="1">"c5610"</definedName>
    <definedName name="IQ_NAV_SHARE_MEDIAN_EST_CIQ" hidden="1">"c12033"</definedName>
    <definedName name="IQ_NAV_SHARE_NUM_EST" hidden="1">"c5614"</definedName>
    <definedName name="IQ_NAV_SHARE_NUM_EST_CIQ" hidden="1">"c12037"</definedName>
    <definedName name="IQ_NAV_SHARE_STDDEV_EST" hidden="1">"c5611"</definedName>
    <definedName name="IQ_NAV_SHARE_STDDEV_EST_CIQ" hidden="1">"c12034"</definedName>
    <definedName name="IQ_NAV_STDDEV_EST" hidden="1">"c1756"</definedName>
    <definedName name="IQ_NET_CHANGE" hidden="1">"c749"</definedName>
    <definedName name="IQ_NET_CHARGE_OFFS_FDIC" hidden="1">"c6641"</definedName>
    <definedName name="IQ_NET_CHARGE_OFFS_LOANS_FDIC" hidden="1">"c6751"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ACT_OR_EST" hidden="1">"c3583"</definedName>
    <definedName name="IQ_NET_DEBT_ACT_OR_EST_CIQ" hidden="1">"c5070"</definedName>
    <definedName name="IQ_NET_DEBT_EBITDA" hidden="1">"c750"</definedName>
    <definedName name="IQ_NET_DEBT_EBITDA_CAPEX" hidden="1">"c2949"</definedName>
    <definedName name="IQ_NET_DEBT_EST" hidden="1">"c3517"</definedName>
    <definedName name="IQ_NET_DEBT_EST_CIQ" hidden="1">"c3814"</definedName>
    <definedName name="IQ_NET_DEBT_GUIDANCE" hidden="1">"c4467"</definedName>
    <definedName name="IQ_NET_DEBT_GUIDANCE_CIQ" hidden="1">"c5005"</definedName>
    <definedName name="IQ_NET_DEBT_HIGH_EST" hidden="1">"c3518"</definedName>
    <definedName name="IQ_NET_DEBT_HIGH_EST_CIQ" hidden="1">"c3816"</definedName>
    <definedName name="IQ_NET_DEBT_HIGH_GUIDANCE" hidden="1">"c4181"</definedName>
    <definedName name="IQ_NET_DEBT_HIGH_GUIDANCE_CIQ" hidden="1">"c4593"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" hidden="1">"c6238"</definedName>
    <definedName name="IQ_NET_DEBT_ISSUED_REIT" hidden="1">"c756"</definedName>
    <definedName name="IQ_NET_DEBT_ISSUED_UTI" hidden="1">"c757"</definedName>
    <definedName name="IQ_NET_DEBT_LOW_EST" hidden="1">"c3519"</definedName>
    <definedName name="IQ_NET_DEBT_LOW_EST_CIQ" hidden="1">"c3817"</definedName>
    <definedName name="IQ_NET_DEBT_LOW_GUIDANCE" hidden="1">"c4221"</definedName>
    <definedName name="IQ_NET_DEBT_LOW_GUIDANCE_CIQ" hidden="1">"c4633"</definedName>
    <definedName name="IQ_NET_DEBT_MEDIAN_EST" hidden="1">"c3520"</definedName>
    <definedName name="IQ_NET_DEBT_MEDIAN_EST_CIQ" hidden="1">"c3815"</definedName>
    <definedName name="IQ_NET_DEBT_NUM_EST" hidden="1">"c3515"</definedName>
    <definedName name="IQ_NET_DEBT_NUM_EST_CIQ" hidden="1">"c3818"</definedName>
    <definedName name="IQ_NET_DEBT_STDDEV_EST" hidden="1">"c3516"</definedName>
    <definedName name="IQ_NET_DEBT_STDDEV_EST_CIQ" hidden="1">"c3819"</definedName>
    <definedName name="IQ_NET_EARNED" hidden="1">"c2734"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COME_FDIC" hidden="1">"c6587"</definedName>
    <definedName name="IQ_NET_INT_INC_10YR_ANN_CAGR" hidden="1">"c6100"</definedName>
    <definedName name="IQ_NET_INT_INC_10YR_ANN_GROWTH" hidden="1">"c758"</definedName>
    <definedName name="IQ_NET_INT_INC_1YR_ANN_GROWTH" hidden="1">"c759"</definedName>
    <definedName name="IQ_NET_INT_INC_2YR_ANN_CAGR" hidden="1">"c6101"</definedName>
    <definedName name="IQ_NET_INT_INC_2YR_ANN_GROWTH" hidden="1">"c760"</definedName>
    <definedName name="IQ_NET_INT_INC_3YR_ANN_CAGR" hidden="1">"c6102"</definedName>
    <definedName name="IQ_NET_INT_INC_3YR_ANN_GROWTH" hidden="1">"c761"</definedName>
    <definedName name="IQ_NET_INT_INC_5YR_ANN_CAGR" hidden="1">"c6103"</definedName>
    <definedName name="IQ_NET_INT_INC_5YR_ANN_GROWTH" hidden="1">"c762"</definedName>
    <definedName name="IQ_NET_INT_INC_7YR_ANN_CAGR" hidden="1">"c6104"</definedName>
    <definedName name="IQ_NET_INT_INC_7YR_ANN_GROWTH" hidden="1">"c763"</definedName>
    <definedName name="IQ_NET_INT_INC_AFTER_LL_BNK_SUBTOTAL_AP" hidden="1">"c8979"</definedName>
    <definedName name="IQ_NET_INT_INC_BNK" hidden="1">"c764"</definedName>
    <definedName name="IQ_NET_INT_INC_BNK_AP" hidden="1">"c8874"</definedName>
    <definedName name="IQ_NET_INT_INC_BNK_AP_ABS" hidden="1">"c8893"</definedName>
    <definedName name="IQ_NET_INT_INC_BNK_FDIC" hidden="1">"c6570"</definedName>
    <definedName name="IQ_NET_INT_INC_BNK_NAME_AP" hidden="1">"c8912"</definedName>
    <definedName name="IQ_NET_INT_INC_BNK_NAME_AP_ABS" hidden="1">"c8931"</definedName>
    <definedName name="IQ_NET_INT_INC_BNK_SUBTOTAL_AP" hidden="1">"c8978"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" hidden="1">"c6239"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INTEREST_MARGIN_FDIC" hidden="1">"c6726"</definedName>
    <definedName name="IQ_NET_LIFE_INS_IN_FORCE" hidden="1">"c2769"</definedName>
    <definedName name="IQ_NET_LOANS" hidden="1">"c772"</definedName>
    <definedName name="IQ_NET_LOANS_10YR_ANN_CAGR" hidden="1">"c6105"</definedName>
    <definedName name="IQ_NET_LOANS_10YR_ANN_GROWTH" hidden="1">"c773"</definedName>
    <definedName name="IQ_NET_LOANS_1YR_ANN_GROWTH" hidden="1">"c774"</definedName>
    <definedName name="IQ_NET_LOANS_2YR_ANN_CAGR" hidden="1">"c6106"</definedName>
    <definedName name="IQ_NET_LOANS_2YR_ANN_GROWTH" hidden="1">"c775"</definedName>
    <definedName name="IQ_NET_LOANS_3YR_ANN_CAGR" hidden="1">"c6107"</definedName>
    <definedName name="IQ_NET_LOANS_3YR_ANN_GROWTH" hidden="1">"c776"</definedName>
    <definedName name="IQ_NET_LOANS_5YR_ANN_CAGR" hidden="1">"c6108"</definedName>
    <definedName name="IQ_NET_LOANS_5YR_ANN_GROWTH" hidden="1">"c777"</definedName>
    <definedName name="IQ_NET_LOANS_7YR_ANN_CAGR" hidden="1">"c6109"</definedName>
    <definedName name="IQ_NET_LOANS_7YR_ANN_GROWTH" hidden="1">"c778"</definedName>
    <definedName name="IQ_NET_LOANS_LEASES_CORE_DEPOSITS_FDIC" hidden="1">"c6743"</definedName>
    <definedName name="IQ_NET_LOANS_LEASES_DEPOSITS_FDIC" hidden="1">"c6742"</definedName>
    <definedName name="IQ_NET_LOANS_TOTAL_DEPOSITS" hidden="1">"c779"</definedName>
    <definedName name="IQ_NET_OPERATING_INCOME_ASSETS_FDIC" hidden="1">"c6729"</definedName>
    <definedName name="IQ_NET_RENTAL_EXP_FN" hidden="1">"c780"</definedName>
    <definedName name="IQ_NET_SECURITIZATION_INCOME_FDIC" hidden="1">"c6669"</definedName>
    <definedName name="IQ_NET_SERVICING_FEES_FDIC" hidden="1">"c6668"</definedName>
    <definedName name="IQ_NET_TO_GROSS_EARNED" hidden="1">"c2750"</definedName>
    <definedName name="IQ_NET_TO_GROSS_WRITTEN" hidden="1">"c2729"</definedName>
    <definedName name="IQ_NET_WORKING_CAP" hidden="1">"c3493"</definedName>
    <definedName name="IQ_NET_WRITTEN" hidden="1">"c2728"</definedName>
    <definedName name="IQ_NEW_PREM" hidden="1">"c2785"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EXT_SINK_FUND_AMOUNT" hidden="1">"c2490"</definedName>
    <definedName name="IQ_NEXT_SINK_FUND_DATE" hidden="1">"c2489"</definedName>
    <definedName name="IQ_NEXT_SINK_FUND_PRICE" hidden="1">"c2491"</definedName>
    <definedName name="IQ_NEXT_YR_PROD_EST_MAX_ALUM" hidden="1">"c9251"</definedName>
    <definedName name="IQ_NEXT_YR_PROD_EST_MAX_CATHODE_COP" hidden="1">"c9198"</definedName>
    <definedName name="IQ_NEXT_YR_PROD_EST_MAX_COP" hidden="1">"c9196"</definedName>
    <definedName name="IQ_NEXT_YR_PROD_EST_MAX_DIAM" hidden="1">"c9675"</definedName>
    <definedName name="IQ_NEXT_YR_PROD_EST_MAX_GOLD" hidden="1">"c9036"</definedName>
    <definedName name="IQ_NEXT_YR_PROD_EST_MAX_IRON" hidden="1">"c9410"</definedName>
    <definedName name="IQ_NEXT_YR_PROD_EST_MAX_LEAD" hidden="1">"c9463"</definedName>
    <definedName name="IQ_NEXT_YR_PROD_EST_MAX_MANG" hidden="1">"c9516"</definedName>
    <definedName name="IQ_NEXT_YR_PROD_EST_MAX_MOLYB" hidden="1">"c9728"</definedName>
    <definedName name="IQ_NEXT_YR_PROD_EST_MAX_NICK" hidden="1">"c9304"</definedName>
    <definedName name="IQ_NEXT_YR_PROD_EST_MAX_PLAT" hidden="1">"c9142"</definedName>
    <definedName name="IQ_NEXT_YR_PROD_EST_MAX_SILVER" hidden="1">"c9089"</definedName>
    <definedName name="IQ_NEXT_YR_PROD_EST_MAX_TITAN" hidden="1">"c9569"</definedName>
    <definedName name="IQ_NEXT_YR_PROD_EST_MAX_URAN" hidden="1">"c9622"</definedName>
    <definedName name="IQ_NEXT_YR_PROD_EST_MAX_ZINC" hidden="1">"c9357"</definedName>
    <definedName name="IQ_NEXT_YR_PROD_EST_MIN_ALUM" hidden="1">"c9250"</definedName>
    <definedName name="IQ_NEXT_YR_PROD_EST_MIN_CATHODE_COP" hidden="1">"c9197"</definedName>
    <definedName name="IQ_NEXT_YR_PROD_EST_MIN_COP" hidden="1">"c9195"</definedName>
    <definedName name="IQ_NEXT_YR_PROD_EST_MIN_DIAM" hidden="1">"c9674"</definedName>
    <definedName name="IQ_NEXT_YR_PROD_EST_MIN_GOLD" hidden="1">"c9035"</definedName>
    <definedName name="IQ_NEXT_YR_PROD_EST_MIN_IRON" hidden="1">"c9409"</definedName>
    <definedName name="IQ_NEXT_YR_PROD_EST_MIN_LEAD" hidden="1">"c9462"</definedName>
    <definedName name="IQ_NEXT_YR_PROD_EST_MIN_MANG" hidden="1">"c9515"</definedName>
    <definedName name="IQ_NEXT_YR_PROD_EST_MIN_MOLYB" hidden="1">"c9727"</definedName>
    <definedName name="IQ_NEXT_YR_PROD_EST_MIN_NICK" hidden="1">"c9303"</definedName>
    <definedName name="IQ_NEXT_YR_PROD_EST_MIN_PLAT" hidden="1">"c9141"</definedName>
    <definedName name="IQ_NEXT_YR_PROD_EST_MIN_SILVER" hidden="1">"c9088"</definedName>
    <definedName name="IQ_NEXT_YR_PROD_EST_MIN_TITAN" hidden="1">"c9568"</definedName>
    <definedName name="IQ_NEXT_YR_PROD_EST_MIN_URAN" hidden="1">"c9621"</definedName>
    <definedName name="IQ_NEXT_YR_PROD_EST_MIN_ZINC" hidden="1">"c9356"</definedName>
    <definedName name="IQ_NI" hidden="1">"c781"</definedName>
    <definedName name="IQ_NI_10YR_ANN_CAGR" hidden="1">"c6110"</definedName>
    <definedName name="IQ_NI_10YR_ANN_GROWTH" hidden="1">"c782"</definedName>
    <definedName name="IQ_NI_1YR_ANN_GROWTH" hidden="1">"c783"</definedName>
    <definedName name="IQ_NI_2YR_ANN_CAGR" hidden="1">"c6111"</definedName>
    <definedName name="IQ_NI_2YR_ANN_GROWTH" hidden="1">"c784"</definedName>
    <definedName name="IQ_NI_3YR_ANN_CAGR" hidden="1">"c6112"</definedName>
    <definedName name="IQ_NI_3YR_ANN_GROWTH" hidden="1">"c785"</definedName>
    <definedName name="IQ_NI_5YR_ANN_CAGR" hidden="1">"c6113"</definedName>
    <definedName name="IQ_NI_5YR_ANN_GROWTH" hidden="1">"c786"</definedName>
    <definedName name="IQ_NI_7YR_ANN_CAGR" hidden="1">"c6114"</definedName>
    <definedName name="IQ_NI_7YR_ANN_GROWTH" hidden="1">"c787"</definedName>
    <definedName name="IQ_NI_ACT_OR_EST" hidden="1">"c2222"</definedName>
    <definedName name="IQ_NI_ACT_OR_EST_CIQ" hidden="1">"c5065"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AVAIL_SUBTOTAL_AP" hidden="1">"c8984"</definedName>
    <definedName name="IQ_NI_BEFORE_CAPITALIZED" hidden="1">"c792"</definedName>
    <definedName name="IQ_NI_CF" hidden="1">"c793"</definedName>
    <definedName name="IQ_NI_CHARGES_AP" hidden="1">"c8879"</definedName>
    <definedName name="IQ_NI_CHARGES_AP_ABS" hidden="1">"c8898"</definedName>
    <definedName name="IQ_NI_CHARGES_NAME_AP" hidden="1">"c8917"</definedName>
    <definedName name="IQ_NI_CHARGES_NAME_AP_ABS" hidden="1">"c8936"</definedName>
    <definedName name="IQ_NI_EST" hidden="1">"c1716"</definedName>
    <definedName name="IQ_NI_EST_CIQ" hidden="1">"c4702"</definedName>
    <definedName name="IQ_NI_GAAP_GUIDANCE" hidden="1">"c4470"</definedName>
    <definedName name="IQ_NI_GAAP_GUIDANCE_CIQ" hidden="1">"c5008"</definedName>
    <definedName name="IQ_NI_GAAP_HIGH_GUIDANCE" hidden="1">"c4177"</definedName>
    <definedName name="IQ_NI_GAAP_HIGH_GUIDANCE_CIQ" hidden="1">"c4589"</definedName>
    <definedName name="IQ_NI_GAAP_LOW_GUIDANCE" hidden="1">"c4217"</definedName>
    <definedName name="IQ_NI_GAAP_LOW_GUIDANCE_CIQ" hidden="1">"c4629"</definedName>
    <definedName name="IQ_NI_GUIDANCE" hidden="1">"c4469"</definedName>
    <definedName name="IQ_NI_GUIDANCE_CIQ" hidden="1">"c5007"</definedName>
    <definedName name="IQ_NI_GW_EST_CIQ" hidden="1">"c4709"</definedName>
    <definedName name="IQ_NI_GW_GUIDANCE" hidden="1">"c4471"</definedName>
    <definedName name="IQ_NI_GW_GUIDANCE_CIQ" hidden="1">"c5009"</definedName>
    <definedName name="IQ_NI_GW_HIGH_EST_CIQ" hidden="1">"c4711"</definedName>
    <definedName name="IQ_NI_GW_HIGH_GUIDANCE" hidden="1">"c4178"</definedName>
    <definedName name="IQ_NI_GW_HIGH_GUIDANCE_CIQ" hidden="1">"c4590"</definedName>
    <definedName name="IQ_NI_GW_LOW_EST_CIQ" hidden="1">"c4712"</definedName>
    <definedName name="IQ_NI_GW_LOW_GUIDANCE" hidden="1">"c4218"</definedName>
    <definedName name="IQ_NI_GW_LOW_GUIDANCE_CIQ" hidden="1">"c4630"</definedName>
    <definedName name="IQ_NI_GW_MEDIAN_EST_CIQ" hidden="1">"c4710"</definedName>
    <definedName name="IQ_NI_GW_NUM_EST_CIQ" hidden="1">"c4713"</definedName>
    <definedName name="IQ_NI_GW_STDDEV_EST_CIQ" hidden="1">"c4714"</definedName>
    <definedName name="IQ_NI_HIGH_EST" hidden="1">"c1718"</definedName>
    <definedName name="IQ_NI_HIGH_EST_CIQ" hidden="1">"c4704"</definedName>
    <definedName name="IQ_NI_HIGH_GUIDANCE" hidden="1">"c4176"</definedName>
    <definedName name="IQ_NI_HIGH_GUIDANCE_CIQ" hidden="1">"c4588"</definedName>
    <definedName name="IQ_NI_LOW_EST" hidden="1">"c1719"</definedName>
    <definedName name="IQ_NI_LOW_EST_CIQ" hidden="1">"c4705"</definedName>
    <definedName name="IQ_NI_LOW_GUIDANCE" hidden="1">"c4216"</definedName>
    <definedName name="IQ_NI_LOW_GUIDANCE_CIQ" hidden="1">"c4628"</definedName>
    <definedName name="IQ_NI_MARGIN" hidden="1">"c794"</definedName>
    <definedName name="IQ_NI_MEDIAN_EST" hidden="1">"c1717"</definedName>
    <definedName name="IQ_NI_MEDIAN_EST_CIQ" hidden="1">"c4703"</definedName>
    <definedName name="IQ_NI_NORM" hidden="1">"c1901"</definedName>
    <definedName name="IQ_NI_NORM_10YR_ANN_CAGR" hidden="1">"c6189"</definedName>
    <definedName name="IQ_NI_NORM_10YR_ANN_GROWTH" hidden="1">"c1960"</definedName>
    <definedName name="IQ_NI_NORM_1YR_ANN_GROWTH" hidden="1">"c1955"</definedName>
    <definedName name="IQ_NI_NORM_2YR_ANN_CAGR" hidden="1">"c6185"</definedName>
    <definedName name="IQ_NI_NORM_2YR_ANN_GROWTH" hidden="1">"c1956"</definedName>
    <definedName name="IQ_NI_NORM_3YR_ANN_CAGR" hidden="1">"c6186"</definedName>
    <definedName name="IQ_NI_NORM_3YR_ANN_GROWTH" hidden="1">"c1957"</definedName>
    <definedName name="IQ_NI_NORM_5YR_ANN_CAGR" hidden="1">"c6187"</definedName>
    <definedName name="IQ_NI_NORM_5YR_ANN_GROWTH" hidden="1">"c1958"</definedName>
    <definedName name="IQ_NI_NORM_7YR_ANN_CAGR" hidden="1">"c6188"</definedName>
    <definedName name="IQ_NI_NORM_7YR_ANN_GROWTH" hidden="1">"c1959"</definedName>
    <definedName name="IQ_NI_NORM_MARGIN" hidden="1">"c1964"</definedName>
    <definedName name="IQ_NI_NUM_EST" hidden="1">"c1720"</definedName>
    <definedName name="IQ_NI_NUM_EST_CIQ" hidden="1">"c4706"</definedName>
    <definedName name="IQ_NI_REPORTED_EST" hidden="1">"c1730"</definedName>
    <definedName name="IQ_NI_REPORTED_EST_CIQ" hidden="1">"c4716"</definedName>
    <definedName name="IQ_NI_REPORTED_HIGH_EST" hidden="1">"c1732"</definedName>
    <definedName name="IQ_NI_REPORTED_HIGH_EST_CIQ" hidden="1">"c4718"</definedName>
    <definedName name="IQ_NI_REPORTED_LOW_EST" hidden="1">"c1733"</definedName>
    <definedName name="IQ_NI_REPORTED_LOW_EST_CIQ" hidden="1">"c4719"</definedName>
    <definedName name="IQ_NI_REPORTED_MEDIAN_EST" hidden="1">"c1731"</definedName>
    <definedName name="IQ_NI_REPORTED_MEDIAN_EST_CIQ" hidden="1">"c4717"</definedName>
    <definedName name="IQ_NI_REPORTED_NUM_EST" hidden="1">"c1734"</definedName>
    <definedName name="IQ_NI_REPORTED_NUM_EST_CIQ" hidden="1">"c4720"</definedName>
    <definedName name="IQ_NI_REPORTED_STDDEV_EST" hidden="1">"c1735"</definedName>
    <definedName name="IQ_NI_REPORTED_STDDEV_EST_CIQ" hidden="1">"c4721"</definedName>
    <definedName name="IQ_NI_SBC_ACT_OR_EST" hidden="1">"c4474"</definedName>
    <definedName name="IQ_NI_SBC_ACT_OR_EST_CIQ" hidden="1">"c5012"</definedName>
    <definedName name="IQ_NI_SBC_EST" hidden="1">"c4473"</definedName>
    <definedName name="IQ_NI_SBC_EST_CIQ" hidden="1">"c5011"</definedName>
    <definedName name="IQ_NI_SBC_GUIDANCE" hidden="1">"c4475"</definedName>
    <definedName name="IQ_NI_SBC_GUIDANCE_CIQ" hidden="1">"c5013"</definedName>
    <definedName name="IQ_NI_SBC_GW_ACT_OR_EST" hidden="1">"c4478"</definedName>
    <definedName name="IQ_NI_SBC_GW_ACT_OR_EST_CIQ" hidden="1">"c5016"</definedName>
    <definedName name="IQ_NI_SBC_GW_EST" hidden="1">"c4477"</definedName>
    <definedName name="IQ_NI_SBC_GW_EST_CIQ" hidden="1">"c5015"</definedName>
    <definedName name="IQ_NI_SBC_GW_GUIDANCE" hidden="1">"c4479"</definedName>
    <definedName name="IQ_NI_SBC_GW_GUIDANCE_CIQ" hidden="1">"c5017"</definedName>
    <definedName name="IQ_NI_SBC_GW_HIGH_EST" hidden="1">"c4480"</definedName>
    <definedName name="IQ_NI_SBC_GW_HIGH_EST_CIQ" hidden="1">"c5018"</definedName>
    <definedName name="IQ_NI_SBC_GW_HIGH_GUIDANCE" hidden="1">"c4187"</definedName>
    <definedName name="IQ_NI_SBC_GW_HIGH_GUIDANCE_CIQ" hidden="1">"c4599"</definedName>
    <definedName name="IQ_NI_SBC_GW_LOW_EST" hidden="1">"c4481"</definedName>
    <definedName name="IQ_NI_SBC_GW_LOW_EST_CIQ" hidden="1">"c5019"</definedName>
    <definedName name="IQ_NI_SBC_GW_LOW_GUIDANCE" hidden="1">"c4227"</definedName>
    <definedName name="IQ_NI_SBC_GW_LOW_GUIDANCE_CIQ" hidden="1">"c4639"</definedName>
    <definedName name="IQ_NI_SBC_GW_MEDIAN_EST" hidden="1">"c4482"</definedName>
    <definedName name="IQ_NI_SBC_GW_MEDIAN_EST_CIQ" hidden="1">"c5020"</definedName>
    <definedName name="IQ_NI_SBC_GW_NUM_EST" hidden="1">"c4483"</definedName>
    <definedName name="IQ_NI_SBC_GW_NUM_EST_CIQ" hidden="1">"c5021"</definedName>
    <definedName name="IQ_NI_SBC_GW_STDDEV_EST" hidden="1">"c4484"</definedName>
    <definedName name="IQ_NI_SBC_GW_STDDEV_EST_CIQ" hidden="1">"c5022"</definedName>
    <definedName name="IQ_NI_SBC_HIGH_EST" hidden="1">"c4486"</definedName>
    <definedName name="IQ_NI_SBC_HIGH_EST_CIQ" hidden="1">"c5024"</definedName>
    <definedName name="IQ_NI_SBC_HIGH_GUIDANCE" hidden="1">"c4186"</definedName>
    <definedName name="IQ_NI_SBC_HIGH_GUIDANCE_CIQ" hidden="1">"c4598"</definedName>
    <definedName name="IQ_NI_SBC_LOW_EST" hidden="1">"c4487"</definedName>
    <definedName name="IQ_NI_SBC_LOW_EST_CIQ" hidden="1">"c5025"</definedName>
    <definedName name="IQ_NI_SBC_LOW_GUIDANCE" hidden="1">"c4226"</definedName>
    <definedName name="IQ_NI_SBC_LOW_GUIDANCE_CIQ" hidden="1">"c4638"</definedName>
    <definedName name="IQ_NI_SBC_MEDIAN_EST" hidden="1">"c4488"</definedName>
    <definedName name="IQ_NI_SBC_MEDIAN_EST_CIQ" hidden="1">"c5026"</definedName>
    <definedName name="IQ_NI_SBC_NUM_EST" hidden="1">"c4489"</definedName>
    <definedName name="IQ_NI_SBC_NUM_EST_CIQ" hidden="1">"c5027"</definedName>
    <definedName name="IQ_NI_SBC_STDDEV_EST" hidden="1">"c4490"</definedName>
    <definedName name="IQ_NI_SBC_STDDEV_EST_CIQ" hidden="1">"c5028"</definedName>
    <definedName name="IQ_NI_SFAS" hidden="1">"c795"</definedName>
    <definedName name="IQ_NI_STDDEV_EST" hidden="1">"c1721"</definedName>
    <definedName name="IQ_NI_STDDEV_EST_CIQ" hidden="1">"c4707"</definedName>
    <definedName name="IQ_NI_SUBTOTAL_AP" hidden="1">"c8983"</definedName>
    <definedName name="IQ_NLA_PCT_LEASED_CONSOL" hidden="1">"c8815"</definedName>
    <definedName name="IQ_NLA_PCT_LEASED_MANAGED" hidden="1">"c8817"</definedName>
    <definedName name="IQ_NLA_PCT_LEASED_OTHER" hidden="1">"c8818"</definedName>
    <definedName name="IQ_NLA_PCT_LEASED_TOTAL" hidden="1">"c8819"</definedName>
    <definedName name="IQ_NLA_PCT_LEASED_UNCONSOL" hidden="1">"c8816"</definedName>
    <definedName name="IQ_NLA_SQ_FT_CONSOL" hidden="1">"c8800"</definedName>
    <definedName name="IQ_NLA_SQ_FT_MANAGED" hidden="1">"c8802"</definedName>
    <definedName name="IQ_NLA_SQ_FT_OTHER" hidden="1">"c8803"</definedName>
    <definedName name="IQ_NLA_SQ_FT_TOTAL" hidden="1">"c8804"</definedName>
    <definedName name="IQ_NLA_SQ_FT_UNCONSOL" hidden="1">"c8801"</definedName>
    <definedName name="IQ_NLA_SQ_METER_CONSOL" hidden="1">"c8805"</definedName>
    <definedName name="IQ_NLA_SQ_METER_MANAGED" hidden="1">"c8807"</definedName>
    <definedName name="IQ_NLA_SQ_METER_OTHER" hidden="1">"c8808"</definedName>
    <definedName name="IQ_NLA_SQ_METER_TOTAL" hidden="1">"c8809"</definedName>
    <definedName name="IQ_NLA_SQ_METER_UNCONSOL" hidden="1">"c8806"</definedName>
    <definedName name="IQ_NOL_CF_1YR" hidden="1">"c3465"</definedName>
    <definedName name="IQ_NOL_CF_2YR" hidden="1">"c3466"</definedName>
    <definedName name="IQ_NOL_CF_3YR" hidden="1">"c3467"</definedName>
    <definedName name="IQ_NOL_CF_4YR" hidden="1">"c3468"</definedName>
    <definedName name="IQ_NOL_CF_5YR" hidden="1">"c3469"</definedName>
    <definedName name="IQ_NOL_CF_AFTER_FIVE" hidden="1">"c3470"</definedName>
    <definedName name="IQ_NOL_CF_MAX_YEAR" hidden="1">"c3473"</definedName>
    <definedName name="IQ_NOL_CF_NO_EXP" hidden="1">"c3471"</definedName>
    <definedName name="IQ_NOL_CF_TOTAL" hidden="1">"c3472"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"c11750"</definedName>
    <definedName name="IQ_NON_INT_BEARING_DEPOSITS" hidden="1">"c800"</definedName>
    <definedName name="IQ_NON_INT_EXP" hidden="1">"c801"</definedName>
    <definedName name="IQ_NON_INT_EXP_BNK_AP" hidden="1">"c8877"</definedName>
    <definedName name="IQ_NON_INT_EXP_BNK_AP_ABS" hidden="1">"c8896"</definedName>
    <definedName name="IQ_NON_INT_EXP_BNK_NAME_AP" hidden="1">"c8915"</definedName>
    <definedName name="IQ_NON_INT_EXP_BNK_NAME_AP_ABS" hidden="1">"c8934"</definedName>
    <definedName name="IQ_NON_INT_EXP_BNK_SUBTOTAL_AP" hidden="1">"c8981"</definedName>
    <definedName name="IQ_NON_INT_EXP_FDIC" hidden="1">"c6579"</definedName>
    <definedName name="IQ_NON_INT_INC" hidden="1">"c802"</definedName>
    <definedName name="IQ_NON_INT_INC_10YR_ANN_CAGR" hidden="1">"c6115"</definedName>
    <definedName name="IQ_NON_INT_INC_10YR_ANN_GROWTH" hidden="1">"c803"</definedName>
    <definedName name="IQ_NON_INT_INC_1YR_ANN_GROWTH" hidden="1">"c804"</definedName>
    <definedName name="IQ_NON_INT_INC_2YR_ANN_CAGR" hidden="1">"c6116"</definedName>
    <definedName name="IQ_NON_INT_INC_2YR_ANN_GROWTH" hidden="1">"c805"</definedName>
    <definedName name="IQ_NON_INT_INC_3YR_ANN_CAGR" hidden="1">"c6117"</definedName>
    <definedName name="IQ_NON_INT_INC_3YR_ANN_GROWTH" hidden="1">"c806"</definedName>
    <definedName name="IQ_NON_INT_INC_5YR_ANN_CAGR" hidden="1">"c6118"</definedName>
    <definedName name="IQ_NON_INT_INC_5YR_ANN_GROWTH" hidden="1">"c807"</definedName>
    <definedName name="IQ_NON_INT_INC_7YR_ANN_CAGR" hidden="1">"c6119"</definedName>
    <definedName name="IQ_NON_INT_INC_7YR_ANN_GROWTH" hidden="1">"c808"</definedName>
    <definedName name="IQ_NON_INT_INC_BNK_AP" hidden="1">"c8876"</definedName>
    <definedName name="IQ_NON_INT_INC_BNK_AP_ABS" hidden="1">"c8895"</definedName>
    <definedName name="IQ_NON_INT_INC_BNK_NAME_AP" hidden="1">"c8914"</definedName>
    <definedName name="IQ_NON_INT_INC_BNK_NAME_AP_ABS" hidden="1">"c8933"</definedName>
    <definedName name="IQ_NON_INT_INC_BNK_SUBTOTAL_AP" hidden="1">"c8980"</definedName>
    <definedName name="IQ_NON_INT_INC_FDIC" hidden="1">"c6575"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CAGR" hidden="1">"c6120"</definedName>
    <definedName name="IQ_NON_PERF_ASSETS_10YR_ANN_GROWTH" hidden="1">"c811"</definedName>
    <definedName name="IQ_NON_PERF_ASSETS_1YR_ANN_GROWTH" hidden="1">"c812"</definedName>
    <definedName name="IQ_NON_PERF_ASSETS_2YR_ANN_CAGR" hidden="1">"c6121"</definedName>
    <definedName name="IQ_NON_PERF_ASSETS_2YR_ANN_GROWTH" hidden="1">"c813"</definedName>
    <definedName name="IQ_NON_PERF_ASSETS_3YR_ANN_CAGR" hidden="1">"c6122"</definedName>
    <definedName name="IQ_NON_PERF_ASSETS_3YR_ANN_GROWTH" hidden="1">"c814"</definedName>
    <definedName name="IQ_NON_PERF_ASSETS_5YR_ANN_CAGR" hidden="1">"c6123"</definedName>
    <definedName name="IQ_NON_PERF_ASSETS_5YR_ANN_GROWTH" hidden="1">"c815"</definedName>
    <definedName name="IQ_NON_PERF_ASSETS_7YR_ANN_CAGR" hidden="1">"c6124"</definedName>
    <definedName name="IQ_NON_PERF_ASSETS_7YR_ANN_GROWTH" hidden="1">"c816"</definedName>
    <definedName name="IQ_NON_PERF_ASSETS_TOTAL_ASSETS" hidden="1">"c817"</definedName>
    <definedName name="IQ_NON_PERF_LOANS_10YR_ANN_CAGR" hidden="1">"c6125"</definedName>
    <definedName name="IQ_NON_PERF_LOANS_10YR_ANN_GROWTH" hidden="1">"c818"</definedName>
    <definedName name="IQ_NON_PERF_LOANS_1YR_ANN_GROWTH" hidden="1">"c819"</definedName>
    <definedName name="IQ_NON_PERF_LOANS_2YR_ANN_CAGR" hidden="1">"c6126"</definedName>
    <definedName name="IQ_NON_PERF_LOANS_2YR_ANN_GROWTH" hidden="1">"c820"</definedName>
    <definedName name="IQ_NON_PERF_LOANS_3YR_ANN_CAGR" hidden="1">"c6127"</definedName>
    <definedName name="IQ_NON_PERF_LOANS_3YR_ANN_GROWTH" hidden="1">"c821"</definedName>
    <definedName name="IQ_NON_PERF_LOANS_5YR_ANN_CAGR" hidden="1">"c6128"</definedName>
    <definedName name="IQ_NON_PERF_LOANS_5YR_ANN_GROWTH" hidden="1">"c822"</definedName>
    <definedName name="IQ_NON_PERF_LOANS_7YR_ANN_CAGR" hidden="1">"c6129"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_US_ADDRESSEES_TOTAL_LOANS_FOREIGN_FDIC" hidden="1">"c6443"</definedName>
    <definedName name="IQ_NON_US_CHARGE_OFFS_AND_RECOVERIES_FDIC" hidden="1">"c6650"</definedName>
    <definedName name="IQ_NON_US_CHARGE_OFFS_FDIC" hidden="1">"c6648"</definedName>
    <definedName name="IQ_NON_US_COMMERCIAL_INDUSTRIAL_CHARGE_OFFS_FDIC" hidden="1">"c6651"</definedName>
    <definedName name="IQ_NON_US_NET_LOANS_FDIC" hidden="1">"c6376"</definedName>
    <definedName name="IQ_NON_US_RECOVERIES_FDIC" hidden="1">"c6649"</definedName>
    <definedName name="IQ_NONCASH_PENSION_EXP" hidden="1">"c3000"</definedName>
    <definedName name="IQ_NONCURRENT_LOANS_1_4_FAMILY_FDIC" hidden="1">"c6770"</definedName>
    <definedName name="IQ_NONCURRENT_LOANS_COMMERCIAL_INDUSTRIAL_FDIC" hidden="1">"c6773"</definedName>
    <definedName name="IQ_NONCURRENT_LOANS_COMMERCIAL_RE_FDIC" hidden="1">"c6768"</definedName>
    <definedName name="IQ_NONCURRENT_LOANS_COMMERCIAL_RE_NOT_SECURED_FDIC" hidden="1">"c6778"</definedName>
    <definedName name="IQ_NONCURRENT_LOANS_CONSTRUCTION_LAND_DEV_FDIC" hidden="1">"c6767"</definedName>
    <definedName name="IQ_NONCURRENT_LOANS_CREDIT_CARD_FDIC" hidden="1">"c6775"</definedName>
    <definedName name="IQ_NONCURRENT_LOANS_GUARANTEED_FDIC" hidden="1">"c6358"</definedName>
    <definedName name="IQ_NONCURRENT_LOANS_HOME_EQUITY_FDIC" hidden="1">"c6771"</definedName>
    <definedName name="IQ_NONCURRENT_LOANS_INDIVIDUALS_FDIC" hidden="1">"c6774"</definedName>
    <definedName name="IQ_NONCURRENT_LOANS_LEASES_FDIC" hidden="1">"c6357"</definedName>
    <definedName name="IQ_NONCURRENT_LOANS_MULTIFAMILY_FDIC" hidden="1">"c6769"</definedName>
    <definedName name="IQ_NONCURRENT_LOANS_OTHER_FAMILY_FDIC" hidden="1">"c6772"</definedName>
    <definedName name="IQ_NONCURRENT_LOANS_OTHER_INDIVIDUAL_FDIC" hidden="1">"c6776"</definedName>
    <definedName name="IQ_NONCURRENT_LOANS_OTHER_LOANS_FDIC" hidden="1">"c6777"</definedName>
    <definedName name="IQ_NONCURRENT_LOANS_RE_FDIC" hidden="1">"c6766"</definedName>
    <definedName name="IQ_NONCURRENT_LOANS_TOTAL_LOANS_FDIC" hidden="1">"c6765"</definedName>
    <definedName name="IQ_NONCURRENT_OREO_ASSETS_FDIC" hidden="1">"c6741"</definedName>
    <definedName name="IQ_NONDEF_CAPITAL_GOODS_ORDERS" hidden="1">"c6932"</definedName>
    <definedName name="IQ_NONDEF_CAPITAL_GOODS_ORDERS_APR" hidden="1">"c7592"</definedName>
    <definedName name="IQ_NONDEF_CAPITAL_GOODS_ORDERS_APR_FC" hidden="1">"c8472"</definedName>
    <definedName name="IQ_NONDEF_CAPITAL_GOODS_ORDERS_FC" hidden="1">"c7812"</definedName>
    <definedName name="IQ_NONDEF_CAPITAL_GOODS_ORDERS_POP" hidden="1">"c7152"</definedName>
    <definedName name="IQ_NONDEF_CAPITAL_GOODS_ORDERS_POP_FC" hidden="1">"c8032"</definedName>
    <definedName name="IQ_NONDEF_CAPITAL_GOODS_ORDERS_YOY" hidden="1">"c7372"</definedName>
    <definedName name="IQ_NONDEF_CAPITAL_GOODS_ORDERS_YOY_FC" hidden="1">"c8252"</definedName>
    <definedName name="IQ_NONDEF_CAPITAL_GOODS_SHIPMENTS" hidden="1">"c6933"</definedName>
    <definedName name="IQ_NONDEF_CAPITAL_GOODS_SHIPMENTS_APR" hidden="1">"c7593"</definedName>
    <definedName name="IQ_NONDEF_CAPITAL_GOODS_SHIPMENTS_APR_FC" hidden="1">"c8473"</definedName>
    <definedName name="IQ_NONDEF_CAPITAL_GOODS_SHIPMENTS_FC" hidden="1">"c7813"</definedName>
    <definedName name="IQ_NONDEF_CAPITAL_GOODS_SHIPMENTS_POP" hidden="1">"c7153"</definedName>
    <definedName name="IQ_NONDEF_CAPITAL_GOODS_SHIPMENTS_POP_FC" hidden="1">"c8033"</definedName>
    <definedName name="IQ_NONDEF_CAPITAL_GOODS_SHIPMENTS_YOY" hidden="1">"c7373"</definedName>
    <definedName name="IQ_NONDEF_CAPITAL_GOODS_SHIPMENTS_YOY_FC" hidden="1">"c8253"</definedName>
    <definedName name="IQ_NONDEF_SPENDING_SAAR" hidden="1">"c6934"</definedName>
    <definedName name="IQ_NONDEF_SPENDING_SAAR_APR" hidden="1">"c7594"</definedName>
    <definedName name="IQ_NONDEF_SPENDING_SAAR_APR_FC" hidden="1">"c8474"</definedName>
    <definedName name="IQ_NONDEF_SPENDING_SAAR_FC" hidden="1">"c7814"</definedName>
    <definedName name="IQ_NONDEF_SPENDING_SAAR_POP" hidden="1">"c7154"</definedName>
    <definedName name="IQ_NONDEF_SPENDING_SAAR_POP_FC" hidden="1">"c8034"</definedName>
    <definedName name="IQ_NONDEF_SPENDING_SAAR_YOY" hidden="1">"c7374"</definedName>
    <definedName name="IQ_NONDEF_SPENDING_SAAR_YOY_FC" hidden="1">"c8254"</definedName>
    <definedName name="IQ_NONFARM_EMP_HRS_PCT_CHANGE" hidden="1">"c6935"</definedName>
    <definedName name="IQ_NONFARM_EMP_HRS_PCT_CHANGE_FC" hidden="1">"c7815"</definedName>
    <definedName name="IQ_NONFARM_EMP_HRS_PCT_CHANGE_POP" hidden="1">"c7155"</definedName>
    <definedName name="IQ_NONFARM_EMP_HRS_PCT_CHANGE_POP_FC" hidden="1">"c8035"</definedName>
    <definedName name="IQ_NONFARM_EMP_HRS_PCT_CHANGE_YOY" hidden="1">"c7375"</definedName>
    <definedName name="IQ_NONFARM_EMP_HRS_PCT_CHANGE_YOY_FC" hidden="1">"c8255"</definedName>
    <definedName name="IQ_NONFARM_OUTPUT_PER_HR" hidden="1">"c6936"</definedName>
    <definedName name="IQ_NONFARM_OUTPUT_PER_HR_APR" hidden="1">"c7596"</definedName>
    <definedName name="IQ_NONFARM_OUTPUT_PER_HR_APR_FC" hidden="1">"c8476"</definedName>
    <definedName name="IQ_NONFARM_OUTPUT_PER_HR_FC" hidden="1">"c7816"</definedName>
    <definedName name="IQ_NONFARM_OUTPUT_PER_HR_POP" hidden="1">"c7156"</definedName>
    <definedName name="IQ_NONFARM_OUTPUT_PER_HR_POP_FC" hidden="1">"c8036"</definedName>
    <definedName name="IQ_NONFARM_OUTPUT_PER_HR_YOY" hidden="1">"c7376"</definedName>
    <definedName name="IQ_NONFARM_OUTPUT_PER_HR_YOY_FC" hidden="1">"c8256"</definedName>
    <definedName name="IQ_NONFARM_PAYROLLS" hidden="1">"c6926"</definedName>
    <definedName name="IQ_NONFARM_PAYROLLS_APR" hidden="1">"c7586"</definedName>
    <definedName name="IQ_NONFARM_PAYROLLS_APR_FC" hidden="1">"c8466"</definedName>
    <definedName name="IQ_NONFARM_PAYROLLS_FC" hidden="1">"c7806"</definedName>
    <definedName name="IQ_NONFARM_PAYROLLS_POP" hidden="1">"c7146"</definedName>
    <definedName name="IQ_NONFARM_PAYROLLS_POP_FC" hidden="1">"c8026"</definedName>
    <definedName name="IQ_NONFARM_PAYROLLS_YOY" hidden="1">"c7366"</definedName>
    <definedName name="IQ_NONFARM_PAYROLLS_YOY_FC" hidden="1">"c8246"</definedName>
    <definedName name="IQ_NONFARM_TOTAL_HR_INDEX" hidden="1">"c6937"</definedName>
    <definedName name="IQ_NONFARM_TOTAL_HR_INDEX_APR" hidden="1">"c7597"</definedName>
    <definedName name="IQ_NONFARM_TOTAL_HR_INDEX_APR_FC" hidden="1">"c8477"</definedName>
    <definedName name="IQ_NONFARM_TOTAL_HR_INDEX_FC" hidden="1">"c7817"</definedName>
    <definedName name="IQ_NONFARM_TOTAL_HR_INDEX_POP" hidden="1">"c7157"</definedName>
    <definedName name="IQ_NONFARM_TOTAL_HR_INDEX_POP_FC" hidden="1">"c8037"</definedName>
    <definedName name="IQ_NONFARM_TOTAL_HR_INDEX_YOY" hidden="1">"c7377"</definedName>
    <definedName name="IQ_NONFARM_TOTAL_HR_INDEX_YOY_FC" hidden="1">"c8257"</definedName>
    <definedName name="IQ_NONFARM_WAGES" hidden="1">"c6938"</definedName>
    <definedName name="IQ_NONFARM_WAGES_APR" hidden="1">"c7598"</definedName>
    <definedName name="IQ_NONFARM_WAGES_APR_FC" hidden="1">"c8478"</definedName>
    <definedName name="IQ_NONFARM_WAGES_FC" hidden="1">"c7818"</definedName>
    <definedName name="IQ_NONFARM_WAGES_INDEX" hidden="1">"c6939"</definedName>
    <definedName name="IQ_NONFARM_WAGES_INDEX_APR" hidden="1">"c7599"</definedName>
    <definedName name="IQ_NONFARM_WAGES_INDEX_APR_FC" hidden="1">"c8479"</definedName>
    <definedName name="IQ_NONFARM_WAGES_INDEX_FC" hidden="1">"c7819"</definedName>
    <definedName name="IQ_NONFARM_WAGES_INDEX_POP" hidden="1">"c7159"</definedName>
    <definedName name="IQ_NONFARM_WAGES_INDEX_POP_FC" hidden="1">"c8039"</definedName>
    <definedName name="IQ_NONFARM_WAGES_INDEX_YOY" hidden="1">"c7379"</definedName>
    <definedName name="IQ_NONFARM_WAGES_INDEX_YOY_FC" hidden="1">"c8259"</definedName>
    <definedName name="IQ_NONFARM_WAGES_POP" hidden="1">"c7158"</definedName>
    <definedName name="IQ_NONFARM_WAGES_POP_FC" hidden="1">"c8038"</definedName>
    <definedName name="IQ_NONFARM_WAGES_YOY" hidden="1">"c7378"</definedName>
    <definedName name="IQ_NONFARM_WAGES_YOY_FC" hidden="1">"c8258"</definedName>
    <definedName name="IQ_NONINTEREST_BEARING_BALANCES_FDIC" hidden="1">"c6394"</definedName>
    <definedName name="IQ_NONINTEREST_BEARING_DEPOSITS_DOMESTIC_FDIC" hidden="1">"c6477"</definedName>
    <definedName name="IQ_NONINTEREST_BEARING_DEPOSITS_FOREIGN_FDIC" hidden="1">"c6484"</definedName>
    <definedName name="IQ_NONINTEREST_EXPENSE_EARNING_ASSETS_FDIC" hidden="1">"c6728"</definedName>
    <definedName name="IQ_NONINTEREST_INCOME_EARNING_ASSETS_FDIC" hidden="1">"c6727"</definedName>
    <definedName name="IQ_NONMORTGAGE_SERVICING_FDIC" hidden="1">"c6336"</definedName>
    <definedName name="IQ_NONRECOURSE_DEBT" hidden="1">"c2550"</definedName>
    <definedName name="IQ_NONRECOURSE_DEBT_PCT" hidden="1">"c2551"</definedName>
    <definedName name="IQ_NONRES_FIXED_INVEST" hidden="1">"c6931"</definedName>
    <definedName name="IQ_NONRES_FIXED_INVEST_APR" hidden="1">"c7591"</definedName>
    <definedName name="IQ_NONRES_FIXED_INVEST_POP" hidden="1">"c7151"</definedName>
    <definedName name="IQ_NONRES_FIXED_INVEST_PRIV_APR_FC_UNUSED_UNUSED_UNUSED" hidden="1">"c8468"</definedName>
    <definedName name="IQ_NONRES_FIXED_INVEST_PRIV_APR_UNUSED_UNUSED_UNUSED" hidden="1">"c7588"</definedName>
    <definedName name="IQ_NONRES_FIXED_INVEST_PRIV_FC_UNUSED_UNUSED_UNUSED" hidden="1">"c7808"</definedName>
    <definedName name="IQ_NONRES_FIXED_INVEST_PRIV_POP_FC_UNUSED_UNUSED_UNUSED" hidden="1">"c8028"</definedName>
    <definedName name="IQ_NONRES_FIXED_INVEST_PRIV_POP_UNUSED_UNUSED_UNUSED" hidden="1">"c7148"</definedName>
    <definedName name="IQ_NONRES_FIXED_INVEST_PRIV_REAL" hidden="1">"c6989"</definedName>
    <definedName name="IQ_NONRES_FIXED_INVEST_PRIV_REAL_APR" hidden="1">"c7649"</definedName>
    <definedName name="IQ_NONRES_FIXED_INVEST_PRIV_REAL_APR_FC" hidden="1">"c8529"</definedName>
    <definedName name="IQ_NONRES_FIXED_INVEST_PRIV_REAL_FC" hidden="1">"c7869"</definedName>
    <definedName name="IQ_NONRES_FIXED_INVEST_PRIV_REAL_POP" hidden="1">"c7209"</definedName>
    <definedName name="IQ_NONRES_FIXED_INVEST_PRIV_REAL_POP_FC" hidden="1">"c8089"</definedName>
    <definedName name="IQ_NONRES_FIXED_INVEST_PRIV_REAL_SAAR" hidden="1">"c6990"</definedName>
    <definedName name="IQ_NONRES_FIXED_INVEST_PRIV_REAL_SAAR_APR" hidden="1">"c7650"</definedName>
    <definedName name="IQ_NONRES_FIXED_INVEST_PRIV_REAL_SAAR_APR_FC" hidden="1">"c8530"</definedName>
    <definedName name="IQ_NONRES_FIXED_INVEST_PRIV_REAL_SAAR_FC" hidden="1">"c7870"</definedName>
    <definedName name="IQ_NONRES_FIXED_INVEST_PRIV_REAL_SAAR_POP" hidden="1">"c7210"</definedName>
    <definedName name="IQ_NONRES_FIXED_INVEST_PRIV_REAL_SAAR_POP_FC" hidden="1">"c8090"</definedName>
    <definedName name="IQ_NONRES_FIXED_INVEST_PRIV_REAL_SAAR_USD_APR_FC" hidden="1">"c11981"</definedName>
    <definedName name="IQ_NONRES_FIXED_INVEST_PRIV_REAL_SAAR_USD_FC" hidden="1">"c11978"</definedName>
    <definedName name="IQ_NONRES_FIXED_INVEST_PRIV_REAL_SAAR_USD_POP_FC" hidden="1">"c11979"</definedName>
    <definedName name="IQ_NONRES_FIXED_INVEST_PRIV_REAL_SAAR_USD_YOY_FC" hidden="1">"c11980"</definedName>
    <definedName name="IQ_NONRES_FIXED_INVEST_PRIV_REAL_SAAR_YOY" hidden="1">"c7430"</definedName>
    <definedName name="IQ_NONRES_FIXED_INVEST_PRIV_REAL_SAAR_YOY_FC" hidden="1">"c8310"</definedName>
    <definedName name="IQ_NONRES_FIXED_INVEST_PRIV_REAL_USD_APR_FC" hidden="1">"c11977"</definedName>
    <definedName name="IQ_NONRES_FIXED_INVEST_PRIV_REAL_USD_FC" hidden="1">"c11974"</definedName>
    <definedName name="IQ_NONRES_FIXED_INVEST_PRIV_REAL_USD_POP_FC" hidden="1">"c11975"</definedName>
    <definedName name="IQ_NONRES_FIXED_INVEST_PRIV_REAL_USD_YOY_FC" hidden="1">"c11976"</definedName>
    <definedName name="IQ_NONRES_FIXED_INVEST_PRIV_REAL_YOY" hidden="1">"c7429"</definedName>
    <definedName name="IQ_NONRES_FIXED_INVEST_PRIV_REAL_YOY_FC" hidden="1">"c8309"</definedName>
    <definedName name="IQ_NONRES_FIXED_INVEST_PRIV_SAAR" hidden="1">"c6929"</definedName>
    <definedName name="IQ_NONRES_FIXED_INVEST_PRIV_SAAR_APR" hidden="1">"c7589"</definedName>
    <definedName name="IQ_NONRES_FIXED_INVEST_PRIV_SAAR_APR_FC" hidden="1">"c8469"</definedName>
    <definedName name="IQ_NONRES_FIXED_INVEST_PRIV_SAAR_FC" hidden="1">"c7809"</definedName>
    <definedName name="IQ_NONRES_FIXED_INVEST_PRIV_SAAR_POP" hidden="1">"c7149"</definedName>
    <definedName name="IQ_NONRES_FIXED_INVEST_PRIV_SAAR_POP_FC" hidden="1">"c8029"</definedName>
    <definedName name="IQ_NONRES_FIXED_INVEST_PRIV_SAAR_USD_APR_FC" hidden="1">"c11877"</definedName>
    <definedName name="IQ_NONRES_FIXED_INVEST_PRIV_SAAR_USD_FC" hidden="1">"c11874"</definedName>
    <definedName name="IQ_NONRES_FIXED_INVEST_PRIV_SAAR_USD_POP_FC" hidden="1">"c11875"</definedName>
    <definedName name="IQ_NONRES_FIXED_INVEST_PRIV_SAAR_USD_YOY_FC" hidden="1">"c11876"</definedName>
    <definedName name="IQ_NONRES_FIXED_INVEST_PRIV_SAAR_YOY" hidden="1">"c7369"</definedName>
    <definedName name="IQ_NONRES_FIXED_INVEST_PRIV_SAAR_YOY_FC" hidden="1">"c8249"</definedName>
    <definedName name="IQ_NONRES_FIXED_INVEST_PRIV_UNUSED_UNUSED_UNUSED" hidden="1">"c6928"</definedName>
    <definedName name="IQ_NONRES_FIXED_INVEST_PRIV_USD_APR_FC" hidden="1">"c11873"</definedName>
    <definedName name="IQ_NONRES_FIXED_INVEST_PRIV_USD_FC" hidden="1">"c11870"</definedName>
    <definedName name="IQ_NONRES_FIXED_INVEST_PRIV_USD_POP_FC" hidden="1">"c11871"</definedName>
    <definedName name="IQ_NONRES_FIXED_INVEST_PRIV_USD_YOY_FC" hidden="1">"c11872"</definedName>
    <definedName name="IQ_NONRES_FIXED_INVEST_PRIV_YOY_FC_UNUSED_UNUSED_UNUSED" hidden="1">"c8248"</definedName>
    <definedName name="IQ_NONRES_FIXED_INVEST_PRIV_YOY_UNUSED_UNUSED_UNUSED" hidden="1">"c7368"</definedName>
    <definedName name="IQ_NONRES_FIXED_INVEST_REAL" hidden="1">"c6993"</definedName>
    <definedName name="IQ_NONRES_FIXED_INVEST_REAL_APR" hidden="1">"c7653"</definedName>
    <definedName name="IQ_NONRES_FIXED_INVEST_REAL_POP" hidden="1">"c7213"</definedName>
    <definedName name="IQ_NONRES_FIXED_INVEST_REAL_SAAR" hidden="1">"c6987"</definedName>
    <definedName name="IQ_NONRES_FIXED_INVEST_REAL_SAAR_APR" hidden="1">"c7647"</definedName>
    <definedName name="IQ_NONRES_FIXED_INVEST_REAL_SAAR_APR_FC" hidden="1">"c8527"</definedName>
    <definedName name="IQ_NONRES_FIXED_INVEST_REAL_SAAR_FC" hidden="1">"c7867"</definedName>
    <definedName name="IQ_NONRES_FIXED_INVEST_REAL_SAAR_POP" hidden="1">"c7207"</definedName>
    <definedName name="IQ_NONRES_FIXED_INVEST_REAL_SAAR_POP_FC" hidden="1">"c8087"</definedName>
    <definedName name="IQ_NONRES_FIXED_INVEST_REAL_SAAR_YOY" hidden="1">"c7427"</definedName>
    <definedName name="IQ_NONRES_FIXED_INVEST_REAL_SAAR_YOY_FC" hidden="1">"c8307"</definedName>
    <definedName name="IQ_NONRES_FIXED_INVEST_REAL_USD_APR_FC" hidden="1">"c11973"</definedName>
    <definedName name="IQ_NONRES_FIXED_INVEST_REAL_USD_FC" hidden="1">"c11970"</definedName>
    <definedName name="IQ_NONRES_FIXED_INVEST_REAL_USD_POP_FC" hidden="1">"c11971"</definedName>
    <definedName name="IQ_NONRES_FIXED_INVEST_REAL_USD_YOY_FC" hidden="1">"c11972"</definedName>
    <definedName name="IQ_NONRES_FIXED_INVEST_REAL_YOY" hidden="1">"c7433"</definedName>
    <definedName name="IQ_NONRES_FIXED_INVEST_STRUCT" hidden="1">"c6930"</definedName>
    <definedName name="IQ_NONRES_FIXED_INVEST_STRUCT_APR" hidden="1">"c7590"</definedName>
    <definedName name="IQ_NONRES_FIXED_INVEST_STRUCT_APR_FC" hidden="1">"c8470"</definedName>
    <definedName name="IQ_NONRES_FIXED_INVEST_STRUCT_FC" hidden="1">"c7810"</definedName>
    <definedName name="IQ_NONRES_FIXED_INVEST_STRUCT_POP" hidden="1">"c7150"</definedName>
    <definedName name="IQ_NONRES_FIXED_INVEST_STRUCT_POP_FC" hidden="1">"c8030"</definedName>
    <definedName name="IQ_NONRES_FIXED_INVEST_STRUCT_REAL" hidden="1">"c6992"</definedName>
    <definedName name="IQ_NONRES_FIXED_INVEST_STRUCT_REAL_APR" hidden="1">"c7652"</definedName>
    <definedName name="IQ_NONRES_FIXED_INVEST_STRUCT_REAL_APR_FC" hidden="1">"c8532"</definedName>
    <definedName name="IQ_NONRES_FIXED_INVEST_STRUCT_REAL_FC" hidden="1">"c7872"</definedName>
    <definedName name="IQ_NONRES_FIXED_INVEST_STRUCT_REAL_POP" hidden="1">"c7212"</definedName>
    <definedName name="IQ_NONRES_FIXED_INVEST_STRUCT_REAL_POP_FC" hidden="1">"c8092"</definedName>
    <definedName name="IQ_NONRES_FIXED_INVEST_STRUCT_REAL_SAAR" hidden="1">"c6991"</definedName>
    <definedName name="IQ_NONRES_FIXED_INVEST_STRUCT_REAL_SAAR_APR" hidden="1">"c7651"</definedName>
    <definedName name="IQ_NONRES_FIXED_INVEST_STRUCT_REAL_SAAR_APR_FC" hidden="1">"c8531"</definedName>
    <definedName name="IQ_NONRES_FIXED_INVEST_STRUCT_REAL_SAAR_FC" hidden="1">"c7871"</definedName>
    <definedName name="IQ_NONRES_FIXED_INVEST_STRUCT_REAL_SAAR_POP" hidden="1">"c7211"</definedName>
    <definedName name="IQ_NONRES_FIXED_INVEST_STRUCT_REAL_SAAR_POP_FC" hidden="1">"c8091"</definedName>
    <definedName name="IQ_NONRES_FIXED_INVEST_STRUCT_REAL_SAAR_YOY" hidden="1">"c7431"</definedName>
    <definedName name="IQ_NONRES_FIXED_INVEST_STRUCT_REAL_SAAR_YOY_FC" hidden="1">"c8311"</definedName>
    <definedName name="IQ_NONRES_FIXED_INVEST_STRUCT_REAL_USD_APR_FC" hidden="1">"c11985"</definedName>
    <definedName name="IQ_NONRES_FIXED_INVEST_STRUCT_REAL_USD_FC" hidden="1">"c11982"</definedName>
    <definedName name="IQ_NONRES_FIXED_INVEST_STRUCT_REAL_USD_POP_FC" hidden="1">"c11983"</definedName>
    <definedName name="IQ_NONRES_FIXED_INVEST_STRUCT_REAL_USD_YOY_FC" hidden="1">"c11984"</definedName>
    <definedName name="IQ_NONRES_FIXED_INVEST_STRUCT_REAL_YOY" hidden="1">"c7432"</definedName>
    <definedName name="IQ_NONRES_FIXED_INVEST_STRUCT_REAL_YOY_FC" hidden="1">"c8312"</definedName>
    <definedName name="IQ_NONRES_FIXED_INVEST_STRUCT_USD_APR_FC" hidden="1">"c11881"</definedName>
    <definedName name="IQ_NONRES_FIXED_INVEST_STRUCT_USD_FC" hidden="1">"c11878"</definedName>
    <definedName name="IQ_NONRES_FIXED_INVEST_STRUCT_USD_POP_FC" hidden="1">"c11879"</definedName>
    <definedName name="IQ_NONRES_FIXED_INVEST_STRUCT_USD_YOY_FC" hidden="1">"c11880"</definedName>
    <definedName name="IQ_NONRES_FIXED_INVEST_STRUCT_YOY" hidden="1">"c7370"</definedName>
    <definedName name="IQ_NONRES_FIXED_INVEST_STRUCT_YOY_FC" hidden="1">"c8250"</definedName>
    <definedName name="IQ_NONRES_FIXED_INVEST_USD_APR_FC" hidden="1">"c11869"</definedName>
    <definedName name="IQ_NONRES_FIXED_INVEST_USD_FC" hidden="1">"c11866"</definedName>
    <definedName name="IQ_NONRES_FIXED_INVEST_USD_POP_FC" hidden="1">"c11867"</definedName>
    <definedName name="IQ_NONRES_FIXED_INVEST_USD_YOY_FC" hidden="1">"c11868"</definedName>
    <definedName name="IQ_NONRES_FIXED_INVEST_YOY" hidden="1">"c7371"</definedName>
    <definedName name="IQ_NONTRANSACTION_ACCOUNTS_FDIC" hidden="1">"c6552"</definedName>
    <definedName name="IQ_NONUTIL_REV" hidden="1">"c2089"</definedName>
    <definedName name="IQ_NORM_EPS_ACT_OR_EST" hidden="1">"c2249"</definedName>
    <definedName name="IQ_NORM_EPS_ACT_OR_EST_CIQ" hidden="1">"c5069"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TIONAL_AMOUNT_CREDIT_DERIVATIVES_FDIC" hidden="1">"c6507"</definedName>
    <definedName name="IQ_NOTIONAL_VALUE_EXCHANGE_SWAPS_FDIC" hidden="1">"c6516"</definedName>
    <definedName name="IQ_NOTIONAL_VALUE_OTHER_SWAPS_FDIC" hidden="1">"c6521"</definedName>
    <definedName name="IQ_NOTIONAL_VALUE_RATE_SWAPS_FDIC" hidden="1">"c6511"</definedName>
    <definedName name="IQ_NOW_ACCOUNT" hidden="1">"c828"</definedName>
    <definedName name="IQ_NPPE" hidden="1">"c829"</definedName>
    <definedName name="IQ_NPPE_10YR_ANN_CAGR" hidden="1">"c6130"</definedName>
    <definedName name="IQ_NPPE_10YR_ANN_GROWTH" hidden="1">"c830"</definedName>
    <definedName name="IQ_NPPE_1YR_ANN_GROWTH" hidden="1">"c831"</definedName>
    <definedName name="IQ_NPPE_2YR_ANN_CAGR" hidden="1">"c6131"</definedName>
    <definedName name="IQ_NPPE_2YR_ANN_GROWTH" hidden="1">"c832"</definedName>
    <definedName name="IQ_NPPE_3YR_ANN_CAGR" hidden="1">"c6132"</definedName>
    <definedName name="IQ_NPPE_3YR_ANN_GROWTH" hidden="1">"c833"</definedName>
    <definedName name="IQ_NPPE_5YR_ANN_CAGR" hidden="1">"c6133"</definedName>
    <definedName name="IQ_NPPE_5YR_ANN_GROWTH" hidden="1">"c834"</definedName>
    <definedName name="IQ_NPPE_7YR_ANN_CAGR" hidden="1">"c6134"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DEPOSITS_LESS_THAN_100K_FDIC" hidden="1">"c6495"</definedName>
    <definedName name="IQ_NUMBER_DEPOSITS_MORE_THAN_100K_FDIC" hidden="1">"c6493"</definedName>
    <definedName name="IQ_NUMBER_MINES_ALUM" hidden="1">"c9248"</definedName>
    <definedName name="IQ_NUMBER_MINES_COAL" hidden="1">"c9822"</definedName>
    <definedName name="IQ_NUMBER_MINES_COP" hidden="1">"c9193"</definedName>
    <definedName name="IQ_NUMBER_MINES_DIAM" hidden="1">"c9672"</definedName>
    <definedName name="IQ_NUMBER_MINES_GOLD" hidden="1">"c9033"</definedName>
    <definedName name="IQ_NUMBER_MINES_IRON" hidden="1">"c9407"</definedName>
    <definedName name="IQ_NUMBER_MINES_LEAD" hidden="1">"c9460"</definedName>
    <definedName name="IQ_NUMBER_MINES_MANG" hidden="1">"c9513"</definedName>
    <definedName name="IQ_NUMBER_MINES_MOLYB" hidden="1">"c9725"</definedName>
    <definedName name="IQ_NUMBER_MINES_NICK" hidden="1">"c9301"</definedName>
    <definedName name="IQ_NUMBER_MINES_PLAT" hidden="1">"c9139"</definedName>
    <definedName name="IQ_NUMBER_MINES_SILVER" hidden="1">"c9086"</definedName>
    <definedName name="IQ_NUMBER_MINES_TITAN" hidden="1">"c9566"</definedName>
    <definedName name="IQ_NUMBER_MINES_URAN" hidden="1">"c9619"</definedName>
    <definedName name="IQ_NUMBER_MINES_ZINC" hidden="1">"c9354"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BLIGATIONS_OF_STATES_TOTAL_LOANS_FOREIGN_FDIC" hidden="1">"c6447"</definedName>
    <definedName name="IQ_OBLIGATIONS_STATES_FDIC" hidden="1">"c6431"</definedName>
    <definedName name="IQ_OCCUPANCY_CONSOL" hidden="1">"c8840"</definedName>
    <definedName name="IQ_OCCUPANCY_MANAGED" hidden="1">"c8842"</definedName>
    <definedName name="IQ_OCCUPANCY_OTHER" hidden="1">"c8843"</definedName>
    <definedName name="IQ_OCCUPANCY_SAME_PROP" hidden="1">"c8845"</definedName>
    <definedName name="IQ_OCCUPANCY_TOTAL" hidden="1">"c8844"</definedName>
    <definedName name="IQ_OCCUPANCY_UNCONSOL" hidden="1">"c8841"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GAS_EQUIV_PRODUCTION_MMCFE" hidden="1">"c10061"</definedName>
    <definedName name="IQ_OG_AVG_DAILY_OIL_EQUIV_PRODUCTION_KBOE" hidden="1">"c10060"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AVG_DAILY_PRODUCTION_GAS_MMCM" hidden="1">"c10059"</definedName>
    <definedName name="IQ_OG_AVG_DAILY_SALES_VOL_EQ_INC_GAS" hidden="1">"c5797"</definedName>
    <definedName name="IQ_OG_AVG_DAILY_SALES_VOL_EQ_INC_NGL" hidden="1">"c5798"</definedName>
    <definedName name="IQ_OG_AVG_DAILY_SALES_VOL_EQ_INC_OIL" hidden="1">"c5796"</definedName>
    <definedName name="IQ_OG_AVG_GAS_PRICE_CBM_HEDGED" hidden="1">"c10054"</definedName>
    <definedName name="IQ_OG_AVG_GAS_PRICE_CBM_UNHEDGED" hidden="1">"c10055"</definedName>
    <definedName name="IQ_OG_AVG_PRODUCTION_COST_BBL" hidden="1">"c10062"</definedName>
    <definedName name="IQ_OG_AVG_PRODUCTION_COST_BOE" hidden="1">"c10064"</definedName>
    <definedName name="IQ_OG_AVG_PRODUCTION_COST_MCF" hidden="1">"c10063"</definedName>
    <definedName name="IQ_OG_AVG_PRODUCTION_COST_MCFE" hidden="1">"c10065"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AILY_PRODUCTION_GROWTH_GAS" hidden="1">"c10073"</definedName>
    <definedName name="IQ_OG_DAILY_PRODUCTION_GROWTH_GAS_EQUIVALENT" hidden="1">"c10076"</definedName>
    <definedName name="IQ_OG_DAILY_PRODUCTION_GROWTH_NGL" hidden="1">"c10074"</definedName>
    <definedName name="IQ_OG_DAILY_PRODUCTION_GROWTH_OIL" hidden="1">"c10072"</definedName>
    <definedName name="IQ_OG_DAILY_PRODUCTION_GROWTH_OIL_EQUIVALENT" hidden="1">"c10075"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ACRE_GROSS_EQ_INC" hidden="1">"c5802"</definedName>
    <definedName name="IQ_OG_DEVELOPED_ACRE_NET_EQ_INC" hidden="1">"c5803"</definedName>
    <definedName name="IQ_OG_DEVELOPED_RESERVES_GAS" hidden="1">"c2053"</definedName>
    <definedName name="IQ_OG_DEVELOPED_RESERVES_GAS_BCM" hidden="1">"c10045"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AFFILIATES_RESERVES_GAS_BCM" hidden="1">"c10047"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PLORATION_DEVELOPMENT_COST" hidden="1">"c10081"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GROSS_DEVELOPED_AREA_SQ_KM" hidden="1">"c10079"</definedName>
    <definedName name="IQ_OG_GROSS_DEVELOPMENT_DRY_WELLS_DRILLED" hidden="1">"c10098"</definedName>
    <definedName name="IQ_OG_GROSS_DEVELOPMENT_PRODUCTIVE_WELLS_DRILLED" hidden="1">"c10097"</definedName>
    <definedName name="IQ_OG_GROSS_DEVELOPMENT_TOTAL_WELLS_DRILLED" hidden="1">"c10099"</definedName>
    <definedName name="IQ_OG_GROSS_EXPLORATORY_DRY_WELLS_DRILLED" hidden="1">"c10095"</definedName>
    <definedName name="IQ_OG_GROSS_EXPLORATORY_PRODUCTIVE_WELLS_DRILLED" hidden="1">"c10094"</definedName>
    <definedName name="IQ_OG_GROSS_EXPLORATORY_TOTAL_WELLS_DRILLED" hidden="1">"c10096"</definedName>
    <definedName name="IQ_OG_GROSS_OPERATED_WELLS" hidden="1">"c10092"</definedName>
    <definedName name="IQ_OG_GROSS_PRODUCTIVE_WELLS_GAS" hidden="1">"c10087"</definedName>
    <definedName name="IQ_OG_GROSS_PRODUCTIVE_WELLS_OIL" hidden="1">"c10086"</definedName>
    <definedName name="IQ_OG_GROSS_PRODUCTIVE_WELLS_TOTAL" hidden="1">"c10088"</definedName>
    <definedName name="IQ_OG_GROSS_TOTAL_WELLS_DRILLED" hidden="1">"c10100"</definedName>
    <definedName name="IQ_OG_GROSS_UNDEVELOPED_AREA_SQ_KM" hidden="1">"c10077"</definedName>
    <definedName name="IQ_OG_GROSS_WELLS_DRILLING" hidden="1">"c10108"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DEVELOPED_AREA_SQ_KM" hidden="1">"c10080"</definedName>
    <definedName name="IQ_OG_NET_DEVELOPMENT_DRY_WELLS_DRILLED" hidden="1">"c10105"</definedName>
    <definedName name="IQ_OG_NET_DEVELOPMENT_PRODUCTIVE_WELLS_DRILLED" hidden="1">"c10104"</definedName>
    <definedName name="IQ_OG_NET_DEVELOPMENT_TOTAL_WELLS_DRILLED" hidden="1">"c10106"</definedName>
    <definedName name="IQ_OG_NET_EXPLORATORY_DRY_WELLS_DRILLED" hidden="1">"c10102"</definedName>
    <definedName name="IQ_OG_NET_EXPLORATORY_PRODUCTIVE_WELLS_DRILLED" hidden="1">"c10101"</definedName>
    <definedName name="IQ_OG_NET_EXPLORATORY_TOTAL_WELLS_DRILLED" hidden="1">"c10103"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NET_OPERATED_WELLS" hidden="1">"c10093"</definedName>
    <definedName name="IQ_OG_NET_PRODUCTIVE_WELLS_GAS" hidden="1">"c10090"</definedName>
    <definedName name="IQ_OG_NET_PRODUCTIVE_WELLS_OIL" hidden="1">"c10089"</definedName>
    <definedName name="IQ_OG_NET_PRODUCTIVE_WELLS_TOTAL" hidden="1">"c10091"</definedName>
    <definedName name="IQ_OG_NET_TOTAL_WELLS_DRILLED" hidden="1">"c10107"</definedName>
    <definedName name="IQ_OG_NET_UNDEVELOPED_AREA_SQ_KM" hidden="1">"c10078"</definedName>
    <definedName name="IQ_OG_NET_WELLS_DRILLING" hidden="1">"c10109"</definedName>
    <definedName name="IQ_OG_NUMBER_WELLS_NEW" hidden="1">"c10085"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GROWTH_GAS" hidden="1">"c10067"</definedName>
    <definedName name="IQ_OG_PRODUCTION_GROWTH_GAS_EQUIVALENT" hidden="1">"c10070"</definedName>
    <definedName name="IQ_OG_PRODUCTION_GROWTH_NGL" hidden="1">"c10068"</definedName>
    <definedName name="IQ_OG_PRODUCTION_GROWTH_OIL" hidden="1">"c10066"</definedName>
    <definedName name="IQ_OG_PRODUCTION_GROWTH_OIL_EQUIVALENT" hidden="1">"c10069"</definedName>
    <definedName name="IQ_OG_PRODUCTION_GROWTH_TOTAL" hidden="1">"c10071"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SERVE_REPLACEMENT_RATIO" hidden="1">"c5799"</definedName>
    <definedName name="IQ_OG_REVISIONS_GAS" hidden="1">"c2042"</definedName>
    <definedName name="IQ_OG_REVISIONS_NGL" hidden="1">"c2913"</definedName>
    <definedName name="IQ_OG_REVISIONS_OIL" hidden="1">"c2030"</definedName>
    <definedName name="IQ_OG_RIGS_NON_OPERATED" hidden="1">"c10083"</definedName>
    <definedName name="IQ_OG_RIGS_OPERATED" hidden="1">"c10082"</definedName>
    <definedName name="IQ_OG_RIGS_TOTAL" hidden="1">"c10084"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ALES_VOL_EQ_INC_GAS" hidden="1">"c5794"</definedName>
    <definedName name="IQ_OG_SALES_VOL_EQ_INC_NGL" hidden="1">"c5795"</definedName>
    <definedName name="IQ_OG_SALES_VOL_EQ_INC_OIL" hidden="1">"c5793"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EQUIV_PRODUCTION_BCFE" hidden="1">"c10058"</definedName>
    <definedName name="IQ_OG_TOTAL_GAS_PRODUCTION" hidden="1">"c2060"</definedName>
    <definedName name="IQ_OG_TOTAL_LIQUID_GAS_PRODUCTION" hidden="1">"c2235"</definedName>
    <definedName name="IQ_OG_TOTAL_OIL_EQUIV_PRODUCTION_MMBOE" hidden="1">"c10057"</definedName>
    <definedName name="IQ_OG_TOTAL_OIL_PRODUCTION" hidden="1">"c2059"</definedName>
    <definedName name="IQ_OG_TOTAL_OIL_PRODUCTON" hidden="1">"c2059"</definedName>
    <definedName name="IQ_OG_TOTAL_POSSIBLE_RESERVES_GAS_BCF" hidden="1">"c10050"</definedName>
    <definedName name="IQ_OG_TOTAL_POSSIBLE_RESERVES_GAS_BCM" hidden="1">"c10051"</definedName>
    <definedName name="IQ_OG_TOTAL_POSSIBLE_RESERVES_OIL_MMBBLS" hidden="1">"c10053"</definedName>
    <definedName name="IQ_OG_TOTAL_PROBABLE_RESERVES_GAS_BCF" hidden="1">"c10048"</definedName>
    <definedName name="IQ_OG_TOTAL_PROBABLE_RESERVES_GAS_BCM" hidden="1">"c10049"</definedName>
    <definedName name="IQ_OG_TOTAL_PROBABLE_RESERVES_OIL_MMBBLS" hidden="1">"c10052"</definedName>
    <definedName name="IQ_OG_TOTAL_PRODUCTION_GAS_BCM" hidden="1">"c10056"</definedName>
    <definedName name="IQ_OG_TOTAL_PROVED_RESERVES_GAS_BCM" hidden="1">"c10046"</definedName>
    <definedName name="IQ_OG_UNDEVELOPED_ACRE_GROSS_EQ_INC" hidden="1">"c5800"</definedName>
    <definedName name="IQ_OG_UNDEVELOPED_ACRE_NET_EQ_INC" hidden="1">"c5801"</definedName>
    <definedName name="IQ_OG_UNDEVELOPED_RESERVES_GAS" hidden="1">"c2051"</definedName>
    <definedName name="IQ_OG_UNDEVELOPED_RESERVES_GAS_BCM" hidden="1">"c10044"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B_ACCRUED_LIAB" hidden="1">"c3308"</definedName>
    <definedName name="IQ_OPEB_ACCRUED_LIAB_DOM" hidden="1">"c3306"</definedName>
    <definedName name="IQ_OPEB_ACCRUED_LIAB_FOREIGN" hidden="1">"c3307"</definedName>
    <definedName name="IQ_OPEB_ACCUM_OTHER_CI" hidden="1">"c3314"</definedName>
    <definedName name="IQ_OPEB_ACCUM_OTHER_CI_DOM" hidden="1">"c3312"</definedName>
    <definedName name="IQ_OPEB_ACCUM_OTHER_CI_FOREIGN" hidden="1">"c3313"</definedName>
    <definedName name="IQ_OPEB_ACT_NEXT" hidden="1">"c5774"</definedName>
    <definedName name="IQ_OPEB_ACT_NEXT_DOM" hidden="1">"c5772"</definedName>
    <definedName name="IQ_OPEB_ACT_NEXT_FOREIGN" hidden="1">"c5773"</definedName>
    <definedName name="IQ_OPEB_AMT_RECOG_NEXT" hidden="1">"c5783"</definedName>
    <definedName name="IQ_OPEB_AMT_RECOG_NEXT_DOM" hidden="1">"c5781"</definedName>
    <definedName name="IQ_OPEB_AMT_RECOG_NEXT_FOREIGN" hidden="1">"c5782"</definedName>
    <definedName name="IQ_OPEB_ASSETS" hidden="1">"c3356"</definedName>
    <definedName name="IQ_OPEB_ASSETS_ACQ" hidden="1">"c3347"</definedName>
    <definedName name="IQ_OPEB_ASSETS_ACQ_DOM" hidden="1">"c3345"</definedName>
    <definedName name="IQ_OPEB_ASSETS_ACQ_FOREIGN" hidden="1">"c3346"</definedName>
    <definedName name="IQ_OPEB_ASSETS_ACTUAL_RETURN" hidden="1">"c3332"</definedName>
    <definedName name="IQ_OPEB_ASSETS_ACTUAL_RETURN_DOM" hidden="1">"c3330"</definedName>
    <definedName name="IQ_OPEB_ASSETS_ACTUAL_RETURN_FOREIGN" hidden="1">"c3331"</definedName>
    <definedName name="IQ_OPEB_ASSETS_BEG" hidden="1">"c3329"</definedName>
    <definedName name="IQ_OPEB_ASSETS_BEG_DOM" hidden="1">"c3327"</definedName>
    <definedName name="IQ_OPEB_ASSETS_BEG_FOREIGN" hidden="1">"c3328"</definedName>
    <definedName name="IQ_OPEB_ASSETS_BENEFITS_PAID" hidden="1">"c3341"</definedName>
    <definedName name="IQ_OPEB_ASSETS_BENEFITS_PAID_DOM" hidden="1">"c3339"</definedName>
    <definedName name="IQ_OPEB_ASSETS_BENEFITS_PAID_FOREIGN" hidden="1">"c3340"</definedName>
    <definedName name="IQ_OPEB_ASSETS_CURTAIL" hidden="1">"c3350"</definedName>
    <definedName name="IQ_OPEB_ASSETS_CURTAIL_DOM" hidden="1">"c3348"</definedName>
    <definedName name="IQ_OPEB_ASSETS_CURTAIL_FOREIGN" hidden="1">"c3349"</definedName>
    <definedName name="IQ_OPEB_ASSETS_DOM" hidden="1">"c3354"</definedName>
    <definedName name="IQ_OPEB_ASSETS_EMPLOYER_CONTRIBUTIONS" hidden="1">"c3335"</definedName>
    <definedName name="IQ_OPEB_ASSETS_EMPLOYER_CONTRIBUTIONS_DOM" hidden="1">"c3333"</definedName>
    <definedName name="IQ_OPEB_ASSETS_EMPLOYER_CONTRIBUTIONS_FOREIGN" hidden="1">"c3334"</definedName>
    <definedName name="IQ_OPEB_ASSETS_FOREIGN" hidden="1">"c3355"</definedName>
    <definedName name="IQ_OPEB_ASSETS_FX_ADJ" hidden="1">"c3344"</definedName>
    <definedName name="IQ_OPEB_ASSETS_FX_ADJ_DOM" hidden="1">"c3342"</definedName>
    <definedName name="IQ_OPEB_ASSETS_FX_ADJ_FOREIGN" hidden="1">"c3343"</definedName>
    <definedName name="IQ_OPEB_ASSETS_OTHER_PLAN_ADJ" hidden="1">"c3353"</definedName>
    <definedName name="IQ_OPEB_ASSETS_OTHER_PLAN_ADJ_DOM" hidden="1">"c3351"</definedName>
    <definedName name="IQ_OPEB_ASSETS_OTHER_PLAN_ADJ_FOREIGN" hidden="1">"c3352"</definedName>
    <definedName name="IQ_OPEB_ASSETS_PARTICIP_CONTRIBUTIONS" hidden="1">"c3338"</definedName>
    <definedName name="IQ_OPEB_ASSETS_PARTICIP_CONTRIBUTIONS_DOM" hidden="1">"c3336"</definedName>
    <definedName name="IQ_OPEB_ASSETS_PARTICIP_CONTRIBUTIONS_FOREIGN" hidden="1">"c3337"</definedName>
    <definedName name="IQ_OPEB_BENEFIT_INFO_DATE" hidden="1">"c3410"</definedName>
    <definedName name="IQ_OPEB_BENEFIT_INFO_DATE_DOM" hidden="1">"c3408"</definedName>
    <definedName name="IQ_OPEB_BENEFIT_INFO_DATE_FOREIGN" hidden="1">"c3409"</definedName>
    <definedName name="IQ_OPEB_BREAKDOWN_EQ" hidden="1">"c3275"</definedName>
    <definedName name="IQ_OPEB_BREAKDOWN_EQ_DOM" hidden="1">"c3273"</definedName>
    <definedName name="IQ_OPEB_BREAKDOWN_EQ_FOREIGN" hidden="1">"c3274"</definedName>
    <definedName name="IQ_OPEB_BREAKDOWN_FI" hidden="1">"c3278"</definedName>
    <definedName name="IQ_OPEB_BREAKDOWN_FI_DOM" hidden="1">"c3276"</definedName>
    <definedName name="IQ_OPEB_BREAKDOWN_FI_FOREIGN" hidden="1">"c3277"</definedName>
    <definedName name="IQ_OPEB_BREAKDOWN_OTHER" hidden="1">"c3284"</definedName>
    <definedName name="IQ_OPEB_BREAKDOWN_OTHER_DOM" hidden="1">"c3282"</definedName>
    <definedName name="IQ_OPEB_BREAKDOWN_OTHER_FOREIGN" hidden="1">"c3283"</definedName>
    <definedName name="IQ_OPEB_BREAKDOWN_PCT_EQ" hidden="1">"c3263"</definedName>
    <definedName name="IQ_OPEB_BREAKDOWN_PCT_EQ_DOM" hidden="1">"c3261"</definedName>
    <definedName name="IQ_OPEB_BREAKDOWN_PCT_EQ_FOREIGN" hidden="1">"c3262"</definedName>
    <definedName name="IQ_OPEB_BREAKDOWN_PCT_FI" hidden="1">"c3266"</definedName>
    <definedName name="IQ_OPEB_BREAKDOWN_PCT_FI_DOM" hidden="1">"c3264"</definedName>
    <definedName name="IQ_OPEB_BREAKDOWN_PCT_FI_FOREIGN" hidden="1">"c3265"</definedName>
    <definedName name="IQ_OPEB_BREAKDOWN_PCT_OTHER" hidden="1">"c3272"</definedName>
    <definedName name="IQ_OPEB_BREAKDOWN_PCT_OTHER_DOM" hidden="1">"c3270"</definedName>
    <definedName name="IQ_OPEB_BREAKDOWN_PCT_OTHER_FOREIGN" hidden="1">"c3271"</definedName>
    <definedName name="IQ_OPEB_BREAKDOWN_PCT_RE" hidden="1">"c3269"</definedName>
    <definedName name="IQ_OPEB_BREAKDOWN_PCT_RE_DOM" hidden="1">"c3267"</definedName>
    <definedName name="IQ_OPEB_BREAKDOWN_PCT_RE_FOREIGN" hidden="1">"c3268"</definedName>
    <definedName name="IQ_OPEB_BREAKDOWN_RE" hidden="1">"c3281"</definedName>
    <definedName name="IQ_OPEB_BREAKDOWN_RE_DOM" hidden="1">"c3279"</definedName>
    <definedName name="IQ_OPEB_BREAKDOWN_RE_FOREIGN" hidden="1">"c3280"</definedName>
    <definedName name="IQ_OPEB_CI_ACT" hidden="1">"c5759"</definedName>
    <definedName name="IQ_OPEB_CI_ACT_DOM" hidden="1">"c5757"</definedName>
    <definedName name="IQ_OPEB_CI_ACT_FOREIGN" hidden="1">"c5758"</definedName>
    <definedName name="IQ_OPEB_CI_NET_AMT_RECOG" hidden="1">"c5771"</definedName>
    <definedName name="IQ_OPEB_CI_NET_AMT_RECOG_DOM" hidden="1">"c5769"</definedName>
    <definedName name="IQ_OPEB_CI_NET_AMT_RECOG_FOREIGN" hidden="1">"c5770"</definedName>
    <definedName name="IQ_OPEB_CI_OTHER_MISC_ADJ" hidden="1">"c5768"</definedName>
    <definedName name="IQ_OPEB_CI_OTHER_MISC_ADJ_DOM" hidden="1">"c5766"</definedName>
    <definedName name="IQ_OPEB_CI_OTHER_MISC_ADJ_FOREIGN" hidden="1">"c5767"</definedName>
    <definedName name="IQ_OPEB_CI_PRIOR_SERVICE" hidden="1">"c5762"</definedName>
    <definedName name="IQ_OPEB_CI_PRIOR_SERVICE_DOM" hidden="1">"c5760"</definedName>
    <definedName name="IQ_OPEB_CI_PRIOR_SERVICE_FOREIGN" hidden="1">"c5761"</definedName>
    <definedName name="IQ_OPEB_CI_TRANSITION" hidden="1">"c5765"</definedName>
    <definedName name="IQ_OPEB_CI_TRANSITION_DOM" hidden="1">"c5763"</definedName>
    <definedName name="IQ_OPEB_CI_TRANSITION_FOREIGN" hidden="1">"c5764"</definedName>
    <definedName name="IQ_OPEB_CL" hidden="1">"c5789"</definedName>
    <definedName name="IQ_OPEB_CL_DOM" hidden="1">"c5787"</definedName>
    <definedName name="IQ_OPEB_CL_FOREIGN" hidden="1">"c5788"</definedName>
    <definedName name="IQ_OPEB_DECREASE_EFFECT_PBO" hidden="1">"c3458"</definedName>
    <definedName name="IQ_OPEB_DECREASE_EFFECT_PBO_DOM" hidden="1">"c3456"</definedName>
    <definedName name="IQ_OPEB_DECREASE_EFFECT_PBO_FOREIGN" hidden="1">"c3457"</definedName>
    <definedName name="IQ_OPEB_DECREASE_EFFECT_SERVICE_INT_COST" hidden="1">"c3455"</definedName>
    <definedName name="IQ_OPEB_DECREASE_EFFECT_SERVICE_INT_COST_DOM" hidden="1">"c3453"</definedName>
    <definedName name="IQ_OPEB_DECREASE_EFFECT_SERVICE_INT_COST_FOREIGN" hidden="1">"c3454"</definedName>
    <definedName name="IQ_OPEB_DISC_RATE_MAX" hidden="1">"c3422"</definedName>
    <definedName name="IQ_OPEB_DISC_RATE_MAX_DOM" hidden="1">"c3420"</definedName>
    <definedName name="IQ_OPEB_DISC_RATE_MAX_FOREIGN" hidden="1">"c3421"</definedName>
    <definedName name="IQ_OPEB_DISC_RATE_MIN" hidden="1">"c3419"</definedName>
    <definedName name="IQ_OPEB_DISC_RATE_MIN_DOM" hidden="1">"c3417"</definedName>
    <definedName name="IQ_OPEB_DISC_RATE_MIN_FOREIGN" hidden="1">"c3418"</definedName>
    <definedName name="IQ_OPEB_EST_BENEFIT_1YR" hidden="1">"c3287"</definedName>
    <definedName name="IQ_OPEB_EST_BENEFIT_1YR_DOM" hidden="1">"c3285"</definedName>
    <definedName name="IQ_OPEB_EST_BENEFIT_1YR_FOREIGN" hidden="1">"c3286"</definedName>
    <definedName name="IQ_OPEB_EST_BENEFIT_2YR" hidden="1">"c3290"</definedName>
    <definedName name="IQ_OPEB_EST_BENEFIT_2YR_DOM" hidden="1">"c3288"</definedName>
    <definedName name="IQ_OPEB_EST_BENEFIT_2YR_FOREIGN" hidden="1">"c3289"</definedName>
    <definedName name="IQ_OPEB_EST_BENEFIT_3YR" hidden="1">"c3293"</definedName>
    <definedName name="IQ_OPEB_EST_BENEFIT_3YR_DOM" hidden="1">"c3291"</definedName>
    <definedName name="IQ_OPEB_EST_BENEFIT_3YR_FOREIGN" hidden="1">"c3292"</definedName>
    <definedName name="IQ_OPEB_EST_BENEFIT_4YR" hidden="1">"c3296"</definedName>
    <definedName name="IQ_OPEB_EST_BENEFIT_4YR_DOM" hidden="1">"c3294"</definedName>
    <definedName name="IQ_OPEB_EST_BENEFIT_4YR_FOREIGN" hidden="1">"c3295"</definedName>
    <definedName name="IQ_OPEB_EST_BENEFIT_5YR" hidden="1">"c3299"</definedName>
    <definedName name="IQ_OPEB_EST_BENEFIT_5YR_DOM" hidden="1">"c3297"</definedName>
    <definedName name="IQ_OPEB_EST_BENEFIT_5YR_FOREIGN" hidden="1">"c3298"</definedName>
    <definedName name="IQ_OPEB_EST_BENEFIT_AFTER5" hidden="1">"c3302"</definedName>
    <definedName name="IQ_OPEB_EST_BENEFIT_AFTER5_DOM" hidden="1">"c3300"</definedName>
    <definedName name="IQ_OPEB_EST_BENEFIT_AFTER5_FOREIGN" hidden="1">"c3301"</definedName>
    <definedName name="IQ_OPEB_EXP_RATE_RETURN_MAX" hidden="1">"c3434"</definedName>
    <definedName name="IQ_OPEB_EXP_RATE_RETURN_MAX_DOM" hidden="1">"c3432"</definedName>
    <definedName name="IQ_OPEB_EXP_RATE_RETURN_MAX_FOREIGN" hidden="1">"c3433"</definedName>
    <definedName name="IQ_OPEB_EXP_RATE_RETURN_MIN" hidden="1">"c3431"</definedName>
    <definedName name="IQ_OPEB_EXP_RATE_RETURN_MIN_DOM" hidden="1">"c3429"</definedName>
    <definedName name="IQ_OPEB_EXP_RATE_RETURN_MIN_FOREIGN" hidden="1">"c3430"</definedName>
    <definedName name="IQ_OPEB_EXP_RETURN" hidden="1">"c3398"</definedName>
    <definedName name="IQ_OPEB_EXP_RETURN_DOM" hidden="1">"c3396"</definedName>
    <definedName name="IQ_OPEB_EXP_RETURN_FOREIGN" hidden="1">"c3397"</definedName>
    <definedName name="IQ_OPEB_HEALTH_COST_TREND_INITIAL" hidden="1">"c3413"</definedName>
    <definedName name="IQ_OPEB_HEALTH_COST_TREND_INITIAL_DOM" hidden="1">"c3411"</definedName>
    <definedName name="IQ_OPEB_HEALTH_COST_TREND_INITIAL_FOREIGN" hidden="1">"c3412"</definedName>
    <definedName name="IQ_OPEB_HEALTH_COST_TREND_ULTIMATE" hidden="1">"c3416"</definedName>
    <definedName name="IQ_OPEB_HEALTH_COST_TREND_ULTIMATE_DOM" hidden="1">"c3414"</definedName>
    <definedName name="IQ_OPEB_HEALTH_COST_TREND_ULTIMATE_FOREIGN" hidden="1">"c3415"</definedName>
    <definedName name="IQ_OPEB_INCREASE_EFFECT_PBO" hidden="1">"c3452"</definedName>
    <definedName name="IQ_OPEB_INCREASE_EFFECT_PBO_DOM" hidden="1">"c3450"</definedName>
    <definedName name="IQ_OPEB_INCREASE_EFFECT_PBO_FOREIGN" hidden="1">"c3451"</definedName>
    <definedName name="IQ_OPEB_INCREASE_EFFECT_SERVICE_INT_COST" hidden="1">"c3449"</definedName>
    <definedName name="IQ_OPEB_INCREASE_EFFECT_SERVICE_INT_COST_DOM" hidden="1">"c3447"</definedName>
    <definedName name="IQ_OPEB_INCREASE_EFFECT_SERVICE_INT_COST_FOREIGN" hidden="1">"c3448"</definedName>
    <definedName name="IQ_OPEB_INTAN_ASSETS" hidden="1">"c3311"</definedName>
    <definedName name="IQ_OPEB_INTAN_ASSETS_DOM" hidden="1">"c3309"</definedName>
    <definedName name="IQ_OPEB_INTAN_ASSETS_FOREIGN" hidden="1">"c3310"</definedName>
    <definedName name="IQ_OPEB_INTEREST_COST" hidden="1">"c3395"</definedName>
    <definedName name="IQ_OPEB_INTEREST_COST_DOM" hidden="1">"c3393"</definedName>
    <definedName name="IQ_OPEB_INTEREST_COST_FOREIGN" hidden="1">"c3394"</definedName>
    <definedName name="IQ_OPEB_LT_ASSETS" hidden="1">"c5786"</definedName>
    <definedName name="IQ_OPEB_LT_ASSETS_DOM" hidden="1">"c5784"</definedName>
    <definedName name="IQ_OPEB_LT_ASSETS_FOREIGN" hidden="1">"c5785"</definedName>
    <definedName name="IQ_OPEB_LT_LIAB" hidden="1">"c5792"</definedName>
    <definedName name="IQ_OPEB_LT_LIAB_DOM" hidden="1">"c5790"</definedName>
    <definedName name="IQ_OPEB_LT_LIAB_FOREIGN" hidden="1">"c5791"</definedName>
    <definedName name="IQ_OPEB_NET_ASSET_RECOG" hidden="1">"c3326"</definedName>
    <definedName name="IQ_OPEB_NET_ASSET_RECOG_DOM" hidden="1">"c3324"</definedName>
    <definedName name="IQ_OPEB_NET_ASSET_RECOG_FOREIGN" hidden="1">"c3325"</definedName>
    <definedName name="IQ_OPEB_OBLIGATION_ACCUMULATED" hidden="1">"c3407"</definedName>
    <definedName name="IQ_OPEB_OBLIGATION_ACCUMULATED_DOM" hidden="1">"c3405"</definedName>
    <definedName name="IQ_OPEB_OBLIGATION_ACCUMULATED_FOREIGN" hidden="1">"c3406"</definedName>
    <definedName name="IQ_OPEB_OBLIGATION_ACQ" hidden="1">"c3380"</definedName>
    <definedName name="IQ_OPEB_OBLIGATION_ACQ_DOM" hidden="1">"c3378"</definedName>
    <definedName name="IQ_OPEB_OBLIGATION_ACQ_FOREIGN" hidden="1">"c3379"</definedName>
    <definedName name="IQ_OPEB_OBLIGATION_ACTUARIAL_GAIN_LOSS" hidden="1">"c3371"</definedName>
    <definedName name="IQ_OPEB_OBLIGATION_ACTUARIAL_GAIN_LOSS_DOM" hidden="1">"c3369"</definedName>
    <definedName name="IQ_OPEB_OBLIGATION_ACTUARIAL_GAIN_LOSS_FOREIGN" hidden="1">"c3370"</definedName>
    <definedName name="IQ_OPEB_OBLIGATION_BEG" hidden="1">"c3359"</definedName>
    <definedName name="IQ_OPEB_OBLIGATION_BEG_DOM" hidden="1">"c3357"</definedName>
    <definedName name="IQ_OPEB_OBLIGATION_BEG_FOREIGN" hidden="1">"c3358"</definedName>
    <definedName name="IQ_OPEB_OBLIGATION_CURTAIL" hidden="1">"c3383"</definedName>
    <definedName name="IQ_OPEB_OBLIGATION_CURTAIL_DOM" hidden="1">"c3381"</definedName>
    <definedName name="IQ_OPEB_OBLIGATION_CURTAIL_FOREIGN" hidden="1">"c3382"</definedName>
    <definedName name="IQ_OPEB_OBLIGATION_EMPLOYEE_CONTRIBUTIONS" hidden="1">"c3368"</definedName>
    <definedName name="IQ_OPEB_OBLIGATION_EMPLOYEE_CONTRIBUTIONS_DOM" hidden="1">"c3366"</definedName>
    <definedName name="IQ_OPEB_OBLIGATION_EMPLOYEE_CONTRIBUTIONS_FOREIGN" hidden="1">"c3367"</definedName>
    <definedName name="IQ_OPEB_OBLIGATION_FX_ADJ" hidden="1">"c3377"</definedName>
    <definedName name="IQ_OPEB_OBLIGATION_FX_ADJ_DOM" hidden="1">"c3375"</definedName>
    <definedName name="IQ_OPEB_OBLIGATION_FX_ADJ_FOREIGN" hidden="1">"c3376"</definedName>
    <definedName name="IQ_OPEB_OBLIGATION_INTEREST_COST" hidden="1">"c3365"</definedName>
    <definedName name="IQ_OPEB_OBLIGATION_INTEREST_COST_DOM" hidden="1">"c3363"</definedName>
    <definedName name="IQ_OPEB_OBLIGATION_INTEREST_COST_FOREIGN" hidden="1">"c3364"</definedName>
    <definedName name="IQ_OPEB_OBLIGATION_OTHER_PLAN_ADJ" hidden="1">"c3386"</definedName>
    <definedName name="IQ_OPEB_OBLIGATION_OTHER_PLAN_ADJ_DOM" hidden="1">"c3384"</definedName>
    <definedName name="IQ_OPEB_OBLIGATION_OTHER_PLAN_ADJ_FOREIGN" hidden="1">"c3385"</definedName>
    <definedName name="IQ_OPEB_OBLIGATION_PAID" hidden="1">"c3374"</definedName>
    <definedName name="IQ_OPEB_OBLIGATION_PAID_DOM" hidden="1">"c3372"</definedName>
    <definedName name="IQ_OPEB_OBLIGATION_PAID_FOREIGN" hidden="1">"c3373"</definedName>
    <definedName name="IQ_OPEB_OBLIGATION_PROJECTED" hidden="1">"c3389"</definedName>
    <definedName name="IQ_OPEB_OBLIGATION_PROJECTED_DOM" hidden="1">"c3387"</definedName>
    <definedName name="IQ_OPEB_OBLIGATION_PROJECTED_FOREIGN" hidden="1">"c3388"</definedName>
    <definedName name="IQ_OPEB_OBLIGATION_SERVICE_COST" hidden="1">"c3362"</definedName>
    <definedName name="IQ_OPEB_OBLIGATION_SERVICE_COST_DOM" hidden="1">"c3360"</definedName>
    <definedName name="IQ_OPEB_OBLIGATION_SERVICE_COST_FOREIGN" hidden="1">"c3361"</definedName>
    <definedName name="IQ_OPEB_OTHER" hidden="1">"c3317"</definedName>
    <definedName name="IQ_OPEB_OTHER_ADJ" hidden="1">"c3323"</definedName>
    <definedName name="IQ_OPEB_OTHER_ADJ_DOM" hidden="1">"c3321"</definedName>
    <definedName name="IQ_OPEB_OTHER_ADJ_FOREIGN" hidden="1">"c3322"</definedName>
    <definedName name="IQ_OPEB_OTHER_COST" hidden="1">"c3401"</definedName>
    <definedName name="IQ_OPEB_OTHER_COST_DOM" hidden="1">"c3399"</definedName>
    <definedName name="IQ_OPEB_OTHER_COST_FOREIGN" hidden="1">"c3400"</definedName>
    <definedName name="IQ_OPEB_OTHER_DOM" hidden="1">"c3315"</definedName>
    <definedName name="IQ_OPEB_OTHER_FOREIGN" hidden="1">"c3316"</definedName>
    <definedName name="IQ_OPEB_PBO_ASSUMED_RATE_RET_MAX" hidden="1">"c3440"</definedName>
    <definedName name="IQ_OPEB_PBO_ASSUMED_RATE_RET_MAX_DOM" hidden="1">"c3438"</definedName>
    <definedName name="IQ_OPEB_PBO_ASSUMED_RATE_RET_MAX_FOREIGN" hidden="1">"c3439"</definedName>
    <definedName name="IQ_OPEB_PBO_ASSUMED_RATE_RET_MIN" hidden="1">"c3437"</definedName>
    <definedName name="IQ_OPEB_PBO_ASSUMED_RATE_RET_MIN_DOM" hidden="1">"c3435"</definedName>
    <definedName name="IQ_OPEB_PBO_ASSUMED_RATE_RET_MIN_FOREIGN" hidden="1">"c3436"</definedName>
    <definedName name="IQ_OPEB_PBO_RATE_COMP_INCREASE_MAX" hidden="1">"c3446"</definedName>
    <definedName name="IQ_OPEB_PBO_RATE_COMP_INCREASE_MAX_DOM" hidden="1">"c3444"</definedName>
    <definedName name="IQ_OPEB_PBO_RATE_COMP_INCREASE_MAX_FOREIGN" hidden="1">"c3445"</definedName>
    <definedName name="IQ_OPEB_PBO_RATE_COMP_INCREASE_MIN" hidden="1">"c3443"</definedName>
    <definedName name="IQ_OPEB_PBO_RATE_COMP_INCREASE_MIN_DOM" hidden="1">"c3441"</definedName>
    <definedName name="IQ_OPEB_PBO_RATE_COMP_INCREASE_MIN_FOREIGN" hidden="1">"c3442"</definedName>
    <definedName name="IQ_OPEB_PREPAID_COST" hidden="1">"c3305"</definedName>
    <definedName name="IQ_OPEB_PREPAID_COST_DOM" hidden="1">"c3303"</definedName>
    <definedName name="IQ_OPEB_PREPAID_COST_FOREIGN" hidden="1">"c3304"</definedName>
    <definedName name="IQ_OPEB_PRIOR_SERVICE_NEXT" hidden="1">"c5777"</definedName>
    <definedName name="IQ_OPEB_PRIOR_SERVICE_NEXT_DOM" hidden="1">"c5775"</definedName>
    <definedName name="IQ_OPEB_PRIOR_SERVICE_NEXT_FOREIGN" hidden="1">"c5776"</definedName>
    <definedName name="IQ_OPEB_RATE_COMP_INCREASE_MAX" hidden="1">"c3428"</definedName>
    <definedName name="IQ_OPEB_RATE_COMP_INCREASE_MAX_DOM" hidden="1">"c3426"</definedName>
    <definedName name="IQ_OPEB_RATE_COMP_INCREASE_MAX_FOREIGN" hidden="1">"c3427"</definedName>
    <definedName name="IQ_OPEB_RATE_COMP_INCREASE_MIN" hidden="1">"c3425"</definedName>
    <definedName name="IQ_OPEB_RATE_COMP_INCREASE_MIN_DOM" hidden="1">"c3423"</definedName>
    <definedName name="IQ_OPEB_RATE_COMP_INCREASE_MIN_FOREIGN" hidden="1">"c3424"</definedName>
    <definedName name="IQ_OPEB_SERVICE_COST" hidden="1">"c3392"</definedName>
    <definedName name="IQ_OPEB_SERVICE_COST_DOM" hidden="1">"c3390"</definedName>
    <definedName name="IQ_OPEB_SERVICE_COST_FOREIGN" hidden="1">"c3391"</definedName>
    <definedName name="IQ_OPEB_TOTAL_COST" hidden="1">"c3404"</definedName>
    <definedName name="IQ_OPEB_TOTAL_COST_DOM" hidden="1">"c3402"</definedName>
    <definedName name="IQ_OPEB_TOTAL_COST_FOREIGN" hidden="1">"c3403"</definedName>
    <definedName name="IQ_OPEB_TRANSITION_NEXT" hidden="1">"c5780"</definedName>
    <definedName name="IQ_OPEB_TRANSITION_NEXT_DOM" hidden="1">"c5778"</definedName>
    <definedName name="IQ_OPEB_TRANSITION_NEXT_FOREIGN" hidden="1">"c5779"</definedName>
    <definedName name="IQ_OPEB_UNRECOG_PRIOR" hidden="1">"c3320"</definedName>
    <definedName name="IQ_OPEB_UNRECOG_PRIOR_DOM" hidden="1">"c3318"</definedName>
    <definedName name="IQ_OPEB_UNRECOG_PRIOR_FOREIGN" hidden="1">"c3319"</definedName>
    <definedName name="IQ_OPENPRICE" hidden="1">"c848"</definedName>
    <definedName name="IQ_OPER_INC" hidden="1">"c849"</definedName>
    <definedName name="IQ_OPER_INC_ACT_OR_EST" hidden="1">"c2220"</definedName>
    <definedName name="IQ_OPER_INC_ACT_OR_EST_CIQ" hidden="1">"c12019"</definedName>
    <definedName name="IQ_OPER_INC_BR" hidden="1">"c850"</definedName>
    <definedName name="IQ_OPER_INC_EST" hidden="1">"c1688"</definedName>
    <definedName name="IQ_OPER_INC_EST_CIQ" hidden="1">"c12010"</definedName>
    <definedName name="IQ_OPER_INC_FIN" hidden="1">"c851"</definedName>
    <definedName name="IQ_OPER_INC_HIGH_EST" hidden="1">"c1690"</definedName>
    <definedName name="IQ_OPER_INC_HIGH_EST_CIQ" hidden="1">"c12012"</definedName>
    <definedName name="IQ_OPER_INC_INS" hidden="1">"c852"</definedName>
    <definedName name="IQ_OPER_INC_LOW_EST" hidden="1">"c1691"</definedName>
    <definedName name="IQ_OPER_INC_LOW_EST_CIQ" hidden="1">"c12013"</definedName>
    <definedName name="IQ_OPER_INC_MARGIN" hidden="1">"c1448"</definedName>
    <definedName name="IQ_OPER_INC_MEDIAN_EST" hidden="1">"c1689"</definedName>
    <definedName name="IQ_OPER_INC_MEDIAN_EST_CIQ" hidden="1">"c12011"</definedName>
    <definedName name="IQ_OPER_INC_NUM_EST" hidden="1">"c1692"</definedName>
    <definedName name="IQ_OPER_INC_NUM_EST_CIQ" hidden="1">"c12014"</definedName>
    <definedName name="IQ_OPER_INC_RE" hidden="1">"c6240"</definedName>
    <definedName name="IQ_OPER_INC_REIT" hidden="1">"c853"</definedName>
    <definedName name="IQ_OPER_INC_STDDEV_EST" hidden="1">"c1693"</definedName>
    <definedName name="IQ_OPER_INC_STDDEV_EST_CIQ" hidden="1">"c12015"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ABLE_END_OS" hidden="1">"c5804"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BEG_OS" hidden="1">"c5805"</definedName>
    <definedName name="IQ_OPTIONS_STRIKE_PRICE_CANCELLED" hidden="1">"c5807"</definedName>
    <definedName name="IQ_OPTIONS_STRIKE_PRICE_EXERCISABLE" hidden="1">"c5808"</definedName>
    <definedName name="IQ_OPTIONS_STRIKE_PRICE_EXERCISED" hidden="1">"c5806"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REO_1_4_RESIDENTIAL_FDIC" hidden="1">"c6454"</definedName>
    <definedName name="IQ_OREO_COMMERCIAL_RE_FDIC" hidden="1">"c6456"</definedName>
    <definedName name="IQ_OREO_CONSTRUCTION_DEVELOPMENT_FDIC" hidden="1">"c6457"</definedName>
    <definedName name="IQ_OREO_FARMLAND_FDIC" hidden="1">"c6458"</definedName>
    <definedName name="IQ_OREO_FOREIGN_FDIC" hidden="1">"c6460"</definedName>
    <definedName name="IQ_OREO_MULTI_FAMILY_RESIDENTIAL_FDIC" hidden="1">"c6455"</definedName>
    <definedName name="IQ_OTHER_ADJUST_GROSS_LOANS" hidden="1">"c859"</definedName>
    <definedName name="IQ_OTHER_ADJUSTMENTS_COVERED" hidden="1">"c9961"</definedName>
    <definedName name="IQ_OTHER_ADJUSTMENTS_GROUP" hidden="1">"c9947"</definedName>
    <definedName name="IQ_OTHER_AMORT" hidden="1">"c5563"</definedName>
    <definedName name="IQ_OTHER_AMORT_BNK" hidden="1">"c5565"</definedName>
    <definedName name="IQ_OTHER_AMORT_BR" hidden="1">"c5566"</definedName>
    <definedName name="IQ_OTHER_AMORT_FIN" hidden="1">"c5567"</definedName>
    <definedName name="IQ_OTHER_AMORT_INS" hidden="1">"c5568"</definedName>
    <definedName name="IQ_OTHER_AMORT_RE" hidden="1">"c6287"</definedName>
    <definedName name="IQ_OTHER_AMORT_REIT" hidden="1">"c5569"</definedName>
    <definedName name="IQ_OTHER_AMORT_UTI" hidden="1">"c5570"</definedName>
    <definedName name="IQ_OTHER_ASSETS" hidden="1">"c860"</definedName>
    <definedName name="IQ_OTHER_ASSETS_BNK" hidden="1">"c861"</definedName>
    <definedName name="IQ_OTHER_ASSETS_BR" hidden="1">"c862"</definedName>
    <definedName name="IQ_OTHER_ASSETS_FDIC" hidden="1">"c6338"</definedName>
    <definedName name="IQ_OTHER_ASSETS_FIN" hidden="1">"c863"</definedName>
    <definedName name="IQ_OTHER_ASSETS_INS" hidden="1">"c864"</definedName>
    <definedName name="IQ_OTHER_ASSETS_RE" hidden="1">"c6241"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DS" hidden="1">"c8784"</definedName>
    <definedName name="IQ_OTHER_BENEFITS_OBLIGATION" hidden="1">"c867"</definedName>
    <definedName name="IQ_OTHER_BORROWED_FUNDS_FDIC" hidden="1">"c6345"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" hidden="1">"c6242"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INS" hidden="1">"C6021"</definedName>
    <definedName name="IQ_OTHER_CL_SUPPL_RE" hidden="1">"c6243"</definedName>
    <definedName name="IQ_OTHER_CL_SUPPL_REIT" hidden="1">"c882"</definedName>
    <definedName name="IQ_OTHER_CL_SUPPL_UTI" hidden="1">"c883"</definedName>
    <definedName name="IQ_OTHER_CL_UTI" hidden="1">"c884"</definedName>
    <definedName name="IQ_OTHER_COMPREHENSIVE_INCOME_FDIC" hidden="1">"c6503"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DEPOSITORY_INSTITUTIONS_LOANS_FDIC" hidden="1">"c6436"</definedName>
    <definedName name="IQ_OTHER_DEPOSITORY_INSTITUTIONS_TOTAL_LOANS_FOREIGN_FDIC" hidden="1">"c6442"</definedName>
    <definedName name="IQ_OTHER_DOMESTIC_DEBT_SECURITIES_FDIC" hidden="1">"c6302"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" hidden="1">"c6244"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" hidden="1">"c6245"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" hidden="1">"c6246"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SURANCE_FEES_FDIC" hidden="1">"c6672"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" hidden="1">"c6247"</definedName>
    <definedName name="IQ_OTHER_INTAN_REIT" hidden="1">"c912"</definedName>
    <definedName name="IQ_OTHER_INTAN_UTI" hidden="1">"c913"</definedName>
    <definedName name="IQ_OTHER_INTANGIBLE_FDIC" hidden="1">"c6337"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" hidden="1">"c6248"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" hidden="1">"c6249"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" hidden="1">"c6250"</definedName>
    <definedName name="IQ_OTHER_LIAB_LT_REIT" hidden="1">"c940"</definedName>
    <definedName name="IQ_OTHER_LIAB_LT_UTI" hidden="1">"c941"</definedName>
    <definedName name="IQ_OTHER_LIAB_RE" hidden="1">"c6251"</definedName>
    <definedName name="IQ_OTHER_LIAB_REIT" hidden="1">"c942"</definedName>
    <definedName name="IQ_OTHER_LIAB_UTI" hidden="1">"c943"</definedName>
    <definedName name="IQ_OTHER_LIAB_WRITTEN" hidden="1">"c944"</definedName>
    <definedName name="IQ_OTHER_LIABILITIES_FDIC" hidden="1">"c6347"</definedName>
    <definedName name="IQ_OTHER_LOANS" hidden="1">"c945"</definedName>
    <definedName name="IQ_OTHER_LOANS_CHARGE_OFFS_FDIC" hidden="1">"c6601"</definedName>
    <definedName name="IQ_OTHER_LOANS_FOREIGN_FDIC" hidden="1">"c6446"</definedName>
    <definedName name="IQ_OTHER_LOANS_LEASES_FDIC" hidden="1">"c6322"</definedName>
    <definedName name="IQ_OTHER_LOANS_NET_CHARGE_OFFS_FDIC" hidden="1">"c6639"</definedName>
    <definedName name="IQ_OTHER_LOANS_RECOVERIES_FDIC" hidden="1">"c6620"</definedName>
    <definedName name="IQ_OTHER_LOANS_TOTAL_FDIC" hidden="1">"c6432"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" hidden="1">"c6252"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FDIC" hidden="1">"c6578"</definedName>
    <definedName name="IQ_OTHER_NON_INT_EXP_TOTAL" hidden="1">"c954"</definedName>
    <definedName name="IQ_OTHER_NON_INT_EXPENSE_FDIC" hidden="1">"c6679"</definedName>
    <definedName name="IQ_OTHER_NON_INT_INC" hidden="1">"c955"</definedName>
    <definedName name="IQ_OTHER_NON_INT_INC_FDIC" hidden="1">"c6676"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" hidden="1">"c6253"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" hidden="1">"c6254"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FF_BS_LIAB_FDIC" hidden="1">"c6533"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" hidden="1">"c6255"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" hidden="1">"c6256"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" hidden="1">"c6257"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" hidden="1">"c6258"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ABLE_END_OS" hidden="1">"c5814"</definedName>
    <definedName name="IQ_OTHER_OPTIONS_EXERCISED" hidden="1">"c2688"</definedName>
    <definedName name="IQ_OTHER_OPTIONS_GRANTED" hidden="1">"c2687"</definedName>
    <definedName name="IQ_OTHER_OPTIONS_STRIKE_PRICE_BEG_OS" hidden="1">"c5815"</definedName>
    <definedName name="IQ_OTHER_OPTIONS_STRIKE_PRICE_CANCELLED" hidden="1">"c5817"</definedName>
    <definedName name="IQ_OTHER_OPTIONS_STRIKE_PRICE_EXERCISABLE" hidden="1">"c5818"</definedName>
    <definedName name="IQ_OTHER_OPTIONS_STRIKE_PRICE_EXERCISED" hidden="1">"c5816"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PROP" hidden="1">"c8764"</definedName>
    <definedName name="IQ_OTHER_RE_OWNED_FDIC" hidden="1">"c6330"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" hidden="1">"c6259"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" hidden="1">"c6260"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ROOMS" hidden="1">"c8788"</definedName>
    <definedName name="IQ_OTHER_SAVINGS_DEPOSITS_FDIC" hidden="1">"c6554"</definedName>
    <definedName name="IQ_OTHER_SQ_FT" hidden="1">"c8780"</definedName>
    <definedName name="IQ_OTHER_STRIKE_PRICE_GRANTED" hidden="1">"c2692"</definedName>
    <definedName name="IQ_OTHER_TRANSACTIONS_FDIC" hidden="1">"c6504"</definedName>
    <definedName name="IQ_OTHER_UNDRAWN" hidden="1">"c2522"</definedName>
    <definedName name="IQ_OTHER_UNITS" hidden="1">"c8772"</definedName>
    <definedName name="IQ_OTHER_UNUSED_COMMITMENTS_FDIC" hidden="1">"c6530"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" hidden="1">"c6282"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" hidden="1">"c6281"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"c1023"</definedName>
    <definedName name="IQ_OVER_FIFETEEN_YEAR_MORTGAGE_PASS_THROUGHS_FDIC" hidden="1">"c6416"</definedName>
    <definedName name="IQ_OVER_FIFTEEN_YEAR_FIXED_AND_FLOATING_RATE_FDIC" hidden="1">"c6424"</definedName>
    <definedName name="IQ_OVER_THREE_YEARS_FDIC" hidden="1">"c6418"</definedName>
    <definedName name="IQ_OWNERSHIP" hidden="1">"c2160"</definedName>
    <definedName name="IQ_PART_TIME" hidden="1">"c1024"</definedName>
    <definedName name="IQ_PARTICIPATION_POOLS_RESIDENTIAL_MORTGAGES_FDIC" hidden="1">"c6403"</definedName>
    <definedName name="IQ_PARTNERSHIP_INC_RE" hidden="1">"c12039"</definedName>
    <definedName name="IQ_PAST_DUE_30_1_4_FAMILY_LOANS_FDIC" hidden="1">"c6693"</definedName>
    <definedName name="IQ_PAST_DUE_30_AUTO_LOANS_FDIC" hidden="1">"c6687"</definedName>
    <definedName name="IQ_PAST_DUE_30_CL_LOANS_FDIC" hidden="1">"c6688"</definedName>
    <definedName name="IQ_PAST_DUE_30_CREDIT_CARDS_RECEIVABLES_FDIC" hidden="1">"c6690"</definedName>
    <definedName name="IQ_PAST_DUE_30_HOME_EQUITY_LINES_FDIC" hidden="1">"c6691"</definedName>
    <definedName name="IQ_PAST_DUE_30_OTHER_CONSUMER_LOANS_FDIC" hidden="1">"c6689"</definedName>
    <definedName name="IQ_PAST_DUE_30_OTHER_LOANS_FDIC" hidden="1">"c6692"</definedName>
    <definedName name="IQ_PAST_DUE_90_1_4_FAMILY_LOANS_FDIC" hidden="1">"c6700"</definedName>
    <definedName name="IQ_PAST_DUE_90_AUTO_LOANS_FDIC" hidden="1">"c6694"</definedName>
    <definedName name="IQ_PAST_DUE_90_CL_LOANS_FDIC" hidden="1">"c6695"</definedName>
    <definedName name="IQ_PAST_DUE_90_CREDIT_CARDS_RECEIVABLES_FDIC" hidden="1">"c6697"</definedName>
    <definedName name="IQ_PAST_DUE_90_HOME_EQUITY_LINES_FDIC" hidden="1">"c6698"</definedName>
    <definedName name="IQ_PAST_DUE_90_OTHER_CONSUMER_LOANS_FDIC" hidden="1">"c6696"</definedName>
    <definedName name="IQ_PAST_DUE_90_OTHER_LOANS_FDIC" hidden="1">"c6699"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EXCL_FWD_CIQ" hidden="1">"c4042"</definedName>
    <definedName name="IQ_PE_NORMALIZED" hidden="1">"c2207"</definedName>
    <definedName name="IQ_PE_RATIO" hidden="1">"c1610"</definedName>
    <definedName name="IQ_PEG_FWD" hidden="1">"c1863"</definedName>
    <definedName name="IQ_PEG_FWD_CIQ" hidden="1">"c4045"</definedName>
    <definedName name="IQ_PENSION" hidden="1">"c1031"</definedName>
    <definedName name="IQ_PENSION_ACCRUED_LIAB" hidden="1">"c3134"</definedName>
    <definedName name="IQ_PENSION_ACCRUED_LIAB_DOM" hidden="1">"c3132"</definedName>
    <definedName name="IQ_PENSION_ACCRUED_LIAB_FOREIGN" hidden="1">"c3133"</definedName>
    <definedName name="IQ_PENSION_ACCUM_OTHER_CI" hidden="1">"c3140"</definedName>
    <definedName name="IQ_PENSION_ACCUM_OTHER_CI_DOM" hidden="1">"c3138"</definedName>
    <definedName name="IQ_PENSION_ACCUM_OTHER_CI_FOREIGN" hidden="1">"c3139"</definedName>
    <definedName name="IQ_PENSION_ACCUMULATED_OBLIGATION" hidden="1">"c3570"</definedName>
    <definedName name="IQ_PENSION_ACCUMULATED_OBLIGATION_DOMESTIC" hidden="1">"c3568"</definedName>
    <definedName name="IQ_PENSION_ACCUMULATED_OBLIGATION_FOREIGN" hidden="1">"c3569"</definedName>
    <definedName name="IQ_PENSION_ACT_NEXT" hidden="1">"c5738"</definedName>
    <definedName name="IQ_PENSION_ACT_NEXT_DOM" hidden="1">"c5736"</definedName>
    <definedName name="IQ_PENSION_ACT_NEXT_FOREIGN" hidden="1">"c5737"</definedName>
    <definedName name="IQ_PENSION_AMT_RECOG_NEXT_DOM" hidden="1">"c5745"</definedName>
    <definedName name="IQ_PENSION_AMT_RECOG_NEXT_FOREIGN" hidden="1">"c5746"</definedName>
    <definedName name="IQ_PENSION_AMT_RECOG_PERIOD" hidden="1">"c5747"</definedName>
    <definedName name="IQ_PENSION_ASSETS" hidden="1">"c3182"</definedName>
    <definedName name="IQ_PENSION_ASSETS_ACQ" hidden="1">"c3173"</definedName>
    <definedName name="IQ_PENSION_ASSETS_ACQ_DOM" hidden="1">"c3171"</definedName>
    <definedName name="IQ_PENSION_ASSETS_ACQ_FOREIGN" hidden="1">"c3172"</definedName>
    <definedName name="IQ_PENSION_ASSETS_ACTUAL_RETURN" hidden="1">"c3158"</definedName>
    <definedName name="IQ_PENSION_ASSETS_ACTUAL_RETURN_DOM" hidden="1">"c3156"</definedName>
    <definedName name="IQ_PENSION_ASSETS_ACTUAL_RETURN_FOREIGN" hidden="1">"c3157"</definedName>
    <definedName name="IQ_PENSION_ASSETS_BEG" hidden="1">"c3155"</definedName>
    <definedName name="IQ_PENSION_ASSETS_BEG_DOM" hidden="1">"c3153"</definedName>
    <definedName name="IQ_PENSION_ASSETS_BEG_FOREIGN" hidden="1">"c3154"</definedName>
    <definedName name="IQ_PENSION_ASSETS_BENEFITS_PAID" hidden="1">"c3167"</definedName>
    <definedName name="IQ_PENSION_ASSETS_BENEFITS_PAID_DOM" hidden="1">"c3165"</definedName>
    <definedName name="IQ_PENSION_ASSETS_BENEFITS_PAID_FOREIGN" hidden="1">"c3166"</definedName>
    <definedName name="IQ_PENSION_ASSETS_CURTAIL" hidden="1">"c3176"</definedName>
    <definedName name="IQ_PENSION_ASSETS_CURTAIL_DOM" hidden="1">"c3174"</definedName>
    <definedName name="IQ_PENSION_ASSETS_CURTAIL_FOREIGN" hidden="1">"c3175"</definedName>
    <definedName name="IQ_PENSION_ASSETS_DOM" hidden="1">"c3180"</definedName>
    <definedName name="IQ_PENSION_ASSETS_EMPLOYER_CONTRIBUTIONS" hidden="1">"c3161"</definedName>
    <definedName name="IQ_PENSION_ASSETS_EMPLOYER_CONTRIBUTIONS_DOM" hidden="1">"c3159"</definedName>
    <definedName name="IQ_PENSION_ASSETS_EMPLOYER_CONTRIBUTIONS_FOREIGN" hidden="1">"c3160"</definedName>
    <definedName name="IQ_PENSION_ASSETS_FOREIGN" hidden="1">"c3181"</definedName>
    <definedName name="IQ_PENSION_ASSETS_FX_ADJ" hidden="1">"c3170"</definedName>
    <definedName name="IQ_PENSION_ASSETS_FX_ADJ_DOM" hidden="1">"c3168"</definedName>
    <definedName name="IQ_PENSION_ASSETS_FX_ADJ_FOREIGN" hidden="1">"c3169"</definedName>
    <definedName name="IQ_PENSION_ASSETS_OTHER_PLAN_ADJ" hidden="1">"c3179"</definedName>
    <definedName name="IQ_PENSION_ASSETS_OTHER_PLAN_ADJ_DOM" hidden="1">"c3177"</definedName>
    <definedName name="IQ_PENSION_ASSETS_OTHER_PLAN_ADJ_FOREIGN" hidden="1">"c3178"</definedName>
    <definedName name="IQ_PENSION_ASSETS_PARTICIP_CONTRIBUTIONS" hidden="1">"c3164"</definedName>
    <definedName name="IQ_PENSION_ASSETS_PARTICIP_CONTRIBUTIONS_DOM" hidden="1">"c3162"</definedName>
    <definedName name="IQ_PENSION_ASSETS_PARTICIP_CONTRIBUTIONS_FOREIGN" hidden="1">"c3163"</definedName>
    <definedName name="IQ_PENSION_BENEFIT_INFO_DATE" hidden="1">"c3230"</definedName>
    <definedName name="IQ_PENSION_BENEFIT_INFO_DATE_DOM" hidden="1">"c3228"</definedName>
    <definedName name="IQ_PENSION_BENEFIT_INFO_DATE_FOREIGN" hidden="1">"c3229"</definedName>
    <definedName name="IQ_PENSION_BREAKDOWN_EQ" hidden="1">"c3101"</definedName>
    <definedName name="IQ_PENSION_BREAKDOWN_EQ_DOM" hidden="1">"c3099"</definedName>
    <definedName name="IQ_PENSION_BREAKDOWN_EQ_FOREIGN" hidden="1">"c3100"</definedName>
    <definedName name="IQ_PENSION_BREAKDOWN_FI" hidden="1">"c3104"</definedName>
    <definedName name="IQ_PENSION_BREAKDOWN_FI_DOM" hidden="1">"c3102"</definedName>
    <definedName name="IQ_PENSION_BREAKDOWN_FI_FOREIGN" hidden="1">"c3103"</definedName>
    <definedName name="IQ_PENSION_BREAKDOWN_OTHER" hidden="1">"c3110"</definedName>
    <definedName name="IQ_PENSION_BREAKDOWN_OTHER_DOM" hidden="1">"c3108"</definedName>
    <definedName name="IQ_PENSION_BREAKDOWN_OTHER_FOREIGN" hidden="1">"c3109"</definedName>
    <definedName name="IQ_PENSION_BREAKDOWN_PCT_EQ" hidden="1">"c3089"</definedName>
    <definedName name="IQ_PENSION_BREAKDOWN_PCT_EQ_DOM" hidden="1">"c3087"</definedName>
    <definedName name="IQ_PENSION_BREAKDOWN_PCT_EQ_FOREIGN" hidden="1">"c3088"</definedName>
    <definedName name="IQ_PENSION_BREAKDOWN_PCT_FI" hidden="1">"c3092"</definedName>
    <definedName name="IQ_PENSION_BREAKDOWN_PCT_FI_DOM" hidden="1">"c3090"</definedName>
    <definedName name="IQ_PENSION_BREAKDOWN_PCT_FI_FOREIGN" hidden="1">"c3091"</definedName>
    <definedName name="IQ_PENSION_BREAKDOWN_PCT_OTHER" hidden="1">"c3098"</definedName>
    <definedName name="IQ_PENSION_BREAKDOWN_PCT_OTHER_DOM" hidden="1">"c3096"</definedName>
    <definedName name="IQ_PENSION_BREAKDOWN_PCT_OTHER_FOREIGN" hidden="1">"c3097"</definedName>
    <definedName name="IQ_PENSION_BREAKDOWN_PCT_RE" hidden="1">"c3095"</definedName>
    <definedName name="IQ_PENSION_BREAKDOWN_PCT_RE_DOM" hidden="1">"c3093"</definedName>
    <definedName name="IQ_PENSION_BREAKDOWN_PCT_RE_FOREIGN" hidden="1">"c3094"</definedName>
    <definedName name="IQ_PENSION_BREAKDOWN_RE" hidden="1">"c3107"</definedName>
    <definedName name="IQ_PENSION_BREAKDOWN_RE_DOM" hidden="1">"c3105"</definedName>
    <definedName name="IQ_PENSION_BREAKDOWN_RE_FOREIGN" hidden="1">"c3106"</definedName>
    <definedName name="IQ_PENSION_CI_ACT" hidden="1">"c5723"</definedName>
    <definedName name="IQ_PENSION_CI_ACT_DOM" hidden="1">"c5721"</definedName>
    <definedName name="IQ_PENSION_CI_ACT_FOREIGN" hidden="1">"c5722"</definedName>
    <definedName name="IQ_PENSION_CI_NET_AMT_RECOG" hidden="1">"c5735"</definedName>
    <definedName name="IQ_PENSION_CI_NET_AMT_RECOG_DOM" hidden="1">"c5733"</definedName>
    <definedName name="IQ_PENSION_CI_NET_AMT_RECOG_FOREIGN" hidden="1">"c5734"</definedName>
    <definedName name="IQ_PENSION_CI_OTHER_MISC_ADJ" hidden="1">"c5732"</definedName>
    <definedName name="IQ_PENSION_CI_OTHER_MISC_ADJ_DOM" hidden="1">"c5730"</definedName>
    <definedName name="IQ_PENSION_CI_OTHER_MISC_ADJ_FOREIGN" hidden="1">"c5731"</definedName>
    <definedName name="IQ_PENSION_CI_PRIOR_SERVICE" hidden="1">"c5726"</definedName>
    <definedName name="IQ_PENSION_CI_PRIOR_SERVICE_DOM" hidden="1">"c5724"</definedName>
    <definedName name="IQ_PENSION_CI_PRIOR_SERVICE_FOREIGN" hidden="1">"c5725"</definedName>
    <definedName name="IQ_PENSION_CI_TRANSITION" hidden="1">"c5729"</definedName>
    <definedName name="IQ_PENSION_CI_TRANSITION_DOM" hidden="1">"c5727"</definedName>
    <definedName name="IQ_PENSION_CI_TRANSITION_FOREIGN" hidden="1">"c5728"</definedName>
    <definedName name="IQ_PENSION_CL" hidden="1">"c5753"</definedName>
    <definedName name="IQ_PENSION_CL_DOM" hidden="1">"c5751"</definedName>
    <definedName name="IQ_PENSION_CL_FOREIGN" hidden="1">"c5752"</definedName>
    <definedName name="IQ_PENSION_CONTRIBUTION_TOTAL_COST" hidden="1">"c3559"</definedName>
    <definedName name="IQ_PENSION_DISC_RATE_MAX" hidden="1">"c3236"</definedName>
    <definedName name="IQ_PENSION_DISC_RATE_MAX_DOM" hidden="1">"c3234"</definedName>
    <definedName name="IQ_PENSION_DISC_RATE_MAX_FOREIGN" hidden="1">"c3235"</definedName>
    <definedName name="IQ_PENSION_DISC_RATE_MIN" hidden="1">"c3233"</definedName>
    <definedName name="IQ_PENSION_DISC_RATE_MIN_DOM" hidden="1">"c3231"</definedName>
    <definedName name="IQ_PENSION_DISC_RATE_MIN_FOREIGN" hidden="1">"c3232"</definedName>
    <definedName name="IQ_PENSION_DISCOUNT_RATE_DOMESTIC" hidden="1">"c3573"</definedName>
    <definedName name="IQ_PENSION_DISCOUNT_RATE_FOREIGN" hidden="1">"c3574"</definedName>
    <definedName name="IQ_PENSION_EST_BENEFIT_1YR" hidden="1">"c3113"</definedName>
    <definedName name="IQ_PENSION_EST_BENEFIT_1YR_DOM" hidden="1">"c3111"</definedName>
    <definedName name="IQ_PENSION_EST_BENEFIT_1YR_FOREIGN" hidden="1">"c3112"</definedName>
    <definedName name="IQ_PENSION_EST_BENEFIT_2YR" hidden="1">"c3116"</definedName>
    <definedName name="IQ_PENSION_EST_BENEFIT_2YR_DOM" hidden="1">"c3114"</definedName>
    <definedName name="IQ_PENSION_EST_BENEFIT_2YR_FOREIGN" hidden="1">"c3115"</definedName>
    <definedName name="IQ_PENSION_EST_BENEFIT_3YR" hidden="1">"c3119"</definedName>
    <definedName name="IQ_PENSION_EST_BENEFIT_3YR_DOM" hidden="1">"c3117"</definedName>
    <definedName name="IQ_PENSION_EST_BENEFIT_3YR_FOREIGN" hidden="1">"c3118"</definedName>
    <definedName name="IQ_PENSION_EST_BENEFIT_4YR" hidden="1">"c3122"</definedName>
    <definedName name="IQ_PENSION_EST_BENEFIT_4YR_DOM" hidden="1">"c3120"</definedName>
    <definedName name="IQ_PENSION_EST_BENEFIT_4YR_FOREIGN" hidden="1">"c3121"</definedName>
    <definedName name="IQ_PENSION_EST_BENEFIT_5YR" hidden="1">"c3125"</definedName>
    <definedName name="IQ_PENSION_EST_BENEFIT_5YR_DOM" hidden="1">"c3123"</definedName>
    <definedName name="IQ_PENSION_EST_BENEFIT_5YR_FOREIGN" hidden="1">"c3124"</definedName>
    <definedName name="IQ_PENSION_EST_BENEFIT_AFTER5" hidden="1">"c3128"</definedName>
    <definedName name="IQ_PENSION_EST_BENEFIT_AFTER5_DOM" hidden="1">"c3126"</definedName>
    <definedName name="IQ_PENSION_EST_BENEFIT_AFTER5_FOREIGN" hidden="1">"c3127"</definedName>
    <definedName name="IQ_PENSION_EST_CONTRIBUTIONS_NEXTYR" hidden="1">"c3218"</definedName>
    <definedName name="IQ_PENSION_EST_CONTRIBUTIONS_NEXTYR_DOM" hidden="1">"c3216"</definedName>
    <definedName name="IQ_PENSION_EST_CONTRIBUTIONS_NEXTYR_FOREIGN" hidden="1">"c3217"</definedName>
    <definedName name="IQ_PENSION_EXP_RATE_RETURN_MAX" hidden="1">"c3248"</definedName>
    <definedName name="IQ_PENSION_EXP_RATE_RETURN_MAX_DOM" hidden="1">"c3246"</definedName>
    <definedName name="IQ_PENSION_EXP_RATE_RETURN_MAX_FOREIGN" hidden="1">"c3247"</definedName>
    <definedName name="IQ_PENSION_EXP_RATE_RETURN_MIN" hidden="1">"c3245"</definedName>
    <definedName name="IQ_PENSION_EXP_RATE_RETURN_MIN_DOM" hidden="1">"c3243"</definedName>
    <definedName name="IQ_PENSION_EXP_RATE_RETURN_MIN_FOREIGN" hidden="1">"c3244"</definedName>
    <definedName name="IQ_PENSION_EXP_RETURN_DOMESTIC" hidden="1">"c3571"</definedName>
    <definedName name="IQ_PENSION_EXP_RETURN_FOREIGN" hidden="1">"c3572"</definedName>
    <definedName name="IQ_PENSION_INTAN_ASSETS" hidden="1">"c3137"</definedName>
    <definedName name="IQ_PENSION_INTAN_ASSETS_DOM" hidden="1">"c3135"</definedName>
    <definedName name="IQ_PENSION_INTAN_ASSETS_FOREIGN" hidden="1">"c3136"</definedName>
    <definedName name="IQ_PENSION_INTEREST_COST" hidden="1">"c3582"</definedName>
    <definedName name="IQ_PENSION_INTEREST_COST_DOM" hidden="1">"c3580"</definedName>
    <definedName name="IQ_PENSION_INTEREST_COST_FOREIGN" hidden="1">"c3581"</definedName>
    <definedName name="IQ_PENSION_LT_ASSETS" hidden="1">"c5750"</definedName>
    <definedName name="IQ_PENSION_LT_ASSETS_DOM" hidden="1">"c5748"</definedName>
    <definedName name="IQ_PENSION_LT_ASSETS_FOREIGN" hidden="1">"c5749"</definedName>
    <definedName name="IQ_PENSION_LT_LIAB" hidden="1">"c5756"</definedName>
    <definedName name="IQ_PENSION_LT_LIAB_DOM" hidden="1">"c5754"</definedName>
    <definedName name="IQ_PENSION_LT_LIAB_FOREIGN" hidden="1">"c5755"</definedName>
    <definedName name="IQ_PENSION_NET_ASSET_RECOG" hidden="1">"c3152"</definedName>
    <definedName name="IQ_PENSION_NET_ASSET_RECOG_DOM" hidden="1">"c3150"</definedName>
    <definedName name="IQ_PENSION_NET_ASSET_RECOG_FOREIGN" hidden="1">"c3151"</definedName>
    <definedName name="IQ_PENSION_OBLIGATION_ACQ" hidden="1">"c3206"</definedName>
    <definedName name="IQ_PENSION_OBLIGATION_ACQ_DOM" hidden="1">"c3204"</definedName>
    <definedName name="IQ_PENSION_OBLIGATION_ACQ_FOREIGN" hidden="1">"c3205"</definedName>
    <definedName name="IQ_PENSION_OBLIGATION_ACTUARIAL_GAIN_LOSS" hidden="1">"c3197"</definedName>
    <definedName name="IQ_PENSION_OBLIGATION_ACTUARIAL_GAIN_LOSS_DOM" hidden="1">"c3195"</definedName>
    <definedName name="IQ_PENSION_OBLIGATION_ACTUARIAL_GAIN_LOSS_FOREIGN" hidden="1">"c3196"</definedName>
    <definedName name="IQ_PENSION_OBLIGATION_BEG" hidden="1">"c3185"</definedName>
    <definedName name="IQ_PENSION_OBLIGATION_BEG_DOM" hidden="1">"c3183"</definedName>
    <definedName name="IQ_PENSION_OBLIGATION_BEG_FOREIGN" hidden="1">"c3184"</definedName>
    <definedName name="IQ_PENSION_OBLIGATION_CURTAIL" hidden="1">"c3209"</definedName>
    <definedName name="IQ_PENSION_OBLIGATION_CURTAIL_DOM" hidden="1">"c3207"</definedName>
    <definedName name="IQ_PENSION_OBLIGATION_CURTAIL_FOREIGN" hidden="1">"c3208"</definedName>
    <definedName name="IQ_PENSION_OBLIGATION_EMPLOYEE_CONTRIBUTIONS" hidden="1">"c3194"</definedName>
    <definedName name="IQ_PENSION_OBLIGATION_EMPLOYEE_CONTRIBUTIONS_DOM" hidden="1">"c3192"</definedName>
    <definedName name="IQ_PENSION_OBLIGATION_EMPLOYEE_CONTRIBUTIONS_FOREIGN" hidden="1">"c3193"</definedName>
    <definedName name="IQ_PENSION_OBLIGATION_FX_ADJ" hidden="1">"c3203"</definedName>
    <definedName name="IQ_PENSION_OBLIGATION_FX_ADJ_DOM" hidden="1">"c3201"</definedName>
    <definedName name="IQ_PENSION_OBLIGATION_FX_ADJ_FOREIGN" hidden="1">"c3202"</definedName>
    <definedName name="IQ_PENSION_OBLIGATION_INTEREST_COST" hidden="1">"c3191"</definedName>
    <definedName name="IQ_PENSION_OBLIGATION_INTEREST_COST_DOM" hidden="1">"c3189"</definedName>
    <definedName name="IQ_PENSION_OBLIGATION_INTEREST_COST_FOREIGN" hidden="1">"c3190"</definedName>
    <definedName name="IQ_PENSION_OBLIGATION_OTHER_COST" hidden="1">"c3555"</definedName>
    <definedName name="IQ_PENSION_OBLIGATION_OTHER_COST_DOM" hidden="1">"c3553"</definedName>
    <definedName name="IQ_PENSION_OBLIGATION_OTHER_COST_FOREIGN" hidden="1">"c3554"</definedName>
    <definedName name="IQ_PENSION_OBLIGATION_OTHER_PLAN_ADJ" hidden="1">"c3212"</definedName>
    <definedName name="IQ_PENSION_OBLIGATION_OTHER_PLAN_ADJ_DOM" hidden="1">"c3210"</definedName>
    <definedName name="IQ_PENSION_OBLIGATION_OTHER_PLAN_ADJ_FOREIGN" hidden="1">"c3211"</definedName>
    <definedName name="IQ_PENSION_OBLIGATION_PAID" hidden="1">"c3200"</definedName>
    <definedName name="IQ_PENSION_OBLIGATION_PAID_DOM" hidden="1">"c3198"</definedName>
    <definedName name="IQ_PENSION_OBLIGATION_PAID_FOREIGN" hidden="1">"c3199"</definedName>
    <definedName name="IQ_PENSION_OBLIGATION_PROJECTED" hidden="1">"c3215"</definedName>
    <definedName name="IQ_PENSION_OBLIGATION_PROJECTED_DOM" hidden="1">"c3213"</definedName>
    <definedName name="IQ_PENSION_OBLIGATION_PROJECTED_FOREIGN" hidden="1">"c3214"</definedName>
    <definedName name="IQ_PENSION_OBLIGATION_ROA" hidden="1">"c3552"</definedName>
    <definedName name="IQ_PENSION_OBLIGATION_ROA_DOM" hidden="1">"c3550"</definedName>
    <definedName name="IQ_PENSION_OBLIGATION_ROA_FOREIGN" hidden="1">"c3551"</definedName>
    <definedName name="IQ_PENSION_OBLIGATION_SERVICE_COST" hidden="1">"c3188"</definedName>
    <definedName name="IQ_PENSION_OBLIGATION_SERVICE_COST_DOM" hidden="1">"c3186"</definedName>
    <definedName name="IQ_PENSION_OBLIGATION_SERVICE_COST_FOREIGN" hidden="1">"c3187"</definedName>
    <definedName name="IQ_PENSION_OBLIGATION_TOTAL_COST" hidden="1">"c3558"</definedName>
    <definedName name="IQ_PENSION_OBLIGATION_TOTAL_COST_DOM" hidden="1">"c3556"</definedName>
    <definedName name="IQ_PENSION_OBLIGATION_TOTAL_COST_FOREIGN" hidden="1">"c3557"</definedName>
    <definedName name="IQ_PENSION_OTHER" hidden="1">"c3143"</definedName>
    <definedName name="IQ_PENSION_OTHER_ADJ" hidden="1">"c3149"</definedName>
    <definedName name="IQ_PENSION_OTHER_ADJ_DOM" hidden="1">"c3147"</definedName>
    <definedName name="IQ_PENSION_OTHER_ADJ_FOREIGN" hidden="1">"c3148"</definedName>
    <definedName name="IQ_PENSION_OTHER_DOM" hidden="1">"c3141"</definedName>
    <definedName name="IQ_PENSION_OTHER_FOREIGN" hidden="1">"c3142"</definedName>
    <definedName name="IQ_PENSION_PBO_ASSUMED_RATE_RET_MAX" hidden="1">"c3254"</definedName>
    <definedName name="IQ_PENSION_PBO_ASSUMED_RATE_RET_MAX_DOM" hidden="1">"c3252"</definedName>
    <definedName name="IQ_PENSION_PBO_ASSUMED_RATE_RET_MAX_FOREIGN" hidden="1">"c3253"</definedName>
    <definedName name="IQ_PENSION_PBO_ASSUMED_RATE_RET_MIN" hidden="1">"c3251"</definedName>
    <definedName name="IQ_PENSION_PBO_ASSUMED_RATE_RET_MIN_DOM" hidden="1">"c3249"</definedName>
    <definedName name="IQ_PENSION_PBO_ASSUMED_RATE_RET_MIN_FOREIGN" hidden="1">"c3250"</definedName>
    <definedName name="IQ_PENSION_PBO_RATE_COMP_INCREASE_MAX" hidden="1">"c3260"</definedName>
    <definedName name="IQ_PENSION_PBO_RATE_COMP_INCREASE_MAX_DOM" hidden="1">"c3258"</definedName>
    <definedName name="IQ_PENSION_PBO_RATE_COMP_INCREASE_MAX_FOREIGN" hidden="1">"c3259"</definedName>
    <definedName name="IQ_PENSION_PBO_RATE_COMP_INCREASE_MIN" hidden="1">"c3257"</definedName>
    <definedName name="IQ_PENSION_PBO_RATE_COMP_INCREASE_MIN_DOM" hidden="1">"c3255"</definedName>
    <definedName name="IQ_PENSION_PBO_RATE_COMP_INCREASE_MIN_FOREIGN" hidden="1">"c3256"</definedName>
    <definedName name="IQ_PENSION_PREPAID_COST" hidden="1">"c3131"</definedName>
    <definedName name="IQ_PENSION_PREPAID_COST_DOM" hidden="1">"c3129"</definedName>
    <definedName name="IQ_PENSION_PREPAID_COST_FOREIGN" hidden="1">"c3130"</definedName>
    <definedName name="IQ_PENSION_PRIOR_SERVICE_NEXT" hidden="1">"c5741"</definedName>
    <definedName name="IQ_PENSION_PRIOR_SERVICE_NEXT_DOM" hidden="1">"c5739"</definedName>
    <definedName name="IQ_PENSION_PRIOR_SERVICE_NEXT_FOREIGN" hidden="1">"c5740"</definedName>
    <definedName name="IQ_PENSION_PROJECTED_OBLIGATION" hidden="1">"c3566"</definedName>
    <definedName name="IQ_PENSION_PROJECTED_OBLIGATION_DOMESTIC" hidden="1">"c3564"</definedName>
    <definedName name="IQ_PENSION_PROJECTED_OBLIGATION_FOREIGN" hidden="1">"c3565"</definedName>
    <definedName name="IQ_PENSION_QUART_ADDL_CONTRIBUTIONS_EXP" hidden="1">"c3224"</definedName>
    <definedName name="IQ_PENSION_QUART_ADDL_CONTRIBUTIONS_EXP_DOM" hidden="1">"c3222"</definedName>
    <definedName name="IQ_PENSION_QUART_ADDL_CONTRIBUTIONS_EXP_FOREIGN" hidden="1">"c3223"</definedName>
    <definedName name="IQ_PENSION_QUART_EMPLOYER_CONTRIBUTIONS" hidden="1">"c3221"</definedName>
    <definedName name="IQ_PENSION_QUART_EMPLOYER_CONTRIBUTIONS_DOM" hidden="1">"c3219"</definedName>
    <definedName name="IQ_PENSION_QUART_EMPLOYER_CONTRIBUTIONS_FOREIGN" hidden="1">"c3220"</definedName>
    <definedName name="IQ_PENSION_RATE_COMP_GROWTH_DOMESTIC" hidden="1">"c3575"</definedName>
    <definedName name="IQ_PENSION_RATE_COMP_GROWTH_FOREIGN" hidden="1">"c3576"</definedName>
    <definedName name="IQ_PENSION_RATE_COMP_INCREASE_MAX" hidden="1">"c3242"</definedName>
    <definedName name="IQ_PENSION_RATE_COMP_INCREASE_MAX_DOM" hidden="1">"c3240"</definedName>
    <definedName name="IQ_PENSION_RATE_COMP_INCREASE_MAX_FOREIGN" hidden="1">"c3241"</definedName>
    <definedName name="IQ_PENSION_RATE_COMP_INCREASE_MIN" hidden="1">"c3239"</definedName>
    <definedName name="IQ_PENSION_RATE_COMP_INCREASE_MIN_DOM" hidden="1">"c3237"</definedName>
    <definedName name="IQ_PENSION_RATE_COMP_INCREASE_MIN_FOREIGN" hidden="1">"c3238"</definedName>
    <definedName name="IQ_PENSION_SERVICE_COST" hidden="1">"c3579"</definedName>
    <definedName name="IQ_PENSION_SERVICE_COST_DOM" hidden="1">"c3577"</definedName>
    <definedName name="IQ_PENSION_SERVICE_COST_FOREIGN" hidden="1">"c3578"</definedName>
    <definedName name="IQ_PENSION_TOTAL_ASSETS" hidden="1">"c3563"</definedName>
    <definedName name="IQ_PENSION_TOTAL_ASSETS_DOMESTIC" hidden="1">"c3561"</definedName>
    <definedName name="IQ_PENSION_TOTAL_ASSETS_FOREIGN" hidden="1">"c3562"</definedName>
    <definedName name="IQ_PENSION_TOTAL_EXP" hidden="1">"c3560"</definedName>
    <definedName name="IQ_PENSION_TRANSITION_NEXT" hidden="1">"c5744"</definedName>
    <definedName name="IQ_PENSION_TRANSITION_NEXT_DOM" hidden="1">"c5742"</definedName>
    <definedName name="IQ_PENSION_TRANSITION_NEXT_FOREIGN" hidden="1">"c5743"</definedName>
    <definedName name="IQ_PENSION_UNFUNDED_ADDL_MIN_LIAB" hidden="1">"c3227"</definedName>
    <definedName name="IQ_PENSION_UNFUNDED_ADDL_MIN_LIAB_DOM" hidden="1">"c3225"</definedName>
    <definedName name="IQ_PENSION_UNFUNDED_ADDL_MIN_LIAB_FOREIGN" hidden="1">"c3226"</definedName>
    <definedName name="IQ_PENSION_UNRECOG_PRIOR" hidden="1">"c3146"</definedName>
    <definedName name="IQ_PENSION_UNRECOG_PRIOR_DOM" hidden="1">"c3144"</definedName>
    <definedName name="IQ_PENSION_UNRECOG_PRIOR_FOREIGN" hidden="1">"c3145"</definedName>
    <definedName name="IQ_PENSION_UV_LIAB" hidden="1">"c3567"</definedName>
    <definedName name="IQ_PERCENT_CHANGE_EST_5YR_GROWTH_RATE_12MONTHS" hidden="1">"c1852"</definedName>
    <definedName name="IQ_PERCENT_CHANGE_EST_5YR_GROWTH_RATE_12MONTHS_CIQ" hidden="1">"c3790"</definedName>
    <definedName name="IQ_PERCENT_CHANGE_EST_5YR_GROWTH_RATE_18MONTHS" hidden="1">"c1853"</definedName>
    <definedName name="IQ_PERCENT_CHANGE_EST_5YR_GROWTH_RATE_18MONTHS_CIQ" hidden="1">"c3791"</definedName>
    <definedName name="IQ_PERCENT_CHANGE_EST_5YR_GROWTH_RATE_3MONTHS" hidden="1">"c1849"</definedName>
    <definedName name="IQ_PERCENT_CHANGE_EST_5YR_GROWTH_RATE_3MONTHS_CIQ" hidden="1">"c3787"</definedName>
    <definedName name="IQ_PERCENT_CHANGE_EST_5YR_GROWTH_RATE_6MONTHS" hidden="1">"c1850"</definedName>
    <definedName name="IQ_PERCENT_CHANGE_EST_5YR_GROWTH_RATE_6MONTHS_CIQ" hidden="1">"c3788"</definedName>
    <definedName name="IQ_PERCENT_CHANGE_EST_5YR_GROWTH_RATE_9MONTHS" hidden="1">"c1851"</definedName>
    <definedName name="IQ_PERCENT_CHANGE_EST_5YR_GROWTH_RATE_9MONTHS_CIQ" hidden="1">"c3789"</definedName>
    <definedName name="IQ_PERCENT_CHANGE_EST_5YR_GROWTH_RATE_DAY" hidden="1">"c1846"</definedName>
    <definedName name="IQ_PERCENT_CHANGE_EST_5YR_GROWTH_RATE_DAY_CIQ" hidden="1">"c3785"</definedName>
    <definedName name="IQ_PERCENT_CHANGE_EST_5YR_GROWTH_RATE_MONTH" hidden="1">"c1848"</definedName>
    <definedName name="IQ_PERCENT_CHANGE_EST_5YR_GROWTH_RATE_MONTH_CIQ" hidden="1">"c3786"</definedName>
    <definedName name="IQ_PERCENT_CHANGE_EST_5YR_GROWTH_RATE_WEEK" hidden="1">"c1847"</definedName>
    <definedName name="IQ_PERCENT_CHANGE_EST_5YR_GROWTH_RATE_WEEK_CIQ" hidden="1">"c3797"</definedName>
    <definedName name="IQ_PERCENT_CHANGE_EST_CFPS_12MONTHS" hidden="1">"c1812"</definedName>
    <definedName name="IQ_PERCENT_CHANGE_EST_CFPS_12MONTHS_CIQ" hidden="1">"c3755"</definedName>
    <definedName name="IQ_PERCENT_CHANGE_EST_CFPS_18MONTHS" hidden="1">"c1813"</definedName>
    <definedName name="IQ_PERCENT_CHANGE_EST_CFPS_18MONTHS_CIQ" hidden="1">"c3756"</definedName>
    <definedName name="IQ_PERCENT_CHANGE_EST_CFPS_3MONTHS" hidden="1">"c1809"</definedName>
    <definedName name="IQ_PERCENT_CHANGE_EST_CFPS_3MONTHS_CIQ" hidden="1">"c3752"</definedName>
    <definedName name="IQ_PERCENT_CHANGE_EST_CFPS_6MONTHS" hidden="1">"c1810"</definedName>
    <definedName name="IQ_PERCENT_CHANGE_EST_CFPS_6MONTHS_CIQ" hidden="1">"c3753"</definedName>
    <definedName name="IQ_PERCENT_CHANGE_EST_CFPS_9MONTHS" hidden="1">"c1811"</definedName>
    <definedName name="IQ_PERCENT_CHANGE_EST_CFPS_9MONTHS_CIQ" hidden="1">"c3754"</definedName>
    <definedName name="IQ_PERCENT_CHANGE_EST_CFPS_DAY" hidden="1">"c1806"</definedName>
    <definedName name="IQ_PERCENT_CHANGE_EST_CFPS_DAY_CIQ" hidden="1">"c3750"</definedName>
    <definedName name="IQ_PERCENT_CHANGE_EST_CFPS_MONTH" hidden="1">"c1808"</definedName>
    <definedName name="IQ_PERCENT_CHANGE_EST_CFPS_MONTH_CIQ" hidden="1">"c3751"</definedName>
    <definedName name="IQ_PERCENT_CHANGE_EST_CFPS_WEEK" hidden="1">"c1807"</definedName>
    <definedName name="IQ_PERCENT_CHANGE_EST_CFPS_WEEK_CIQ" hidden="1">"c3793"</definedName>
    <definedName name="IQ_PERCENT_CHANGE_EST_DPS_12MONTHS" hidden="1">"c1820"</definedName>
    <definedName name="IQ_PERCENT_CHANGE_EST_DPS_12MONTHS_CIQ" hidden="1">"c3762"</definedName>
    <definedName name="IQ_PERCENT_CHANGE_EST_DPS_18MONTHS" hidden="1">"c1821"</definedName>
    <definedName name="IQ_PERCENT_CHANGE_EST_DPS_18MONTHS_CIQ" hidden="1">"c3763"</definedName>
    <definedName name="IQ_PERCENT_CHANGE_EST_DPS_3MONTHS" hidden="1">"c1817"</definedName>
    <definedName name="IQ_PERCENT_CHANGE_EST_DPS_3MONTHS_CIQ" hidden="1">"c3759"</definedName>
    <definedName name="IQ_PERCENT_CHANGE_EST_DPS_6MONTHS" hidden="1">"c1818"</definedName>
    <definedName name="IQ_PERCENT_CHANGE_EST_DPS_6MONTHS_CIQ" hidden="1">"c3760"</definedName>
    <definedName name="IQ_PERCENT_CHANGE_EST_DPS_9MONTHS" hidden="1">"c1819"</definedName>
    <definedName name="IQ_PERCENT_CHANGE_EST_DPS_9MONTHS_CIQ" hidden="1">"c3761"</definedName>
    <definedName name="IQ_PERCENT_CHANGE_EST_DPS_DAY" hidden="1">"c1814"</definedName>
    <definedName name="IQ_PERCENT_CHANGE_EST_DPS_DAY_CIQ" hidden="1">"c3757"</definedName>
    <definedName name="IQ_PERCENT_CHANGE_EST_DPS_MONTH" hidden="1">"c1816"</definedName>
    <definedName name="IQ_PERCENT_CHANGE_EST_DPS_MONTH_CIQ" hidden="1">"c3758"</definedName>
    <definedName name="IQ_PERCENT_CHANGE_EST_DPS_WEEK" hidden="1">"c1815"</definedName>
    <definedName name="IQ_PERCENT_CHANGE_EST_DPS_WEEK_CIQ" hidden="1">"c3794"</definedName>
    <definedName name="IQ_PERCENT_CHANGE_EST_EBITDA_12MONTHS" hidden="1">"c1804"</definedName>
    <definedName name="IQ_PERCENT_CHANGE_EST_EBITDA_12MONTHS_CIQ" hidden="1">"c3748"</definedName>
    <definedName name="IQ_PERCENT_CHANGE_EST_EBITDA_18MONTHS" hidden="1">"c1805"</definedName>
    <definedName name="IQ_PERCENT_CHANGE_EST_EBITDA_18MONTHS_CIQ" hidden="1">"c3749"</definedName>
    <definedName name="IQ_PERCENT_CHANGE_EST_EBITDA_3MONTHS" hidden="1">"c1801"</definedName>
    <definedName name="IQ_PERCENT_CHANGE_EST_EBITDA_3MONTHS_CIQ" hidden="1">"c3745"</definedName>
    <definedName name="IQ_PERCENT_CHANGE_EST_EBITDA_6MONTHS" hidden="1">"c1802"</definedName>
    <definedName name="IQ_PERCENT_CHANGE_EST_EBITDA_6MONTHS_CIQ" hidden="1">"c3746"</definedName>
    <definedName name="IQ_PERCENT_CHANGE_EST_EBITDA_9MONTHS" hidden="1">"c1803"</definedName>
    <definedName name="IQ_PERCENT_CHANGE_EST_EBITDA_9MONTHS_CIQ" hidden="1">"c3747"</definedName>
    <definedName name="IQ_PERCENT_CHANGE_EST_EBITDA_DAY" hidden="1">"c1798"</definedName>
    <definedName name="IQ_PERCENT_CHANGE_EST_EBITDA_DAY_CIQ" hidden="1">"c3743"</definedName>
    <definedName name="IQ_PERCENT_CHANGE_EST_EBITDA_MONTH" hidden="1">"c1800"</definedName>
    <definedName name="IQ_PERCENT_CHANGE_EST_EBITDA_MONTH_CIQ" hidden="1">"c3744"</definedName>
    <definedName name="IQ_PERCENT_CHANGE_EST_EBITDA_WEEK" hidden="1">"c1799"</definedName>
    <definedName name="IQ_PERCENT_CHANGE_EST_EBITDA_WEEK_CIQ" hidden="1">"c3792"</definedName>
    <definedName name="IQ_PERCENT_CHANGE_EST_EPS_12MONTHS" hidden="1">"c1788"</definedName>
    <definedName name="IQ_PERCENT_CHANGE_EST_EPS_12MONTHS_CIQ" hidden="1">"c3733"</definedName>
    <definedName name="IQ_PERCENT_CHANGE_EST_EPS_18MONTHS" hidden="1">"c1789"</definedName>
    <definedName name="IQ_PERCENT_CHANGE_EST_EPS_18MONTHS_CIQ" hidden="1">"c3734"</definedName>
    <definedName name="IQ_PERCENT_CHANGE_EST_EPS_3MONTHS" hidden="1">"c1785"</definedName>
    <definedName name="IQ_PERCENT_CHANGE_EST_EPS_3MONTHS_CIQ" hidden="1">"c3730"</definedName>
    <definedName name="IQ_PERCENT_CHANGE_EST_EPS_6MONTHS" hidden="1">"c1786"</definedName>
    <definedName name="IQ_PERCENT_CHANGE_EST_EPS_6MONTHS_CIQ" hidden="1">"c3731"</definedName>
    <definedName name="IQ_PERCENT_CHANGE_EST_EPS_9MONTHS" hidden="1">"c1787"</definedName>
    <definedName name="IQ_PERCENT_CHANGE_EST_EPS_9MONTHS_CIQ" hidden="1">"c3732"</definedName>
    <definedName name="IQ_PERCENT_CHANGE_EST_EPS_DAY" hidden="1">"c1782"</definedName>
    <definedName name="IQ_PERCENT_CHANGE_EST_EPS_DAY_CIQ" hidden="1">"c3727"</definedName>
    <definedName name="IQ_PERCENT_CHANGE_EST_EPS_MONTH" hidden="1">"c1784"</definedName>
    <definedName name="IQ_PERCENT_CHANGE_EST_EPS_MONTH_CIQ" hidden="1">"c3729"</definedName>
    <definedName name="IQ_PERCENT_CHANGE_EST_EPS_WEEK" hidden="1">"c1783"</definedName>
    <definedName name="IQ_PERCENT_CHANGE_EST_EPS_WEEK_CIQ" hidden="1">"c3728"</definedName>
    <definedName name="IQ_PERCENT_CHANGE_EST_FFO_12MONTHS" hidden="1">"c1828"</definedName>
    <definedName name="IQ_PERCENT_CHANGE_EST_FFO_12MONTHS_CIQ" hidden="1">"c3769"</definedName>
    <definedName name="IQ_PERCENT_CHANGE_EST_FFO_12MONTHS_REUT" hidden="1">"c3938"</definedName>
    <definedName name="IQ_PERCENT_CHANGE_EST_FFO_18MONTHS" hidden="1">"c1829"</definedName>
    <definedName name="IQ_PERCENT_CHANGE_EST_FFO_18MONTHS_CIQ" hidden="1">"c3770"</definedName>
    <definedName name="IQ_PERCENT_CHANGE_EST_FFO_18MONTHS_REUT" hidden="1">"c3939"</definedName>
    <definedName name="IQ_PERCENT_CHANGE_EST_FFO_3MONTHS" hidden="1">"c1825"</definedName>
    <definedName name="IQ_PERCENT_CHANGE_EST_FFO_3MONTHS_CIQ" hidden="1">"c3766"</definedName>
    <definedName name="IQ_PERCENT_CHANGE_EST_FFO_3MONTHS_REUT" hidden="1">"c3935"</definedName>
    <definedName name="IQ_PERCENT_CHANGE_EST_FFO_6MONTHS" hidden="1">"c1826"</definedName>
    <definedName name="IQ_PERCENT_CHANGE_EST_FFO_6MONTHS_CIQ" hidden="1">"c3767"</definedName>
    <definedName name="IQ_PERCENT_CHANGE_EST_FFO_6MONTHS_REUT" hidden="1">"c3936"</definedName>
    <definedName name="IQ_PERCENT_CHANGE_EST_FFO_9MONTHS" hidden="1">"c1827"</definedName>
    <definedName name="IQ_PERCENT_CHANGE_EST_FFO_9MONTHS_CIQ" hidden="1">"c3768"</definedName>
    <definedName name="IQ_PERCENT_CHANGE_EST_FFO_9MONTHS_REUT" hidden="1">"c3937"</definedName>
    <definedName name="IQ_PERCENT_CHANGE_EST_FFO_DAY" hidden="1">"c1822"</definedName>
    <definedName name="IQ_PERCENT_CHANGE_EST_FFO_DAY_CIQ" hidden="1">"c3764"</definedName>
    <definedName name="IQ_PERCENT_CHANGE_EST_FFO_DAY_REUT" hidden="1">"c3933"</definedName>
    <definedName name="IQ_PERCENT_CHANGE_EST_FFO_MONTH" hidden="1">"c1824"</definedName>
    <definedName name="IQ_PERCENT_CHANGE_EST_FFO_MONTH_CIQ" hidden="1">"c3765"</definedName>
    <definedName name="IQ_PERCENT_CHANGE_EST_FFO_MONTH_REUT" hidden="1">"c3934"</definedName>
    <definedName name="IQ_PERCENT_CHANGE_EST_FFO_WEEK" hidden="1">"c1823"</definedName>
    <definedName name="IQ_PERCENT_CHANGE_EST_FFO_WEEK_CIQ" hidden="1">"c3795"</definedName>
    <definedName name="IQ_PERCENT_CHANGE_EST_FFO_WEEK_REUT" hidden="1">"c3964"</definedName>
    <definedName name="IQ_PERCENT_CHANGE_EST_PRICE_TARGET_12MONTHS" hidden="1">"c1844"</definedName>
    <definedName name="IQ_PERCENT_CHANGE_EST_PRICE_TARGET_12MONTHS_CIQ" hidden="1">"c3783"</definedName>
    <definedName name="IQ_PERCENT_CHANGE_EST_PRICE_TARGET_18MONTHS" hidden="1">"c1845"</definedName>
    <definedName name="IQ_PERCENT_CHANGE_EST_PRICE_TARGET_18MONTHS_CIQ" hidden="1">"c3784"</definedName>
    <definedName name="IQ_PERCENT_CHANGE_EST_PRICE_TARGET_3MONTHS" hidden="1">"c1841"</definedName>
    <definedName name="IQ_PERCENT_CHANGE_EST_PRICE_TARGET_3MONTHS_CIQ" hidden="1">"c3780"</definedName>
    <definedName name="IQ_PERCENT_CHANGE_EST_PRICE_TARGET_6MONTHS" hidden="1">"c1842"</definedName>
    <definedName name="IQ_PERCENT_CHANGE_EST_PRICE_TARGET_6MONTHS_CIQ" hidden="1">"c3781"</definedName>
    <definedName name="IQ_PERCENT_CHANGE_EST_PRICE_TARGET_9MONTHS" hidden="1">"c1843"</definedName>
    <definedName name="IQ_PERCENT_CHANGE_EST_PRICE_TARGET_9MONTHS_CIQ" hidden="1">"c3782"</definedName>
    <definedName name="IQ_PERCENT_CHANGE_EST_PRICE_TARGET_DAY" hidden="1">"c1838"</definedName>
    <definedName name="IQ_PERCENT_CHANGE_EST_PRICE_TARGET_DAY_CIQ" hidden="1">"c3778"</definedName>
    <definedName name="IQ_PERCENT_CHANGE_EST_PRICE_TARGET_MONTH" hidden="1">"c1840"</definedName>
    <definedName name="IQ_PERCENT_CHANGE_EST_PRICE_TARGET_MONTH_CIQ" hidden="1">"c3779"</definedName>
    <definedName name="IQ_PERCENT_CHANGE_EST_PRICE_TARGET_WEEK" hidden="1">"c1839"</definedName>
    <definedName name="IQ_PERCENT_CHANGE_EST_PRICE_TARGET_WEEK_CIQ" hidden="1">"c3798"</definedName>
    <definedName name="IQ_PERCENT_CHANGE_EST_RECO_12MONTHS" hidden="1">"c1836"</definedName>
    <definedName name="IQ_PERCENT_CHANGE_EST_RECO_12MONTHS_CIQ" hidden="1">"c3776"</definedName>
    <definedName name="IQ_PERCENT_CHANGE_EST_RECO_18MONTHS" hidden="1">"c1837"</definedName>
    <definedName name="IQ_PERCENT_CHANGE_EST_RECO_18MONTHS_CIQ" hidden="1">"c3777"</definedName>
    <definedName name="IQ_PERCENT_CHANGE_EST_RECO_3MONTHS" hidden="1">"c1833"</definedName>
    <definedName name="IQ_PERCENT_CHANGE_EST_RECO_3MONTHS_CIQ" hidden="1">"c3773"</definedName>
    <definedName name="IQ_PERCENT_CHANGE_EST_RECO_6MONTHS" hidden="1">"c1834"</definedName>
    <definedName name="IQ_PERCENT_CHANGE_EST_RECO_6MONTHS_CIQ" hidden="1">"c3774"</definedName>
    <definedName name="IQ_PERCENT_CHANGE_EST_RECO_9MONTHS" hidden="1">"c1835"</definedName>
    <definedName name="IQ_PERCENT_CHANGE_EST_RECO_9MONTHS_CIQ" hidden="1">"c3775"</definedName>
    <definedName name="IQ_PERCENT_CHANGE_EST_RECO_DAY" hidden="1">"c1830"</definedName>
    <definedName name="IQ_PERCENT_CHANGE_EST_RECO_DAY_CIQ" hidden="1">"c3771"</definedName>
    <definedName name="IQ_PERCENT_CHANGE_EST_RECO_MONTH" hidden="1">"c1832"</definedName>
    <definedName name="IQ_PERCENT_CHANGE_EST_RECO_MONTH_CIQ" hidden="1">"c3772"</definedName>
    <definedName name="IQ_PERCENT_CHANGE_EST_RECO_WEEK" hidden="1">"c1831"</definedName>
    <definedName name="IQ_PERCENT_CHANGE_EST_RECO_WEEK_CIQ" hidden="1">"c3796"</definedName>
    <definedName name="IQ_PERCENT_CHANGE_EST_REV_12MONTHS" hidden="1">"c1796"</definedName>
    <definedName name="IQ_PERCENT_CHANGE_EST_REV_12MONTHS_CIQ" hidden="1">"c3741"</definedName>
    <definedName name="IQ_PERCENT_CHANGE_EST_REV_18MONTHS" hidden="1">"c1797"</definedName>
    <definedName name="IQ_PERCENT_CHANGE_EST_REV_18MONTHS_CIQ" hidden="1">"c3742"</definedName>
    <definedName name="IQ_PERCENT_CHANGE_EST_REV_3MONTHS" hidden="1">"c1793"</definedName>
    <definedName name="IQ_PERCENT_CHANGE_EST_REV_3MONTHS_CIQ" hidden="1">"c3738"</definedName>
    <definedName name="IQ_PERCENT_CHANGE_EST_REV_6MONTHS" hidden="1">"c1794"</definedName>
    <definedName name="IQ_PERCENT_CHANGE_EST_REV_6MONTHS_CIQ" hidden="1">"c3739"</definedName>
    <definedName name="IQ_PERCENT_CHANGE_EST_REV_9MONTHS" hidden="1">"c1795"</definedName>
    <definedName name="IQ_PERCENT_CHANGE_EST_REV_9MONTHS_CIQ" hidden="1">"c3740"</definedName>
    <definedName name="IQ_PERCENT_CHANGE_EST_REV_DAY" hidden="1">"c1790"</definedName>
    <definedName name="IQ_PERCENT_CHANGE_EST_REV_DAY_CIQ" hidden="1">"c3735"</definedName>
    <definedName name="IQ_PERCENT_CHANGE_EST_REV_MONTH" hidden="1">"c1792"</definedName>
    <definedName name="IQ_PERCENT_CHANGE_EST_REV_MONTH_CIQ" hidden="1">"c3737"</definedName>
    <definedName name="IQ_PERCENT_CHANGE_EST_REV_WEEK" hidden="1">"c1791"</definedName>
    <definedName name="IQ_PERCENT_CHANGE_EST_REV_WEEK_CIQ" hidden="1">"c3736"</definedName>
    <definedName name="IQ_PERCENT_INSURED_FDIC" hidden="1">"c6374"</definedName>
    <definedName name="IQ_PERIODDATE" hidden="1">"c1414"</definedName>
    <definedName name="IQ_PERIODDATE_AP" hidden="1">"c11745"</definedName>
    <definedName name="IQ_PERIODDATE_BS" hidden="1">"c1032"</definedName>
    <definedName name="IQ_PERIODDATE_CF" hidden="1">"c1033"</definedName>
    <definedName name="IQ_PERIODDATE_IS" hidden="1">"c1034"</definedName>
    <definedName name="IQ_PERIODLENGTH_AP" hidden="1">"c11746"</definedName>
    <definedName name="IQ_PERIODLENGTH_CF" hidden="1">"c1502"</definedName>
    <definedName name="IQ_PERIODLENGTH_IS" hidden="1">"c1503"</definedName>
    <definedName name="IQ_PERSONAL_CONSUMER_SPENDING_DURABLE" hidden="1">"c6942"</definedName>
    <definedName name="IQ_PERSONAL_CONSUMER_SPENDING_DURABLE_APR" hidden="1">"c7602"</definedName>
    <definedName name="IQ_PERSONAL_CONSUMER_SPENDING_DURABLE_APR_FC" hidden="1">"c8482"</definedName>
    <definedName name="IQ_PERSONAL_CONSUMER_SPENDING_DURABLE_FC" hidden="1">"c7822"</definedName>
    <definedName name="IQ_PERSONAL_CONSUMER_SPENDING_DURABLE_POP" hidden="1">"c7162"</definedName>
    <definedName name="IQ_PERSONAL_CONSUMER_SPENDING_DURABLE_POP_FC" hidden="1">"c8042"</definedName>
    <definedName name="IQ_PERSONAL_CONSUMER_SPENDING_DURABLE_YOY" hidden="1">"c7382"</definedName>
    <definedName name="IQ_PERSONAL_CONSUMER_SPENDING_DURABLE_YOY_FC" hidden="1">"c8262"</definedName>
    <definedName name="IQ_PERSONAL_CONSUMER_SPENDING_NONDURABLE" hidden="1">"c6940"</definedName>
    <definedName name="IQ_PERSONAL_CONSUMER_SPENDING_NONDURABLE_APR" hidden="1">"c7600"</definedName>
    <definedName name="IQ_PERSONAL_CONSUMER_SPENDING_NONDURABLE_APR_FC" hidden="1">"c8480"</definedName>
    <definedName name="IQ_PERSONAL_CONSUMER_SPENDING_NONDURABLE_FC" hidden="1">"c7820"</definedName>
    <definedName name="IQ_PERSONAL_CONSUMER_SPENDING_NONDURABLE_POP" hidden="1">"c7160"</definedName>
    <definedName name="IQ_PERSONAL_CONSUMER_SPENDING_NONDURABLE_POP_FC" hidden="1">"c8040"</definedName>
    <definedName name="IQ_PERSONAL_CONSUMER_SPENDING_NONDURABLE_YOY" hidden="1">"c7380"</definedName>
    <definedName name="IQ_PERSONAL_CONSUMER_SPENDING_NONDURABLE_YOY_FC" hidden="1">"c8260"</definedName>
    <definedName name="IQ_PERSONAL_CONSUMER_SPENDING_REAL" hidden="1">"c6994"</definedName>
    <definedName name="IQ_PERSONAL_CONSUMER_SPENDING_REAL_APR" hidden="1">"c7654"</definedName>
    <definedName name="IQ_PERSONAL_CONSUMER_SPENDING_REAL_APR_FC" hidden="1">"c8534"</definedName>
    <definedName name="IQ_PERSONAL_CONSUMER_SPENDING_REAL_FC" hidden="1">"c7874"</definedName>
    <definedName name="IQ_PERSONAL_CONSUMER_SPENDING_REAL_POP" hidden="1">"c7214"</definedName>
    <definedName name="IQ_PERSONAL_CONSUMER_SPENDING_REAL_POP_FC" hidden="1">"c8094"</definedName>
    <definedName name="IQ_PERSONAL_CONSUMER_SPENDING_REAL_YOY" hidden="1">"c7434"</definedName>
    <definedName name="IQ_PERSONAL_CONSUMER_SPENDING_REAL_YOY_FC" hidden="1">"c8314"</definedName>
    <definedName name="IQ_PERSONAL_CONSUMER_SPENDING_SERVICES" hidden="1">"c6941"</definedName>
    <definedName name="IQ_PERSONAL_CONSUMER_SPENDING_SERVICES_APR" hidden="1">"c7601"</definedName>
    <definedName name="IQ_PERSONAL_CONSUMER_SPENDING_SERVICES_APR_FC" hidden="1">"c8481"</definedName>
    <definedName name="IQ_PERSONAL_CONSUMER_SPENDING_SERVICES_FC" hidden="1">"c7821"</definedName>
    <definedName name="IQ_PERSONAL_CONSUMER_SPENDING_SERVICES_POP" hidden="1">"c7161"</definedName>
    <definedName name="IQ_PERSONAL_CONSUMER_SPENDING_SERVICES_POP_FC" hidden="1">"c8041"</definedName>
    <definedName name="IQ_PERSONAL_CONSUMER_SPENDING_SERVICES_YOY" hidden="1">"c7381"</definedName>
    <definedName name="IQ_PERSONAL_CONSUMER_SPENDING_SERVICES_YOY_FC" hidden="1">"c8261"</definedName>
    <definedName name="IQ_PERSONAL_INCOME" hidden="1">"c6943"</definedName>
    <definedName name="IQ_PERSONAL_INCOME_APR" hidden="1">"c7603"</definedName>
    <definedName name="IQ_PERSONAL_INCOME_APR_FC" hidden="1">"c8483"</definedName>
    <definedName name="IQ_PERSONAL_INCOME_FC" hidden="1">"c7823"</definedName>
    <definedName name="IQ_PERSONAL_INCOME_POP" hidden="1">"c7163"</definedName>
    <definedName name="IQ_PERSONAL_INCOME_POP_FC" hidden="1">"c8043"</definedName>
    <definedName name="IQ_PERSONAL_INCOME_SAAR" hidden="1">"c6944"</definedName>
    <definedName name="IQ_PERSONAL_INCOME_SAAR_APR" hidden="1">"c7604"</definedName>
    <definedName name="IQ_PERSONAL_INCOME_SAAR_APR_FC" hidden="1">"c8484"</definedName>
    <definedName name="IQ_PERSONAL_INCOME_SAAR_FC" hidden="1">"c7824"</definedName>
    <definedName name="IQ_PERSONAL_INCOME_SAAR_POP" hidden="1">"c7164"</definedName>
    <definedName name="IQ_PERSONAL_INCOME_SAAR_POP_FC" hidden="1">"c8044"</definedName>
    <definedName name="IQ_PERSONAL_INCOME_SAAR_YOY" hidden="1">"c7384"</definedName>
    <definedName name="IQ_PERSONAL_INCOME_SAAR_YOY_FC" hidden="1">"c8264"</definedName>
    <definedName name="IQ_PERSONAL_INCOME_USD_APR_FC" hidden="1">"c11885"</definedName>
    <definedName name="IQ_PERSONAL_INCOME_USD_FC" hidden="1">"c11882"</definedName>
    <definedName name="IQ_PERSONAL_INCOME_USD_POP_FC" hidden="1">"c11883"</definedName>
    <definedName name="IQ_PERSONAL_INCOME_USD_YOY_FC" hidden="1">"c11884"</definedName>
    <definedName name="IQ_PERSONAL_INCOME_YOY" hidden="1">"c7383"</definedName>
    <definedName name="IQ_PERSONAL_INCOME_YOY_FC" hidden="1">"c8263"</definedName>
    <definedName name="IQ_PERTYPE" hidden="1">"c1611"</definedName>
    <definedName name="IQ_PHARMBIO_NUMBER_LICENSED_PATENT_APP" hidden="1">"c10018"</definedName>
    <definedName name="IQ_PHARMBIO_NUMBER_LICENSED_PATENTS" hidden="1">"c10017"</definedName>
    <definedName name="IQ_PHARMBIO_NUMBER_PATENTS" hidden="1">"c10015"</definedName>
    <definedName name="IQ_PHARMBIO_NUMBER_PROD_APPROVED_DURING_PERIOD" hidden="1">"c10027"</definedName>
    <definedName name="IQ_PHARMBIO_NUMBER_PROD_CLINICAL_DEV" hidden="1">"c10022"</definedName>
    <definedName name="IQ_PHARMBIO_NUMBER_PROD_DISCOVERY_RESEARCH" hidden="1">"c10019"</definedName>
    <definedName name="IQ_PHARMBIO_NUMBER_PROD_LAUNCHED_DURING_PERIOD" hidden="1">"c10028"</definedName>
    <definedName name="IQ_PHARMBIO_NUMBER_PROD_PHASE_I" hidden="1">"c10023"</definedName>
    <definedName name="IQ_PHARMBIO_NUMBER_PROD_PHASE_II" hidden="1">"c10024"</definedName>
    <definedName name="IQ_PHARMBIO_NUMBER_PROD_PHASE_III" hidden="1">"c10025"</definedName>
    <definedName name="IQ_PHARMBIO_NUMBER_PROD_PRE_CLINICAL_TRIALS" hidden="1">"c10021"</definedName>
    <definedName name="IQ_PHARMBIO_NUMBER_PROD_PRE_REGISTRATION" hidden="1">"c10026"</definedName>
    <definedName name="IQ_PHARMBIO_NUMBER_PROD_RESEARCH_DEV" hidden="1">"c10020"</definedName>
    <definedName name="IQ_PHARMBIO_PATENT_APP" hidden="1">"c10016"</definedName>
    <definedName name="IQ_PHILADELPHIA_FED_DIFFUSION_INDEX" hidden="1">"c6945"</definedName>
    <definedName name="IQ_PHILADELPHIA_FED_DIFFUSION_INDEX_APR" hidden="1">"c7605"</definedName>
    <definedName name="IQ_PHILADELPHIA_FED_DIFFUSION_INDEX_APR_FC" hidden="1">"c8485"</definedName>
    <definedName name="IQ_PHILADELPHIA_FED_DIFFUSION_INDEX_FC" hidden="1">"c7825"</definedName>
    <definedName name="IQ_PHILADELPHIA_FED_DIFFUSION_INDEX_POP" hidden="1">"c7165"</definedName>
    <definedName name="IQ_PHILADELPHIA_FED_DIFFUSION_INDEX_POP_FC" hidden="1">"c8045"</definedName>
    <definedName name="IQ_PHILADELPHIA_FED_DIFFUSION_INDEX_YOY" hidden="1">"c7385"</definedName>
    <definedName name="IQ_PHILADELPHIA_FED_DIFFUSION_INDEX_YOY_FC" hidden="1">"c8265"</definedName>
    <definedName name="IQ_PLEDGED_SECURITIES_FDIC" hidden="1">"c6401"</definedName>
    <definedName name="IQ_PLL" hidden="1">"c2114"</definedName>
    <definedName name="IQ_PMAC_DIFFUSION_INDEX" hidden="1">"c6946"</definedName>
    <definedName name="IQ_PMAC_DIFFUSION_INDEX_APR" hidden="1">"c7606"</definedName>
    <definedName name="IQ_PMAC_DIFFUSION_INDEX_APR_FC" hidden="1">"c8486"</definedName>
    <definedName name="IQ_PMAC_DIFFUSION_INDEX_FC" hidden="1">"c7826"</definedName>
    <definedName name="IQ_PMAC_DIFFUSION_INDEX_POP" hidden="1">"c7166"</definedName>
    <definedName name="IQ_PMAC_DIFFUSION_INDEX_POP_FC" hidden="1">"c8046"</definedName>
    <definedName name="IQ_PMAC_DIFFUSION_INDEX_YOY" hidden="1">"c7386"</definedName>
    <definedName name="IQ_PMAC_DIFFUSION_INDEX_YOY_FC" hidden="1">"c8266"</definedName>
    <definedName name="IQ_PMT_FREQ" hidden="1">"c2236"</definedName>
    <definedName name="IQ_POISON_PUT_EFFECT_DATE" hidden="1">"c2486"</definedName>
    <definedName name="IQ_POISON_PUT_EXPIRATION_DATE" hidden="1">"c2487"</definedName>
    <definedName name="IQ_POISON_PUT_PRICE" hidden="1">"c2488"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OTENTIAL_UPSIDE" hidden="1">"c1855"</definedName>
    <definedName name="IQ_POTENTIAL_UPSIDE_CIQ" hidden="1">"c3799"</definedName>
    <definedName name="IQ_PP_ATTRIB_ORE_RESERVES_ALUM" hidden="1">"c9218"</definedName>
    <definedName name="IQ_PP_ATTRIB_ORE_RESERVES_COP" hidden="1">"c9162"</definedName>
    <definedName name="IQ_PP_ATTRIB_ORE_RESERVES_DIAM" hidden="1">"c9642"</definedName>
    <definedName name="IQ_PP_ATTRIB_ORE_RESERVES_GOLD" hidden="1">"c9003"</definedName>
    <definedName name="IQ_PP_ATTRIB_ORE_RESERVES_IRON" hidden="1">"c9377"</definedName>
    <definedName name="IQ_PP_ATTRIB_ORE_RESERVES_LEAD" hidden="1">"c9430"</definedName>
    <definedName name="IQ_PP_ATTRIB_ORE_RESERVES_MANG" hidden="1">"c9483"</definedName>
    <definedName name="IQ_PP_ATTRIB_ORE_RESERVES_MOLYB" hidden="1">"c9695"</definedName>
    <definedName name="IQ_PP_ATTRIB_ORE_RESERVES_NICK" hidden="1">"c9271"</definedName>
    <definedName name="IQ_PP_ATTRIB_ORE_RESERVES_PLAT" hidden="1">"c9109"</definedName>
    <definedName name="IQ_PP_ATTRIB_ORE_RESERVES_SILVER" hidden="1">"c9056"</definedName>
    <definedName name="IQ_PP_ATTRIB_ORE_RESERVES_TITAN" hidden="1">"c9536"</definedName>
    <definedName name="IQ_PP_ATTRIB_ORE_RESERVES_URAN" hidden="1">"c9589"</definedName>
    <definedName name="IQ_PP_ATTRIB_ORE_RESERVES_ZINC" hidden="1">"c9324"</definedName>
    <definedName name="IQ_PP_ORE_RESERVES_ALUM" hidden="1">"c9211"</definedName>
    <definedName name="IQ_PP_ORE_RESERVES_COP" hidden="1">"c9155"</definedName>
    <definedName name="IQ_PP_ORE_RESERVES_DIAM" hidden="1">"c9635"</definedName>
    <definedName name="IQ_PP_ORE_RESERVES_GOLD" hidden="1">"c8996"</definedName>
    <definedName name="IQ_PP_ORE_RESERVES_IRON" hidden="1">"c9370"</definedName>
    <definedName name="IQ_PP_ORE_RESERVES_LEAD" hidden="1">"c9423"</definedName>
    <definedName name="IQ_PP_ORE_RESERVES_MANG" hidden="1">"c9476"</definedName>
    <definedName name="IQ_PP_ORE_RESERVES_MOLYB" hidden="1">"c9688"</definedName>
    <definedName name="IQ_PP_ORE_RESERVES_NICK" hidden="1">"c9264"</definedName>
    <definedName name="IQ_PP_ORE_RESERVES_PLAT" hidden="1">"c9102"</definedName>
    <definedName name="IQ_PP_ORE_RESERVES_SILVER" hidden="1">"c9049"</definedName>
    <definedName name="IQ_PP_ORE_RESERVES_TITAN" hidden="1">"c9529"</definedName>
    <definedName name="IQ_PP_ORE_RESERVES_URAN" hidden="1">"c9582"</definedName>
    <definedName name="IQ_PP_ORE_RESERVES_ZINC" hidden="1">"c9317"</definedName>
    <definedName name="IQ_PP_RECOV_ATTRIB_RESERVES_ALUM" hidden="1">"c9221"</definedName>
    <definedName name="IQ_PP_RECOV_ATTRIB_RESERVES_COAL" hidden="1">"c9805"</definedName>
    <definedName name="IQ_PP_RECOV_ATTRIB_RESERVES_COP" hidden="1">"c9165"</definedName>
    <definedName name="IQ_PP_RECOV_ATTRIB_RESERVES_DIAM" hidden="1">"c9645"</definedName>
    <definedName name="IQ_PP_RECOV_ATTRIB_RESERVES_GOLD" hidden="1">"c9006"</definedName>
    <definedName name="IQ_PP_RECOV_ATTRIB_RESERVES_IRON" hidden="1">"c9380"</definedName>
    <definedName name="IQ_PP_RECOV_ATTRIB_RESERVES_LEAD" hidden="1">"c9433"</definedName>
    <definedName name="IQ_PP_RECOV_ATTRIB_RESERVES_MANG" hidden="1">"c9486"</definedName>
    <definedName name="IQ_PP_RECOV_ATTRIB_RESERVES_MET_COAL" hidden="1">"c9745"</definedName>
    <definedName name="IQ_PP_RECOV_ATTRIB_RESERVES_MOLYB" hidden="1">"c9698"</definedName>
    <definedName name="IQ_PP_RECOV_ATTRIB_RESERVES_NICK" hidden="1">"c9274"</definedName>
    <definedName name="IQ_PP_RECOV_ATTRIB_RESERVES_PLAT" hidden="1">"c9112"</definedName>
    <definedName name="IQ_PP_RECOV_ATTRIB_RESERVES_SILVER" hidden="1">"c9059"</definedName>
    <definedName name="IQ_PP_RECOV_ATTRIB_RESERVES_STEAM" hidden="1">"c9775"</definedName>
    <definedName name="IQ_PP_RECOV_ATTRIB_RESERVES_TITAN" hidden="1">"c9539"</definedName>
    <definedName name="IQ_PP_RECOV_ATTRIB_RESERVES_URAN" hidden="1">"c9592"</definedName>
    <definedName name="IQ_PP_RECOV_ATTRIB_RESERVES_ZINC" hidden="1">"c9327"</definedName>
    <definedName name="IQ_PP_RECOV_RESERVES_ALUM" hidden="1">"c9215"</definedName>
    <definedName name="IQ_PP_RECOV_RESERVES_COAL" hidden="1">"c9802"</definedName>
    <definedName name="IQ_PP_RECOV_RESERVES_COP" hidden="1">"c9159"</definedName>
    <definedName name="IQ_PP_RECOV_RESERVES_DIAM" hidden="1">"c9639"</definedName>
    <definedName name="IQ_PP_RECOV_RESERVES_GOLD" hidden="1">"c9000"</definedName>
    <definedName name="IQ_PP_RECOV_RESERVES_IRON" hidden="1">"c9374"</definedName>
    <definedName name="IQ_PP_RECOV_RESERVES_LEAD" hidden="1">"c9427"</definedName>
    <definedName name="IQ_PP_RECOV_RESERVES_MANG" hidden="1">"c9480"</definedName>
    <definedName name="IQ_PP_RECOV_RESERVES_MET_COAL" hidden="1">"c9742"</definedName>
    <definedName name="IQ_PP_RECOV_RESERVES_MOLYB" hidden="1">"c9692"</definedName>
    <definedName name="IQ_PP_RECOV_RESERVES_NICK" hidden="1">"c9268"</definedName>
    <definedName name="IQ_PP_RECOV_RESERVES_PLAT" hidden="1">"c9106"</definedName>
    <definedName name="IQ_PP_RECOV_RESERVES_SILVER" hidden="1">"c9053"</definedName>
    <definedName name="IQ_PP_RECOV_RESERVES_STEAM" hidden="1">"c9772"</definedName>
    <definedName name="IQ_PP_RECOV_RESERVES_TITAN" hidden="1">"c9533"</definedName>
    <definedName name="IQ_PP_RECOV_RESERVES_URAN" hidden="1">"c9586"</definedName>
    <definedName name="IQ_PP_RECOV_RESERVES_ZINC" hidden="1">"c9321"</definedName>
    <definedName name="IQ_PP_RESERVES_CALORIFIC_VALUE_COAL" hidden="1">"c9799"</definedName>
    <definedName name="IQ_PP_RESERVES_CALORIFIC_VALUE_MET_COAL" hidden="1">"c9739"</definedName>
    <definedName name="IQ_PP_RESERVES_CALORIFIC_VALUE_STEAM" hidden="1">"c9769"</definedName>
    <definedName name="IQ_PP_RESERVES_GRADE_ALUM" hidden="1">"c9212"</definedName>
    <definedName name="IQ_PP_RESERVES_GRADE_COP" hidden="1">"c9156"</definedName>
    <definedName name="IQ_PP_RESERVES_GRADE_DIAM" hidden="1">"c9636"</definedName>
    <definedName name="IQ_PP_RESERVES_GRADE_GOLD" hidden="1">"c8997"</definedName>
    <definedName name="IQ_PP_RESERVES_GRADE_IRON" hidden="1">"c9371"</definedName>
    <definedName name="IQ_PP_RESERVES_GRADE_LEAD" hidden="1">"c9424"</definedName>
    <definedName name="IQ_PP_RESERVES_GRADE_MANG" hidden="1">"c9477"</definedName>
    <definedName name="IQ_PP_RESERVES_GRADE_MOLYB" hidden="1">"c9689"</definedName>
    <definedName name="IQ_PP_RESERVES_GRADE_NICK" hidden="1">"c9265"</definedName>
    <definedName name="IQ_PP_RESERVES_GRADE_PLAT" hidden="1">"c9103"</definedName>
    <definedName name="IQ_PP_RESERVES_GRADE_SILVER" hidden="1">"c9050"</definedName>
    <definedName name="IQ_PP_RESERVES_GRADE_TITAN" hidden="1">"c9530"</definedName>
    <definedName name="IQ_PP_RESERVES_GRADE_URAN" hidden="1">"c9583"</definedName>
    <definedName name="IQ_PP_RESERVES_GRADE_ZINC" hidden="1">"c9318"</definedName>
    <definedName name="IQ_PPI" hidden="1">"c6810"</definedName>
    <definedName name="IQ_PPI_APR" hidden="1">"c7470"</definedName>
    <definedName name="IQ_PPI_APR_FC" hidden="1">"c8350"</definedName>
    <definedName name="IQ_PPI_CORE" hidden="1">"c6840"</definedName>
    <definedName name="IQ_PPI_CORE_APR" hidden="1">"c7500"</definedName>
    <definedName name="IQ_PPI_CORE_APR_FC" hidden="1">"c8380"</definedName>
    <definedName name="IQ_PPI_CORE_FC" hidden="1">"c7720"</definedName>
    <definedName name="IQ_PPI_CORE_POP" hidden="1">"c7060"</definedName>
    <definedName name="IQ_PPI_CORE_POP_FC" hidden="1">"c7940"</definedName>
    <definedName name="IQ_PPI_CORE_YOY" hidden="1">"c7280"</definedName>
    <definedName name="IQ_PPI_CORE_YOY_FC" hidden="1">"c8160"</definedName>
    <definedName name="IQ_PPI_FC" hidden="1">"c7690"</definedName>
    <definedName name="IQ_PPI_POP" hidden="1">"c7030"</definedName>
    <definedName name="IQ_PPI_POP_FC" hidden="1">"c7910"</definedName>
    <definedName name="IQ_PPI_YOY" hidden="1">"c7250"</definedName>
    <definedName name="IQ_PPI_YOY_FC" hidden="1">"c8130"</definedName>
    <definedName name="IQ_PRE_OPEN_COST" hidden="1">"c1040"</definedName>
    <definedName name="IQ_PRE_TAX_ACT_OR_EST" hidden="1">"c2221"</definedName>
    <definedName name="IQ_PRE_TAX_ACT_OR_EST_CIQ" hidden="1">"c5064"</definedName>
    <definedName name="IQ_PRE_TAX_INCOME_FDIC" hidden="1">"c6581"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" hidden="1">"c6261"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" hidden="1">"c6262"</definedName>
    <definedName name="IQ_PREF_OTHER_REIT" hidden="1">"c1058"</definedName>
    <definedName name="IQ_PREF_OTHER_UTI" hidden="1">"C6022"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" hidden="1">"c6263"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FERRED_FDIC" hidden="1">"c6349"</definedName>
    <definedName name="IQ_PREMISES_EQUIPMENT_FDIC" hidden="1">"c6577"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TAX_GW_INC_EST" hidden="1">"c1702"</definedName>
    <definedName name="IQ_PRETAX_GW_INC_EST_CIQ" hidden="1">"c4688"</definedName>
    <definedName name="IQ_PRETAX_GW_INC_HIGH_EST" hidden="1">"c1704"</definedName>
    <definedName name="IQ_PRETAX_GW_INC_HIGH_EST_CIQ" hidden="1">"c4690"</definedName>
    <definedName name="IQ_PRETAX_GW_INC_LOW_EST" hidden="1">"c1705"</definedName>
    <definedName name="IQ_PRETAX_GW_INC_LOW_EST_CIQ" hidden="1">"c4691"</definedName>
    <definedName name="IQ_PRETAX_GW_INC_MEDIAN_EST" hidden="1">"c1703"</definedName>
    <definedName name="IQ_PRETAX_GW_INC_MEDIAN_EST_CIQ" hidden="1">"c4689"</definedName>
    <definedName name="IQ_PRETAX_GW_INC_NUM_EST" hidden="1">"c1706"</definedName>
    <definedName name="IQ_PRETAX_GW_INC_NUM_EST_CIQ" hidden="1">"c4692"</definedName>
    <definedName name="IQ_PRETAX_GW_INC_STDDEV_EST" hidden="1">"c1707"</definedName>
    <definedName name="IQ_PRETAX_GW_INC_STDDEV_EST_CIQ" hidden="1">"c4693"</definedName>
    <definedName name="IQ_PRETAX_INC_EST" hidden="1">"c1695"</definedName>
    <definedName name="IQ_PRETAX_INC_EST_CIQ" hidden="1">"c4681"</definedName>
    <definedName name="IQ_PRETAX_INC_HIGH_EST" hidden="1">"c1697"</definedName>
    <definedName name="IQ_PRETAX_INC_HIGH_EST_CIQ" hidden="1">"c4683"</definedName>
    <definedName name="IQ_PRETAX_INC_LOW_EST" hidden="1">"c1698"</definedName>
    <definedName name="IQ_PRETAX_INC_LOW_EST_CIQ" hidden="1">"c4684"</definedName>
    <definedName name="IQ_PRETAX_INC_MEDIAN_EST" hidden="1">"c1696"</definedName>
    <definedName name="IQ_PRETAX_INC_MEDIAN_EST_CIQ" hidden="1">"c4682"</definedName>
    <definedName name="IQ_PRETAX_INC_NUM_EST" hidden="1">"c1699"</definedName>
    <definedName name="IQ_PRETAX_INC_NUM_EST_CIQ" hidden="1">"c4685"</definedName>
    <definedName name="IQ_PRETAX_INC_STDDEV_EST" hidden="1">"c1700"</definedName>
    <definedName name="IQ_PRETAX_INC_STDDEV_EST_CIQ" hidden="1">"c4686"</definedName>
    <definedName name="IQ_PRETAX_REPORT_INC_EST" hidden="1">"c1709"</definedName>
    <definedName name="IQ_PRETAX_REPORT_INC_EST_CIQ" hidden="1">"c4695"</definedName>
    <definedName name="IQ_PRETAX_REPORT_INC_HIGH_EST" hidden="1">"c1711"</definedName>
    <definedName name="IQ_PRETAX_REPORT_INC_HIGH_EST_CIQ" hidden="1">"c4697"</definedName>
    <definedName name="IQ_PRETAX_REPORT_INC_LOW_EST" hidden="1">"c1712"</definedName>
    <definedName name="IQ_PRETAX_REPORT_INC_LOW_EST_CIQ" hidden="1">"c4698"</definedName>
    <definedName name="IQ_PRETAX_REPORT_INC_MEDIAN_EST" hidden="1">"c1710"</definedName>
    <definedName name="IQ_PRETAX_REPORT_INC_MEDIAN_EST_CIQ" hidden="1">"c4696"</definedName>
    <definedName name="IQ_PRETAX_REPORT_INC_NUM_EST" hidden="1">"c1713"</definedName>
    <definedName name="IQ_PRETAX_REPORT_INC_NUM_EST_CIQ" hidden="1">"c4699"</definedName>
    <definedName name="IQ_PRETAX_REPORT_INC_STDDEV_EST" hidden="1">"c1714"</definedName>
    <definedName name="IQ_PRETAX_REPORT_INC_STDDEV_EST_CIQ" hidden="1">"c4700"</definedName>
    <definedName name="IQ_PRETAX_RETURN_ASSETS_FDIC" hidden="1">"c6731"</definedName>
    <definedName name="IQ_PRICE_CFPS_FWD" hidden="1">"c2237"</definedName>
    <definedName name="IQ_PRICE_CFPS_FWD_CIQ" hidden="1">"c4046"</definedName>
    <definedName name="IQ_PRICE_OVER_BVPS" hidden="1">"c1412"</definedName>
    <definedName name="IQ_PRICE_OVER_LTM_EPS" hidden="1">"c1413"</definedName>
    <definedName name="IQ_PRICE_PAID_FARM_INDEX" hidden="1">"c6948"</definedName>
    <definedName name="IQ_PRICE_PAID_FARM_INDEX_APR" hidden="1">"c7608"</definedName>
    <definedName name="IQ_PRICE_PAID_FARM_INDEX_APR_FC" hidden="1">"c8488"</definedName>
    <definedName name="IQ_PRICE_PAID_FARM_INDEX_FC" hidden="1">"c7828"</definedName>
    <definedName name="IQ_PRICE_PAID_FARM_INDEX_POP" hidden="1">"c7168"</definedName>
    <definedName name="IQ_PRICE_PAID_FARM_INDEX_POP_FC" hidden="1">"c8048"</definedName>
    <definedName name="IQ_PRICE_PAID_FARM_INDEX_YOY" hidden="1">"c7388"</definedName>
    <definedName name="IQ_PRICE_PAID_FARM_INDEX_YOY_FC" hidden="1">"c8268"</definedName>
    <definedName name="IQ_PRICE_TARGET" hidden="1">"c82"</definedName>
    <definedName name="IQ_PRICE_TARGET_BOTTOM_UP" hidden="1">"c5486"</definedName>
    <definedName name="IQ_PRICE_TARGET_BOTTOM_UP_CIQ" hidden="1">"c12023"</definedName>
    <definedName name="IQ_PRICE_TARGET_CIQ" hidden="1">"c3613"</definedName>
    <definedName name="IQ_PRICE_VOLATILITY_EST" hidden="1">"c4492"</definedName>
    <definedName name="IQ_PRICE_VOLATILITY_EST_CIQ" hidden="1">"c5030"</definedName>
    <definedName name="IQ_PRICE_VOLATILITY_HIGH" hidden="1">"c4493"</definedName>
    <definedName name="IQ_PRICE_VOLATILITY_HIGH_CIQ" hidden="1">"c5031"</definedName>
    <definedName name="IQ_PRICE_VOLATILITY_LOW" hidden="1">"c4494"</definedName>
    <definedName name="IQ_PRICE_VOLATILITY_LOW_CIQ" hidden="1">"c5032"</definedName>
    <definedName name="IQ_PRICE_VOLATILITY_MEDIAN" hidden="1">"c4495"</definedName>
    <definedName name="IQ_PRICE_VOLATILITY_MEDIAN_CIQ" hidden="1">"c5033"</definedName>
    <definedName name="IQ_PRICE_VOLATILITY_NUM" hidden="1">"c4496"</definedName>
    <definedName name="IQ_PRICE_VOLATILITY_NUM_CIQ" hidden="1">"c5034"</definedName>
    <definedName name="IQ_PRICE_VOLATILITY_STDDEV" hidden="1">"c4497"</definedName>
    <definedName name="IQ_PRICE_VOLATILITY_STDDEV_CIQ" hidden="1">"c5035"</definedName>
    <definedName name="IQ_PRICEDATE" hidden="1">"c1069"</definedName>
    <definedName name="IQ_PRICING_DATE" hidden="1">"c1613"</definedName>
    <definedName name="IQ_PRIMARY_EPS_TYPE" hidden="1">"c4498"</definedName>
    <definedName name="IQ_PRIMARY_EPS_TYPE_CIQ" hidden="1">"c5036"</definedName>
    <definedName name="IQ_PRIMARY_INDUSTRY" hidden="1">"c1070"</definedName>
    <definedName name="IQ_PRINCIPAL_AMT" hidden="1">"c2157"</definedName>
    <definedName name="IQ_PRIVATE_CONST_TOTAL_APR_FC_UNUSED_UNUSED_UNUSED" hidden="1">"c8559"</definedName>
    <definedName name="IQ_PRIVATE_CONST_TOTAL_APR_UNUSED_UNUSED_UNUSED" hidden="1">"c7679"</definedName>
    <definedName name="IQ_PRIVATE_CONST_TOTAL_FC_UNUSED_UNUSED_UNUSED" hidden="1">"c7899"</definedName>
    <definedName name="IQ_PRIVATE_CONST_TOTAL_POP_FC_UNUSED_UNUSED_UNUSED" hidden="1">"c8119"</definedName>
    <definedName name="IQ_PRIVATE_CONST_TOTAL_POP_UNUSED_UNUSED_UNUSED" hidden="1">"c7239"</definedName>
    <definedName name="IQ_PRIVATE_CONST_TOTAL_UNUSED_UNUSED_UNUSED" hidden="1">"c7019"</definedName>
    <definedName name="IQ_PRIVATE_CONST_TOTAL_YOY_FC_UNUSED_UNUSED_UNUSED" hidden="1">"c8339"</definedName>
    <definedName name="IQ_PRIVATE_CONST_TOTAL_YOY_UNUSED_UNUSED_UNUSED" hidden="1">"c7459"</definedName>
    <definedName name="IQ_PRIVATE_FIXED_INVEST_TOTAL" hidden="1">"c12006"</definedName>
    <definedName name="IQ_PRIVATE_FIXED_INVEST_TOTAL_APR" hidden="1">"c12009"</definedName>
    <definedName name="IQ_PRIVATE_FIXED_INVEST_TOTAL_POP" hidden="1">"c12007"</definedName>
    <definedName name="IQ_PRIVATE_FIXED_INVEST_TOTAL_YOY" hidden="1">"c12008"</definedName>
    <definedName name="IQ_PRIVATE_NONRES_CONST_IMPROV" hidden="1">"c6949"</definedName>
    <definedName name="IQ_PRIVATE_NONRES_CONST_IMPROV_APR" hidden="1">"c7609"</definedName>
    <definedName name="IQ_PRIVATE_NONRES_CONST_IMPROV_APR_FC" hidden="1">"c8489"</definedName>
    <definedName name="IQ_PRIVATE_NONRES_CONST_IMPROV_FC" hidden="1">"c7829"</definedName>
    <definedName name="IQ_PRIVATE_NONRES_CONST_IMPROV_POP" hidden="1">"c7169"</definedName>
    <definedName name="IQ_PRIVATE_NONRES_CONST_IMPROV_POP_FC" hidden="1">"c8049"</definedName>
    <definedName name="IQ_PRIVATE_NONRES_CONST_IMPROV_YOY" hidden="1">"c7389"</definedName>
    <definedName name="IQ_PRIVATE_NONRES_CONST_IMPROV_YOY_FC" hidden="1">"c8269"</definedName>
    <definedName name="IQ_PRIVATE_RES_CONST_IMPROV" hidden="1">"c6950"</definedName>
    <definedName name="IQ_PRIVATE_RES_CONST_IMPROV_APR" hidden="1">"c7610"</definedName>
    <definedName name="IQ_PRIVATE_RES_CONST_IMPROV_APR_FC" hidden="1">"c8490"</definedName>
    <definedName name="IQ_PRIVATE_RES_CONST_IMPROV_FC" hidden="1">"c7830"</definedName>
    <definedName name="IQ_PRIVATE_RES_CONST_IMPROV_POP" hidden="1">"c7170"</definedName>
    <definedName name="IQ_PRIVATE_RES_CONST_IMPROV_POP_FC" hidden="1">"c8050"</definedName>
    <definedName name="IQ_PRIVATE_RES_CONST_IMPROV_YOY" hidden="1">"c7390"</definedName>
    <definedName name="IQ_PRIVATE_RES_CONST_IMPROV_YOY_FC" hidden="1">"c8270"</definedName>
    <definedName name="IQ_PRIVATE_RES_CONST_REAL_APR_FC_UNUSED_UNUSED_UNUSED" hidden="1">"c8535"</definedName>
    <definedName name="IQ_PRIVATE_RES_CONST_REAL_APR_UNUSED_UNUSED_UNUSED" hidden="1">"c7655"</definedName>
    <definedName name="IQ_PRIVATE_RES_CONST_REAL_FC_UNUSED_UNUSED_UNUSED" hidden="1">"c7875"</definedName>
    <definedName name="IQ_PRIVATE_RES_CONST_REAL_POP_FC_UNUSED_UNUSED_UNUSED" hidden="1">"c8095"</definedName>
    <definedName name="IQ_PRIVATE_RES_CONST_REAL_POP_UNUSED_UNUSED_UNUSED" hidden="1">"c7215"</definedName>
    <definedName name="IQ_PRIVATE_RES_CONST_REAL_UNUSED_UNUSED_UNUSED" hidden="1">"c6995"</definedName>
    <definedName name="IQ_PRIVATE_RES_CONST_REAL_YOY_FC_UNUSED_UNUSED_UNUSED" hidden="1">"c8315"</definedName>
    <definedName name="IQ_PRIVATE_RES_CONST_REAL_YOY_UNUSED_UNUSED_UNUSED" hidden="1">"c7435"</definedName>
    <definedName name="IQ_PRIVATE_RES_FIXED_INVEST_REAL" hidden="1">"c11986"</definedName>
    <definedName name="IQ_PRIVATE_RES_FIXED_INVEST_REAL_APR" hidden="1">"c11989"</definedName>
    <definedName name="IQ_PRIVATE_RES_FIXED_INVEST_REAL_POP" hidden="1">"c11987"</definedName>
    <definedName name="IQ_PRIVATE_RES_FIXED_INVEST_REAL_YOY" hidden="1">"c11988"</definedName>
    <definedName name="IQ_PRIVATELY_ISSUED_MORTGAGE_BACKED_SECURITIES_FDIC" hidden="1">"c6407"</definedName>
    <definedName name="IQ_PRIVATELY_ISSUED_MORTGAGE_PASS_THROUGHS_FDIC" hidden="1">"c6405"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BABLE_ATTRIB_ORE_RESERVES_ALUM" hidden="1">"c9217"</definedName>
    <definedName name="IQ_PROBABLE_ATTRIB_ORE_RESERVES_COP" hidden="1">"c9161"</definedName>
    <definedName name="IQ_PROBABLE_ATTRIB_ORE_RESERVES_DIAM" hidden="1">"c9641"</definedName>
    <definedName name="IQ_PROBABLE_ATTRIB_ORE_RESERVES_GOLD" hidden="1">"c9002"</definedName>
    <definedName name="IQ_PROBABLE_ATTRIB_ORE_RESERVES_IRON" hidden="1">"c9376"</definedName>
    <definedName name="IQ_PROBABLE_ATTRIB_ORE_RESERVES_LEAD" hidden="1">"c9429"</definedName>
    <definedName name="IQ_PROBABLE_ATTRIB_ORE_RESERVES_MANG" hidden="1">"c9482"</definedName>
    <definedName name="IQ_PROBABLE_ATTRIB_ORE_RESERVES_MOLYB" hidden="1">"c9694"</definedName>
    <definedName name="IQ_PROBABLE_ATTRIB_ORE_RESERVES_NICK" hidden="1">"c9270"</definedName>
    <definedName name="IQ_PROBABLE_ATTRIB_ORE_RESERVES_PLAT" hidden="1">"c9108"</definedName>
    <definedName name="IQ_PROBABLE_ATTRIB_ORE_RESERVES_SILVER" hidden="1">"c9055"</definedName>
    <definedName name="IQ_PROBABLE_ATTRIB_ORE_RESERVES_TITAN" hidden="1">"c9535"</definedName>
    <definedName name="IQ_PROBABLE_ATTRIB_ORE_RESERVES_URAN" hidden="1">"c9588"</definedName>
    <definedName name="IQ_PROBABLE_ATTRIB_ORE_RESERVES_ZINC" hidden="1">"c9323"</definedName>
    <definedName name="IQ_PROBABLE_ORE_RESERVES_ALUM" hidden="1">"c9209"</definedName>
    <definedName name="IQ_PROBABLE_ORE_RESERVES_COP" hidden="1">"c9153"</definedName>
    <definedName name="IQ_PROBABLE_ORE_RESERVES_DIAM" hidden="1">"c9633"</definedName>
    <definedName name="IQ_PROBABLE_ORE_RESERVES_GOLD" hidden="1">"c8994"</definedName>
    <definedName name="IQ_PROBABLE_ORE_RESERVES_IRON" hidden="1">"c9368"</definedName>
    <definedName name="IQ_PROBABLE_ORE_RESERVES_LEAD" hidden="1">"c9421"</definedName>
    <definedName name="IQ_PROBABLE_ORE_RESERVES_MANG" hidden="1">"c9474"</definedName>
    <definedName name="IQ_PROBABLE_ORE_RESERVES_MOLYB" hidden="1">"c9686"</definedName>
    <definedName name="IQ_PROBABLE_ORE_RESERVES_NICK" hidden="1">"c9262"</definedName>
    <definedName name="IQ_PROBABLE_ORE_RESERVES_PLAT" hidden="1">"c9100"</definedName>
    <definedName name="IQ_PROBABLE_ORE_RESERVES_SILVER" hidden="1">"c9047"</definedName>
    <definedName name="IQ_PROBABLE_ORE_RESERVES_TITAN" hidden="1">"c9527"</definedName>
    <definedName name="IQ_PROBABLE_ORE_RESERVES_URAN" hidden="1">"c9580"</definedName>
    <definedName name="IQ_PROBABLE_ORE_RESERVES_ZINC" hidden="1">"c9315"</definedName>
    <definedName name="IQ_PROBABLE_RECOV_ATTRIB_RESERVES_ALUM" hidden="1">"c9220"</definedName>
    <definedName name="IQ_PROBABLE_RECOV_ATTRIB_RESERVES_COAL" hidden="1">"c9804"</definedName>
    <definedName name="IQ_PROBABLE_RECOV_ATTRIB_RESERVES_COP" hidden="1">"c9164"</definedName>
    <definedName name="IQ_PROBABLE_RECOV_ATTRIB_RESERVES_DIAM" hidden="1">"c9644"</definedName>
    <definedName name="IQ_PROBABLE_RECOV_ATTRIB_RESERVES_GOLD" hidden="1">"c9005"</definedName>
    <definedName name="IQ_PROBABLE_RECOV_ATTRIB_RESERVES_IRON" hidden="1">"c9379"</definedName>
    <definedName name="IQ_PROBABLE_RECOV_ATTRIB_RESERVES_LEAD" hidden="1">"c9432"</definedName>
    <definedName name="IQ_PROBABLE_RECOV_ATTRIB_RESERVES_MANG" hidden="1">"c9485"</definedName>
    <definedName name="IQ_PROBABLE_RECOV_ATTRIB_RESERVES_MET_COAL" hidden="1">"c9744"</definedName>
    <definedName name="IQ_PROBABLE_RECOV_ATTRIB_RESERVES_MOLYB" hidden="1">"c9697"</definedName>
    <definedName name="IQ_PROBABLE_RECOV_ATTRIB_RESERVES_NICK" hidden="1">"c9273"</definedName>
    <definedName name="IQ_PROBABLE_RECOV_ATTRIB_RESERVES_PLAT" hidden="1">"c9111"</definedName>
    <definedName name="IQ_PROBABLE_RECOV_ATTRIB_RESERVES_SILVER" hidden="1">"c9058"</definedName>
    <definedName name="IQ_PROBABLE_RECOV_ATTRIB_RESERVES_STEAM" hidden="1">"c9774"</definedName>
    <definedName name="IQ_PROBABLE_RECOV_ATTRIB_RESERVES_TITAN" hidden="1">"c9538"</definedName>
    <definedName name="IQ_PROBABLE_RECOV_ATTRIB_RESERVES_URAN" hidden="1">"c9591"</definedName>
    <definedName name="IQ_PROBABLE_RECOV_ATTRIB_RESERVES_ZINC" hidden="1">"c9326"</definedName>
    <definedName name="IQ_PROBABLE_RECOV_RESERVES_ALUM" hidden="1">"c9214"</definedName>
    <definedName name="IQ_PROBABLE_RECOV_RESERVES_COAL" hidden="1">"c9801"</definedName>
    <definedName name="IQ_PROBABLE_RECOV_RESERVES_COP" hidden="1">"c9158"</definedName>
    <definedName name="IQ_PROBABLE_RECOV_RESERVES_DIAM" hidden="1">"c9638"</definedName>
    <definedName name="IQ_PROBABLE_RECOV_RESERVES_GOLD" hidden="1">"c8999"</definedName>
    <definedName name="IQ_PROBABLE_RECOV_RESERVES_IRON" hidden="1">"c9373"</definedName>
    <definedName name="IQ_PROBABLE_RECOV_RESERVES_LEAD" hidden="1">"c9426"</definedName>
    <definedName name="IQ_PROBABLE_RECOV_RESERVES_MANG" hidden="1">"c9479"</definedName>
    <definedName name="IQ_PROBABLE_RECOV_RESERVES_MET_COAL" hidden="1">"c9741"</definedName>
    <definedName name="IQ_PROBABLE_RECOV_RESERVES_MOLYB" hidden="1">"c9691"</definedName>
    <definedName name="IQ_PROBABLE_RECOV_RESERVES_NICK" hidden="1">"c9267"</definedName>
    <definedName name="IQ_PROBABLE_RECOV_RESERVES_PLAT" hidden="1">"c9105"</definedName>
    <definedName name="IQ_PROBABLE_RECOV_RESERVES_SILVER" hidden="1">"c9052"</definedName>
    <definedName name="IQ_PROBABLE_RECOV_RESERVES_STEAM" hidden="1">"c9771"</definedName>
    <definedName name="IQ_PROBABLE_RECOV_RESERVES_TITAN" hidden="1">"c9532"</definedName>
    <definedName name="IQ_PROBABLE_RECOV_RESERVES_URAN" hidden="1">"c9585"</definedName>
    <definedName name="IQ_PROBABLE_RECOV_RESERVES_ZINC" hidden="1">"c9320"</definedName>
    <definedName name="IQ_PROBABLE_RESERVES_CALORIFIC_VALUE_COAL" hidden="1">"c9798"</definedName>
    <definedName name="IQ_PROBABLE_RESERVES_CALORIFIC_VALUE_MET_COAL" hidden="1">"c9738"</definedName>
    <definedName name="IQ_PROBABLE_RESERVES_CALORIFIC_VALUE_STEAM" hidden="1">"c9768"</definedName>
    <definedName name="IQ_PROBABLE_RESERVES_GRADE_ALUM" hidden="1">"c9210"</definedName>
    <definedName name="IQ_PROBABLE_RESERVES_GRADE_COP" hidden="1">"c9154"</definedName>
    <definedName name="IQ_PROBABLE_RESERVES_GRADE_DIAM" hidden="1">"c9634"</definedName>
    <definedName name="IQ_PROBABLE_RESERVES_GRADE_GOLD" hidden="1">"c8995"</definedName>
    <definedName name="IQ_PROBABLE_RESERVES_GRADE_IRON" hidden="1">"c9369"</definedName>
    <definedName name="IQ_PROBABLE_RESERVES_GRADE_LEAD" hidden="1">"c9422"</definedName>
    <definedName name="IQ_PROBABLE_RESERVES_GRADE_MANG" hidden="1">"c9475"</definedName>
    <definedName name="IQ_PROBABLE_RESERVES_GRADE_MOLYB" hidden="1">"c9687"</definedName>
    <definedName name="IQ_PROBABLE_RESERVES_GRADE_NICK" hidden="1">"c9263"</definedName>
    <definedName name="IQ_PROBABLE_RESERVES_GRADE_PLAT" hidden="1">"c9101"</definedName>
    <definedName name="IQ_PROBABLE_RESERVES_GRADE_SILVER" hidden="1">"c9048"</definedName>
    <definedName name="IQ_PROBABLE_RESERVES_GRADE_TITAN" hidden="1">"c9528"</definedName>
    <definedName name="IQ_PROBABLE_RESERVES_GRADE_URAN" hidden="1">"c9581"</definedName>
    <definedName name="IQ_PROBABLE_RESERVES_GRADE_ZINC" hidden="1">"c9316"</definedName>
    <definedName name="IQ_PRODUCTION_COST_ALUM" hidden="1">"c9253"</definedName>
    <definedName name="IQ_PRODUCTION_COST_COAL" hidden="1">"c9826"</definedName>
    <definedName name="IQ_PRODUCTION_COST_COP" hidden="1">"c9200"</definedName>
    <definedName name="IQ_PRODUCTION_COST_DIAM" hidden="1">"c9677"</definedName>
    <definedName name="IQ_PRODUCTION_COST_GOLD" hidden="1">"c9038"</definedName>
    <definedName name="IQ_PRODUCTION_COST_IRON" hidden="1">"c9412"</definedName>
    <definedName name="IQ_PRODUCTION_COST_LEAD" hidden="1">"c9465"</definedName>
    <definedName name="IQ_PRODUCTION_COST_MANG" hidden="1">"c9518"</definedName>
    <definedName name="IQ_PRODUCTION_COST_MET_COAL" hidden="1">"c9763"</definedName>
    <definedName name="IQ_PRODUCTION_COST_MOLYB" hidden="1">"c9730"</definedName>
    <definedName name="IQ_PRODUCTION_COST_NICK" hidden="1">"c9306"</definedName>
    <definedName name="IQ_PRODUCTION_COST_PLAT" hidden="1">"c9144"</definedName>
    <definedName name="IQ_PRODUCTION_COST_SILVER" hidden="1">"c9091"</definedName>
    <definedName name="IQ_PRODUCTION_COST_STEAM" hidden="1">"c9793"</definedName>
    <definedName name="IQ_PRODUCTION_COST_TITAN" hidden="1">"c9571"</definedName>
    <definedName name="IQ_PRODUCTION_COST_URAN" hidden="1">"c9624"</definedName>
    <definedName name="IQ_PRODUCTION_COST_ZINC" hidden="1">"c9359"</definedName>
    <definedName name="IQ_PROFESSIONAL" hidden="1">"c1071"</definedName>
    <definedName name="IQ_PROFESSIONAL_TITLE" hidden="1">"c1072"</definedName>
    <definedName name="IQ_PROFIT_AFTER_COST_CAPITAL_NEW_BUSINESS" hidden="1">"c9969"</definedName>
    <definedName name="IQ_PROFIT_BEFORE_COST_CAPITAL_NEW_BUSINESS" hidden="1">"c9967"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ED_ATTRIB_ORE_RESERVES_ALUM" hidden="1">"c9216"</definedName>
    <definedName name="IQ_PROVED_ATTRIB_ORE_RESERVES_COP" hidden="1">"c9160"</definedName>
    <definedName name="IQ_PROVED_ATTRIB_ORE_RESERVES_DIAM" hidden="1">"c9640"</definedName>
    <definedName name="IQ_PROVED_ATTRIB_ORE_RESERVES_GOLD" hidden="1">"c9001"</definedName>
    <definedName name="IQ_PROVED_ATTRIB_ORE_RESERVES_IRON" hidden="1">"c9375"</definedName>
    <definedName name="IQ_PROVED_ATTRIB_ORE_RESERVES_LEAD" hidden="1">"c9428"</definedName>
    <definedName name="IQ_PROVED_ATTRIB_ORE_RESERVES_MANG" hidden="1">"c9481"</definedName>
    <definedName name="IQ_PROVED_ATTRIB_ORE_RESERVES_MOLYB" hidden="1">"c9693"</definedName>
    <definedName name="IQ_PROVED_ATTRIB_ORE_RESERVES_NICK" hidden="1">"c9269"</definedName>
    <definedName name="IQ_PROVED_ATTRIB_ORE_RESERVES_PLAT" hidden="1">"c9107"</definedName>
    <definedName name="IQ_PROVED_ATTRIB_ORE_RESERVES_SILVER" hidden="1">"c9054"</definedName>
    <definedName name="IQ_PROVED_ATTRIB_ORE_RESERVES_TITAN" hidden="1">"c9534"</definedName>
    <definedName name="IQ_PROVED_ATTRIB_ORE_RESERVES_URAN" hidden="1">"c9587"</definedName>
    <definedName name="IQ_PROVED_ATTRIB_ORE_RESERVES_ZINC" hidden="1">"c9322"</definedName>
    <definedName name="IQ_PROVED_ORE_RESERVES_ALUM" hidden="1">"c9207"</definedName>
    <definedName name="IQ_PROVED_ORE_RESERVES_COP" hidden="1">"c9151"</definedName>
    <definedName name="IQ_PROVED_ORE_RESERVES_DIAM" hidden="1">"c9631"</definedName>
    <definedName name="IQ_PROVED_ORE_RESERVES_GOLD" hidden="1">"c8992"</definedName>
    <definedName name="IQ_PROVED_ORE_RESERVES_IRON" hidden="1">"c9366"</definedName>
    <definedName name="IQ_PROVED_ORE_RESERVES_LEAD" hidden="1">"c9419"</definedName>
    <definedName name="IQ_PROVED_ORE_RESERVES_MANG" hidden="1">"c9472"</definedName>
    <definedName name="IQ_PROVED_ORE_RESERVES_MOLYB" hidden="1">"c9684"</definedName>
    <definedName name="IQ_PROVED_ORE_RESERVES_NICK" hidden="1">"c9260"</definedName>
    <definedName name="IQ_PROVED_ORE_RESERVES_PLAT" hidden="1">"c9098"</definedName>
    <definedName name="IQ_PROVED_ORE_RESERVES_SILVER" hidden="1">"c9045"</definedName>
    <definedName name="IQ_PROVED_ORE_RESERVES_TITAN" hidden="1">"c9525"</definedName>
    <definedName name="IQ_PROVED_ORE_RESERVES_URAN" hidden="1">"c9578"</definedName>
    <definedName name="IQ_PROVED_ORE_RESERVES_ZINC" hidden="1">"c9313"</definedName>
    <definedName name="IQ_PROVED_RECOV_ATTRIB_RESERVES_ALUM" hidden="1">"c9219"</definedName>
    <definedName name="IQ_PROVED_RECOV_ATTRIB_RESERVES_COAL" hidden="1">"c9803"</definedName>
    <definedName name="IQ_PROVED_RECOV_ATTRIB_RESERVES_COP" hidden="1">"c9163"</definedName>
    <definedName name="IQ_PROVED_RECOV_ATTRIB_RESERVES_DIAM" hidden="1">"c9643"</definedName>
    <definedName name="IQ_PROVED_RECOV_ATTRIB_RESERVES_GOLD" hidden="1">"c9004"</definedName>
    <definedName name="IQ_PROVED_RECOV_ATTRIB_RESERVES_IRON" hidden="1">"c9378"</definedName>
    <definedName name="IQ_PROVED_RECOV_ATTRIB_RESERVES_LEAD" hidden="1">"c9431"</definedName>
    <definedName name="IQ_PROVED_RECOV_ATTRIB_RESERVES_MANG" hidden="1">"c9484"</definedName>
    <definedName name="IQ_PROVED_RECOV_ATTRIB_RESERVES_MET_COAL" hidden="1">"c9743"</definedName>
    <definedName name="IQ_PROVED_RECOV_ATTRIB_RESERVES_MOLYB" hidden="1">"c9696"</definedName>
    <definedName name="IQ_PROVED_RECOV_ATTRIB_RESERVES_NICK" hidden="1">"c9272"</definedName>
    <definedName name="IQ_PROVED_RECOV_ATTRIB_RESERVES_PLAT" hidden="1">"c9110"</definedName>
    <definedName name="IQ_PROVED_RECOV_ATTRIB_RESERVES_SILVER" hidden="1">"c9057"</definedName>
    <definedName name="IQ_PROVED_RECOV_ATTRIB_RESERVES_STEAM" hidden="1">"c9773"</definedName>
    <definedName name="IQ_PROVED_RECOV_ATTRIB_RESERVES_TITAN" hidden="1">"c9537"</definedName>
    <definedName name="IQ_PROVED_RECOV_ATTRIB_RESERVES_URAN" hidden="1">"c9590"</definedName>
    <definedName name="IQ_PROVED_RECOV_ATTRIB_RESERVES_ZINC" hidden="1">"c9325"</definedName>
    <definedName name="IQ_PROVED_RECOV_RESERVES_ALUM" hidden="1">"c9213"</definedName>
    <definedName name="IQ_PROVED_RECOV_RESERVES_COAL" hidden="1">"c9800"</definedName>
    <definedName name="IQ_PROVED_RECOV_RESERVES_COP" hidden="1">"c9157"</definedName>
    <definedName name="IQ_PROVED_RECOV_RESERVES_DIAM" hidden="1">"c9637"</definedName>
    <definedName name="IQ_PROVED_RECOV_RESERVES_GOLD" hidden="1">"c8998"</definedName>
    <definedName name="IQ_PROVED_RECOV_RESERVES_IRON" hidden="1">"c9372"</definedName>
    <definedName name="IQ_PROVED_RECOV_RESERVES_LEAD" hidden="1">"c9425"</definedName>
    <definedName name="IQ_PROVED_RECOV_RESERVES_MANG" hidden="1">"c9478"</definedName>
    <definedName name="IQ_PROVED_RECOV_RESERVES_MET_COAL" hidden="1">"c9740"</definedName>
    <definedName name="IQ_PROVED_RECOV_RESERVES_MOLYB" hidden="1">"c9690"</definedName>
    <definedName name="IQ_PROVED_RECOV_RESERVES_NICK" hidden="1">"c9266"</definedName>
    <definedName name="IQ_PROVED_RECOV_RESERVES_PLAT" hidden="1">"c9104"</definedName>
    <definedName name="IQ_PROVED_RECOV_RESERVES_SILVER" hidden="1">"c9051"</definedName>
    <definedName name="IQ_PROVED_RECOV_RESERVES_STEAM" hidden="1">"c9770"</definedName>
    <definedName name="IQ_PROVED_RECOV_RESERVES_TITAN" hidden="1">"c9531"</definedName>
    <definedName name="IQ_PROVED_RECOV_RESERVES_URAN" hidden="1">"c9584"</definedName>
    <definedName name="IQ_PROVED_RECOV_RESERVES_ZINC" hidden="1">"c9319"</definedName>
    <definedName name="IQ_PROVED_RESERVES_CALORIFIC_VALUE_COAL" hidden="1">"c9797"</definedName>
    <definedName name="IQ_PROVED_RESERVES_CALORIFIC_VALUE_MET_COAL" hidden="1">"c9737"</definedName>
    <definedName name="IQ_PROVED_RESERVES_CALORIFIC_VALUE_STEAM" hidden="1">"c9767"</definedName>
    <definedName name="IQ_PROVED_RESERVES_GRADE_ALUM" hidden="1">"c9208"</definedName>
    <definedName name="IQ_PROVED_RESERVES_GRADE_COP" hidden="1">"c9152"</definedName>
    <definedName name="IQ_PROVED_RESERVES_GRADE_DIAM" hidden="1">"c9632"</definedName>
    <definedName name="IQ_PROVED_RESERVES_GRADE_GOLD" hidden="1">"c8993"</definedName>
    <definedName name="IQ_PROVED_RESERVES_GRADE_IRON" hidden="1">"c9367"</definedName>
    <definedName name="IQ_PROVED_RESERVES_GRADE_LEAD" hidden="1">"c9420"</definedName>
    <definedName name="IQ_PROVED_RESERVES_GRADE_MANG" hidden="1">"c9473"</definedName>
    <definedName name="IQ_PROVED_RESERVES_GRADE_MOLYB" hidden="1">"c9685"</definedName>
    <definedName name="IQ_PROVED_RESERVES_GRADE_NICK" hidden="1">"c9261"</definedName>
    <definedName name="IQ_PROVED_RESERVES_GRADE_PLAT" hidden="1">"c9099"</definedName>
    <definedName name="IQ_PROVED_RESERVES_GRADE_SILVER" hidden="1">"c9046"</definedName>
    <definedName name="IQ_PROVED_RESERVES_GRADE_TITAN" hidden="1">"c9526"</definedName>
    <definedName name="IQ_PROVED_RESERVES_GRADE_URAN" hidden="1">"c9579"</definedName>
    <definedName name="IQ_PROVED_RESERVES_GRADE_ZINC" hidden="1">"c9314"</definedName>
    <definedName name="IQ_PROVISION_10YR_ANN_CAGR" hidden="1">"c6135"</definedName>
    <definedName name="IQ_PROVISION_10YR_ANN_GROWTH" hidden="1">"c1077"</definedName>
    <definedName name="IQ_PROVISION_1YR_ANN_GROWTH" hidden="1">"c1078"</definedName>
    <definedName name="IQ_PROVISION_2YR_ANN_CAGR" hidden="1">"c6136"</definedName>
    <definedName name="IQ_PROVISION_2YR_ANN_GROWTH" hidden="1">"c1079"</definedName>
    <definedName name="IQ_PROVISION_3YR_ANN_CAGR" hidden="1">"c6137"</definedName>
    <definedName name="IQ_PROVISION_3YR_ANN_GROWTH" hidden="1">"c1080"</definedName>
    <definedName name="IQ_PROVISION_5YR_ANN_CAGR" hidden="1">"c6138"</definedName>
    <definedName name="IQ_PROVISION_5YR_ANN_GROWTH" hidden="1">"c1081"</definedName>
    <definedName name="IQ_PROVISION_7YR_ANN_CAGR" hidden="1">"c6139"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RCHASE_FOREIGN_CURRENCIES_FDIC" hidden="1">"c6513"</definedName>
    <definedName name="IQ_PURCHASED_OPTION_CONTRACTS_FDIC" hidden="1">"c6510"</definedName>
    <definedName name="IQ_PURCHASED_OPTION_CONTRACTS_FX_RISK_FDIC" hidden="1">"c6515"</definedName>
    <definedName name="IQ_PURCHASED_OPTION_CONTRACTS_NON_FX_IR_FDIC" hidden="1">"c6520"</definedName>
    <definedName name="IQ_PURCHASES_EQUIP_NONRES_SAAR_APR_FC_UNUSED_UNUSED_UNUSED" hidden="1">"c8491"</definedName>
    <definedName name="IQ_PURCHASES_EQUIP_NONRES_SAAR_APR_UNUSED_UNUSED_UNUSED" hidden="1">"c7611"</definedName>
    <definedName name="IQ_PURCHASES_EQUIP_NONRES_SAAR_FC_UNUSED_UNUSED_UNUSED" hidden="1">"c7831"</definedName>
    <definedName name="IQ_PURCHASES_EQUIP_NONRES_SAAR_POP_FC_UNUSED_UNUSED_UNUSED" hidden="1">"c8051"</definedName>
    <definedName name="IQ_PURCHASES_EQUIP_NONRES_SAAR_POP_UNUSED_UNUSED_UNUSED" hidden="1">"c7171"</definedName>
    <definedName name="IQ_PURCHASES_EQUIP_NONRES_SAAR_UNUSED_UNUSED_UNUSED" hidden="1">"c6951"</definedName>
    <definedName name="IQ_PURCHASES_EQUIP_NONRES_SAAR_YOY_FC_UNUSED_UNUSED_UNUSED" hidden="1">"c8271"</definedName>
    <definedName name="IQ_PURCHASES_EQUIP_NONRES_SAAR_YOY_UNUSED_UNUSED_UNUSED" hidden="1">"c7391"</definedName>
    <definedName name="IQ_PUT_DATE_SCHEDULE" hidden="1">"c2483"</definedName>
    <definedName name="IQ_PUT_NOTIFICATION" hidden="1">"c2485"</definedName>
    <definedName name="IQ_PUT_PRICE_SCHEDULE" hidden="1">"c2484"</definedName>
    <definedName name="IQ_PV_PREMIUMS_NEW_BUSINESS" hidden="1">"c9973"</definedName>
    <definedName name="IQ_QTD" hidden="1">750000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_DEPR_AMORT" hidden="1">"c8750"</definedName>
    <definedName name="IQ_RE_FCCR" hidden="1">"c8858"</definedName>
    <definedName name="IQ_RE_FCCR_CONT_OPS" hidden="1">"c8859"</definedName>
    <definedName name="IQ_RE_FCCR_INCL_DISC_OPS" hidden="1">"c8860"</definedName>
    <definedName name="IQ_RE_FCCR_INCL_PREF_DIV" hidden="1">"c8861"</definedName>
    <definedName name="IQ_RE_FCCR_INCL_PREF_DIV_CONT_OPS" hidden="1">"c8862"</definedName>
    <definedName name="IQ_RE_FCCR_INCL_PREF_DIV_INCL_DISC_OPS" hidden="1">"c8863"</definedName>
    <definedName name="IQ_RE_FIXED_CHARGES" hidden="1">"c8856"</definedName>
    <definedName name="IQ_RE_FIXED_CHARGES_INCL_PREF_DIV" hidden="1">"c8857"</definedName>
    <definedName name="IQ_RE_FORECLOSURE_FDIC" hidden="1">"c6332"</definedName>
    <definedName name="IQ_RE_GAIN_LOSS_SALE_ASSETS" hidden="1">"c8751"</definedName>
    <definedName name="IQ_RE_INVEST_FDIC" hidden="1">"c6331"</definedName>
    <definedName name="IQ_RE_LOANS_DOMESTIC_CHARGE_OFFS_FDIC" hidden="1">"c6589"</definedName>
    <definedName name="IQ_RE_LOANS_DOMESTIC_FDIC" hidden="1">"c6309"</definedName>
    <definedName name="IQ_RE_LOANS_DOMESTIC_NET_CHARGE_OFFS_FDIC" hidden="1">"c6627"</definedName>
    <definedName name="IQ_RE_LOANS_DOMESTIC_RECOVERIES_FDIC" hidden="1">"c6608"</definedName>
    <definedName name="IQ_RE_LOANS_FDIC" hidden="1">"c6308"</definedName>
    <definedName name="IQ_RE_LOANS_FOREIGN_CHARGE_OFFS_FDIC" hidden="1">"c6595"</definedName>
    <definedName name="IQ_RE_LOANS_FOREIGN_NET_CHARGE_OFFS_FDIC" hidden="1">"c6633"</definedName>
    <definedName name="IQ_RE_LOANS_FOREIGN_RECOVERIES_FDIC" hidden="1">"c6614"</definedName>
    <definedName name="IQ_RE_MAINT_CAPEX" hidden="1">"c8755"</definedName>
    <definedName name="IQ_RE_MINORITY_INTEREST" hidden="1">"c8752"</definedName>
    <definedName name="IQ_RE_NET_INCOME" hidden="1">"c8749"</definedName>
    <definedName name="IQ_RE_NOI" hidden="1">"c8864"</definedName>
    <definedName name="IQ_RE_NOI_GROWTH_SAME_PROP" hidden="1">"c8866"</definedName>
    <definedName name="IQ_RE_NOI_SAME_PROP" hidden="1">"c8865"</definedName>
    <definedName name="IQ_RE_OTHER_ITEMS" hidden="1">"c8753"</definedName>
    <definedName name="IQ_REAL_ESTATE" hidden="1">"c1093"</definedName>
    <definedName name="IQ_REAL_ESTATE_ASSETS" hidden="1">"c1094"</definedName>
    <definedName name="IQ_RECOVERIES_1_4_FAMILY_LOANS_FDIC" hidden="1">"c6707"</definedName>
    <definedName name="IQ_RECOVERIES_AUTO_LOANS_FDIC" hidden="1">"c6701"</definedName>
    <definedName name="IQ_RECOVERIES_CL_LOANS_FDIC" hidden="1">"c6702"</definedName>
    <definedName name="IQ_RECOVERIES_CREDIT_CARDS_RECEIVABLES_FDIC" hidden="1">"c6704"</definedName>
    <definedName name="IQ_RECOVERIES_HOME_EQUITY_LINES_FDIC" hidden="1">"c6705"</definedName>
    <definedName name="IQ_RECOVERIES_OTHER_CONSUMER_LOANS_FDIC" hidden="1">"c6703"</definedName>
    <definedName name="IQ_RECOVERIES_OTHER_LOANS_FDIC" hidden="1">"c6706"</definedName>
    <definedName name="IQ_RECURRING_PROFIT_ACT_OR_EST" hidden="1">"c4507"</definedName>
    <definedName name="IQ_RECURRING_PROFIT_ACT_OR_EST_CIQ" hidden="1">"c5045"</definedName>
    <definedName name="IQ_RECURRING_PROFIT_EST" hidden="1">"c4499"</definedName>
    <definedName name="IQ_RECURRING_PROFIT_EST_CIQ" hidden="1">"c5037"</definedName>
    <definedName name="IQ_RECURRING_PROFIT_GUIDANCE" hidden="1">"c4500"</definedName>
    <definedName name="IQ_RECURRING_PROFIT_GUIDANCE_CIQ" hidden="1">"c5038"</definedName>
    <definedName name="IQ_RECURRING_PROFIT_HIGH_EST" hidden="1">"c4501"</definedName>
    <definedName name="IQ_RECURRING_PROFIT_HIGH_EST_CIQ" hidden="1">"c5039"</definedName>
    <definedName name="IQ_RECURRING_PROFIT_HIGH_GUIDANCE" hidden="1">"c4179"</definedName>
    <definedName name="IQ_RECURRING_PROFIT_HIGH_GUIDANCE_CIQ" hidden="1">"c4591"</definedName>
    <definedName name="IQ_RECURRING_PROFIT_LOW_EST" hidden="1">"c4502"</definedName>
    <definedName name="IQ_RECURRING_PROFIT_LOW_EST_CIQ" hidden="1">"c5040"</definedName>
    <definedName name="IQ_RECURRING_PROFIT_LOW_GUIDANCE" hidden="1">"c4219"</definedName>
    <definedName name="IQ_RECURRING_PROFIT_LOW_GUIDANCE_CIQ" hidden="1">"c4631"</definedName>
    <definedName name="IQ_RECURRING_PROFIT_MEDIAN_EST" hidden="1">"c4503"</definedName>
    <definedName name="IQ_RECURRING_PROFIT_MEDIAN_EST_CIQ" hidden="1">"c5041"</definedName>
    <definedName name="IQ_RECURRING_PROFIT_NUM_EST" hidden="1">"c4504"</definedName>
    <definedName name="IQ_RECURRING_PROFIT_NUM_EST_CIQ" hidden="1">"c5042"</definedName>
    <definedName name="IQ_RECURRING_PROFIT_SHARE_ACT_OR_EST" hidden="1">"c4508"</definedName>
    <definedName name="IQ_RECURRING_PROFIT_SHARE_ACT_OR_EST_CIQ" hidden="1">"c5046"</definedName>
    <definedName name="IQ_RECURRING_PROFIT_SHARE_EST" hidden="1">"c4506"</definedName>
    <definedName name="IQ_RECURRING_PROFIT_SHARE_EST_CIQ" hidden="1">"c5044"</definedName>
    <definedName name="IQ_RECURRING_PROFIT_SHARE_GUIDANCE" hidden="1">"c4509"</definedName>
    <definedName name="IQ_RECURRING_PROFIT_SHARE_GUIDANCE_CIQ" hidden="1">"c5047"</definedName>
    <definedName name="IQ_RECURRING_PROFIT_SHARE_HIGH_EST" hidden="1">"c4510"</definedName>
    <definedName name="IQ_RECURRING_PROFIT_SHARE_HIGH_EST_CIQ" hidden="1">"c5048"</definedName>
    <definedName name="IQ_RECURRING_PROFIT_SHARE_HIGH_GUIDANCE" hidden="1">"c4200"</definedName>
    <definedName name="IQ_RECURRING_PROFIT_SHARE_HIGH_GUIDANCE_CIQ" hidden="1">"c4612"</definedName>
    <definedName name="IQ_RECURRING_PROFIT_SHARE_LOW_EST" hidden="1">"c4511"</definedName>
    <definedName name="IQ_RECURRING_PROFIT_SHARE_LOW_EST_CIQ" hidden="1">"c5049"</definedName>
    <definedName name="IQ_RECURRING_PROFIT_SHARE_LOW_GUIDANCE" hidden="1">"c4240"</definedName>
    <definedName name="IQ_RECURRING_PROFIT_SHARE_LOW_GUIDANCE_CIQ" hidden="1">"c4652"</definedName>
    <definedName name="IQ_RECURRING_PROFIT_SHARE_MEDIAN_EST" hidden="1">"c4512"</definedName>
    <definedName name="IQ_RECURRING_PROFIT_SHARE_MEDIAN_EST_CIQ" hidden="1">"c5050"</definedName>
    <definedName name="IQ_RECURRING_PROFIT_SHARE_NUM_EST" hidden="1">"c4513"</definedName>
    <definedName name="IQ_RECURRING_PROFIT_SHARE_NUM_EST_CIQ" hidden="1">"c5051"</definedName>
    <definedName name="IQ_RECURRING_PROFIT_SHARE_STDDEV_EST" hidden="1">"c4514"</definedName>
    <definedName name="IQ_RECURRING_PROFIT_SHARE_STDDEV_EST_CIQ" hidden="1">"c5052"</definedName>
    <definedName name="IQ_RECURRING_PROFIT_STDDEV_EST" hidden="1">"c4516"</definedName>
    <definedName name="IQ_RECURRING_PROFIT_STDDEV_EST_CIQ" hidden="1">"c5054"</definedName>
    <definedName name="IQ_REDEEM_PREF_STOCK" hidden="1">"c1417"</definedName>
    <definedName name="IQ_REF_ENTITY" hidden="1">"c6033"</definedName>
    <definedName name="IQ_REF_ENTITY_CIQID" hidden="1">"c6024"</definedName>
    <definedName name="IQ_REF_ENTITY_TICKER" hidden="1">"c6023"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LATED_PLANS_FDIC" hidden="1">"c6320"</definedName>
    <definedName name="IQ_RENT_PER_SQ_FT_AVG_CONSOL" hidden="1">"c8846"</definedName>
    <definedName name="IQ_RENT_PER_SQ_FT_AVG_MANAGED" hidden="1">"c8848"</definedName>
    <definedName name="IQ_RENT_PER_SQ_FT_AVG_OTHER" hidden="1">"c8849"</definedName>
    <definedName name="IQ_RENT_PER_SQ_FT_AVG_TOTAL" hidden="1">"c8850"</definedName>
    <definedName name="IQ_RENT_PER_SQ_FT_AVG_UNCONSOL" hidden="1">"c8847"</definedName>
    <definedName name="IQ_RENT_PER_SQ_METER_AVG_CONSOL" hidden="1">"c8851"</definedName>
    <definedName name="IQ_RENT_PER_SQ_METER_AVG_MANAGED" hidden="1">"c8853"</definedName>
    <definedName name="IQ_RENT_PER_SQ_METER_AVG_OTHER" hidden="1">"c8854"</definedName>
    <definedName name="IQ_RENT_PER_SQ_METER_AVG_TOTAL" hidden="1">"c8855"</definedName>
    <definedName name="IQ_RENT_PER_SQ_METER_AVG_UNCONSOL" hidden="1">"c8852"</definedName>
    <definedName name="IQ_RENTAL_REV" hidden="1">"c1101"</definedName>
    <definedName name="IQ_RES_CONST_REAL_APR_FC_UNUSED_UNUSED_UNUSED" hidden="1">"c8536"</definedName>
    <definedName name="IQ_RES_CONST_REAL_APR_UNUSED_UNUSED_UNUSED" hidden="1">"c7656"</definedName>
    <definedName name="IQ_RES_CONST_REAL_FC_UNUSED_UNUSED_UNUSED" hidden="1">"c7876"</definedName>
    <definedName name="IQ_RES_CONST_REAL_POP_FC_UNUSED_UNUSED_UNUSED" hidden="1">"c8096"</definedName>
    <definedName name="IQ_RES_CONST_REAL_POP_UNUSED_UNUSED_UNUSED" hidden="1">"c7216"</definedName>
    <definedName name="IQ_RES_CONST_REAL_SAAR_APR_FC_UNUSED_UNUSED_UNUSED" hidden="1">"c8537"</definedName>
    <definedName name="IQ_RES_CONST_REAL_SAAR_APR_UNUSED_UNUSED_UNUSED" hidden="1">"c7657"</definedName>
    <definedName name="IQ_RES_CONST_REAL_SAAR_FC_UNUSED_UNUSED_UNUSED" hidden="1">"c7877"</definedName>
    <definedName name="IQ_RES_CONST_REAL_SAAR_POP_FC_UNUSED_UNUSED_UNUSED" hidden="1">"c8097"</definedName>
    <definedName name="IQ_RES_CONST_REAL_SAAR_POP_UNUSED_UNUSED_UNUSED" hidden="1">"c7217"</definedName>
    <definedName name="IQ_RES_CONST_REAL_SAAR_UNUSED_UNUSED_UNUSED" hidden="1">"c6997"</definedName>
    <definedName name="IQ_RES_CONST_REAL_SAAR_YOY_FC_UNUSED_UNUSED_UNUSED" hidden="1">"c8317"</definedName>
    <definedName name="IQ_RES_CONST_REAL_SAAR_YOY_UNUSED_UNUSED_UNUSED" hidden="1">"c7437"</definedName>
    <definedName name="IQ_RES_CONST_REAL_UNUSED_UNUSED_UNUSED" hidden="1">"c6996"</definedName>
    <definedName name="IQ_RES_CONST_REAL_YOY_FC_UNUSED_UNUSED_UNUSED" hidden="1">"c8316"</definedName>
    <definedName name="IQ_RES_CONST_REAL_YOY_UNUSED_UNUSED_UNUSED" hidden="1">"c7436"</definedName>
    <definedName name="IQ_RES_CONST_SAAR_APR_FC_UNUSED_UNUSED_UNUSED" hidden="1">"c8540"</definedName>
    <definedName name="IQ_RES_CONST_SAAR_APR_UNUSED_UNUSED_UNUSED" hidden="1">"c7660"</definedName>
    <definedName name="IQ_RES_CONST_SAAR_FC_UNUSED_UNUSED_UNUSED" hidden="1">"c7880"</definedName>
    <definedName name="IQ_RES_CONST_SAAR_POP_FC_UNUSED_UNUSED_UNUSED" hidden="1">"c8100"</definedName>
    <definedName name="IQ_RES_CONST_SAAR_POP_UNUSED_UNUSED_UNUSED" hidden="1">"c7220"</definedName>
    <definedName name="IQ_RES_CONST_SAAR_UNUSED_UNUSED_UNUSED" hidden="1">"c7000"</definedName>
    <definedName name="IQ_RES_CONST_SAAR_YOY_FC_UNUSED_UNUSED_UNUSED" hidden="1">"c8320"</definedName>
    <definedName name="IQ_RES_CONST_SAAR_YOY_UNUSED_UNUSED_UNUSED" hidden="1">"c7440"</definedName>
    <definedName name="IQ_RES_FIXED_INVEST" hidden="1">"c7001"</definedName>
    <definedName name="IQ_RES_FIXED_INVEST_APR" hidden="1">"c7661"</definedName>
    <definedName name="IQ_RES_FIXED_INVEST_APR_FC" hidden="1">"c8541"</definedName>
    <definedName name="IQ_RES_FIXED_INVEST_FC" hidden="1">"c7881"</definedName>
    <definedName name="IQ_RES_FIXED_INVEST_POP" hidden="1">"c7221"</definedName>
    <definedName name="IQ_RES_FIXED_INVEST_POP_FC" hidden="1">"c8101"</definedName>
    <definedName name="IQ_RES_FIXED_INVEST_REAL" hidden="1">"c6998"</definedName>
    <definedName name="IQ_RES_FIXED_INVEST_REAL_APR" hidden="1">"c7658"</definedName>
    <definedName name="IQ_RES_FIXED_INVEST_REAL_APR_FC" hidden="1">"c8538"</definedName>
    <definedName name="IQ_RES_FIXED_INVEST_REAL_FC" hidden="1">"c7878"</definedName>
    <definedName name="IQ_RES_FIXED_INVEST_REAL_POP" hidden="1">"c7218"</definedName>
    <definedName name="IQ_RES_FIXED_INVEST_REAL_POP_FC" hidden="1">"c8098"</definedName>
    <definedName name="IQ_RES_FIXED_INVEST_REAL_YOY" hidden="1">"c7438"</definedName>
    <definedName name="IQ_RES_FIXED_INVEST_REAL_YOY_FC" hidden="1">"c8318"</definedName>
    <definedName name="IQ_RES_FIXED_INVEST_SAAR" hidden="1">"c11994"</definedName>
    <definedName name="IQ_RES_FIXED_INVEST_SAAR_APR" hidden="1">"c11997"</definedName>
    <definedName name="IQ_RES_FIXED_INVEST_SAAR_POP" hidden="1">"c11995"</definedName>
    <definedName name="IQ_RES_FIXED_INVEST_SAAR_REAL" hidden="1">"c11990"</definedName>
    <definedName name="IQ_RES_FIXED_INVEST_SAAR_REAL_APR" hidden="1">"c11993"</definedName>
    <definedName name="IQ_RES_FIXED_INVEST_SAAR_REAL_POP" hidden="1">"c11991"</definedName>
    <definedName name="IQ_RES_FIXED_INVEST_SAAR_REAL_YOY" hidden="1">"c11992"</definedName>
    <definedName name="IQ_RES_FIXED_INVEST_SAAR_YOY" hidden="1">"c11996"</definedName>
    <definedName name="IQ_RES_FIXED_INVEST_YOY" hidden="1">"c7441"</definedName>
    <definedName name="IQ_RES_FIXED_INVEST_YOY_FC" hidden="1">"c8321"</definedName>
    <definedName name="IQ_RESEARCH_DEV" hidden="1">"c1419"</definedName>
    <definedName name="IQ_RESIDENTIAL_LOANS" hidden="1">"c1102"</definedName>
    <definedName name="IQ_REST_ACQUIRED_AFFILIATED_OTHER_RESTAURANTS" hidden="1">"c9873"</definedName>
    <definedName name="IQ_REST_ACQUIRED_FRANCHISE_RESTAURANTS" hidden="1">"c9867"</definedName>
    <definedName name="IQ_REST_ACQUIRED_OWNED_RESTAURANTS" hidden="1">"c9861"</definedName>
    <definedName name="IQ_REST_ACQUIRED_RESTAURANTS" hidden="1">"c9855"</definedName>
    <definedName name="IQ_REST_AFFILIATED_OTHER_RESTAURANTS_BEG" hidden="1">"c9871"</definedName>
    <definedName name="IQ_REST_AVG_VALUE_TRANSACTION" hidden="1">"c9887"</definedName>
    <definedName name="IQ_REST_AVG_VALUE_TRANSACTION_GROWTH" hidden="1">"c9888"</definedName>
    <definedName name="IQ_REST_AVG_WEEKLY_SALES" hidden="1">"c9879"</definedName>
    <definedName name="IQ_REST_AVG_WEEKLY_SALES_FRANCHISE" hidden="1">"c9877"</definedName>
    <definedName name="IQ_REST_AVG_WEEKLY_SALES_OWNED" hidden="1">"c9878"</definedName>
    <definedName name="IQ_REST_CLOSED_AFFILIATED_OTHER_RESTAURANTS" hidden="1">"c9874"</definedName>
    <definedName name="IQ_REST_CLOSED_FRANCHISE_RESTAURANTS" hidden="1">"c9868"</definedName>
    <definedName name="IQ_REST_CLOSED_OWNED_RESTAURANTS" hidden="1">"c9862"</definedName>
    <definedName name="IQ_REST_CLOSED_RESTAURANTS" hidden="1">"c9856"</definedName>
    <definedName name="IQ_REST_FRANCHISE_RESTAURANTS_BEG" hidden="1">"c9865"</definedName>
    <definedName name="IQ_REST_GUEST_COUNT_GROWTH" hidden="1">"c9889"</definedName>
    <definedName name="IQ_REST_OPENED_AFFILIATED_OTHER_RESTAURANTS" hidden="1">"c9872"</definedName>
    <definedName name="IQ_REST_OPENED_FRANCHISE_RESTAURANTS" hidden="1">"c9866"</definedName>
    <definedName name="IQ_REST_OPENED_OWNED_RESTAURANTS" hidden="1">"c9860"</definedName>
    <definedName name="IQ_REST_OPENED_RESTAURANTS" hidden="1">"c9854"</definedName>
    <definedName name="IQ_REST_OPERATING_MARGIN" hidden="1">"c9886"</definedName>
    <definedName name="IQ_REST_OWNED_RESTAURANTS_BEG" hidden="1">"c9859"</definedName>
    <definedName name="IQ_REST_RESTAURANTS_BEG" hidden="1">"c9853"</definedName>
    <definedName name="IQ_REST_SAME_RESTAURANT_SALES" hidden="1">"c9885"</definedName>
    <definedName name="IQ_REST_SAME_RESTAURANT_SALES_FRANCHISE" hidden="1">"c9883"</definedName>
    <definedName name="IQ_REST_SAME_RESTAURANT_SALES_GROWTH" hidden="1">"c9882"</definedName>
    <definedName name="IQ_REST_SAME_RESTAURANT_SALES_GROWTH_FRANCHISE" hidden="1">"c9880"</definedName>
    <definedName name="IQ_REST_SAME_RESTAURANT_SALES_GROWTH_OWNED" hidden="1">"c9881"</definedName>
    <definedName name="IQ_REST_SAME_RESTAURANT_SALES_OWNED" hidden="1">"c9884"</definedName>
    <definedName name="IQ_REST_SOLD_AFFILIATED_OTHER_RESTAURANTS" hidden="1">"c9875"</definedName>
    <definedName name="IQ_REST_SOLD_FRANCHISE_RESTAURANTS" hidden="1">"c9869"</definedName>
    <definedName name="IQ_REST_SOLD_OWNED_RESTAURANTS" hidden="1">"c9863"</definedName>
    <definedName name="IQ_REST_SOLD_RESTAURANTS" hidden="1">"c9857"</definedName>
    <definedName name="IQ_REST_TOTAL_AFFILIATED_OTHER_RESTAURANTS" hidden="1">"c9876"</definedName>
    <definedName name="IQ_REST_TOTAL_FRANCHISE_RESTAURANTS" hidden="1">"c9870"</definedName>
    <definedName name="IQ_REST_TOTAL_OWNED_RESTAURANTS" hidden="1">"c9864"</definedName>
    <definedName name="IQ_REST_TOTAL_RESTAURANTS" hidden="1">"c9858"</definedName>
    <definedName name="IQ_RESTATEMENT_BS" hidden="1">"c1643"</definedName>
    <definedName name="IQ_RESTATEMENT_CF" hidden="1">"c1644"</definedName>
    <definedName name="IQ_RESTATEMENT_IS" hidden="1">"c1642"</definedName>
    <definedName name="IQ_RESTATEMENTS_NET_FDIC" hidden="1">"c6500"</definedName>
    <definedName name="IQ_RESTR_STOCK_COMP" hidden="1">"c3506"</definedName>
    <definedName name="IQ_RESTR_STOCK_COMP_PRETAX" hidden="1">"c3504"</definedName>
    <definedName name="IQ_RESTR_STOCK_COMP_TAX" hidden="1">"c3505"</definedName>
    <definedName name="IQ_RESTRICTED_CASH" hidden="1">"c1103"</definedName>
    <definedName name="IQ_RESTRICTED_CASH_NON_CURRENT" hidden="1">"c6192"</definedName>
    <definedName name="IQ_RESTRICTED_CASH_TOTAL" hidden="1">"c6193"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" hidden="1">"c6264"</definedName>
    <definedName name="IQ_RESTRUCTURE_REIT" hidden="1">"c1110"</definedName>
    <definedName name="IQ_RESTRUCTURE_UTI" hidden="1">"c1111"</definedName>
    <definedName name="IQ_RESTRUCTURED_LOANS" hidden="1">"c1112"</definedName>
    <definedName name="IQ_RESTRUCTURED_LOANS_1_4_RESIDENTIAL_FDIC" hidden="1">"c6378"</definedName>
    <definedName name="IQ_RESTRUCTURED_LOANS_LEASES_FDIC" hidden="1">"c6377"</definedName>
    <definedName name="IQ_RESTRUCTURED_LOANS_NON_1_4_FDIC" hidden="1">"c6379"</definedName>
    <definedName name="IQ_RETAIL_ACQUIRED_AFFILIATED_OTHER_STORES" hidden="1">"c9892"</definedName>
    <definedName name="IQ_RETAIL_ACQUIRED_FRANCHISE_STORES" hidden="1">"c2895"</definedName>
    <definedName name="IQ_RETAIL_ACQUIRED_OWNED_STORES" hidden="1">"c2903"</definedName>
    <definedName name="IQ_RETAIL_ACQUIRED_STORES" hidden="1">"c2887"</definedName>
    <definedName name="IQ_RETAIL_AFFILIATED_OTHER_STORES_BEG" hidden="1">"c9890"</definedName>
    <definedName name="IQ_RETAIL_AVG_SQ_METERS_GROSS" hidden="1">"c9908"</definedName>
    <definedName name="IQ_RETAIL_AVG_SQ_METERS_NET" hidden="1">"c9907"</definedName>
    <definedName name="IQ_RETAIL_AVG_STORE_SIZE_GROSS" hidden="1">"c2066"</definedName>
    <definedName name="IQ_RETAIL_AVG_STORE_SIZE_NET" hidden="1">"c2067"</definedName>
    <definedName name="IQ_RETAIL_AVG_VALUE_TRANSACTION" hidden="1">"c9915"</definedName>
    <definedName name="IQ_RETAIL_AVG_VALUE_TRANSACTION_GROWTH" hidden="1">"c9916"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AFFILIATED_OTHER_STORES" hidden="1">"c9893"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DEPOSITS_FDIC" hidden="1">"c6488"</definedName>
    <definedName name="IQ_RETAIL_FRANCHISE_STORES_BEG" hidden="1">"c2893"</definedName>
    <definedName name="IQ_RETAIL_GROSS_MARGIN" hidden="1">"c9899"</definedName>
    <definedName name="IQ_RETAIL_IS_RATIO" hidden="1">"c7002"</definedName>
    <definedName name="IQ_RETAIL_IS_RATIO_FC" hidden="1">"c7882"</definedName>
    <definedName name="IQ_RETAIL_IS_RATIO_POP" hidden="1">"c7222"</definedName>
    <definedName name="IQ_RETAIL_IS_RATIO_POP_FC" hidden="1">"c8102"</definedName>
    <definedName name="IQ_RETAIL_IS_RATIO_YOY" hidden="1">"c7442"</definedName>
    <definedName name="IQ_RETAIL_IS_RATIO_YOY_FC" hidden="1">"c8322"</definedName>
    <definedName name="IQ_RETAIL_MERCHANDISE_MARGIN" hidden="1">"c9901"</definedName>
    <definedName name="IQ_RETAIL_OPENED_AFFILIATED_OTHER_STORES" hidden="1">"c9891"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PERATING_MARGIN" hidden="1">"c9900"</definedName>
    <definedName name="IQ_RETAIL_OWNED_STORES_BEG" hidden="1">"c2901"</definedName>
    <definedName name="IQ_RETAIL_SALES" hidden="1">"c7003"</definedName>
    <definedName name="IQ_RETAIL_SALES_APR" hidden="1">"c7663"</definedName>
    <definedName name="IQ_RETAIL_SALES_APR_FC" hidden="1">"c8543"</definedName>
    <definedName name="IQ_RETAIL_SALES_CATALOG" hidden="1">"c9903"</definedName>
    <definedName name="IQ_RETAIL_SALES_FC" hidden="1">"c7883"</definedName>
    <definedName name="IQ_RETAIL_SALES_FOOD" hidden="1">"c7004"</definedName>
    <definedName name="IQ_RETAIL_SALES_FOOD_APR" hidden="1">"c7664"</definedName>
    <definedName name="IQ_RETAIL_SALES_FOOD_APR_FC" hidden="1">"c8544"</definedName>
    <definedName name="IQ_RETAIL_SALES_FOOD_EXCL_VEHICLE" hidden="1">"c7005"</definedName>
    <definedName name="IQ_RETAIL_SALES_FOOD_EXCL_VEHICLE_APR" hidden="1">"c7665"</definedName>
    <definedName name="IQ_RETAIL_SALES_FOOD_EXCL_VEHICLE_APR_FC" hidden="1">"c8545"</definedName>
    <definedName name="IQ_RETAIL_SALES_FOOD_EXCL_VEHICLE_FC" hidden="1">"c7885"</definedName>
    <definedName name="IQ_RETAIL_SALES_FOOD_EXCL_VEHICLE_POP" hidden="1">"c7225"</definedName>
    <definedName name="IQ_RETAIL_SALES_FOOD_EXCL_VEHICLE_POP_FC" hidden="1">"c8105"</definedName>
    <definedName name="IQ_RETAIL_SALES_FOOD_EXCL_VEHICLE_YOY" hidden="1">"c7445"</definedName>
    <definedName name="IQ_RETAIL_SALES_FOOD_EXCL_VEHICLE_YOY_FC" hidden="1">"c8325"</definedName>
    <definedName name="IQ_RETAIL_SALES_FOOD_FC" hidden="1">"c7884"</definedName>
    <definedName name="IQ_RETAIL_SALES_FOOD_POP" hidden="1">"c7224"</definedName>
    <definedName name="IQ_RETAIL_SALES_FOOD_POP_FC" hidden="1">"c8104"</definedName>
    <definedName name="IQ_RETAIL_SALES_FOOD_YOY" hidden="1">"c7444"</definedName>
    <definedName name="IQ_RETAIL_SALES_FOOD_YOY_FC" hidden="1">"c8324"</definedName>
    <definedName name="IQ_RETAIL_SALES_ONLINE" hidden="1">"c9904"</definedName>
    <definedName name="IQ_RETAIL_SALES_POP" hidden="1">"c7223"</definedName>
    <definedName name="IQ_RETAIL_SALES_POP_FC" hidden="1">"c8103"</definedName>
    <definedName name="IQ_RETAIL_SALES_RETAIL" hidden="1">"c9902"</definedName>
    <definedName name="IQ_RETAIL_SALES_SAAR" hidden="1">"c7009"</definedName>
    <definedName name="IQ_RETAIL_SALES_SAAR_APR" hidden="1">"c7669"</definedName>
    <definedName name="IQ_RETAIL_SALES_SAAR_APR_FC" hidden="1">"c8549"</definedName>
    <definedName name="IQ_RETAIL_SALES_SAAR_FC" hidden="1">"c7889"</definedName>
    <definedName name="IQ_RETAIL_SALES_SAAR_POP" hidden="1">"c7229"</definedName>
    <definedName name="IQ_RETAIL_SALES_SAAR_POP_FC" hidden="1">"c8109"</definedName>
    <definedName name="IQ_RETAIL_SALES_SAAR_YOY" hidden="1">"c7449"</definedName>
    <definedName name="IQ_RETAIL_SALES_SAAR_YOY_FC" hidden="1">"c8329"</definedName>
    <definedName name="IQ_RETAIL_SALES_SQ_METER_COMPARABLE_GROSS" hidden="1">"c9914"</definedName>
    <definedName name="IQ_RETAIL_SALES_SQ_METER_COMPARABLE_NET" hidden="1">"c9913"</definedName>
    <definedName name="IQ_RETAIL_SALES_SQ_METER_GROSS" hidden="1">"c9910"</definedName>
    <definedName name="IQ_RETAIL_SALES_SQ_METER_NET" hidden="1">"c9909"</definedName>
    <definedName name="IQ_RETAIL_SALES_SQ_METER_OWNED_GROSS" hidden="1">"c9912"</definedName>
    <definedName name="IQ_RETAIL_SALES_SQ_METER_OWNED_NET" hidden="1">"c9911"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ALES_VALUE_INDEX" hidden="1">"c7006"</definedName>
    <definedName name="IQ_RETAIL_SALES_VALUE_INDEX_APR" hidden="1">"c7666"</definedName>
    <definedName name="IQ_RETAIL_SALES_VALUE_INDEX_APR_FC" hidden="1">"c8546"</definedName>
    <definedName name="IQ_RETAIL_SALES_VALUE_INDEX_FC" hidden="1">"c7886"</definedName>
    <definedName name="IQ_RETAIL_SALES_VALUE_INDEX_POP" hidden="1">"c7226"</definedName>
    <definedName name="IQ_RETAIL_SALES_VALUE_INDEX_POP_FC" hidden="1">"c8106"</definedName>
    <definedName name="IQ_RETAIL_SALES_VALUE_INDEX_YOY" hidden="1">"c7446"</definedName>
    <definedName name="IQ_RETAIL_SALES_VALUE_INDEX_YOY_FC" hidden="1">"c8326"</definedName>
    <definedName name="IQ_RETAIL_SALES_VOL_INDEX" hidden="1">"c7007"</definedName>
    <definedName name="IQ_RETAIL_SALES_VOL_INDEX_APR" hidden="1">"c7667"</definedName>
    <definedName name="IQ_RETAIL_SALES_VOL_INDEX_APR_FC" hidden="1">"c8547"</definedName>
    <definedName name="IQ_RETAIL_SALES_VOL_INDEX_EXCL_MOTOR" hidden="1">"c7008"</definedName>
    <definedName name="IQ_RETAIL_SALES_VOL_INDEX_EXCL_MOTOR_APR" hidden="1">"c7668"</definedName>
    <definedName name="IQ_RETAIL_SALES_VOL_INDEX_EXCL_MOTOR_APR_FC" hidden="1">"c8548"</definedName>
    <definedName name="IQ_RETAIL_SALES_VOL_INDEX_EXCL_MOTOR_FC" hidden="1">"c7888"</definedName>
    <definedName name="IQ_RETAIL_SALES_VOL_INDEX_EXCL_MOTOR_POP" hidden="1">"c7228"</definedName>
    <definedName name="IQ_RETAIL_SALES_VOL_INDEX_EXCL_MOTOR_POP_FC" hidden="1">"c8108"</definedName>
    <definedName name="IQ_RETAIL_SALES_VOL_INDEX_EXCL_MOTOR_YOY" hidden="1">"c7448"</definedName>
    <definedName name="IQ_RETAIL_SALES_VOL_INDEX_EXCL_MOTOR_YOY_FC" hidden="1">"c8328"</definedName>
    <definedName name="IQ_RETAIL_SALES_VOL_INDEX_FC" hidden="1">"c7887"</definedName>
    <definedName name="IQ_RETAIL_SALES_VOL_INDEX_POP" hidden="1">"c7227"</definedName>
    <definedName name="IQ_RETAIL_SALES_VOL_INDEX_POP_FC" hidden="1">"c8107"</definedName>
    <definedName name="IQ_RETAIL_SALES_VOL_INDEX_YOY" hidden="1">"c7447"</definedName>
    <definedName name="IQ_RETAIL_SALES_VOL_INDEX_YOY_FC" hidden="1">"c8327"</definedName>
    <definedName name="IQ_RETAIL_SALES_YOY" hidden="1">"c7443"</definedName>
    <definedName name="IQ_RETAIL_SALES_YOY_FC" hidden="1">"c8323"</definedName>
    <definedName name="IQ_RETAIL_SAME_STORE_SALES" hidden="1">"c9898"</definedName>
    <definedName name="IQ_RETAIL_SAME_STORE_SALES_FRANCHISE" hidden="1">"c9896"</definedName>
    <definedName name="IQ_RETAIL_SAME_STORE_SALES_OWNED" hidden="1">"c9897"</definedName>
    <definedName name="IQ_RETAIL_SOLD_AFFILIATED_OTHER_STORES" hidden="1">"c9894"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AFFILIATED_OTHER_STORES" hidden="1">"c9895"</definedName>
    <definedName name="IQ_RETAIL_TOTAL_FRANCHISE_STORES" hidden="1">"c2898"</definedName>
    <definedName name="IQ_RETAIL_TOTAL_OWNED_STORES" hidden="1">"c2906"</definedName>
    <definedName name="IQ_RETAIL_TOTAL_SQ_METERS_GROSS" hidden="1">"c9906"</definedName>
    <definedName name="IQ_RETAIL_TOTAL_SQ_METERS_NET" hidden="1">"c9905"</definedName>
    <definedName name="IQ_RETAIL_TOTAL_STORES" hidden="1">"c2061"</definedName>
    <definedName name="IQ_RETAINED_EARN" hidden="1">"c1420"</definedName>
    <definedName name="IQ_RETAINED_EARNINGS_AVERAGE_EQUITY_FDIC" hidden="1">"c6733"</definedName>
    <definedName name="IQ_RETURN_ASSETS" hidden="1">"c1113"</definedName>
    <definedName name="IQ_RETURN_ASSETS_ACT_OR_EST" hidden="1">"c3585"</definedName>
    <definedName name="IQ_RETURN_ASSETS_ACT_OR_EST_CIQ" hidden="1">"c12020"</definedName>
    <definedName name="IQ_RETURN_ASSETS_BANK" hidden="1">"c1114"</definedName>
    <definedName name="IQ_RETURN_ASSETS_BROK" hidden="1">"c1115"</definedName>
    <definedName name="IQ_RETURN_ASSETS_EST" hidden="1">"c3529"</definedName>
    <definedName name="IQ_RETURN_ASSETS_EST_CIQ" hidden="1">"c3828"</definedName>
    <definedName name="IQ_RETURN_ASSETS_FDIC" hidden="1">"c6730"</definedName>
    <definedName name="IQ_RETURN_ASSETS_FS" hidden="1">"c1116"</definedName>
    <definedName name="IQ_RETURN_ASSETS_GUIDANCE" hidden="1">"c4517"</definedName>
    <definedName name="IQ_RETURN_ASSETS_GUIDANCE_CIQ" hidden="1">"c5055"</definedName>
    <definedName name="IQ_RETURN_ASSETS_HIGH_EST" hidden="1">"c3530"</definedName>
    <definedName name="IQ_RETURN_ASSETS_HIGH_EST_CIQ" hidden="1">"c3830"</definedName>
    <definedName name="IQ_RETURN_ASSETS_HIGH_GUIDANCE" hidden="1">"c4183"</definedName>
    <definedName name="IQ_RETURN_ASSETS_HIGH_GUIDANCE_CIQ" hidden="1">"c4595"</definedName>
    <definedName name="IQ_RETURN_ASSETS_LOW_EST" hidden="1">"c3531"</definedName>
    <definedName name="IQ_RETURN_ASSETS_LOW_EST_CIQ" hidden="1">"c3831"</definedName>
    <definedName name="IQ_RETURN_ASSETS_LOW_GUIDANCE" hidden="1">"c4223"</definedName>
    <definedName name="IQ_RETURN_ASSETS_LOW_GUIDANCE_CIQ" hidden="1">"c4635"</definedName>
    <definedName name="IQ_RETURN_ASSETS_MEDIAN_EST" hidden="1">"c3532"</definedName>
    <definedName name="IQ_RETURN_ASSETS_MEDIAN_EST_CIQ" hidden="1">"c3829"</definedName>
    <definedName name="IQ_RETURN_ASSETS_NUM_EST" hidden="1">"c3527"</definedName>
    <definedName name="IQ_RETURN_ASSETS_NUM_EST_CIQ" hidden="1">"c3832"</definedName>
    <definedName name="IQ_RETURN_ASSETS_STDDEV_EST" hidden="1">"c3528"</definedName>
    <definedName name="IQ_RETURN_ASSETS_STDDEV_EST_CIQ" hidden="1">"c3833"</definedName>
    <definedName name="IQ_RETURN_CAPITAL" hidden="1">"c1117"</definedName>
    <definedName name="IQ_RETURN_EMBEDDED_VALUE" hidden="1">"c9974"</definedName>
    <definedName name="IQ_RETURN_EQUITY" hidden="1">"c1118"</definedName>
    <definedName name="IQ_RETURN_EQUITY_ACT_OR_EST" hidden="1">"c3586"</definedName>
    <definedName name="IQ_RETURN_EQUITY_ACT_OR_EST_CIQ" hidden="1">"c12021"</definedName>
    <definedName name="IQ_RETURN_EQUITY_BANK" hidden="1">"c1119"</definedName>
    <definedName name="IQ_RETURN_EQUITY_BROK" hidden="1">"c1120"</definedName>
    <definedName name="IQ_RETURN_EQUITY_EST" hidden="1">"c3535"</definedName>
    <definedName name="IQ_RETURN_EQUITY_EST_CIQ" hidden="1">"c3821"</definedName>
    <definedName name="IQ_RETURN_EQUITY_FDIC" hidden="1">"c6732"</definedName>
    <definedName name="IQ_RETURN_EQUITY_FS" hidden="1">"c1121"</definedName>
    <definedName name="IQ_RETURN_EQUITY_GUIDANCE" hidden="1">"c4518"</definedName>
    <definedName name="IQ_RETURN_EQUITY_GUIDANCE_CIQ" hidden="1">"c5056"</definedName>
    <definedName name="IQ_RETURN_EQUITY_HIGH_EST" hidden="1">"c3536"</definedName>
    <definedName name="IQ_RETURN_EQUITY_HIGH_EST_CIQ" hidden="1">"c3823"</definedName>
    <definedName name="IQ_RETURN_EQUITY_HIGH_GUIDANCE" hidden="1">"c4182"</definedName>
    <definedName name="IQ_RETURN_EQUITY_HIGH_GUIDANCE_CIQ" hidden="1">"c4594"</definedName>
    <definedName name="IQ_RETURN_EQUITY_LOW_EST" hidden="1">"c3537"</definedName>
    <definedName name="IQ_RETURN_EQUITY_LOW_EST_CIQ" hidden="1">"c3824"</definedName>
    <definedName name="IQ_RETURN_EQUITY_LOW_GUIDANCE" hidden="1">"c4222"</definedName>
    <definedName name="IQ_RETURN_EQUITY_LOW_GUIDANCE_CIQ" hidden="1">"c4634"</definedName>
    <definedName name="IQ_RETURN_EQUITY_MEDIAN_EST" hidden="1">"c3538"</definedName>
    <definedName name="IQ_RETURN_EQUITY_MEDIAN_EST_CIQ" hidden="1">"c3822"</definedName>
    <definedName name="IQ_RETURN_EQUITY_NUM_EST" hidden="1">"c3533"</definedName>
    <definedName name="IQ_RETURN_EQUITY_NUM_EST_CIQ" hidden="1">"c3825"</definedName>
    <definedName name="IQ_RETURN_EQUITY_STDDEV_EST" hidden="1">"c3534"</definedName>
    <definedName name="IQ_RETURN_EQUITY_STDDEV_EST_CIQ" hidden="1">"c3826"</definedName>
    <definedName name="IQ_RETURN_INVESTMENT" hidden="1">"c1421"</definedName>
    <definedName name="IQ_REV" hidden="1">"c1122"</definedName>
    <definedName name="IQ_REV_AP" hidden="1">"c8873"</definedName>
    <definedName name="IQ_REV_AP_ABS" hidden="1">"c8892"</definedName>
    <definedName name="IQ_REV_BEFORE_LL" hidden="1">"c1123"</definedName>
    <definedName name="IQ_REV_NAME_AP" hidden="1">"c8911"</definedName>
    <definedName name="IQ_REV_NAME_AP_ABS" hidden="1">"c8930"</definedName>
    <definedName name="IQ_REV_STDDEV_EST" hidden="1">"c1124"</definedName>
    <definedName name="IQ_REV_STDDEV_EST_CIQ" hidden="1">"c3621"</definedName>
    <definedName name="IQ_REV_UTI" hidden="1">"c1125"</definedName>
    <definedName name="IQ_REVALUATION_GAINS_FDIC" hidden="1">"c6428"</definedName>
    <definedName name="IQ_REVALUATION_LOSSES_FDIC" hidden="1">"c6429"</definedName>
    <definedName name="IQ_REVENUE" hidden="1">"c1422"</definedName>
    <definedName name="IQ_REVENUE_ACT_OR_EST" hidden="1">"c2214"</definedName>
    <definedName name="IQ_REVENUE_ACT_OR_EST_CIQ" hidden="1">"c5059"</definedName>
    <definedName name="IQ_REVENUE_EST" hidden="1">"c1126"</definedName>
    <definedName name="IQ_REVENUE_EST_BOTTOM_UP" hidden="1">"c5488"</definedName>
    <definedName name="IQ_REVENUE_EST_BOTTOM_UP_CIQ" hidden="1">"c12025"</definedName>
    <definedName name="IQ_REVENUE_EST_CIQ" hidden="1">"c3616"</definedName>
    <definedName name="IQ_REVENUE_GUIDANCE" hidden="1">"c4519"</definedName>
    <definedName name="IQ_REVENUE_GUIDANCE_CIQ" hidden="1">"c5057"</definedName>
    <definedName name="IQ_REVENUE_HIGH_EST" hidden="1">"c1127"</definedName>
    <definedName name="IQ_REVENUE_HIGH_EST_CIQ" hidden="1">"c3618"</definedName>
    <definedName name="IQ_REVENUE_HIGH_GUIDANCE" hidden="1">"c4169"</definedName>
    <definedName name="IQ_REVENUE_HIGH_GUIDANCE_CIQ" hidden="1">"c4581"</definedName>
    <definedName name="IQ_REVENUE_LOW_EST" hidden="1">"c1128"</definedName>
    <definedName name="IQ_REVENUE_LOW_EST_CIQ" hidden="1">"c3619"</definedName>
    <definedName name="IQ_REVENUE_LOW_GUIDANCE" hidden="1">"c4209"</definedName>
    <definedName name="IQ_REVENUE_LOW_GUIDANCE_CIQ" hidden="1">"c4621"</definedName>
    <definedName name="IQ_REVENUE_MEDIAN_EST" hidden="1">"c1662"</definedName>
    <definedName name="IQ_REVENUE_MEDIAN_EST_CIQ" hidden="1">"c3617"</definedName>
    <definedName name="IQ_REVENUE_NUM_EST" hidden="1">"c1129"</definedName>
    <definedName name="IQ_REVENUE_NUM_EST_CIQ" hidden="1">"c3620"</definedName>
    <definedName name="IQ_REVISION_DATE_" hidden="1">39825.5794791667</definedName>
    <definedName name="IQ_RISK_ADJ_BANK_ASSETS" hidden="1">"c2670"</definedName>
    <definedName name="IQ_RISK_WEIGHTED_ASSETS_FDIC" hidden="1">"c6370"</definedName>
    <definedName name="IQ_SALARIED_WORKFORCE" hidden="1">"c7010"</definedName>
    <definedName name="IQ_SALARIED_WORKFORCE_APR" hidden="1">"c7670"</definedName>
    <definedName name="IQ_SALARIED_WORKFORCE_APR_FC" hidden="1">"c8550"</definedName>
    <definedName name="IQ_SALARIED_WORKFORCE_FC" hidden="1">"c7890"</definedName>
    <definedName name="IQ_SALARIED_WORKFORCE_POP" hidden="1">"c7230"</definedName>
    <definedName name="IQ_SALARIED_WORKFORCE_POP_FC" hidden="1">"c8110"</definedName>
    <definedName name="IQ_SALARIED_WORKFORCE_YOY" hidden="1">"c7450"</definedName>
    <definedName name="IQ_SALARIED_WORKFORCE_YOY_FC" hidden="1">"c8330"</definedName>
    <definedName name="IQ_SALARY" hidden="1">"c1130"</definedName>
    <definedName name="IQ_SALARY_FDIC" hidden="1">"c6576"</definedName>
    <definedName name="IQ_SALE_CONVERSION_RETIREMENT_STOCK_FDIC" hidden="1">"c6661"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" hidden="1">"c6284"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AVINGS_RATE_DISP_INC_PCT" hidden="1">"c7011"</definedName>
    <definedName name="IQ_SAVINGS_RATE_DISP_INC_PCT_FC" hidden="1">"c7891"</definedName>
    <definedName name="IQ_SAVINGS_RATE_DISP_INC_PCT_POP" hidden="1">"c7231"</definedName>
    <definedName name="IQ_SAVINGS_RATE_DISP_INC_PCT_POP_FC" hidden="1">"c8111"</definedName>
    <definedName name="IQ_SAVINGS_RATE_DISP_INC_PCT_YOY" hidden="1">"c7451"</definedName>
    <definedName name="IQ_SAVINGS_RATE_DISP_INC_PCT_YOY_FC" hidden="1">"c8331"</definedName>
    <definedName name="IQ_SAVINGS_RATE_GDP_PCT" hidden="1">"c7012"</definedName>
    <definedName name="IQ_SAVINGS_RATE_GDP_PCT_FC" hidden="1">"c7892"</definedName>
    <definedName name="IQ_SAVINGS_RATE_GDP_PCT_POP" hidden="1">"c7232"</definedName>
    <definedName name="IQ_SAVINGS_RATE_GDP_PCT_POP_FC" hidden="1">"c8112"</definedName>
    <definedName name="IQ_SAVINGS_RATE_GDP_PCT_YOY" hidden="1">"c7452"</definedName>
    <definedName name="IQ_SAVINGS_RATE_GDP_PCT_YOY_FC" hidden="1">"c8332"</definedName>
    <definedName name="IQ_SAVINGS_RATE_PERSONAL_INC_PCT" hidden="1">"c7013"</definedName>
    <definedName name="IQ_SAVINGS_RATE_PERSONAL_INC_PCT_FC" hidden="1">"c7893"</definedName>
    <definedName name="IQ_SAVINGS_RATE_PERSONAL_INC_PCT_POP" hidden="1">"c7233"</definedName>
    <definedName name="IQ_SAVINGS_RATE_PERSONAL_INC_PCT_POP_FC" hidden="1">"c8113"</definedName>
    <definedName name="IQ_SAVINGS_RATE_PERSONAL_INC_PCT_YOY" hidden="1">"c7453"</definedName>
    <definedName name="IQ_SAVINGS_RATE_PERSONAL_INC_PCT_YOY_FC" hidden="1">"c8333"</definedName>
    <definedName name="IQ_SEC_PURCHASED_RESELL" hidden="1">"c5513"</definedName>
    <definedName name="IQ_SECUR_RECEIV" hidden="1">"c1151"</definedName>
    <definedName name="IQ_SECURED_1_4_FAMILY_RESIDENTIAL_CHARGE_OFFS_FDIC" hidden="1">"c6590"</definedName>
    <definedName name="IQ_SECURED_1_4_FAMILY_RESIDENTIAL_NET_CHARGE_OFFS_FDIC" hidden="1">"c6628"</definedName>
    <definedName name="IQ_SECURED_1_4_FAMILY_RESIDENTIAL_RECOVERIES_FDIC" hidden="1">"c6609"</definedName>
    <definedName name="IQ_SECURED_DEBT" hidden="1">"c2546"</definedName>
    <definedName name="IQ_SECURED_DEBT_PCT" hidden="1">"c2547"</definedName>
    <definedName name="IQ_SECURED_FARMLAND_CHARGE_OFFS_FDIC" hidden="1">"c6593"</definedName>
    <definedName name="IQ_SECURED_FARMLAND_NET_CHARGE_OFFS_FDIC" hidden="1">"c6631"</definedName>
    <definedName name="IQ_SECURED_FARMLAND_RECOVERIES_FDIC" hidden="1">"c6612"</definedName>
    <definedName name="IQ_SECURED_MULTIFAMILY_RESIDENTIAL_CHARGE_OFFS_FDIC" hidden="1">"c6591"</definedName>
    <definedName name="IQ_SECURED_MULTIFAMILY_RESIDENTIAL_NET_CHARGE_OFFS_FDIC" hidden="1">"c6629"</definedName>
    <definedName name="IQ_SECURED_MULTIFAMILY_RESIDENTIAL_RECOVERIES_FDIC" hidden="1">"c6610"</definedName>
    <definedName name="IQ_SECURED_NONFARM_NONRESIDENTIAL_CHARGE_OFFS_FDIC" hidden="1">"c6592"</definedName>
    <definedName name="IQ_SECURED_NONFARM_NONRESIDENTIAL_NET_CHARGE_OFFS_FDIC" hidden="1">"c6630"</definedName>
    <definedName name="IQ_SECURED_NONFARM_NONRESIDENTIAL_RECOVERIES_FDIC" hidden="1">"c6611"</definedName>
    <definedName name="IQ_SECURITIES_GAINS_FDIC" hidden="1">"c6584"</definedName>
    <definedName name="IQ_SECURITIES_ISSUED_STATES_FDIC" hidden="1">"c6300"</definedName>
    <definedName name="IQ_SECURITIES_LENT_FDIC" hidden="1">"c6532"</definedName>
    <definedName name="IQ_SECURITIES_UNDERWRITING_FDIC" hidden="1">"c6529"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MI_BACKLOG" hidden="1">"c10005"</definedName>
    <definedName name="IQ_SEMI_BACKLOG_AVG_PRICE" hidden="1">"c10006"</definedName>
    <definedName name="IQ_SEMI_BACKLOG_VALUE" hidden="1">"c10007"</definedName>
    <definedName name="IQ_SEMI_BOOK_TO_BILL_RATIO" hidden="1">"c10008"</definedName>
    <definedName name="IQ_SEMI_ORDER_AVG_PRICE" hidden="1">"c10002"</definedName>
    <definedName name="IQ_SEMI_ORDER_VALUE" hidden="1">"c10003"</definedName>
    <definedName name="IQ_SEMI_ORDER_VALUE_CHANGE" hidden="1">"c10004"</definedName>
    <definedName name="IQ_SEMI_ORDERS" hidden="1">"c10001"</definedName>
    <definedName name="IQ_SEMI_WARRANTY_RES_ACQ" hidden="1">"c10011"</definedName>
    <definedName name="IQ_SEMI_WARRANTY_RES_BEG" hidden="1">"c10009"</definedName>
    <definedName name="IQ_SEMI_WARRANTY_RES_END" hidden="1">"c10014"</definedName>
    <definedName name="IQ_SEMI_WARRANTY_RES_ISS" hidden="1">"c10010"</definedName>
    <definedName name="IQ_SEMI_WARRANTY_RES_OTHER" hidden="1">"c10013"</definedName>
    <definedName name="IQ_SEMI_WARRANTY_RES_PAY" hidden="1">"c10012"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ERVICE_CHARGES_FDIC" hidden="1">"c6572"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" hidden="1">"c6265"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_PURCHASED_AVERAGE_PRICE" hidden="1">"c5821"</definedName>
    <definedName name="IQ_SHARES_PURCHASED_QUARTER" hidden="1">"c5820"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"c11748"</definedName>
    <definedName name="IQ_SOC_SEC_RECEIPTS_SAAR_USD_APR_FC" hidden="1">"c12005"</definedName>
    <definedName name="IQ_SOC_SEC_RECEIPTS_SAAR_USD_FC" hidden="1">"c12002"</definedName>
    <definedName name="IQ_SOC_SEC_RECEIPTS_SAAR_USD_POP_FC" hidden="1">"c12003"</definedName>
    <definedName name="IQ_SOC_SEC_RECEIPTS_SAAR_USD_YOY_FC" hidden="1">"c12004"</definedName>
    <definedName name="IQ_SOC_SEC_RECEIPTS_USD_APR_FC" hidden="1">"c12001"</definedName>
    <definedName name="IQ_SOC_SEC_RECEIPTS_USD_FC" hidden="1">"c11998"</definedName>
    <definedName name="IQ_SOC_SEC_RECEIPTS_USD_POP_FC" hidden="1">"c11999"</definedName>
    <definedName name="IQ_SOC_SEC_RECEIPTS_USD_YOY_FC" hidden="1">"c12000"</definedName>
    <definedName name="IQ_SOCIAL_SEC_RECEIPTS" hidden="1">"c7015"</definedName>
    <definedName name="IQ_SOCIAL_SEC_RECEIPTS_APR" hidden="1">"c7675"</definedName>
    <definedName name="IQ_SOCIAL_SEC_RECEIPTS_APR_FC" hidden="1">"c8555"</definedName>
    <definedName name="IQ_SOCIAL_SEC_RECEIPTS_FC" hidden="1">"c7895"</definedName>
    <definedName name="IQ_SOCIAL_SEC_RECEIPTS_POP" hidden="1">"c7235"</definedName>
    <definedName name="IQ_SOCIAL_SEC_RECEIPTS_POP_FC" hidden="1">"c8115"</definedName>
    <definedName name="IQ_SOCIAL_SEC_RECEIPTS_SAAR" hidden="1">"c7016"</definedName>
    <definedName name="IQ_SOCIAL_SEC_RECEIPTS_SAAR_APR" hidden="1">"c7676"</definedName>
    <definedName name="IQ_SOCIAL_SEC_RECEIPTS_SAAR_APR_FC" hidden="1">"c8556"</definedName>
    <definedName name="IQ_SOCIAL_SEC_RECEIPTS_SAAR_FC" hidden="1">"c7896"</definedName>
    <definedName name="IQ_SOCIAL_SEC_RECEIPTS_SAAR_POP" hidden="1">"c7236"</definedName>
    <definedName name="IQ_SOCIAL_SEC_RECEIPTS_SAAR_POP_FC" hidden="1">"c8116"</definedName>
    <definedName name="IQ_SOCIAL_SEC_RECEIPTS_SAAR_YOY" hidden="1">"c7456"</definedName>
    <definedName name="IQ_SOCIAL_SEC_RECEIPTS_SAAR_YOY_FC" hidden="1">"c8336"</definedName>
    <definedName name="IQ_SOCIAL_SEC_RECEIPTS_YOY" hidden="1">"c7455"</definedName>
    <definedName name="IQ_SOCIAL_SEC_RECEIPTS_YOY_FC" hidden="1">"c8335"</definedName>
    <definedName name="IQ_SOFTWARE" hidden="1">"c1167"</definedName>
    <definedName name="IQ_SOURCE" hidden="1">"c1168"</definedName>
    <definedName name="IQ_SP_BANK" hidden="1">"c2637"</definedName>
    <definedName name="IQ_SP_BANK_ACTION" hidden="1">"c2636"</definedName>
    <definedName name="IQ_SP_BANK_DATE" hidden="1">"c2635"</definedName>
    <definedName name="IQ_SP_FIN_ENHANCE_FX" hidden="1">"c2631"</definedName>
    <definedName name="IQ_SP_FIN_ENHANCE_FX_ACTION" hidden="1">"c2630"</definedName>
    <definedName name="IQ_SP_FIN_ENHANCE_FX_DATE" hidden="1">"c2629"</definedName>
    <definedName name="IQ_SP_FIN_ENHANCE_LC" hidden="1">"c2634"</definedName>
    <definedName name="IQ_SP_FIN_ENHANCE_LC_ACTION" hidden="1">"c2633"</definedName>
    <definedName name="IQ_SP_FIN_ENHANCE_LC_DATE" hidden="1">"c2632"</definedName>
    <definedName name="IQ_SP_FIN_STRENGTH_LC_ACTION_LT" hidden="1">"c2625"</definedName>
    <definedName name="IQ_SP_FIN_STRENGTH_LC_ACTION_ST" hidden="1">"c2626"</definedName>
    <definedName name="IQ_SP_FIN_STRENGTH_LC_DATE_LT" hidden="1">"c2623"</definedName>
    <definedName name="IQ_SP_FIN_STRENGTH_LC_DATE_ST" hidden="1">"c2624"</definedName>
    <definedName name="IQ_SP_FIN_STRENGTH_LC_LT" hidden="1">"c2627"</definedName>
    <definedName name="IQ_SP_FIN_STRENGTH_LC_ST" hidden="1">"c2628"</definedName>
    <definedName name="IQ_SP_FX_ACTION_LT" hidden="1">"c2613"</definedName>
    <definedName name="IQ_SP_FX_ACTION_ST" hidden="1">"c2614"</definedName>
    <definedName name="IQ_SP_FX_DATE_LT" hidden="1">"c2611"</definedName>
    <definedName name="IQ_SP_FX_DATE_ST" hidden="1">"c2612"</definedName>
    <definedName name="IQ_SP_FX_LT" hidden="1">"c2615"</definedName>
    <definedName name="IQ_SP_FX_ST" hidden="1">"c2616"</definedName>
    <definedName name="IQ_SP_ISSUE_ACTION" hidden="1">"c2644"</definedName>
    <definedName name="IQ_SP_ISSUE_DATE" hidden="1">"c2643"</definedName>
    <definedName name="IQ_SP_ISSUE_LT" hidden="1">"c2645"</definedName>
    <definedName name="IQ_SP_ISSUE_OUTLOOK_WATCH" hidden="1">"c2650"</definedName>
    <definedName name="IQ_SP_ISSUE_OUTLOOK_WATCH_DATE" hidden="1">"c2649"</definedName>
    <definedName name="IQ_SP_ISSUE_RECOVER" hidden="1">"c2648"</definedName>
    <definedName name="IQ_SP_ISSUE_RECOVER_ACTION" hidden="1">"c2647"</definedName>
    <definedName name="IQ_SP_ISSUE_RECOVER_DATE" hidden="1">"c2646"</definedName>
    <definedName name="IQ_SP_LC_ACTION_LT" hidden="1">"c2619"</definedName>
    <definedName name="IQ_SP_LC_ACTION_ST" hidden="1">"c2620"</definedName>
    <definedName name="IQ_SP_LC_DATE_LT" hidden="1">"c2617"</definedName>
    <definedName name="IQ_SP_LC_DATE_ST" hidden="1">"c2618"</definedName>
    <definedName name="IQ_SP_LC_LT" hidden="1">"c2621"</definedName>
    <definedName name="IQ_SP_LC_ST" hidden="1">"c2622"</definedName>
    <definedName name="IQ_SP_OUTLOOK_WATCH" hidden="1">"c2639"</definedName>
    <definedName name="IQ_SP_OUTLOOK_WATCH_DATE" hidden="1">"c2638"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" hidden="1">"c6266"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Q_FT_LEASED_GROSS_CONSOL" hidden="1">"c8820"</definedName>
    <definedName name="IQ_SQ_FT_LEASED_GROSS_MANAGED" hidden="1">"c8822"</definedName>
    <definedName name="IQ_SQ_FT_LEASED_GROSS_OTHER" hidden="1">"c8823"</definedName>
    <definedName name="IQ_SQ_FT_LEASED_GROSS_TOTAL" hidden="1">"c8824"</definedName>
    <definedName name="IQ_SQ_FT_LEASED_GROSS_UNCONSOL" hidden="1">"c8821"</definedName>
    <definedName name="IQ_SQ_FT_LEASED_NET_CONSOL" hidden="1">"c8825"</definedName>
    <definedName name="IQ_SQ_FT_LEASED_NET_MANAGED" hidden="1">"c8827"</definedName>
    <definedName name="IQ_SQ_FT_LEASED_NET_OTHER" hidden="1">"c8828"</definedName>
    <definedName name="IQ_SQ_FT_LEASED_NET_TOTAL" hidden="1">"c8829"</definedName>
    <definedName name="IQ_SQ_FT_LEASED_NET_UNCONSOL" hidden="1">"c8826"</definedName>
    <definedName name="IQ_SQ_METER_LEASED_GROSS_CONSOL" hidden="1">"c8830"</definedName>
    <definedName name="IQ_SQ_METER_LEASED_GROSS_MANAGED" hidden="1">"c8832"</definedName>
    <definedName name="IQ_SQ_METER_LEASED_GROSS_OTHER" hidden="1">"c8833"</definedName>
    <definedName name="IQ_SQ_METER_LEASED_GROSS_TOTAL" hidden="1">"c8834"</definedName>
    <definedName name="IQ_SQ_METER_LEASED_GROSS_UNCONSOL" hidden="1">"c8831"</definedName>
    <definedName name="IQ_SQ_METER_LEASED_NET_CONSOL" hidden="1">"c8835"</definedName>
    <definedName name="IQ_SQ_METER_LEASED_NET_MANAGED" hidden="1">"c8837"</definedName>
    <definedName name="IQ_SQ_METER_LEASED_NET_OTHER" hidden="1">"c8838"</definedName>
    <definedName name="IQ_SQ_METER_LEASED_NET_TOTAL" hidden="1">"c8839"</definedName>
    <definedName name="IQ_SQ_METER_LEASED_NET_UNCONSOL" hidden="1">"c8836"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" hidden="1">"c6267"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" hidden="1">"c6268"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" hidden="1">"c6269"</definedName>
    <definedName name="IQ_ST_DEBT_REPAID_REIT" hidden="1">"c1194"</definedName>
    <definedName name="IQ_ST_DEBT_REPAID_UTI" hidden="1">"c1195"</definedName>
    <definedName name="IQ_ST_DEBT_UTI" hidden="1">"c1196"</definedName>
    <definedName name="IQ_ST_FHLB_DEBT" hidden="1">"c5658"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E_LOCAL_SPENDING_SAAR" hidden="1">"c7017"</definedName>
    <definedName name="IQ_STATE_LOCAL_SPENDING_SAAR_APR" hidden="1">"c7677"</definedName>
    <definedName name="IQ_STATE_LOCAL_SPENDING_SAAR_APR_FC" hidden="1">"c8557"</definedName>
    <definedName name="IQ_STATE_LOCAL_SPENDING_SAAR_FC" hidden="1">"c7897"</definedName>
    <definedName name="IQ_STATE_LOCAL_SPENDING_SAAR_POP" hidden="1">"c7237"</definedName>
    <definedName name="IQ_STATE_LOCAL_SPENDING_SAAR_POP_FC" hidden="1">"c8117"</definedName>
    <definedName name="IQ_STATE_LOCAL_SPENDING_SAAR_YOY" hidden="1">"c7457"</definedName>
    <definedName name="IQ_STATE_LOCAL_SPENDING_SAAR_YOY_FC" hidden="1">"c8337"</definedName>
    <definedName name="IQ_STATES_NONTRANSACTION_ACCOUNTS_FDIC" hidden="1">"c6547"</definedName>
    <definedName name="IQ_STATES_TOTAL_DEPOSITS_FDIC" hidden="1">"c6473"</definedName>
    <definedName name="IQ_STATES_TRANSACTION_ACCOUNTS_FDIC" hidden="1">"c6539"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COMP" hidden="1">"c3512"</definedName>
    <definedName name="IQ_STOCK_BASED_COMP_PRETAX" hidden="1">"c3510"</definedName>
    <definedName name="IQ_STOCK_BASED_COMP_TAX" hidden="1">"c3511"</definedName>
    <definedName name="IQ_STOCK_BASED_EST" hidden="1">"c4520"</definedName>
    <definedName name="IQ_STOCK_BASED_EST_CIQ" hidden="1">"c5073"</definedName>
    <definedName name="IQ_STOCK_BASED_GA" hidden="1">"c2993"</definedName>
    <definedName name="IQ_STOCK_BASED_HIGH_EST" hidden="1">"c4521"</definedName>
    <definedName name="IQ_STOCK_BASED_HIGH_EST_CIQ" hidden="1">"c5074"</definedName>
    <definedName name="IQ_STOCK_BASED_LOW_EST" hidden="1">"c4522"</definedName>
    <definedName name="IQ_STOCK_BASED_LOW_EST_CIQ" hidden="1">"c5075"</definedName>
    <definedName name="IQ_STOCK_BASED_MEDIAN_EST" hidden="1">"c4523"</definedName>
    <definedName name="IQ_STOCK_BASED_MEDIAN_EST_CIQ" hidden="1">"c5076"</definedName>
    <definedName name="IQ_STOCK_BASED_NUM_EST" hidden="1">"c4524"</definedName>
    <definedName name="IQ_STOCK_BASED_NUM_EST_CIQ" hidden="1">"c5077"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STDDEV_EST" hidden="1">"c4525"</definedName>
    <definedName name="IQ_STOCK_BASED_STDDEV_EST_CIQ" hidden="1">"c5078"</definedName>
    <definedName name="IQ_STOCK_BASED_TOTAL" hidden="1">"c3040"</definedName>
    <definedName name="IQ_STOCK_OPTIONS_COMP" hidden="1">"c3509"</definedName>
    <definedName name="IQ_STOCK_OPTIONS_COMP_PRETAX" hidden="1">"c3507"</definedName>
    <definedName name="IQ_STOCK_OPTIONS_COMP_TAX" hidden="1">"c3508"</definedName>
    <definedName name="IQ_STRATEGY_NOTE" hidden="1">"c6791"</definedName>
    <definedName name="IQ_STRIKE_PRICE_ISSUED" hidden="1">"c1645"</definedName>
    <definedName name="IQ_STRIKE_PRICE_OS" hidden="1">"c1646"</definedName>
    <definedName name="IQ_STW" hidden="1">"c2166"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FDIC" hidden="1">"c6346"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URPLUS_FDIC" hidden="1">"c6351"</definedName>
    <definedName name="IQ_SVA" hidden="1">"c1214"</definedName>
    <definedName name="IQ_TARGET_PRICE_NUM" hidden="1">"c1653"</definedName>
    <definedName name="IQ_TARGET_PRICE_NUM_CIQ" hidden="1">"c4661"</definedName>
    <definedName name="IQ_TARGET_PRICE_STDDEV" hidden="1">"c1654"</definedName>
    <definedName name="IQ_TARGET_PRICE_STDDEV_CIQ" hidden="1">"c4662"</definedName>
    <definedName name="IQ_TAX_BENEFIT_CF_1YR" hidden="1">"c3483"</definedName>
    <definedName name="IQ_TAX_BENEFIT_CF_2YR" hidden="1">"c3484"</definedName>
    <definedName name="IQ_TAX_BENEFIT_CF_3YR" hidden="1">"c3485"</definedName>
    <definedName name="IQ_TAX_BENEFIT_CF_4YR" hidden="1">"c3486"</definedName>
    <definedName name="IQ_TAX_BENEFIT_CF_5YR" hidden="1">"c3487"</definedName>
    <definedName name="IQ_TAX_BENEFIT_CF_AFTER_FIVE" hidden="1">"c3488"</definedName>
    <definedName name="IQ_TAX_BENEFIT_CF_MAX_YEAR" hidden="1">"c3491"</definedName>
    <definedName name="IQ_TAX_BENEFIT_CF_NO_EXP" hidden="1">"c3489"</definedName>
    <definedName name="IQ_TAX_BENEFIT_CF_TOTAL" hidden="1">"c3490"</definedName>
    <definedName name="IQ_TAX_BENEFIT_OPTIONS" hidden="1">"c1215"</definedName>
    <definedName name="IQ_TAX_EQUIV_NET_INT_INC" hidden="1">"c1216"</definedName>
    <definedName name="IQ_TAX_OTHER_EXP_AP" hidden="1">"c8878"</definedName>
    <definedName name="IQ_TAX_OTHER_EXP_AP_ABS" hidden="1">"c8897"</definedName>
    <definedName name="IQ_TAX_OTHER_EXP_NAME_AP" hidden="1">"c8916"</definedName>
    <definedName name="IQ_TAX_OTHER_EXP_NAME_AP_ABS" hidden="1">"c8935"</definedName>
    <definedName name="IQ_TBV" hidden="1">"c1906"</definedName>
    <definedName name="IQ_TBV_10YR_ANN_CAGR" hidden="1">"c6169"</definedName>
    <definedName name="IQ_TBV_10YR_ANN_GROWTH" hidden="1">"c1936"</definedName>
    <definedName name="IQ_TBV_1YR_ANN_GROWTH" hidden="1">"c1931"</definedName>
    <definedName name="IQ_TBV_2YR_ANN_CAGR" hidden="1">"c6165"</definedName>
    <definedName name="IQ_TBV_2YR_ANN_GROWTH" hidden="1">"c1932"</definedName>
    <definedName name="IQ_TBV_3YR_ANN_CAGR" hidden="1">"c6166"</definedName>
    <definedName name="IQ_TBV_3YR_ANN_GROWTH" hidden="1">"c1933"</definedName>
    <definedName name="IQ_TBV_5YR_ANN_CAGR" hidden="1">"c6167"</definedName>
    <definedName name="IQ_TBV_5YR_ANN_GROWTH" hidden="1">"c1934"</definedName>
    <definedName name="IQ_TBV_7YR_ANN_CAGR" hidden="1">"c6168"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_FWD" hidden="1">"c2238"</definedName>
    <definedName name="IQ_TEV_EBIT_FWD_CIQ" hidden="1">"c4047"</definedName>
    <definedName name="IQ_TEV_EBITDA" hidden="1">"c1222"</definedName>
    <definedName name="IQ_TEV_EBITDA_AVG" hidden="1">"c1223"</definedName>
    <definedName name="IQ_TEV_EBITDA_FWD" hidden="1">"c1224"</definedName>
    <definedName name="IQ_TEV_EBITDA_FWD_CIQ" hidden="1">"c4043"</definedName>
    <definedName name="IQ_TEV_EMPLOYEE_AVG" hidden="1">"c1225"</definedName>
    <definedName name="IQ_TEV_EST" hidden="1">"c4526"</definedName>
    <definedName name="IQ_TEV_EST_CIQ" hidden="1">"c5079"</definedName>
    <definedName name="IQ_TEV_HIGH_EST" hidden="1">"c4527"</definedName>
    <definedName name="IQ_TEV_HIGH_EST_CIQ" hidden="1">"c5080"</definedName>
    <definedName name="IQ_TEV_LOW_EST" hidden="1">"c4528"</definedName>
    <definedName name="IQ_TEV_LOW_EST_CIQ" hidden="1">"c5081"</definedName>
    <definedName name="IQ_TEV_MEDIAN_EST" hidden="1">"c4529"</definedName>
    <definedName name="IQ_TEV_MEDIAN_EST_CIQ" hidden="1">"c5082"</definedName>
    <definedName name="IQ_TEV_NUM_EST" hidden="1">"c4530"</definedName>
    <definedName name="IQ_TEV_NUM_EST_CIQ" hidden="1">"c5083"</definedName>
    <definedName name="IQ_TEV_STDDEV_EST" hidden="1">"c4531"</definedName>
    <definedName name="IQ_TEV_STDDEV_EST_CIQ" hidden="1">"c5084"</definedName>
    <definedName name="IQ_TEV_TOTAL_REV" hidden="1">"c1226"</definedName>
    <definedName name="IQ_TEV_TOTAL_REV_AVG" hidden="1">"c1227"</definedName>
    <definedName name="IQ_TEV_TOTAL_REV_FWD" hidden="1">"c1228"</definedName>
    <definedName name="IQ_TEV_TOTAL_REV_FWD_CIQ" hidden="1">"c4044"</definedName>
    <definedName name="IQ_TEV_UFCF" hidden="1">"c2208"</definedName>
    <definedName name="IQ_THREE_MONTHS_FIXED_AND_FLOATING_FDIC" hidden="1">"c6419"</definedName>
    <definedName name="IQ_THREE_MONTHS_MORTGAGE_PASS_THROUGHS_FDIC" hidden="1">"c6411"</definedName>
    <definedName name="IQ_THREE_YEAR_FIXED_AND_FLOATING_RATE_FDIC" hidden="1">"c6421"</definedName>
    <definedName name="IQ_THREE_YEAR_MORTGAGE_PASS_THROUGHS_FDIC" hidden="1">"c6413"</definedName>
    <definedName name="IQ_THREE_YEARS_LESS_FDIC" hidden="1">"c6417"</definedName>
    <definedName name="IQ_TIER_1_RISK_BASED_CAPITAL_RATIO_FDIC" hidden="1">"c6746"</definedName>
    <definedName name="IQ_TIER_ONE_CAPITAL" hidden="1">"c2667"</definedName>
    <definedName name="IQ_TIER_ONE_FDIC" hidden="1">"c6369"</definedName>
    <definedName name="IQ_TIER_ONE_RATIO" hidden="1">"c1229"</definedName>
    <definedName name="IQ_TIER_TWO_CAPITAL" hidden="1">"c2669"</definedName>
    <definedName name="IQ_TIME_DEP" hidden="1">"c1230"</definedName>
    <definedName name="IQ_TIME_DEPOSITS_LESS_THAN_100K_FDIC" hidden="1">"c6465"</definedName>
    <definedName name="IQ_TIME_DEPOSITS_MORE_THAN_100K_FDIC" hidden="1">"c6470"</definedName>
    <definedName name="IQ_TODAY" hidden="1">0</definedName>
    <definedName name="IQ_TOT_ADJ_INC" hidden="1">"c1616"</definedName>
    <definedName name="IQ_TOTAL_AR_BR" hidden="1">"c1231"</definedName>
    <definedName name="IQ_TOTAL_AR_RE" hidden="1">"c6270"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CAGR" hidden="1">"c6140"</definedName>
    <definedName name="IQ_TOTAL_ASSETS_10YR_ANN_GROWTH" hidden="1">"c1235"</definedName>
    <definedName name="IQ_TOTAL_ASSETS_1YR_ANN_GROWTH" hidden="1">"c1236"</definedName>
    <definedName name="IQ_TOTAL_ASSETS_2YR_ANN_CAGR" hidden="1">"c6141"</definedName>
    <definedName name="IQ_TOTAL_ASSETS_2YR_ANN_GROWTH" hidden="1">"c1237"</definedName>
    <definedName name="IQ_TOTAL_ASSETS_3YR_ANN_CAGR" hidden="1">"c6142"</definedName>
    <definedName name="IQ_TOTAL_ASSETS_3YR_ANN_GROWTH" hidden="1">"c1238"</definedName>
    <definedName name="IQ_TOTAL_ASSETS_5YR_ANN_CAGR" hidden="1">"c6143"</definedName>
    <definedName name="IQ_TOTAL_ASSETS_5YR_ANN_GROWTH" hidden="1">"c1239"</definedName>
    <definedName name="IQ_TOTAL_ASSETS_7YR_ANN_CAGR" hidden="1">"c6144"</definedName>
    <definedName name="IQ_TOTAL_ASSETS_7YR_ANN_GROWTH" hidden="1">"c1240"</definedName>
    <definedName name="IQ_TOTAL_ASSETS_FDIC" hidden="1">"c6339"</definedName>
    <definedName name="IQ_TOTAL_ASSETS_SUBTOTAL_AP" hidden="1">"c8985"</definedName>
    <definedName name="IQ_TOTAL_ATTRIB_ORE_RESOURCES_ALUM" hidden="1">"c9241"</definedName>
    <definedName name="IQ_TOTAL_ATTRIB_ORE_RESOURCES_COP" hidden="1">"c9185"</definedName>
    <definedName name="IQ_TOTAL_ATTRIB_ORE_RESOURCES_DIAM" hidden="1">"c9665"</definedName>
    <definedName name="IQ_TOTAL_ATTRIB_ORE_RESOURCES_GOLD" hidden="1">"c9026"</definedName>
    <definedName name="IQ_TOTAL_ATTRIB_ORE_RESOURCES_IRON" hidden="1">"c9400"</definedName>
    <definedName name="IQ_TOTAL_ATTRIB_ORE_RESOURCES_LEAD" hidden="1">"c9453"</definedName>
    <definedName name="IQ_TOTAL_ATTRIB_ORE_RESOURCES_MANG" hidden="1">"c9506"</definedName>
    <definedName name="IQ_TOTAL_ATTRIB_ORE_RESOURCES_MOLYB" hidden="1">"c9718"</definedName>
    <definedName name="IQ_TOTAL_ATTRIB_ORE_RESOURCES_NICK" hidden="1">"c9294"</definedName>
    <definedName name="IQ_TOTAL_ATTRIB_ORE_RESOURCES_PLAT" hidden="1">"c9132"</definedName>
    <definedName name="IQ_TOTAL_ATTRIB_ORE_RESOURCES_SILVER" hidden="1">"c9079"</definedName>
    <definedName name="IQ_TOTAL_ATTRIB_ORE_RESOURCES_TITAN" hidden="1">"c9559"</definedName>
    <definedName name="IQ_TOTAL_ATTRIB_ORE_RESOURCES_URAN" hidden="1">"c9612"</definedName>
    <definedName name="IQ_TOTAL_ATTRIB_ORE_RESOURCES_ZINC" hidden="1">"c9347"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BEDS" hidden="1">"c8785"</definedName>
    <definedName name="IQ_TOTAL_CA" hidden="1">"c1243"</definedName>
    <definedName name="IQ_TOTAL_CA_SUBTOTAL_AP" hidden="1">"c8986"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ARGE_OFFS_FDIC" hidden="1">"c6603"</definedName>
    <definedName name="IQ_TOTAL_CHURN" hidden="1">"c2122"</definedName>
    <definedName name="IQ_TOTAL_CL" hidden="1">"c1245"</definedName>
    <definedName name="IQ_TOTAL_CL_SUBTOTAL_AP" hidden="1">"c8987"</definedName>
    <definedName name="IQ_TOTAL_COAL_PRODUCTION_COAL" hidden="1">"c9824"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CURRENT" hidden="1">"c6190"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ST" hidden="1">"c4532"</definedName>
    <definedName name="IQ_TOTAL_DEBT_EST_CIQ" hidden="1">"c5085"</definedName>
    <definedName name="IQ_TOTAL_DEBT_EXCL_FIN" hidden="1">"c2937"</definedName>
    <definedName name="IQ_TOTAL_DEBT_GUIDANCE" hidden="1">"c4533"</definedName>
    <definedName name="IQ_TOTAL_DEBT_GUIDANCE_CIQ" hidden="1">"c5086"</definedName>
    <definedName name="IQ_TOTAL_DEBT_HIGH_EST" hidden="1">"c4534"</definedName>
    <definedName name="IQ_TOTAL_DEBT_HIGH_EST_CIQ" hidden="1">"c5087"</definedName>
    <definedName name="IQ_TOTAL_DEBT_HIGH_GUIDANCE" hidden="1">"c4196"</definedName>
    <definedName name="IQ_TOTAL_DEBT_HIGH_GUIDANCE_CIQ" hidden="1">"c4608"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" hidden="1">"c6271"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LOW_EST" hidden="1">"c4535"</definedName>
    <definedName name="IQ_TOTAL_DEBT_LOW_EST_CIQ" hidden="1">"c5088"</definedName>
    <definedName name="IQ_TOTAL_DEBT_LOW_GUIDANCE" hidden="1">"c4236"</definedName>
    <definedName name="IQ_TOTAL_DEBT_LOW_GUIDANCE_CIQ" hidden="1">"c4648"</definedName>
    <definedName name="IQ_TOTAL_DEBT_MEDIAN_EST" hidden="1">"c4536"</definedName>
    <definedName name="IQ_TOTAL_DEBT_MEDIAN_EST_CIQ" hidden="1">"c5089"</definedName>
    <definedName name="IQ_TOTAL_DEBT_NON_CURRENT" hidden="1">"c6191"</definedName>
    <definedName name="IQ_TOTAL_DEBT_NUM_EST" hidden="1">"c4537"</definedName>
    <definedName name="IQ_TOTAL_DEBT_NUM_EST_CIQ" hidden="1">"c5090"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" hidden="1">"c6272"</definedName>
    <definedName name="IQ_TOTAL_DEBT_REPAID_REIT" hidden="1">"c1263"</definedName>
    <definedName name="IQ_TOTAL_DEBT_REPAID_UTI" hidden="1">"c1264"</definedName>
    <definedName name="IQ_TOTAL_DEBT_SECURITIES_FDIC" hidden="1">"c6410"</definedName>
    <definedName name="IQ_TOTAL_DEBT_STDDEV_EST" hidden="1">"c4538"</definedName>
    <definedName name="IQ_TOTAL_DEBT_STDDEV_EST_CIQ" hidden="1">"c5091"</definedName>
    <definedName name="IQ_TOTAL_DEPOSITS" hidden="1">"c1265"</definedName>
    <definedName name="IQ_TOTAL_DEPOSITS_FDIC" hidden="1">"c6342"</definedName>
    <definedName name="IQ_TOTAL_DIV_PAID_CF" hidden="1">"c1266"</definedName>
    <definedName name="IQ_TOTAL_EMPLOYEE" hidden="1">"c2141"</definedName>
    <definedName name="IQ_TOTAL_EMPLOYEES" hidden="1">"c1522"</definedName>
    <definedName name="IQ_TOTAL_EMPLOYEES_FDIC" hidden="1">"c6355"</definedName>
    <definedName name="IQ_TOTAL_EQUITY" hidden="1">"c1267"</definedName>
    <definedName name="IQ_TOTAL_EQUITY_10YR_ANN_CAGR" hidden="1">"c6145"</definedName>
    <definedName name="IQ_TOTAL_EQUITY_10YR_ANN_GROWTH" hidden="1">"c1268"</definedName>
    <definedName name="IQ_TOTAL_EQUITY_1YR_ANN_GROWTH" hidden="1">"c1269"</definedName>
    <definedName name="IQ_TOTAL_EQUITY_2YR_ANN_CAGR" hidden="1">"c6146"</definedName>
    <definedName name="IQ_TOTAL_EQUITY_2YR_ANN_GROWTH" hidden="1">"c1270"</definedName>
    <definedName name="IQ_TOTAL_EQUITY_3YR_ANN_CAGR" hidden="1">"c6147"</definedName>
    <definedName name="IQ_TOTAL_EQUITY_3YR_ANN_GROWTH" hidden="1">"c1271"</definedName>
    <definedName name="IQ_TOTAL_EQUITY_5YR_ANN_CAGR" hidden="1">"c6148"</definedName>
    <definedName name="IQ_TOTAL_EQUITY_5YR_ANN_GROWTH" hidden="1">"c1272"</definedName>
    <definedName name="IQ_TOTAL_EQUITY_7YR_ANN_CAGR" hidden="1">"c6149"</definedName>
    <definedName name="IQ_TOTAL_EQUITY_7YR_ANN_GROWTH" hidden="1">"c1273"</definedName>
    <definedName name="IQ_TOTAL_EQUITY_ALLOWANCE_TOTAL_LOANS" hidden="1">"c1274"</definedName>
    <definedName name="IQ_TOTAL_EQUITY_SUBTOTAL_AP" hidden="1">"c8989"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EQUITY_FDIC" hidden="1">"c6354"</definedName>
    <definedName name="IQ_TOTAL_LIAB_EQUITY_SUBTOTAL_AP" hidden="1">"c8988"</definedName>
    <definedName name="IQ_TOTAL_LIAB_FIN" hidden="1">"c1280"</definedName>
    <definedName name="IQ_TOTAL_LIAB_INS" hidden="1">"c1281"</definedName>
    <definedName name="IQ_TOTAL_LIAB_RE" hidden="1">"c6273"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IABILITIES_FDIC" hidden="1">"c6348"</definedName>
    <definedName name="IQ_TOTAL_LOANS" hidden="1">"c5653"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" hidden="1">"c6274"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ABLE_END_OS" hidden="1">"c5819"</definedName>
    <definedName name="IQ_TOTAL_OPTIONS_EXERCISED" hidden="1">"c2695"</definedName>
    <definedName name="IQ_TOTAL_OPTIONS_GRANTED" hidden="1">"c2694"</definedName>
    <definedName name="IQ_TOTAL_ORE_RESOURCES_ALUM" hidden="1">"c9230"</definedName>
    <definedName name="IQ_TOTAL_ORE_RESOURCES_COP" hidden="1">"c9174"</definedName>
    <definedName name="IQ_TOTAL_ORE_RESOURCES_DIAM" hidden="1">"c9654"</definedName>
    <definedName name="IQ_TOTAL_ORE_RESOURCES_GOLD" hidden="1">"c9015"</definedName>
    <definedName name="IQ_TOTAL_ORE_RESOURCES_IRON" hidden="1">"c9389"</definedName>
    <definedName name="IQ_TOTAL_ORE_RESOURCES_LEAD" hidden="1">"c9442"</definedName>
    <definedName name="IQ_TOTAL_ORE_RESOURCES_MANG" hidden="1">"c9495"</definedName>
    <definedName name="IQ_TOTAL_ORE_RESOURCES_MOLYB" hidden="1">"c9707"</definedName>
    <definedName name="IQ_TOTAL_ORE_RESOURCES_NICK" hidden="1">"c9283"</definedName>
    <definedName name="IQ_TOTAL_ORE_RESOURCES_PLAT" hidden="1">"c9121"</definedName>
    <definedName name="IQ_TOTAL_ORE_RESOURCES_SILVER" hidden="1">"c9068"</definedName>
    <definedName name="IQ_TOTAL_ORE_RESOURCES_TITAN" hidden="1">"c9548"</definedName>
    <definedName name="IQ_TOTAL_ORE_RESOURCES_URAN" hidden="1">"c9601"</definedName>
    <definedName name="IQ_TOTAL_ORE_RESOURCES_ZINC" hidden="1">"c9336"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ENSION_OBLIGATION" hidden="1">"c1292"</definedName>
    <definedName name="IQ_TOTAL_PRINCIPAL" hidden="1">"c2509"</definedName>
    <definedName name="IQ_TOTAL_PRINCIPAL_PCT" hidden="1">"c2510"</definedName>
    <definedName name="IQ_TOTAL_PROP" hidden="1">"c8765"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COV_ATTRIB_RESOURCES_ALUM" hidden="1">"c9246"</definedName>
    <definedName name="IQ_TOTAL_RECOV_ATTRIB_RESOURCES_COAL" hidden="1">"c9820"</definedName>
    <definedName name="IQ_TOTAL_RECOV_ATTRIB_RESOURCES_COP" hidden="1">"c9190"</definedName>
    <definedName name="IQ_TOTAL_RECOV_ATTRIB_RESOURCES_DIAM" hidden="1">"c9670"</definedName>
    <definedName name="IQ_TOTAL_RECOV_ATTRIB_RESOURCES_GOLD" hidden="1">"c9031"</definedName>
    <definedName name="IQ_TOTAL_RECOV_ATTRIB_RESOURCES_IRON" hidden="1">"c9405"</definedName>
    <definedName name="IQ_TOTAL_RECOV_ATTRIB_RESOURCES_LEAD" hidden="1">"c9458"</definedName>
    <definedName name="IQ_TOTAL_RECOV_ATTRIB_RESOURCES_MANG" hidden="1">"c9511"</definedName>
    <definedName name="IQ_TOTAL_RECOV_ATTRIB_RESOURCES_MET_COAL" hidden="1">"c9760"</definedName>
    <definedName name="IQ_TOTAL_RECOV_ATTRIB_RESOURCES_MOLYB" hidden="1">"c9723"</definedName>
    <definedName name="IQ_TOTAL_RECOV_ATTRIB_RESOURCES_NICK" hidden="1">"c9299"</definedName>
    <definedName name="IQ_TOTAL_RECOV_ATTRIB_RESOURCES_PLAT" hidden="1">"c9137"</definedName>
    <definedName name="IQ_TOTAL_RECOV_ATTRIB_RESOURCES_SILVER" hidden="1">"c9084"</definedName>
    <definedName name="IQ_TOTAL_RECOV_ATTRIB_RESOURCES_STEAM" hidden="1">"c9790"</definedName>
    <definedName name="IQ_TOTAL_RECOV_ATTRIB_RESOURCES_TITAN" hidden="1">"c9564"</definedName>
    <definedName name="IQ_TOTAL_RECOV_ATTRIB_RESOURCES_URAN" hidden="1">"c9617"</definedName>
    <definedName name="IQ_TOTAL_RECOV_ATTRIB_RESOURCES_ZINC" hidden="1">"c9352"</definedName>
    <definedName name="IQ_TOTAL_RECOV_RESOURCES_ALUM" hidden="1">"c9236"</definedName>
    <definedName name="IQ_TOTAL_RECOV_RESOURCES_COAL" hidden="1">"c9815"</definedName>
    <definedName name="IQ_TOTAL_RECOV_RESOURCES_COP" hidden="1">"c9180"</definedName>
    <definedName name="IQ_TOTAL_RECOV_RESOURCES_DIAM" hidden="1">"c9660"</definedName>
    <definedName name="IQ_TOTAL_RECOV_RESOURCES_GOLD" hidden="1">"c9021"</definedName>
    <definedName name="IQ_TOTAL_RECOV_RESOURCES_IRON" hidden="1">"c9395"</definedName>
    <definedName name="IQ_TOTAL_RECOV_RESOURCES_LEAD" hidden="1">"c9448"</definedName>
    <definedName name="IQ_TOTAL_RECOV_RESOURCES_MANG" hidden="1">"c9501"</definedName>
    <definedName name="IQ_TOTAL_RECOV_RESOURCES_MET_COAL" hidden="1">"c9755"</definedName>
    <definedName name="IQ_TOTAL_RECOV_RESOURCES_MOLYB" hidden="1">"c9713"</definedName>
    <definedName name="IQ_TOTAL_RECOV_RESOURCES_NICK" hidden="1">"c9289"</definedName>
    <definedName name="IQ_TOTAL_RECOV_RESOURCES_PLAT" hidden="1">"c9127"</definedName>
    <definedName name="IQ_TOTAL_RECOV_RESOURCES_SILVER" hidden="1">"c9074"</definedName>
    <definedName name="IQ_TOTAL_RECOV_RESOURCES_STEAM" hidden="1">"c9785"</definedName>
    <definedName name="IQ_TOTAL_RECOV_RESOURCES_TITAN" hidden="1">"c9554"</definedName>
    <definedName name="IQ_TOTAL_RECOV_RESOURCES_URAN" hidden="1">"c9607"</definedName>
    <definedName name="IQ_TOTAL_RECOV_RESOURCES_ZINC" hidden="1">"c9342"</definedName>
    <definedName name="IQ_TOTAL_RECOVERIES_FDIC" hidden="1">"c6622"</definedName>
    <definedName name="IQ_TOTAL_RESOURCES_CALORIFIC_VALUE_COAL" hidden="1">"c9810"</definedName>
    <definedName name="IQ_TOTAL_RESOURCES_CALORIFIC_VALUE_MET_COAL" hidden="1">"c9750"</definedName>
    <definedName name="IQ_TOTAL_RESOURCES_CALORIFIC_VALUE_STEAM" hidden="1">"c9780"</definedName>
    <definedName name="IQ_TOTAL_RESOURCES_GRADE_ALUM" hidden="1">"c9231"</definedName>
    <definedName name="IQ_TOTAL_RESOURCES_GRADE_COP" hidden="1">"c9175"</definedName>
    <definedName name="IQ_TOTAL_RESOURCES_GRADE_DIAM" hidden="1">"c9655"</definedName>
    <definedName name="IQ_TOTAL_RESOURCES_GRADE_GOLD" hidden="1">"c9016"</definedName>
    <definedName name="IQ_TOTAL_RESOURCES_GRADE_IRON" hidden="1">"c9390"</definedName>
    <definedName name="IQ_TOTAL_RESOURCES_GRADE_LEAD" hidden="1">"c9443"</definedName>
    <definedName name="IQ_TOTAL_RESOURCES_GRADE_MANG" hidden="1">"c9496"</definedName>
    <definedName name="IQ_TOTAL_RESOURCES_GRADE_MOLYB" hidden="1">"c9708"</definedName>
    <definedName name="IQ_TOTAL_RESOURCES_GRADE_NICK" hidden="1">"c9284"</definedName>
    <definedName name="IQ_TOTAL_RESOURCES_GRADE_PLAT" hidden="1">"c9122"</definedName>
    <definedName name="IQ_TOTAL_RESOURCES_GRADE_SILVER" hidden="1">"c9069"</definedName>
    <definedName name="IQ_TOTAL_RESOURCES_GRADE_TITAN" hidden="1">"c9549"</definedName>
    <definedName name="IQ_TOTAL_RESOURCES_GRADE_URAN" hidden="1">"c9602"</definedName>
    <definedName name="IQ_TOTAL_RESOURCES_GRADE_ZINC" hidden="1">"c9337"</definedName>
    <definedName name="IQ_TOTAL_REV" hidden="1">"c1294"</definedName>
    <definedName name="IQ_TOTAL_REV_10YR_ANN_CAGR" hidden="1">"c6150"</definedName>
    <definedName name="IQ_TOTAL_REV_10YR_ANN_GROWTH" hidden="1">"c1295"</definedName>
    <definedName name="IQ_TOTAL_REV_1YR_ANN_GROWTH" hidden="1">"c1296"</definedName>
    <definedName name="IQ_TOTAL_REV_2YR_ANN_CAGR" hidden="1">"c6151"</definedName>
    <definedName name="IQ_TOTAL_REV_2YR_ANN_GROWTH" hidden="1">"c1297"</definedName>
    <definedName name="IQ_TOTAL_REV_3YR_ANN_CAGR" hidden="1">"c6152"</definedName>
    <definedName name="IQ_TOTAL_REV_3YR_ANN_GROWTH" hidden="1">"c1298"</definedName>
    <definedName name="IQ_TOTAL_REV_5YR_ANN_CAGR" hidden="1">"c6153"</definedName>
    <definedName name="IQ_TOTAL_REV_5YR_ANN_GROWTH" hidden="1">"c1299"</definedName>
    <definedName name="IQ_TOTAL_REV_7YR_ANN_CAGR" hidden="1">"c6154"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NK_FDIC" hidden="1">"c6786"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" hidden="1">"c6275"</definedName>
    <definedName name="IQ_TOTAL_REV_REIT" hidden="1">"c1307"</definedName>
    <definedName name="IQ_TOTAL_REV_SHARE" hidden="1">"c1912"</definedName>
    <definedName name="IQ_TOTAL_REV_SUBTOTAL_AP" hidden="1">"c8975"</definedName>
    <definedName name="IQ_TOTAL_REV_UTI" hidden="1">"c1308"</definedName>
    <definedName name="IQ_TOTAL_REVENUE" hidden="1">"c1436"</definedName>
    <definedName name="IQ_TOTAL_RISK_BASED_CAPITAL_RATIO_FDIC" hidden="1">"c6747"</definedName>
    <definedName name="IQ_TOTAL_ROOMS" hidden="1">"c8789"</definedName>
    <definedName name="IQ_TOTAL_SECURITIES_FDIC" hidden="1">"c6306"</definedName>
    <definedName name="IQ_TOTAL_SPECIAL" hidden="1">"c1618"</definedName>
    <definedName name="IQ_TOTAL_SQ_FT" hidden="1">"c8781"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TIME_DEPOSITS_FDIC" hidden="1">"c6497"</definedName>
    <definedName name="IQ_TOTAL_TIME_SAVINGS_DEPOSITS_FDIC" hidden="1">"c6498"</definedName>
    <definedName name="IQ_TOTAL_UNITS" hidden="1">"c8773"</definedName>
    <definedName name="IQ_TOTAL_UNUSED_COMMITMENTS_FDIC" hidden="1">"c6536"</definedName>
    <definedName name="IQ_TOTAL_UNUSUAL" hidden="1">"c1508"</definedName>
    <definedName name="IQ_TOTAL_UNUSUAL_BNK" hidden="1">"c5516"</definedName>
    <definedName name="IQ_TOTAL_UNUSUAL_BR" hidden="1">"c5517"</definedName>
    <definedName name="IQ_TOTAL_UNUSUAL_FIN" hidden="1">"c5518"</definedName>
    <definedName name="IQ_TOTAL_UNUSUAL_INS" hidden="1">"c5519"</definedName>
    <definedName name="IQ_TOTAL_UNUSUAL_RE" hidden="1">"c6286"</definedName>
    <definedName name="IQ_TOTAL_UNUSUAL_REIT" hidden="1">"c5520"</definedName>
    <definedName name="IQ_TOTAL_UNUSUAL_UTI" hidden="1">"c5521"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_EQ_INC" hidden="1">"c3611"</definedName>
    <definedName name="IQ_TR_ACQ_EBITDA" hidden="1">"c2381"</definedName>
    <definedName name="IQ_TR_ACQ_EBITDA_EQ_INC" hidden="1">"c3610"</definedName>
    <definedName name="IQ_TR_ACQ_FILING_CURRENCY" hidden="1">"c3033"</definedName>
    <definedName name="IQ_TR_ACQ_FILINGDATE" hidden="1">"c3607"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ERIODDATE" hidden="1">"c3606"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INIT_FILED_DATE" hidden="1">"c3495"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_EQ_INC" hidden="1">"c3609"</definedName>
    <definedName name="IQ_TR_TARGET_EBITDA" hidden="1">"c2334"</definedName>
    <definedName name="IQ_TR_TARGET_EBITDA_EQ_INC" hidden="1">"c3608"</definedName>
    <definedName name="IQ_TR_TARGET_FILING_CURRENCY" hidden="1">"c3034"</definedName>
    <definedName name="IQ_TR_TARGET_FILINGDATE" hidden="1">"c3605"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ERIODDATE" hidden="1">"c3604"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CCOUNT_GAINS_FEES_FDIC" hidden="1">"c6573"</definedName>
    <definedName name="IQ_TRADING_ASSETS" hidden="1">"c1310"</definedName>
    <definedName name="IQ_TRADING_ASSETS_FDIC" hidden="1">"c6328"</definedName>
    <definedName name="IQ_TRADING_CURRENCY" hidden="1">"c2212"</definedName>
    <definedName name="IQ_TRADING_LIABILITIES_FDIC" hidden="1">"c6344"</definedName>
    <definedName name="IQ_TRANSACTION_ACCOUNTS_FDIC" hidden="1">"c6544"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" hidden="1">"c6276"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EASURY_STOCK_TRANSACTIONS_FDIC" hidden="1">"c6501"</definedName>
    <definedName name="IQ_TRUCK_ASSEMBLIES" hidden="1">"c7021"</definedName>
    <definedName name="IQ_TRUCK_ASSEMBLIES_APR" hidden="1">"c7681"</definedName>
    <definedName name="IQ_TRUCK_ASSEMBLIES_APR_FC" hidden="1">"c8561"</definedName>
    <definedName name="IQ_TRUCK_ASSEMBLIES_FC" hidden="1">"c7901"</definedName>
    <definedName name="IQ_TRUCK_ASSEMBLIES_POP" hidden="1">"c7241"</definedName>
    <definedName name="IQ_TRUCK_ASSEMBLIES_POP_FC" hidden="1">"c8121"</definedName>
    <definedName name="IQ_TRUCK_ASSEMBLIES_YOY" hidden="1">"c7461"</definedName>
    <definedName name="IQ_TRUCK_ASSEMBLIES_YOY_FC" hidden="1">"c8341"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TWELVE_MONTHS_FIXED_AND_FLOATING_FDIC" hidden="1">"c6420"</definedName>
    <definedName name="IQ_TWELVE_MONTHS_MORTGAGE_PASS_THROUGHS_FDIC" hidden="1">"c6412"</definedName>
    <definedName name="IQ_UFCF_10YR_ANN_CAGR" hidden="1">"c6179"</definedName>
    <definedName name="IQ_UFCF_10YR_ANN_GROWTH" hidden="1">"c1948"</definedName>
    <definedName name="IQ_UFCF_1YR_ANN_GROWTH" hidden="1">"c1943"</definedName>
    <definedName name="IQ_UFCF_2YR_ANN_CAGR" hidden="1">"c6175"</definedName>
    <definedName name="IQ_UFCF_2YR_ANN_GROWTH" hidden="1">"c1944"</definedName>
    <definedName name="IQ_UFCF_3YR_ANN_CAGR" hidden="1">"c6176"</definedName>
    <definedName name="IQ_UFCF_3YR_ANN_GROWTH" hidden="1">"c1945"</definedName>
    <definedName name="IQ_UFCF_5YR_ANN_CAGR" hidden="1">"c6177"</definedName>
    <definedName name="IQ_UFCF_5YR_ANN_GROWTH" hidden="1">"c1946"</definedName>
    <definedName name="IQ_UFCF_7YR_ANN_CAGR" hidden="1">"c6178"</definedName>
    <definedName name="IQ_UFCF_7YR_ANN_GROWTH" hidden="1">"c1947"</definedName>
    <definedName name="IQ_UFCF_MARGIN" hidden="1">"c1962"</definedName>
    <definedName name="IQ_ULT_PARENT" hidden="1">"c3037"</definedName>
    <definedName name="IQ_ULT_PARENT_CIQID" hidden="1">"c3039"</definedName>
    <definedName name="IQ_ULT_PARENT_TICKER" hidden="1">"c3038"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CONSOL_BEDS" hidden="1">"c8783"</definedName>
    <definedName name="IQ_UNCONSOL_PROP" hidden="1">"c8762"</definedName>
    <definedName name="IQ_UNCONSOL_ROOMS" hidden="1">"c8787"</definedName>
    <definedName name="IQ_UNCONSOL_SQ_FT" hidden="1">"c8778"</definedName>
    <definedName name="IQ_UNCONSOL_UNITS" hidden="1">"c8770"</definedName>
    <definedName name="IQ_UNDERWRITING_PROFIT" hidden="1">"c9975"</definedName>
    <definedName name="IQ_UNDIVIDED_PROFITS_FDIC" hidden="1">"c6352"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" hidden="1">"c6277"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EARNED_INCOME_FDIC" hidden="1">"c6324"</definedName>
    <definedName name="IQ_UNEARNED_INCOME_FOREIGN_FDIC" hidden="1">"c6385"</definedName>
    <definedName name="IQ_UNEMPLOYMENT_RATE" hidden="1">"c7023"</definedName>
    <definedName name="IQ_UNEMPLOYMENT_RATE_FC" hidden="1">"c7903"</definedName>
    <definedName name="IQ_UNEMPLOYMENT_RATE_POP" hidden="1">"c7243"</definedName>
    <definedName name="IQ_UNEMPLOYMENT_RATE_POP_FC" hidden="1">"c8123"</definedName>
    <definedName name="IQ_UNEMPLOYMENT_RATE_YOY" hidden="1">"c7463"</definedName>
    <definedName name="IQ_UNEMPLOYMENT_RATE_YOY_FC" hidden="1">"c8343"</definedName>
    <definedName name="IQ_UNIT_LABOR_COST_INDEX" hidden="1">"c7025"</definedName>
    <definedName name="IQ_UNIT_LABOR_COST_INDEX_APR" hidden="1">"c7685"</definedName>
    <definedName name="IQ_UNIT_LABOR_COST_INDEX_APR_FC" hidden="1">"c8565"</definedName>
    <definedName name="IQ_UNIT_LABOR_COST_INDEX_FC" hidden="1">"c7905"</definedName>
    <definedName name="IQ_UNIT_LABOR_COST_INDEX_PCT_CHANGE" hidden="1">"c7024"</definedName>
    <definedName name="IQ_UNIT_LABOR_COST_INDEX_PCT_CHANGE_FC" hidden="1">"c7904"</definedName>
    <definedName name="IQ_UNIT_LABOR_COST_INDEX_PCT_CHANGE_POP" hidden="1">"c7244"</definedName>
    <definedName name="IQ_UNIT_LABOR_COST_INDEX_PCT_CHANGE_POP_FC" hidden="1">"c8124"</definedName>
    <definedName name="IQ_UNIT_LABOR_COST_INDEX_PCT_CHANGE_YOY" hidden="1">"c7464"</definedName>
    <definedName name="IQ_UNIT_LABOR_COST_INDEX_PCT_CHANGE_YOY_FC" hidden="1">"c8344"</definedName>
    <definedName name="IQ_UNIT_LABOR_COST_INDEX_POP" hidden="1">"c7245"</definedName>
    <definedName name="IQ_UNIT_LABOR_COST_INDEX_POP_FC" hidden="1">"c8125"</definedName>
    <definedName name="IQ_UNIT_LABOR_COST_INDEX_YOY" hidden="1">"c7465"</definedName>
    <definedName name="IQ_UNIT_LABOR_COST_INDEX_YOY_FC" hidden="1">"c8345"</definedName>
    <definedName name="IQ_UNLEVERED_FCF" hidden="1">"c1908"</definedName>
    <definedName name="IQ_UNPAID_CLAIMS" hidden="1">"c1330"</definedName>
    <definedName name="IQ_UNPROFITABLE_INSTITUTIONS_FDIC" hidden="1">"c6722"</definedName>
    <definedName name="IQ_UNREALIZED_GAIN" hidden="1">"c1619"</definedName>
    <definedName name="IQ_UNSECURED_DEBT" hidden="1">"c2548"</definedName>
    <definedName name="IQ_UNSECURED_DEBT_PCT" hidden="1">"c2549"</definedName>
    <definedName name="IQ_UNUSED_LOAN_COMMITMENTS_FDIC" hidden="1">"c6368"</definedName>
    <definedName name="IQ_UNUSUAL_EXP" hidden="1">"c1456"</definedName>
    <definedName name="IQ_US_BRANCHES_FOREIGN_BANK_LOANS_FDIC" hidden="1">"c6435"</definedName>
    <definedName name="IQ_US_BRANCHES_FOREIGN_BANKS_FDIC" hidden="1">"c6390"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COST_REV_ADJ" hidden="1">"c2951"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S_GOV_AGENCIES_FDIC" hidden="1">"c6395"</definedName>
    <definedName name="IQ_US_GOV_DEPOSITS_FDIC" hidden="1">"c6483"</definedName>
    <definedName name="IQ_US_GOV_ENTERPRISES_FDIC" hidden="1">"c6396"</definedName>
    <definedName name="IQ_US_GOV_NONCURRENT_LOANS_TOTAL_NONCURRENT_FDIC" hidden="1">"c6779"</definedName>
    <definedName name="IQ_US_GOV_NONTRANSACTION_ACCOUNTS_FDIC" hidden="1">"c6546"</definedName>
    <definedName name="IQ_US_GOV_OBLIGATIONS_FDIC" hidden="1">"c6299"</definedName>
    <definedName name="IQ_US_GOV_SECURITIES_FDIC" hidden="1">"c6297"</definedName>
    <definedName name="IQ_US_GOV_TOTAL_DEPOSITS_FDIC" hidden="1">"c6472"</definedName>
    <definedName name="IQ_US_GOV_TRANSACTION_ACCOUNTS_FDIC" hidden="1">"c6538"</definedName>
    <definedName name="IQ_US_TREASURY_SECURITIES_FDIC" hidden="1">"c6298"</definedName>
    <definedName name="IQ_UTIL_PPE_NET" hidden="1">"c1620"</definedName>
    <definedName name="IQ_UTIL_REV" hidden="1">"c2091"</definedName>
    <definedName name="IQ_UV_PENSION_LIAB" hidden="1">"c1332"</definedName>
    <definedName name="IQ_VALUATION_ALLOWANCES_FDIC" hidden="1">"c6400"</definedName>
    <definedName name="IQ_VALUE_TRADED" hidden="1">"c1519"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C_REVENUE_FDIC" hidden="1">"c6667"</definedName>
    <definedName name="IQ_VEHICLE_ASSEMBLIES_LIGHT" hidden="1">"c6905"</definedName>
    <definedName name="IQ_VEHICLE_ASSEMBLIES_LIGHT_APR" hidden="1">"c7565"</definedName>
    <definedName name="IQ_VEHICLE_ASSEMBLIES_LIGHT_APR_FC" hidden="1">"c8445"</definedName>
    <definedName name="IQ_VEHICLE_ASSEMBLIES_LIGHT_FC" hidden="1">"c7785"</definedName>
    <definedName name="IQ_VEHICLE_ASSEMBLIES_LIGHT_NEW" hidden="1">"c6925"</definedName>
    <definedName name="IQ_VEHICLE_ASSEMBLIES_LIGHT_NEW_APR" hidden="1">"c7585"</definedName>
    <definedName name="IQ_VEHICLE_ASSEMBLIES_LIGHT_NEW_APR_FC" hidden="1">"c8465"</definedName>
    <definedName name="IQ_VEHICLE_ASSEMBLIES_LIGHT_NEW_FC" hidden="1">"c7805"</definedName>
    <definedName name="IQ_VEHICLE_ASSEMBLIES_LIGHT_NEW_POP" hidden="1">"c7145"</definedName>
    <definedName name="IQ_VEHICLE_ASSEMBLIES_LIGHT_NEW_POP_FC" hidden="1">"c8025"</definedName>
    <definedName name="IQ_VEHICLE_ASSEMBLIES_LIGHT_NEW_YOY" hidden="1">"c7365"</definedName>
    <definedName name="IQ_VEHICLE_ASSEMBLIES_LIGHT_NEW_YOY_FC" hidden="1">"c8245"</definedName>
    <definedName name="IQ_VEHICLE_ASSEMBLIES_LIGHT_POP" hidden="1">"c7125"</definedName>
    <definedName name="IQ_VEHICLE_ASSEMBLIES_LIGHT_POP_FC" hidden="1">"c8005"</definedName>
    <definedName name="IQ_VEHICLE_ASSEMBLIES_LIGHT_YOY" hidden="1">"c7345"</definedName>
    <definedName name="IQ_VEHICLE_ASSEMBLIES_LIGHT_YOY_FC" hidden="1">"c8225"</definedName>
    <definedName name="IQ_VEHICLE_ASSEMBLIES_TOTAL" hidden="1">"c7020"</definedName>
    <definedName name="IQ_VEHICLE_ASSEMBLIES_TOTAL_APR" hidden="1">"c7680"</definedName>
    <definedName name="IQ_VEHICLE_ASSEMBLIES_TOTAL_APR_FC" hidden="1">"c8560"</definedName>
    <definedName name="IQ_VEHICLE_ASSEMBLIES_TOTAL_FC" hidden="1">"c7900"</definedName>
    <definedName name="IQ_VEHICLE_ASSEMBLIES_TOTAL_POP" hidden="1">"c7240"</definedName>
    <definedName name="IQ_VEHICLE_ASSEMBLIES_TOTAL_POP_FC" hidden="1">"c8120"</definedName>
    <definedName name="IQ_VEHICLE_ASSEMBLIES_TOTAL_YOY" hidden="1">"c7460"</definedName>
    <definedName name="IQ_VEHICLE_ASSEMBLIES_TOTAL_YOY_FC" hidden="1">"c8340"</definedName>
    <definedName name="IQ_VIF_AFTER_COST_CAPITAL_COVERED" hidden="1">"c9966"</definedName>
    <definedName name="IQ_VIF_AFTER_COST_CAPITAL_GROUP" hidden="1">"c9952"</definedName>
    <definedName name="IQ_VIF_BEFORE_COST_CAPITAL_COVERED" hidden="1">"c9964"</definedName>
    <definedName name="IQ_VIF_BEFORE_COST_CAPITAL_GROUP" hidden="1">"c9950"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ATILE_LIABILITIES_FDIC" hidden="1">"c6364"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EK" hidden="1">50000</definedName>
    <definedName name="IQ_WEIGHTED_AVG_PRICE" hidden="1">"c1334"</definedName>
    <definedName name="IQ_WHOLESALE_INVENTORIES" hidden="1">"c7027"</definedName>
    <definedName name="IQ_WHOLESALE_INVENTORIES_APR" hidden="1">"c7687"</definedName>
    <definedName name="IQ_WHOLESALE_INVENTORIES_APR_FC" hidden="1">"c8567"</definedName>
    <definedName name="IQ_WHOLESALE_INVENTORIES_FC" hidden="1">"c7907"</definedName>
    <definedName name="IQ_WHOLESALE_INVENTORIES_POP" hidden="1">"c7247"</definedName>
    <definedName name="IQ_WHOLESALE_INVENTORIES_POP_FC" hidden="1">"c8127"</definedName>
    <definedName name="IQ_WHOLESALE_INVENTORIES_YOY" hidden="1">"c7467"</definedName>
    <definedName name="IQ_WHOLESALE_INVENTORIES_YOY_FC" hidden="1">"c8347"</definedName>
    <definedName name="IQ_WHOLESALE_IS_RATIO" hidden="1">"c7026"</definedName>
    <definedName name="IQ_WHOLESALE_IS_RATIO_FC" hidden="1">"c7906"</definedName>
    <definedName name="IQ_WHOLESALE_IS_RATIO_POP" hidden="1">"c7246"</definedName>
    <definedName name="IQ_WHOLESALE_IS_RATIO_POP_FC" hidden="1">"c8126"</definedName>
    <definedName name="IQ_WHOLESALE_IS_RATIO_YOY" hidden="1">"c7466"</definedName>
    <definedName name="IQ_WHOLESALE_IS_RATIO_YOY_FC" hidden="1">"c8346"</definedName>
    <definedName name="IQ_WHOLESALE_SALES" hidden="1">"c7028"</definedName>
    <definedName name="IQ_WHOLESALE_SALES_APR" hidden="1">"c7688"</definedName>
    <definedName name="IQ_WHOLESALE_SALES_APR_FC" hidden="1">"c8568"</definedName>
    <definedName name="IQ_WHOLESALE_SALES_FC" hidden="1">"c7908"</definedName>
    <definedName name="IQ_WHOLESALE_SALES_INDEX" hidden="1">"c7029"</definedName>
    <definedName name="IQ_WHOLESALE_SALES_INDEX_APR" hidden="1">"c7689"</definedName>
    <definedName name="IQ_WHOLESALE_SALES_INDEX_APR_FC" hidden="1">"c8569"</definedName>
    <definedName name="IQ_WHOLESALE_SALES_INDEX_FC" hidden="1">"c7909"</definedName>
    <definedName name="IQ_WHOLESALE_SALES_INDEX_POP" hidden="1">"c7249"</definedName>
    <definedName name="IQ_WHOLESALE_SALES_INDEX_POP_FC" hidden="1">"c8129"</definedName>
    <definedName name="IQ_WHOLESALE_SALES_INDEX_YOY" hidden="1">"c7469"</definedName>
    <definedName name="IQ_WHOLESALE_SALES_INDEX_YOY_FC" hidden="1">"c8349"</definedName>
    <definedName name="IQ_WHOLESALE_SALES_POP" hidden="1">"c7248"</definedName>
    <definedName name="IQ_WHOLESALE_SALES_POP_FC" hidden="1">"c8128"</definedName>
    <definedName name="IQ_WHOLESALE_SALES_YOY" hidden="1">"c7468"</definedName>
    <definedName name="IQ_WHOLESALE_SALES_YOY_FC" hidden="1">"c8348"</definedName>
    <definedName name="IQ_WIP_INV" hidden="1">"c1335"</definedName>
    <definedName name="IQ_WORKING_CAP" hidden="1">"c3494"</definedName>
    <definedName name="IQ_WORKMEN_WRITTEN" hidden="1">"c1336"</definedName>
    <definedName name="IQ_WRITTEN_OPTION_CONTRACTS_FDIC" hidden="1">"c6509"</definedName>
    <definedName name="IQ_WRITTEN_OPTION_CONTRACTS_FX_RISK_FDIC" hidden="1">"c6514"</definedName>
    <definedName name="IQ_WRITTEN_OPTION_CONTRACTS_NON_FX_IR_FDIC" hidden="1">"c6519"</definedName>
    <definedName name="IQ_XDIV_DATE" hidden="1">"c2104"</definedName>
    <definedName name="IQ_YEAR_FOUNDED" hidden="1">"c6793"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DMONTH" hidden="1">130000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IRPJ98" hidden="1">{#N/A,#N/A,FALSE,"IR E CS 1997";#N/A,#N/A,FALSE,"PR ND";#N/A,#N/A,FALSE,"8191";#N/A,#N/A,FALSE,"8383";#N/A,#N/A,FALSE,"MP 1024";#N/A,#N/A,FALSE,"AD_EX_97";#N/A,#N/A,FALSE,"BD 97"}</definedName>
    <definedName name="IsColHidden" hidden="1">FALSE</definedName>
    <definedName name="IsLTMColHidden" hidden="1">FALSE</definedName>
    <definedName name="IUUI" hidden="1">{"RRHH",#N/A,FALSE,"Por Dirección";"Operaciones",#N/A,FALSE,"Por Dirección";"Logística",#N/A,FALSE,"Por Dirección";"Comercial",#N/A,FALSE,"Por Dirección";"Administracion",#N/A,FALSE,"Por Dirección"}</definedName>
    <definedName name="j" hidden="1">{"RRHH",#N/A,FALSE,"Por Dirección";"Operaciones",#N/A,FALSE,"Por Dirección";"Logística",#N/A,FALSE,"Por Dirección";"Comercial",#N/A,FALSE,"Por Dirección";"Administracion",#N/A,FALSE,"Por Dirección"}</definedName>
    <definedName name="JANA" hidden="1">{"Fecha_Novembro",#N/A,FALSE,"FECHAMENTO-2002 ";"Defer_Novembro",#N/A,FALSE,"DIFERIDO";"Pis_Novembro",#N/A,FALSE,"PIS COFINS";"Iss_Novembro",#N/A,FALSE,"ISS"}</definedName>
    <definedName name="jh" hidden="1">{"Fecha_Novembro",#N/A,FALSE,"FECHAMENTO-2002 ";"Defer_Novembro",#N/A,FALSE,"DIFERIDO";"Pis_Novembro",#N/A,FALSE,"PIS COFINS";"Iss_Novembro",#N/A,FALSE,"ISS"}</definedName>
    <definedName name="jhjhjhhjh" hidden="1">'[5]ACUMULADO ANO 2001'!$B$6:$B$13</definedName>
    <definedName name="Justif" hidden="1">{#N/A,#N/A,FALSE,"Extra2";#N/A,#N/A,FALSE,"Comp2";#N/A,#N/A,FALSE,"Ret-PL"}</definedName>
    <definedName name="Justif_03" hidden="1">{#N/A,#N/A,FALSE,"Extra2";#N/A,#N/A,FALSE,"Comp2";#N/A,#N/A,FALSE,"Ret-PL"}</definedName>
    <definedName name="k" hidden="1">[7]Lead!A1</definedName>
    <definedName name="kj" hidden="1">{#N/A,#N/A,FALSE,"RESUMO"}</definedName>
    <definedName name="kk" hidden="1">{#N/A,#N/A,FALSE,"Previa Fech";#N/A,#N/A,FALSE,"PIS.COFINS";#N/A,#N/A,FALSE,"PDD";#N/A,#N/A,FALSE,"PIRD";#N/A,#N/A,FALSE,"C.Social";#N/A,#N/A,FALSE,"LALUR";#N/A,#N/A,FALSE,"Estimado(2)";#N/A,#N/A,FALSE,"Estimado-1";#N/A,#N/A,FALSE,"C.Social_RF";#N/A,#N/A,FALSE,"LALUR_RF";#N/A,#N/A,FALSE,"Contr.CT";#N/A,#N/A,FALSE,"Comparativo";#N/A,#N/A,FALSE,"Extra-1";#N/A,#N/A,FALSE,"RET-PL."}</definedName>
    <definedName name="kkk" hidden="1">{#N/A,#N/A,FALSE,"Ventas";#N/A,#N/A,FALSE,"MARGEN";#N/A,#N/A,FALSE,"Resultado";#N/A,#N/A,FALSE,"GRAFICOS";#N/A,#N/A,FALSE,"GRAFICOS (2)"}</definedName>
    <definedName name="kkkkk" hidden="1">{"TotalGeralDespesasPorArea",#N/A,FALSE,"VinculosAccessEfetivo"}</definedName>
    <definedName name="kkkkkkkkk" hidden="1">{"Fecha_Dezembro",#N/A,FALSE,"FECHAMENTO-2002 ";"Defer_Dezermbro",#N/A,FALSE,"DIFERIDO";"Pis_Dezembro",#N/A,FALSE,"PIS COFINS";"Iss_Dezembro",#N/A,FALSE,"ISS"}</definedName>
    <definedName name="kksksksksks" hidden="1">#REF!</definedName>
    <definedName name="kll" hidden="1">{#N/A,#N/A,FALSE,"Audit Program";#N/A,#N/A,FALSE,"T&amp;D Total";#N/A,#N/A,FALSE,"LNG Total";#N/A,#N/A,FALSE,"Power Total";#N/A,#N/A,FALSE,"Other Total";#N/A,#N/A,FALSE,"E&amp;P Total"}</definedName>
    <definedName name="lç" hidden="1">{#N/A,#N/A,FALSE,"Previa Fech";#N/A,#N/A,FALSE,"PIS.COFINS";#N/A,#N/A,FALSE,"PDD";#N/A,#N/A,FALSE,"PIRD";#N/A,#N/A,FALSE,"C.Social";#N/A,#N/A,FALSE,"LALUR";#N/A,#N/A,FALSE,"Estimado(2)";#N/A,#N/A,FALSE,"Estimado-1";#N/A,#N/A,FALSE,"C.Social_RF";#N/A,#N/A,FALSE,"LALUR_RF";#N/A,#N/A,FALSE,"Contr.CT";#N/A,#N/A,FALSE,"Comparativo";#N/A,#N/A,FALSE,"Extra-1";#N/A,#N/A,FALSE,"RET-PL.";#N/A,#N/A,FALSE,"Mét.Financ.";#N/A,#N/A,FALSE,"ficha"}</definedName>
    <definedName name="legend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limcount" hidden="1">2</definedName>
    <definedName name="LIX" hidden="1">{#N/A,#N/A,FALSE,"Relatórios";"Vendas e Custos",#N/A,FALSE,"Vendas e Custos";"Premissas",#N/A,FALSE,"Premissas";"Projeções",#N/A,FALSE,"Projeções";"Dolar",#N/A,FALSE,"Dolar";"Original",#N/A,FALSE,"Original e UFIR"}</definedName>
    <definedName name="lixão" hidden="1">{#N/A,#N/A,FALSE,"Relatórios";"Vendas e Custos",#N/A,FALSE,"Vendas e Custos";"Premissas",#N/A,FALSE,"Premissas";"Projeções",#N/A,FALSE,"Projeções";"Dolar",#N/A,FALSE,"Dolar";"Original",#N/A,FALSE,"Original e UFIR"}</definedName>
    <definedName name="lixo" hidden="1">{#N/A,#N/A,FALSE,"Relatórios";"Vendas e Custos",#N/A,FALSE,"Vendas e Custos";"Premissas",#N/A,FALSE,"Premissas";"Projeções",#N/A,FALSE,"Projeções";"Dolar",#N/A,FALSE,"Dolar";"Original",#N/A,FALSE,"Original e UFIR"}</definedName>
    <definedName name="ljdfljadsñf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ll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lll" hidden="1">{"Fecha_Novembro",#N/A,FALSE,"FECHAMENTO-2002 ";"Defer_Novembro",#N/A,FALSE,"DIFERIDO";"Pis_Novembro",#N/A,FALSE,"PIS COFINS";"Iss_Novembro",#N/A,FALSE,"ISS"}</definedName>
    <definedName name="Loiana" hidden="1">{#N/A,#N/A,FALSE,"Extra2";#N/A,#N/A,FALSE,"Comp2";#N/A,#N/A,FALSE,"Ret-PL"}</definedName>
    <definedName name="M" hidden="1">{"'Quadro'!$A$4:$BG$78"}</definedName>
    <definedName name="Mayo" hidden="1">{"RRHH",#N/A,FALSE,"Por Dirección";"Operaciones",#N/A,FALSE,"Por Dirección";"Logística",#N/A,FALSE,"Por Dirección";"Comercial",#N/A,FALSE,"Por Dirección";"Administracion",#N/A,FALSE,"Por Dirección"}</definedName>
    <definedName name="MC" hidden="1">{"Purchase 100 Cash",#N/A,FALSE,"Deal 1";#N/A,#N/A,FALSE,"Deal 1b"}</definedName>
    <definedName name="mensal" hidden="1">{TRUE,TRUE,0.25,-14,454.5,281.25,FALSE,TRUE,TRUE,TRUE,0,1,28,1,5,4,4,4,TRUE,TRUE,3,TRUE,1,TRUE,75,"Swvu.CATODO.","ACwvu.CATODO.",#N/A,FALSE,FALSE,0.78740157480315,0.67,0.984251968503937,0.984251968503937,2,"&amp;L&amp;14DIAC &amp; SEPLA &amp; DIVEL &amp; DILAM
&amp;C&amp;""Arial,Negrito""&amp;16PROGRAMAÇÃO &amp;""Arial,Normal""DIÁRIA DE COBRE- 1997
VERGALHÃO&amp;R&amp;14Emissão: 20/03/97
&amp;T&amp;8
","&amp;L&amp;8Clientes ( total= 11):&amp;10GS-DIAC-DIAC(Sonia)-DIAC(Edilson)-DIAC(Marcelo)-DIVEL-DILAM-DILAM/Expedição-DIMEL-DIQUAL-DISUP(Almeida)&amp;R&amp;14&amp;F
&amp;A",TRUE,TRUE,FALSE,FALSE,1,#N/A,1,1,FALSE,FALSE,"Rwvu.CATODO.",#N/A,FALSE,FALSE,FALSE,1,300,300,FALSE,FALSE,TRUE,TRUE,TRUE}</definedName>
    <definedName name="MesReferencia">[8]Capa!$C$5</definedName>
    <definedName name="mike" hidden="1">{#N/A,#N/A,FALSE,"Aging Summary";#N/A,#N/A,FALSE,"Ratio Analysis";#N/A,#N/A,FALSE,"Test 120 Day Accts";#N/A,#N/A,FALSE,"Tickmarks"}</definedName>
    <definedName name="NADA1" hidden="1">{#N/A,#N/A,TRUE,"DIÁRIA";#N/A,#N/A,TRUE,"DIÁRIA"}</definedName>
    <definedName name="name1" hidden="1">'[9]ACUMULADO ANO 2001'!$B$6:$B$13</definedName>
    <definedName name="new" hidden="1">{#N/A,#N/A,FALSE,"Previa Fech";#N/A,#N/A,FALSE,"PIS";#N/A,#N/A,FALSE,"COFINS";#N/A,#N/A,FALSE,"PDD";#N/A,#N/A,FALSE,"C.Social";#N/A,#N/A,FALSE,"LALUR";#N/A,#N/A,FALSE,"Estimado(2)";#N/A,#N/A,FALSE,"Estimado-1";#N/A,#N/A,FALSE,"C.Social_RF";#N/A,#N/A,FALSE,"LALUR_RF";#N/A,#N/A,FALSE,"Comparativo";#N/A,#N/A,FALSE,"Extra-1";#N/A,#N/A,FALSE,"RET-PL."}</definedName>
    <definedName name="ni" hidden="1">{#N/A,#N/A,FALSE,"Previa Fech";#N/A,#N/A,FALSE,"PIS";#N/A,#N/A,FALSE,"COFINS";#N/A,#N/A,FALSE,"PDD";#N/A,#N/A,FALSE,"C.Social";#N/A,#N/A,FALSE,"LALUR";#N/A,#N/A,FALSE,"Estimado(2)";#N/A,#N/A,FALSE,"Estimado-1";#N/A,#N/A,FALSE,"C.Social_RF";#N/A,#N/A,FALSE,"LALUR_RF";#N/A,#N/A,FALSE,"Comparativo";#N/A,#N/A,FALSE,"Extra-1";#N/A,#N/A,FALSE,"RET-PL."}</definedName>
    <definedName name="ñl" hidden="1">{"RRHH",#N/A,FALSE,"Por Dirección";"Operaciones",#N/A,FALSE,"Por Dirección";"Logística",#N/A,FALSE,"Por Dirección";"Comercial",#N/A,FALSE,"Por Dirección";"Administracion",#N/A,FALSE,"Por Dirección"}</definedName>
    <definedName name="nnnnn" hidden="1">{#N/A,#N/A,FALSE,"Title";#N/A,#N/A,FALSE,"Corp b sheet";#N/A,#N/A,FALSE,"MODIFIED Pl";#N/A,#N/A,FALSE,"Balance Sheet";#N/A,#N/A,FALSE,"Profit and Loss";#N/A,#N/A,FALSE,"Supplement info";#N/A,#N/A,FALSE,"Cashflow";#N/A,#N/A,FALSE,"Asspc Co - Inv Schedule";#N/A,#N/A,FALSE,"kpi"}</definedName>
    <definedName name="no" hidden="1">{#N/A,#N/A,FALSE,"Aging Summary";#N/A,#N/A,FALSE,"Ratio Analysis";#N/A,#N/A,FALSE,"Test 120 Day Accts";#N/A,#N/A,FALSE,"Tickmarks"}</definedName>
    <definedName name="Novo" hidden="1">#REF!</definedName>
    <definedName name="NOVO_2" hidden="1">#REF!</definedName>
    <definedName name="NumofGrpAccts" hidden="1">2</definedName>
    <definedName name="nvnvnvnv" hidden="1">{#N/A,#N/A,FALSE,"Aging Summary";#N/A,#N/A,FALSE,"Ratio Analysis";#N/A,#N/A,FALSE,"Test 120 Day Accts";#N/A,#N/A,FALSE,"Tickmarks"}</definedName>
    <definedName name="OLIVIO" hidden="1">{TRUE,TRUE,0.25,-14,454.5,281.25,FALSE,TRUE,TRUE,TRUE,0,1,28,1,5,4,4,4,TRUE,TRUE,3,TRUE,1,TRUE,75,"Swvu.CATODO.","ACwvu.CATODO.",#N/A,FALSE,FALSE,0.78740157480315,0.67,0.984251968503937,0.984251968503937,2,"&amp;L&amp;14DIAC &amp; SEPLA &amp; DIVEL &amp; DILAM
&amp;C&amp;""Arial,Negrito""&amp;16PROGRAMAÇÃO &amp;""Arial,Normal""DIÁRIA DE COBRE- 1997
VERGALHÃO&amp;R&amp;14Emissão: 20/03/97
&amp;T&amp;8
","&amp;L&amp;8Clientes ( total= 11):&amp;10GS-DIAC-DIAC(Sonia)-DIAC(Edilson)-DIAC(Marcelo)-DIVEL-DILAM-DILAM/Expedição-DIMEL-DIQUAL-DISUP(Almeida)&amp;R&amp;14&amp;F
&amp;A",TRUE,TRUE,FALSE,FALSE,1,#N/A,1,1,FALSE,FALSE,"Rwvu.CATODO.",#N/A,FALSE,FALSE,FALSE,1,300,300,FALSE,FALSE,TRUE,TRUE,TRUE}</definedName>
    <definedName name="ooo" hidden="1">{TRUE,TRUE,0.25,-14,454.5,281.25,FALSE,TRUE,TRUE,TRUE,0,1,5,1,5,4,4,4,TRUE,TRUE,3,TRUE,1,TRUE,75,"Swvu.VERGALHÃO.","ACwvu.VERGALHÃO.",#N/A,FALSE,FALSE,0.78740157480315,0.67,0.984251968503937,0.984251968503937,2,"&amp;L&amp;14DIAC &amp; SEPLA &amp; DIVEL &amp; DILAM
&amp;C&amp;""Arial,Negrito""&amp;16PROGRAMAÇÃO &amp;""Arial,Normal""DIÁRIA DE COBRE- 1997
VERGALHÃO&amp;R&amp;14Emissão: 20/03/97
&amp;T&amp;8
","&amp;L&amp;8Clientes ( total= 11):&amp;10GS-DIAC-DIAC(Sonia)-DIAC(Edilson)-DIAC(Marcelo)-DIVEL-DILAM-DILAM/Expedição-DIMEL-DIQUAL-DISUP(Almeida)&amp;R&amp;14&amp;F
&amp;A",TRUE,TRUE,FALSE,FALSE,1,#N/A,1,1,FALSE,FALSE,"Rwvu.VERGALHÃO.",#N/A,FALSE,FALSE,FALSE,1,300,300,FALSE,FALSE,TRUE,TRUE,TRUE}</definedName>
    <definedName name="p" hidden="1">{"RRHH",#N/A,FALSE,"Por Dirección";"Operaciones",#N/A,FALSE,"Por Dirección";"Logística",#N/A,FALSE,"Por Dirección";"Comercial",#N/A,FALSE,"Por Dirección";"Administracion",#N/A,FALSE,"Por Dirección"}</definedName>
    <definedName name="pagani" hidden="1">{#N/A,#N/A,TRUE,"Resumo de Preços"}</definedName>
    <definedName name="Pal_Workbook_GUID" hidden="1">"FL7QJINPCEWEXYP1HMSVNPRH"</definedName>
    <definedName name="POSTO" hidden="1">{"RRHH",#N/A,FALSE,"Por Dirección";"Operaciones",#N/A,FALSE,"Por Dirección";"Logística",#N/A,FALSE,"Por Dirección";"Comercial",#N/A,FALSE,"Por Dirección";"Administracion",#N/A,FALSE,"Por Dirección"}</definedName>
    <definedName name="pp" hidden="1">'[10]Fin LP'!#REF!</definedName>
    <definedName name="Print" hidden="1">{"CSC_1",#N/A,FALSE,"CSC Outputs";"CSC_2",#N/A,FALSE,"CSC Outputs"}</definedName>
    <definedName name="Print_CSC_Report_2" hidden="1">{"CSC_1",#N/A,FALSE,"CSC Outputs";"CSC_2",#N/A,FALSE,"CSC Outputs"}</definedName>
    <definedName name="Print_CSC_Report_3" hidden="1">{"CSC_1",#N/A,FALSE,"CSC Outputs";"CSC_2",#N/A,FALSE,"CSC Outputs"}</definedName>
    <definedName name="Print_CSC_Report_4" hidden="1">{"CSC_1",#N/A,FALSE,"CSC Outputs";"CSC_2",#N/A,FALSE,"CSC Outputs"}</definedName>
    <definedName name="PUB_FileID" hidden="1">"L10003649.xls"</definedName>
    <definedName name="PUB_UserID" hidden="1">"MAYERX"</definedName>
    <definedName name="q" hidden="1">{#N/A,#N/A,FALSE,"Ventas";#N/A,#N/A,FALSE,"MARGEN";#N/A,#N/A,FALSE,"Resultado";#N/A,#N/A,FALSE,"GRAFICOS";#N/A,#N/A,FALSE,"GRAFICOS (2)"}</definedName>
    <definedName name="qq" hidden="1">{#N/A,#N/A,FALSE,"Ventas";#N/A,#N/A,FALSE,"MARGEN";#N/A,#N/A,FALSE,"Resultado";#N/A,#N/A,FALSE,"GRAFICOS";#N/A,#N/A,FALSE,"GRAFICOS (2)"}</definedName>
    <definedName name="qqqqqqqqqq" hidden="1">{"RRHH",#N/A,FALSE,"Por Dirección";"Operaciones",#N/A,FALSE,"Por Dirección";"Logística",#N/A,FALSE,"Por Dirección";"Comercial",#N/A,FALSE,"Por Dirección";"Administracion",#N/A,FALSE,"Por Dirección"}</definedName>
    <definedName name="re" hidden="1">{"RRHH",#N/A,FALSE,"Por Dirección";"Operaciones",#N/A,FALSE,"Por Dirección";"Logística",#N/A,FALSE,"Por Dirección";"Comercial",#N/A,FALSE,"Por Dirección";"Administracion",#N/A,FALSE,"Por Dirección"}</definedName>
    <definedName name="redo" hidden="1">{#N/A,#N/A,FALSE,"ACQ_GRAPHS";#N/A,#N/A,FALSE,"T_1 GRAPHS";#N/A,#N/A,FALSE,"T_2 GRAPHS";#N/A,#N/A,FALSE,"COMB_GRAPHS"}</definedName>
    <definedName name="Referencia">[8]Aux!$B$4:$F$16</definedName>
    <definedName name="Referencia2">[8]Aux!$C$4:$F$16</definedName>
    <definedName name="relatorio2" hidden="1">{#N/A,#N/A,FALSE,"Relatórios";"Vendas e Custos",#N/A,FALSE,"Vendas e Custos";"Premissas",#N/A,FALSE,"Premissas";"Projeções",#N/A,FALSE,"Projeções";"Dolar",#N/A,FALSE,"Dolar";"Original",#N/A,FALSE,"Original e UFIR"}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7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5000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Roger" hidden="1">"                                                                                                                                                                                                                                                            38"</definedName>
    <definedName name="RowLevel" hidden="1">1</definedName>
    <definedName name="rr" hidden="1">{#N/A,#N/A,FALSE,"Previa Fech";#N/A,#N/A,FALSE,"PIS";#N/A,#N/A,FALSE,"COFINS";#N/A,#N/A,FALSE,"PDD";#N/A,#N/A,FALSE,"C.Social";#N/A,#N/A,FALSE,"LALUR";#N/A,#N/A,FALSE,"Estimado(2)";#N/A,#N/A,FALSE,"Estimado-1";#N/A,#N/A,FALSE,"C.Social_RF";#N/A,#N/A,FALSE,"LALUR_RF";#N/A,#N/A,FALSE,"Comparativo";#N/A,#N/A,FALSE,"Extra-1";#N/A,#N/A,FALSE,"RET-PL."}</definedName>
    <definedName name="rraa" hidden="1">{#N/A,#N/A,FALSE,"Previa Fech";#N/A,#N/A,FALSE,"PIS.COFINS";#N/A,#N/A,FALSE,"PDD";#N/A,#N/A,FALSE,"PIRD";#N/A,#N/A,FALSE,"C.Social";#N/A,#N/A,FALSE,"LALUR";#N/A,#N/A,FALSE,"Estimado(2)";#N/A,#N/A,FALSE,"Estimado-1";#N/A,#N/A,FALSE,"C.Social_RF";#N/A,#N/A,FALSE,"LALUR_RF";#N/A,#N/A,FALSE,"Contr.CT";#N/A,#N/A,FALSE,"Comparativo";#N/A,#N/A,FALSE,"Extra-1";#N/A,#N/A,FALSE,"RET-PL."}</definedName>
    <definedName name="rt" hidden="1">{"RRHH",#N/A,FALSE,"Por Dirección";"Operaciones",#N/A,FALSE,"Por Dirección";"Logística",#N/A,FALSE,"Por Dirección";"Comercial",#N/A,FALSE,"Por Dirección";"Administracion",#N/A,FALSE,"Por Dirección"}</definedName>
    <definedName name="rv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rwr" hidden="1">{"CSC_1",#N/A,FALSE,"CSC Outputs";"CSC_2",#N/A,FALSE,"CSC Outputs"}</definedName>
    <definedName name="Rwvu.CATODO." hidden="1">#REF!,#REF!,#REF!,#REF!,#REF!,#REF!</definedName>
    <definedName name="Rwvu.VERGALHÃO." hidden="1">#REF!,#REF!,#REF!,#REF!,#REF!,#REF!</definedName>
    <definedName name="sa2s" hidden="1">#REF!</definedName>
    <definedName name="sadasd" hidden="1">{#N/A,#N/A,FALSE,"Audit Program";#N/A,#N/A,FALSE,"T&amp;D Total";#N/A,#N/A,FALSE,"LNG Total";#N/A,#N/A,FALSE,"Power Total";#N/A,#N/A,FALSE,"Other Total";#N/A,#N/A,FALSE,"E&amp;P Total"}</definedName>
    <definedName name="SAPBEXdnldView" hidden="1">"F2S4QV3TTPUIFKVBCHDRCGF6F"</definedName>
    <definedName name="SAPBEXhrIndnt" hidden="1">1</definedName>
    <definedName name="SAPBEXrevision" hidden="1">1</definedName>
    <definedName name="SAPBEXsysID" hidden="1">"BWP"</definedName>
    <definedName name="SAPBEXwbID" hidden="1">"44OVV3OZI2OMRWDB2C8120W7B"</definedName>
    <definedName name="SAPFuncF4Help" localSheetId="14" hidden="1">Main.SAPF4Help()</definedName>
    <definedName name="SAPFuncF4Help" localSheetId="15" hidden="1">Main.SAPF4Help()</definedName>
    <definedName name="SAPFuncF4Help" localSheetId="16" hidden="1">Main.SAPF4Help()</definedName>
    <definedName name="SAPFuncF4Help" localSheetId="17" hidden="1">Main.SAPF4Help()</definedName>
    <definedName name="SAPFuncF4Help" localSheetId="18" hidden="1">Main.SAPF4Help()</definedName>
    <definedName name="SAPFuncF4Help" localSheetId="19" hidden="1">Main.SAPF4Help()</definedName>
    <definedName name="SAPFuncF4Help" hidden="1">Main.SAPF4Help()</definedName>
    <definedName name="sd" hidden="1">{"RRHH",#N/A,FALSE,"Por Dirección";"Operaciones",#N/A,FALSE,"Por Dirección";"Logística",#N/A,FALSE,"Por Dirección";"Comercial",#N/A,FALSE,"Por Dirección";"Administracion",#N/A,FALSE,"Por Dirección"}</definedName>
    <definedName name="sdasdas" hidden="1">#REF!</definedName>
    <definedName name="sddddddddddd" hidden="1">{"RRHH",#N/A,FALSE,"Por Dirección";"Operaciones",#N/A,FALSE,"Por Dirección";"Logística",#N/A,FALSE,"Por Dirección";"Comercial",#N/A,FALSE,"Por Dirección";"Administracion",#N/A,FALSE,"Por Dirección"}</definedName>
    <definedName name="sdfg" hidden="1">{#N/A,#N/A,FALSE,"Aging Summary";#N/A,#N/A,FALSE,"Ratio Analysis";#N/A,#N/A,FALSE,"Test 120 Day Accts";#N/A,#N/A,FALSE,"Tickmarks"}</definedName>
    <definedName name="seila" hidden="1">{#N/A,#N/A,FALSE,"Aging Summary";#N/A,#N/A,FALSE,"Ratio Analysis";#N/A,#N/A,FALSE,"Test 120 Day Accts";#N/A,#N/A,FALSE,"Tickmarks"}</definedName>
    <definedName name="sencount" hidden="1">3</definedName>
    <definedName name="serwe" hidden="1">{"RRHH",#N/A,FALSE,"Por Dirección";"Operaciones",#N/A,FALSE,"Por Dirección";"Logística",#N/A,FALSE,"Por Dirección";"Comercial",#N/A,FALSE,"Por Dirección";"Administracion",#N/A,FALSE,"Por Dirección"}</definedName>
    <definedName name="sfds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simula2" hidden="1">{TRUE,TRUE,0.25,-14,454.5,281.25,FALSE,TRUE,TRUE,TRUE,0,1,5,1,5,4,4,4,TRUE,TRUE,3,TRUE,1,TRUE,75,"Swvu.VERGALHÃO.","ACwvu.VERGALHÃO.",#N/A,FALSE,FALSE,0.78740157480315,0.67,0.984251968503937,0.984251968503937,2,"&amp;L&amp;14DIAC &amp; SEPLA &amp; DIVEL &amp; DILAM
&amp;C&amp;""Arial,Negrito""&amp;16PROGRAMAÇÃO &amp;""Arial,Normal""DIÁRIA DE COBRE- 1997
VERGALHÃO&amp;R&amp;14Emissão: 20/03/97
&amp;T&amp;8
","&amp;L&amp;8Clientes ( total= 11):&amp;10GS-DIAC-DIAC(Sonia)-DIAC(Edilson)-DIAC(Marcelo)-DIVEL-DILAM-DILAM/Expedição-DIMEL-DIQUAL-DISUP(Almeida)&amp;R&amp;14&amp;F
&amp;A",TRUE,TRUE,FALSE,FALSE,1,#N/A,1,1,FALSE,FALSE,"Rwvu.VERGALHÃO.",#N/A,FALSE,FALSE,FALSE,1,300,300,FALSE,FALSE,TRUE,TRUE,TRUE}</definedName>
    <definedName name="simulado" hidden="1">{TRUE,TRUE,0.25,-14,454.5,281.25,FALSE,TRUE,TRUE,TRUE,0,1,5,1,5,4,4,4,TRUE,TRUE,3,TRUE,1,TRUE,75,"Swvu.VERGALHÃO.","ACwvu.VERGALHÃO.",#N/A,FALSE,FALSE,0.78740157480315,0.67,0.984251968503937,0.984251968503937,2,"&amp;L&amp;14DIAC &amp; SEPLA &amp; DIVEL &amp; DILAM
&amp;C&amp;""Arial,Negrito""&amp;16PROGRAMAÇÃO &amp;""Arial,Normal""DIÁRIA DE COBRE- 1997
VERGALHÃO&amp;R&amp;14Emissão: 20/03/97
&amp;T&amp;8
","&amp;L&amp;8Clientes ( total= 11):&amp;10GS-DIAC-DIAC(Sonia)-DIAC(Edilson)-DIAC(Marcelo)-DIVEL-DILAM-DILAM/Expedição-DIMEL-DIQUAL-DISUP(Almeida)&amp;R&amp;14&amp;F
&amp;A",TRUE,TRUE,FALSE,FALSE,1,#N/A,1,1,FALSE,FALSE,"Rwvu.VERGALHÃO.",#N/A,FALSE,FALSE,FALSE,1,300,300,FALSE,FALSE,TRUE,TRUE,TRUE}</definedName>
    <definedName name="solver_adj" hidden="1">#REF!,#REF!</definedName>
    <definedName name="solver_lin" hidden="1">0</definedName>
    <definedName name="solver_num" hidden="1">0</definedName>
    <definedName name="solver_opt" hidden="1">#REF!</definedName>
    <definedName name="solver_typ" hidden="1">1</definedName>
    <definedName name="solver_val" hidden="1">0</definedName>
    <definedName name="spkjpafka´pfksa" hidden="1">'[11]Suporte DOAR'!#REF!</definedName>
    <definedName name="sss" hidden="1">{#N/A,#N/A,FALSE,"HONORÁRIOS"}</definedName>
    <definedName name="ssss" hidden="1">{"Fecha_Dezembro",#N/A,FALSE,"FECHAMENTO-2002 ";"Defer_Dezermbro",#N/A,FALSE,"DIFERIDO";"Pis_Dezembro",#N/A,FALSE,"PIS COFINS";"Iss_Dezembro",#N/A,FALSE,"ISS"}</definedName>
    <definedName name="sssss" hidden="1">{"Fecha_Dezembro",#N/A,FALSE,"FECHAMENTO-2002 ";"Defer_Dezermbro",#N/A,FALSE,"DIFERIDO";"Pis_Dezembro",#N/A,FALSE,"PIS COFINS";"Iss_Dezembro",#N/A,FALSE,"ISS"}</definedName>
    <definedName name="sssssss" hidden="1">{"Fecha_Dezembro",#N/A,FALSE,"FECHAMENTO-2002 ";"Defer_Dezermbro",#N/A,FALSE,"DIFERIDO";"Pis_Dezembro",#N/A,FALSE,"PIS COFINS";"Iss_Dezembro",#N/A,FALSE,"ISS"}</definedName>
    <definedName name="Swvu.CATODO." hidden="1">#REF!</definedName>
    <definedName name="Swvu.summary1." hidden="1">[3]Comps!$A$1:$AA$49</definedName>
    <definedName name="Swvu.summary2." hidden="1">[3]Comps!$A$147:$AA$192</definedName>
    <definedName name="Swvu.summary3." hidden="1">[3]Comps!$A$103:$AA$146</definedName>
    <definedName name="Swvu.VERGALHÃO." hidden="1">#REF!</definedName>
    <definedName name="t" hidden="1">{"CSC_1",#N/A,FALSE,"CSC Outputs";"CSC_2",#N/A,FALSE,"CSC Outputs"}</definedName>
    <definedName name="taiane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TBdbName" hidden="1">"88D5BF544BE111D2B8C5006097494125.mdb"</definedName>
    <definedName name="Temp_04.01" hidden="1">{#N/A,#N/A,FALSE,"Previa Fech";#N/A,#N/A,FALSE,"PIS";#N/A,#N/A,FALSE,"COFINS";#N/A,#N/A,FALSE,"PDD";#N/A,#N/A,FALSE,"C.Social";#N/A,#N/A,FALSE,"LALUR";#N/A,#N/A,FALSE,"Estimado(2)";#N/A,#N/A,FALSE,"Estimado-1";#N/A,#N/A,FALSE,"C.Social_RF";#N/A,#N/A,FALSE,"LALUR_RF";#N/A,#N/A,FALSE,"Comparativo";#N/A,#N/A,FALSE,"Extra-1";#N/A,#N/A,FALSE,"RET-PL."}</definedName>
    <definedName name="TEMP_06.01" hidden="1">{#N/A,#N/A,FALSE,"Previa Fech";#N/A,#N/A,FALSE,"PIS";#N/A,#N/A,FALSE,"COFINS";#N/A,#N/A,FALSE,"PDD";#N/A,#N/A,FALSE,"C.Social";#N/A,#N/A,FALSE,"LALUR";#N/A,#N/A,FALSE,"Estimado(2)";#N/A,#N/A,FALSE,"Estimado-1";#N/A,#N/A,FALSE,"C.Social_RF";#N/A,#N/A,FALSE,"LALUR_RF";#N/A,#N/A,FALSE,"Comparativo";#N/A,#N/A,FALSE,"Extra-1";#N/A,#N/A,FALSE,"RET-PL."}</definedName>
    <definedName name="Temp_07.01" hidden="1">{#N/A,#N/A,FALSE,"Previa Fech";#N/A,#N/A,FALSE,"PIS";#N/A,#N/A,FALSE,"COFINS";#N/A,#N/A,FALSE,"PDD";#N/A,#N/A,FALSE,"C.Social";#N/A,#N/A,FALSE,"LALUR";#N/A,#N/A,FALSE,"Estimado(2)";#N/A,#N/A,FALSE,"Estimado-1";#N/A,#N/A,FALSE,"C.Social_RF";#N/A,#N/A,FALSE,"LALUR_RF";#N/A,#N/A,FALSE,"Comparativo";#N/A,#N/A,FALSE,"Extra-1";#N/A,#N/A,FALSE,"RET-PL."}</definedName>
    <definedName name="temp_10" hidden="1">{#N/A,#N/A,FALSE,"Extra2";#N/A,#N/A,FALSE,"Comp2";#N/A,#N/A,FALSE,"Ret-PL"}</definedName>
    <definedName name="temp_12" hidden="1">{#N/A,#N/A,FALSE,"Extra2";#N/A,#N/A,FALSE,"Comp2";#N/A,#N/A,FALSE,"Ret-PL"}</definedName>
    <definedName name="teste" hidden="1">{"'Quadro'!$A$4:$BG$78"}</definedName>
    <definedName name="teste2" hidden="1">{"Fecha_Novembro",#N/A,FALSE,"FECHAMENTO-2002 ";"Defer_Novembro",#N/A,FALSE,"DIFERIDO";"Pis_Novembro",#N/A,FALSE,"PIS COFINS";"Iss_Novembro",#N/A,FALSE,"ISS"}</definedName>
    <definedName name="teste3" hidden="1">{"Fecha_Outubro",#N/A,FALSE,"FECHAMENTO-2002 ";"Defer_Outubro",#N/A,FALSE,"DIFERIDO";"Pis_Outubro",#N/A,FALSE,"PIS COFINS";"Iss_Outubro",#N/A,FALSE,"ISS"}</definedName>
    <definedName name="teste4" hidden="1">{#N/A,#N/A,FALSE,"HONORÁRIOS"}</definedName>
    <definedName name="teste5" hidden="1">{"Fecha_Setembro",#N/A,FALSE,"FECHAMENTO-2002 ";"Defer_Setembro",#N/A,FALSE,"DIFERIDO";"Pis_Setembro",#N/A,FALSE,"PIS COFINS";"Iss_Setembro",#N/A,FALSE,"ISS"}</definedName>
    <definedName name="testew" hidden="1">{"'Quadro'!$A$4:$BG$78"}</definedName>
    <definedName name="TextRefCopyRangeCount" hidden="1">68</definedName>
    <definedName name="TM1REBUILDOPTION">1</definedName>
    <definedName name="tt" hidden="1">{"RRHH",#N/A,FALSE,"Por Dirección";"Operaciones",#N/A,FALSE,"Por Dirección";"Logística",#N/A,FALSE,"Por Dirección";"Comercial",#N/A,FALSE,"Por Dirección";"Administracion",#N/A,FALSE,"Por Dirección"}</definedName>
    <definedName name="TY" hidden="1">{"RRHH",#N/A,FALSE,"Por Dirección";"Operaciones",#N/A,FALSE,"Por Dirección";"Logística",#N/A,FALSE,"Por Dirección";"Comercial",#N/A,FALSE,"Por Dirección";"Administracion",#N/A,FALSE,"Por Dirección"}</definedName>
    <definedName name="uio" hidden="1">{"RRHH",#N/A,FALSE,"Por Dirección";"Operaciones",#N/A,FALSE,"Por Dirección";"Logística",#N/A,FALSE,"Por Dirección";"Comercial",#N/A,FALSE,"Por Dirección";"Administracion",#N/A,FALSE,"Por Dirección"}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vbvcxhbv" hidden="1">{"RRHH",#N/A,FALSE,"Por Dirección";"Operaciones",#N/A,FALSE,"Por Dirección";"Logística",#N/A,FALSE,"Por Dirección";"Comercial",#N/A,FALSE,"Por Dirección";"Administracion",#N/A,FALSE,"Por Dirección"}</definedName>
    <definedName name="vdffdg" hidden="1">{"RRHH",#N/A,FALSE,"Por Dirección";"Operaciones",#N/A,FALSE,"Por Dirección";"Logística",#N/A,FALSE,"Por Dirección";"Comercial",#N/A,FALSE,"Por Dirección";"Administracion",#N/A,FALSE,"Por Dirección"}</definedName>
    <definedName name="VGT" hidden="1">{#N/A,#N/A,FALSE,"Aging Summary";#N/A,#N/A,FALSE,"Ratio Analysis";#N/A,#N/A,FALSE,"Test 120 Day Accts";#N/A,#N/A,FALSE,"Tickmarks"}</definedName>
    <definedName name="w" hidden="1">{#N/A,#N/A,FALSE,"Previa Fech";#N/A,#N/A,FALSE,"PIS.COFINS";#N/A,#N/A,FALSE,"PDD";#N/A,#N/A,FALSE,"PIRD";#N/A,#N/A,FALSE,"C.Social";#N/A,#N/A,FALSE,"LALUR";#N/A,#N/A,FALSE,"Estimado(2)";#N/A,#N/A,FALSE,"Estimado-1";#N/A,#N/A,FALSE,"C.Social_RF";#N/A,#N/A,FALSE,"LALUR_RF";#N/A,#N/A,FALSE,"Contr.CT";#N/A,#N/A,FALSE,"Comparativo";#N/A,#N/A,FALSE,"Extra-1";#N/A,#N/A,FALSE,"RET-PL."}</definedName>
    <definedName name="WD" hidden="1">{"RRHH",#N/A,FALSE,"Por Dirección";"Operaciones",#N/A,FALSE,"Por Dirección";"Logística",#N/A,FALSE,"Por Dirección";"Comercial",#N/A,FALSE,"Por Dirección";"Administracion",#N/A,FALSE,"Por Dirección"}</definedName>
    <definedName name="what" hidden="1">{#N/A,#N/A,FALSE,"BNSF";#N/A,#N/A,FALSE,"KC";#N/A,#N/A,FALSE,"KCws";#N/A,#N/A,FALSE,"MergKC";#N/A,#N/A,FALSE,"CredStwKC";#N/A,#N/A,FALSE,"SP";#N/A,#N/A,FALSE,"SPws";#N/A,#N/A,FALSE,"MergSP";#N/A,#N/A,FALSE,"CredStwSP";#N/A,#N/A,FALSE,"SPbrkup";#N/A,#N/A,FALSE,"SPwBNSFws";#N/A,#N/A,FALSE,"MergSPwBNSF";#N/A,#N/A,FALSE,"CredStSPwBNSF (2)";#N/A,#N/A,FALSE,"SPwKCws (2)";#N/A,#N/A,FALSE,"MergSPwKC (2)";#N/A,#N/A,FALSE,"CredStKCwSP";#N/A,#N/A,FALSE,"ILL";#N/A,#N/A,FALSE,"SPwILLws";#N/A,#N/A,FALSE,"CredStILLwSP";#N/A,#N/A,FALSE,"MergSPwILL";#N/A,#N/A,FALSE,"CredStILLwSP";#N/A,#N/A,FALSE,"Conrail";#N/A,#N/A,FALSE,"CONws";#N/A,#N/A,FALSE,"MergCON";#N/A,#N/A,FALSE,"CredStwCON";#N/A,#N/A,FALSE,"SPwCONws ";#N/A,#N/A,FALSE,"MergSPwCON";#N/A,#N/A,FALSE,"CredStILLwCON";#N/A,#N/A,FALSE,"SPws (2)";#N/A,#N/A,FALSE,"MergSP (2)";#N/A,#N/A,FALSE,"CredStwSP (2)";#N/A,#N/A,FALSE,"CSX";#N/A,#N/A,FALSE,"CSXws";#N/A,#N/A,FALSE,"MergCSX";#N/A,#N/A,FALSE,"CredStwCSX";#N/A,#N/A,FALSE,"Norfolk";#N/A,#N/A,FALSE,"NORws";#N/A,#N/A,FALSE,"MergNOR";#N/A,#N/A,FALSE,"CredStwNOR";#N/A,#N/A,FALSE,"NORwCONws";#N/A,#N/A,FALSE,"MergNORwCON"}</definedName>
    <definedName name="wrn" hidden="1">{"EVA",#N/A,FALSE,"SMT2";#N/A,#N/A,FALSE,"Summary";#N/A,#N/A,FALSE,"Graphs";#N/A,#N/A,FALSE,"4 Panel"}</definedName>
    <definedName name="wrn.Aging._.and._.Trend._.Analysis." hidden="1">{#N/A,#N/A,FALSE,"Aging Summary";#N/A,#N/A,FALSE,"Ratio Analysis";#N/A,#N/A,FALSE,"Test 120 Day Accts";#N/A,#N/A,FALSE,"Tickmarks"}</definedName>
    <definedName name="wrn.Alex." hidden="1">{#N/A,#N/A,FALSE,"TradeSumm";#N/A,#N/A,FALSE,"StatsSumm"}</definedName>
    <definedName name="wrn.ALL." hidden="1">{#N/A,#N/A,FALSE,"INPUTS";#N/A,#N/A,FALSE,"PROFORMA BSHEET";#N/A,#N/A,FALSE,"COMBINED";#N/A,#N/A,FALSE,"ACQUIROR";#N/A,#N/A,FALSE,"TARGET 1";#N/A,#N/A,FALSE,"TARGET 2";#N/A,#N/A,FALSE,"HIGH YIELD";#N/A,#N/A,FALSE,"OVERFUND"}</definedName>
    <definedName name="wrn.All._.Pages.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wrn.Asia.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wrn.Audit._.Report." hidden="1">{#N/A,#N/A,FALSE,"Audit Program";#N/A,#N/A,FALSE,"T&amp;D Total";#N/A,#N/A,FALSE,"LNG Total";#N/A,#N/A,FALSE,"Power Total";#N/A,#N/A,FALSE,"Other Total";#N/A,#N/A,FALSE,"E&amp;P Total"}</definedName>
    <definedName name="wrn.B._.P._.TDS.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wrn.Book." hidden="1">{"EVA",#N/A,FALSE,"SMT2";#N/A,#N/A,FALSE,"Summary";#N/A,#N/A,FALSE,"Graphs";#N/A,#N/A,FALSE,"4 Panel"}</definedName>
    <definedName name="wrn.Budget2000." hidden="1">{#N/A,#N/A,FALSE,"Title";#N/A,#N/A,FALSE,"Corp b sheet";#N/A,#N/A,FALSE,"MODIFIED Pl";#N/A,#N/A,FALSE,"Balance Sheet";#N/A,#N/A,FALSE,"Profit and Loss";#N/A,#N/A,FALSE,"Supplement info";#N/A,#N/A,FALSE,"Cashflow";#N/A,#N/A,FALSE,"Asspc Co - Inv Schedule";#N/A,#N/A,FALSE,"kpi"}</definedName>
    <definedName name="wrn.BUTMAX." hidden="1">{#N/A,#N/A,FALSE,"Ventas";#N/A,#N/A,FALSE,"MARGEN";#N/A,#N/A,FALSE,"Resultado";#N/A,#N/A,FALSE,"GRAFICOS";#N/A,#N/A,FALSE,"GRAFICOS (2)"}</definedName>
    <definedName name="wrn.cacri." hidden="1">{#N/A,#N/A,FALSE,"RESUMO"}</definedName>
    <definedName name="wrn.Cactus._.01." hidden="1">{"Assumptions",#N/A,FALSE,"Financial Statements";"Cash Flow1",#N/A,FALSE,"Financial Statements";"Balance Sheet",#N/A,FALSE,"Financial Statements";"Revenue Build",#N/A,FALSE,"Rev + GM + OM Anal";"Income Statement",#N/A,FALSE,"Financial Statements";"SSGA",#N/A,FALSE,"Rev + GM + OM Anal";"GM Breakdown",#N/A,FALSE,"Rev + GM + OM Anal"}</definedName>
    <definedName name="wrn.catbob." hidden="1">{#N/A,#N/A,FALSE,"PROGRAMAÇÃO SEMANAL";#N/A,#N/A,FALSE,"PROG. DIÁRIA -FEV"}</definedName>
    <definedName name="wrn.CATVERG." hidden="1">{"VERGALHÃO",#N/A,FALSE,"DIÁRIA";"CATODO",#N/A,FALSE,"DIÁRIA"}</definedName>
    <definedName name="wrn.clientcopy." hidden="1">{"WACC_clientcopy",#N/A,FALSE,"Inputs";"Beta_clientcopy",#N/A,FALSE,"Inputs";"SCF_clientcopy",#N/A,FALSE,"Inputs";"ProBS_clientcopy",#N/A,FALSE,"Inputs";"BS_clientcopy",#N/A,FALSE,"Inputs";"ProIS_clientcopy",#N/A,FALSE,"Inputs";"IS_clientcopy",#N/A,FALSE,"Inputs";"Ratios_clientcopy",#N/A,FALSE,"Ratios"}</definedName>
    <definedName name="wrn.COMBINED." hidden="1">{#N/A,#N/A,FALSE,"INPUTS";#N/A,#N/A,FALSE,"PROFORMA BSHEET";#N/A,#N/A,FALSE,"COMBINED";#N/A,#N/A,FALSE,"HIGH YIELD";#N/A,#N/A,FALSE,"COMB_GRAPHS"}</definedName>
    <definedName name="wrn.Complete." hidden="1">{#N/A,#N/A,FALSE,"SMT1";#N/A,#N/A,FALSE,"SMT2";#N/A,#N/A,FALSE,"Summary";#N/A,#N/A,FALSE,"Graphs";#N/A,#N/A,FALSE,"4 Panel"}</definedName>
    <definedName name="wrn.Complete._.Set." hidden="1">{#N/A,#N/A,FALSE,"Full";#N/A,#N/A,FALSE,"Half";#N/A,#N/A,FALSE,"Op Expenses";#N/A,#N/A,FALSE,"Cap Charge";#N/A,#N/A,FALSE,"Cost C";#N/A,#N/A,FALSE,"PP&amp;E";#N/A,#N/A,FALSE,"R&amp;D"}</definedName>
    <definedName name="wrn.contribution." hidden="1">{#N/A,#N/A,FALSE,"Contribution Analysis"}</definedName>
    <definedName name="wrn.Cover." hidden="1">{"coverall",#N/A,FALSE,"Definitions";"cover1",#N/A,FALSE,"Definitions";"cover2",#N/A,FALSE,"Definitions";"cover3",#N/A,FALSE,"Definitions";"cover4",#N/A,FALSE,"Definitions";"cover5",#N/A,FALSE,"Definitions";"blank",#N/A,FALSE,"Definitions"}</definedName>
    <definedName name="wrn.csc." hidden="1">{"orixcsc",#N/A,FALSE,"ORIX CSC";"orixcsc2",#N/A,FALSE,"ORIX CSC"}</definedName>
    <definedName name="wrn.csc2." hidden="1">{#N/A,#N/A,FALSE,"ORIX CSC"}</definedName>
    <definedName name="wrn.CSOCIAL." hidden="1">{#N/A,#N/A,FALSE,"CSOCIAL"}</definedName>
    <definedName name="wrn.CUPID." hidden="1">{"Guide",#N/A,FALSE,"Guidant";"Boston Sci",#N/A,FALSE,"Boston Scientific";"Medtro",#N/A,FALSE,"Medtronic";"St. Jude",#N/A,FALSE,"St. Jude";"Pfi",#N/A,FALSE,"Pfizer";"Bard",#N/A,FALSE,"Bard";"Johns",#N/A,FALSE,"Johnson"}</definedName>
    <definedName name="wrn.Dalmatian._.Data." hidden="1">{"Standard",#N/A,FALSE,"Dal H Inc Stmt";"Standard",#N/A,FALSE,"Dal H Bal Sht";"Standard",#N/A,FALSE,"Dal H CFs"}</definedName>
    <definedName name="wrn.dcf." hidden="1">{"mgmt forecast",#N/A,FALSE,"Mgmt Forecast";"dcf table",#N/A,FALSE,"Mgmt Forecast";"sensitivity",#N/A,FALSE,"Mgmt Forecast";"table inputs",#N/A,FALSE,"Mgmt Forecast";"calculations",#N/A,FALSE,"Mgmt Forecast"}</definedName>
    <definedName name="wrn.DespesasPorArea." hidden="1">{"TotalGeralDespesasPorArea",#N/A,FALSE,"VinculosAccessEfetivo"}</definedName>
    <definedName name="wrn.Dezembro." hidden="1">{"Fecha_Dezembro",#N/A,FALSE,"FECHAMENTO-2002 ";"Defer_Dezermbro",#N/A,FALSE,"DIFERIDO";"Pis_Dezembro",#N/A,FALSE,"PIS COFINS";"Iss_Dezembro",#N/A,FALSE,"ISS"}</definedName>
    <definedName name="wrn.Eagle." hidden="1">{#N/A,#N/A,FALSE,"Historical";#N/A,#N/A,FALSE,"EPS-Purchase";#N/A,#N/A,FALSE,"EPS-Pool";#N/A,#N/A,FALSE,"DCF";"Market Share",#N/A,FALSE,"Revenue";"Revenue",#N/A,FALSE,"Revenue"}</definedName>
    <definedName name="wrn.Europe.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wrn.Everything." hidden="1">{#N/A,#N/A,FALSE,"BNSF";#N/A,#N/A,FALSE,"KC";#N/A,#N/A,FALSE,"KCws";#N/A,#N/A,FALSE,"MergKC";#N/A,#N/A,FALSE,"CredStwKC";#N/A,#N/A,FALSE,"SP";#N/A,#N/A,FALSE,"SPws";#N/A,#N/A,FALSE,"MergSP";#N/A,#N/A,FALSE,"CredStwSP";#N/A,#N/A,FALSE,"SPbrkup";#N/A,#N/A,FALSE,"SPwBNSFws";#N/A,#N/A,FALSE,"MergSPwBNSF";#N/A,#N/A,FALSE,"CredStSPwBNSF (2)";#N/A,#N/A,FALSE,"SPwKCws (2)";#N/A,#N/A,FALSE,"MergSPwKC (2)";#N/A,#N/A,FALSE,"CredStKCwSP";#N/A,#N/A,FALSE,"ILL";#N/A,#N/A,FALSE,"SPwILLws";#N/A,#N/A,FALSE,"CredStILLwSP";#N/A,#N/A,FALSE,"MergSPwILL";#N/A,#N/A,FALSE,"CredStILLwSP";#N/A,#N/A,FALSE,"Conrail";#N/A,#N/A,FALSE,"CONws";#N/A,#N/A,FALSE,"MergCON";#N/A,#N/A,FALSE,"CredStwCON";#N/A,#N/A,FALSE,"SPwCONws ";#N/A,#N/A,FALSE,"MergSPwCON";#N/A,#N/A,FALSE,"CredStILLwCON";#N/A,#N/A,FALSE,"SPws (2)";#N/A,#N/A,FALSE,"MergSP (2)";#N/A,#N/A,FALSE,"CredStwSP (2)";#N/A,#N/A,FALSE,"CSX";#N/A,#N/A,FALSE,"CSXws";#N/A,#N/A,FALSE,"MergCSX";#N/A,#N/A,FALSE,"CredStwCSX";#N/A,#N/A,FALSE,"Norfolk";#N/A,#N/A,FALSE,"NORws";#N/A,#N/A,FALSE,"MergNOR";#N/A,#N/A,FALSE,"CredStwNOR";#N/A,#N/A,FALSE,"NORwCONws";#N/A,#N/A,FALSE,"MergNORwCON"}</definedName>
    <definedName name="wrn.EXPENSES._.98._.US." hidden="1">{"Expenses 98 MKT",#N/A,TRUE,"MKT";"Expenses 98 BUSS",#N/A,TRUE,"BusOper";"Expenses 98 TECH",#N/A,TRUE,"Tech";"Expenses 98 LOCAL",#N/A,TRUE,"LocalProg";"Expenses 98 GA",#N/A,TRUE,"G&amp;A";"Expenses 98 CONSOL",#N/A,TRUE,"Consolidate"}</definedName>
    <definedName name="wrn.EXPENSES._.99._.REAL." hidden="1">{"Reais 99 MKT",#N/A,TRUE,"MKT";"Reais 99 BUSS",#N/A,TRUE,"BusOper";"Reais 99 TECH",#N/A,TRUE,"Tech";"Reais 99 LOCAL",#N/A,TRUE,"LocalProg";"Reais 99 GA",#N/A,TRUE,"G&amp;A";"Reais 99 CONSOL",#N/A,TRUE,"Consolidate"}</definedName>
    <definedName name="wrn.fcb2" hidden="1">{"FCB_ALL",#N/A,FALSE,"FCB"}</definedName>
    <definedName name="wrn.FECH._.IMPOSTOS." hidden="1">{#N/A,#N/A,FALSE,"RESUMO";#N/A,#N/A,FALSE,"PDD";#N/A,#N/A,FALSE,"P.I.R.D. ";#N/A,#N/A,FALSE,"Contr.CT";#N/A,#N/A,FALSE,"Cofins";#N/A,#N/A,FALSE,"PIS";#N/A,#N/A,FALSE,"C.Social";#N/A,#N/A,FALSE,"C.Social (2)";#N/A,#N/A,FALSE,"Lalur";#N/A,#N/A,FALSE,"Lalur (2)";#N/A,#N/A,FALSE,"Estimado1";#N/A,#N/A,FALSE,"Temp 12";#N/A,#N/A,FALSE,"Estimado2"}</definedName>
    <definedName name="wrn.filecopy." hidden="1">{"WACC_filecopy",#N/A,FALSE,"Inputs";"Beta_filecopy",#N/A,FALSE,"Inputs";"SCF_filecopy",#N/A,FALSE,"Inputs";"ProBS_filecopy",#N/A,FALSE,"Inputs";"BS_filecopy",#N/A,FALSE,"Inputs";"ProIS_filecopy",#N/A,FALSE,"Inputs";"IS_filecopy",#N/A,FALSE,"Inputs"}</definedName>
    <definedName name="wrn.FINANCIAL._.MONTH." hidden="1">{"Expense Analysis MKT",#N/A,TRUE,"MKT";"Expense Analysis BUSS",#N/A,TRUE,"BusOper";"Expense Analysis TECH",#N/A,TRUE,"Tech";"Expense Analysis LOCAL",#N/A,TRUE,"LocalProg";"Expense Analysis GA",#N/A,TRUE,"G&amp;A";"Expense Analysis CONSOL",#N/A,TRUE,"Consolidate"}</definedName>
    <definedName name="wrn.FINANCIAL._.MONTHS." hidden="1">{"Expenses Amalysis Months MKT",#N/A,TRUE,"MKT";"Expenses Analysis Months BUSS",#N/A,TRUE,"BusOper";"Expenses Analysis Months TECH",#N/A,TRUE,"Tech";"Expenses Analysis Months LOCAL",#N/A,TRUE,"LocalProg";"Expenses Analysis Months GA",#N/A,TRUE,"G&amp;A";"Expenses Analysis Months CONSOL",#N/A,TRUE,"Consolidate"}</definedName>
    <definedName name="wrn.FINANCIAL._.US._.MONTH." hidden="1">{"Expenses us MKT",#N/A,TRUE,"MKT";"Expenses us BUSS",#N/A,TRUE,"BusOper";"Expenses us TECH",#N/A,TRUE,"Tech";"Expenses us LOCAL",#N/A,TRUE,"LocalProg";"Expenses us GA",#N/A,TRUE,"G&amp;A";"Expenses us CONSOL",#N/A,TRUE,"Consolidate"}</definedName>
    <definedName name="wrn.FINANCIAL._.US._.MONTHS." hidden="1">{"Expenses Months us MKT",#N/A,TRUE,"MKT";"Expenses Months us BUSS",#N/A,TRUE,"BusOper";"Expenses Months us TECH",#N/A,TRUE,"Tech";"Expenses Months us LOCAL",#N/A,TRUE,"LocalProg";"Expenses Months us GA",#N/A,TRUE,"G&amp;A";"Expenses Months us CONSOL",#N/A,TRUE,"Consolidate"}</definedName>
    <definedName name="wrn.Financials._.DCF." hidden="1">{"Standard",#N/A,FALSE,"Lab H Inc Stmt";"Standard",#N/A,FALSE,"Lab H Bal Sht";"Standard",#N/A,FALSE,"Lab H CFs";"Standard",#N/A,FALSE,"Lab P Inc Stmt";"Standard",#N/A,FALSE,"Lab P CFs Base";"Standard",#N/A,FALSE,"Lab DCF Base";"Standard",#N/A,FALSE,"DCF Sum"}</definedName>
    <definedName name="wrn.Flowback._.Analysis." hidden="1">{"Merger Output",#N/A,FALSE,"Summary_Output";"Flowback Assesment dollars",#N/A,FALSE,"FLow";"Flowback assesment percent",#N/A,FALSE,"FLow";"Impact to Rubik Price",#N/A,FALSE,"FLow"}</definedName>
    <definedName name="wrn.Flowback._.Analysis2." hidden="1">{"Merger Output",#N/A,FALSE,"Summary_Output";"Flowback Assesment dollars",#N/A,FALSE,"FLow";"Flowback assesment percent",#N/A,FALSE,"FLow";"Impact to Rubik Price",#N/A,FALSE,"FLow"}</definedName>
    <definedName name="wrn.Flowback._.Analysis3." hidden="1">{"Merger Output",#N/A,FALSE,"Summary_Output";"Flowback Assesment dollars",#N/A,FALSE,"FLow";"Flowback assesment percent",#N/A,FALSE,"FLow";"Impact to Rubik Price",#N/A,FALSE,"FLow"}</definedName>
    <definedName name="wrn.Geral." hidden="1">{#N/A,#N/A,FALSE,"Relatórios";"Vendas e Custos",#N/A,FALSE,"Vendas e Custos";"Premissas",#N/A,FALSE,"Premissas";"Projeções",#N/A,FALSE,"Projeções";"Dolar",#N/A,FALSE,"Dolar";"Original",#N/A,FALSE,"Original e UFIR"}</definedName>
    <definedName name="wrn.GNMAX." hidden="1">{#N/A,#N/A,FALSE,"Ventas";#N/A,#N/A,FALSE,"MARGEN";#N/A,#N/A,FALSE,"Resultado";#N/A,#N/A,FALSE,"GRAFICOS";#N/A,#N/A,FALSE,"GRAFICOS (2)"}</definedName>
    <definedName name="wrn.GRAPHS." hidden="1">{#N/A,#N/A,FALSE,"ACQ_GRAPHS";#N/A,#N/A,FALSE,"T_1 GRAPHS";#N/A,#N/A,FALSE,"T_2 GRAPHS";#N/A,#N/A,FALSE,"COMB_GRAPHS"}</definedName>
    <definedName name="wrn.impostos." hidden="1">{#N/A,#N/A,FALSE,"Previa Fech";#N/A,#N/A,FALSE,"PIS.COFINS";#N/A,#N/A,FALSE,"PDD";#N/A,#N/A,FALSE,"PIRD";#N/A,#N/A,FALSE,"Contr.CT";#N/A,#N/A,FALSE,"C.Social";#N/A,#N/A,FALSE,"LALUR";#N/A,#N/A,FALSE,"LALUR_RF";#N/A,#N/A,FALSE,"Estimado(2)";#N/A,#N/A,FALSE,"Estimado-1";#N/A,#N/A,FALSE,"Comparativo";#N/A,#N/A,FALSE,"Extra-1";#N/A,#N/A,FALSE,"RET-PL."}</definedName>
    <definedName name="wrn.IRENDA." hidden="1">{#N/A,#N/A,FALSE,"IRENDA"}</definedName>
    <definedName name="wrn.Novembro." hidden="1">{"Fecha_Novembro",#N/A,FALSE,"FECHAMENTO-2002 ";"Defer_Novembro",#N/A,FALSE,"DIFERIDO";"Pis_Novembro",#N/A,FALSE,"PIS COFINS";"Iss_Novembro",#N/A,FALSE,"ISS"}</definedName>
    <definedName name="wrn.Outlook._.for._.US._.Domestic._.Paging." hidden="1">{"Yearend_units",#N/A,TRUE,"Paging";"Unit_growth",#N/A,TRUE,"Paging";"Yearend_nationwide_units",#N/A,TRUE,"Paging";"nationwide_growth",#N/A,TRUE,"Paging";"ARPU",#N/A,TRUE,"Paging";"paging_industry_revenues",#N/A,TRUE,"Paging";"paging_net_add_breakdown",#N/A,TRUE,"Paging";"paging_churn",#N/A,TRUE,"Paging";"paging_gross_adds",#N/A,TRUE,"Paging"}</definedName>
    <definedName name="wrn.Output.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wrn.Outubro." hidden="1">{"Fecha_Outubro",#N/A,FALSE,"FECHAMENTO-2002 ";"Defer_Outubro",#N/A,FALSE,"DIFERIDO";"Pis_Outubro",#N/A,FALSE,"PIS COFINS";"Iss_Outubro",#N/A,FALSE,"ISS"}</definedName>
    <definedName name="wrn.PIS." hidden="1">{#N/A,#N/A,FALSE,"PIS"}</definedName>
    <definedName name="wrn.Print." hidden="1">{"vi1",#N/A,FALSE,"Financial Statements";"vi2",#N/A,FALSE,"Financial Statements";#N/A,#N/A,FALSE,"DCF"}</definedName>
    <definedName name="wrn.print._.graphs." hidden="1">{"cap_structure",#N/A,FALSE,"Graph-Mkt Cap";"price",#N/A,FALSE,"Graph-Price";"ebit",#N/A,FALSE,"Graph-EBITDA";"ebitda",#N/A,FALSE,"Graph-EBITDA"}</definedName>
    <definedName name="wrn.print._.raw._.data._.entry." hidden="1">{"inputs raw data",#N/A,TRUE,"INPUT"}</definedName>
    <definedName name="wrn.print._.standalone." hidden="1">{"standalone1",#N/A,FALSE,"DCFBase";"standalone2",#N/A,FALSE,"DCFBase"}</definedName>
    <definedName name="wrn.print._.summary._.sheets." hidden="1">{"summary1",#N/A,TRUE,"Comps";"summary2",#N/A,TRUE,"Comps";"summary3",#N/A,TRUE,"Comps"}</definedName>
    <definedName name="wrn.Print_CSC." hidden="1">{"CSC_1",#N/A,FALSE,"CSC Outputs";"CSC_2",#N/A,FALSE,"CSC Outputs"}</definedName>
    <definedName name="wrn.Print_CSC2." hidden="1">{"CSC_1",#N/A,FALSE,"CSC Outputs";"CSC_2",#N/A,FALSE,"CSC Outputs"}</definedName>
    <definedName name="wrn.printall." hidden="1">{"output","fiftysix",FALSE,"mergerplans";"inputs",#N/A,FALSE,"mergerplans";"output","sixtyfive",FALSE,"mergerplans";"output","seventy",FALSE,"mergerplans"}</definedName>
    <definedName name="wrn.PROGRAMAÇÃO._.DIÁRIA._.DE._.COBRE._.ELETROLITICO." hidden="1">{#N/A,#N/A,TRUE,"DIÁRIA";#N/A,#N/A,TRUE,"DIÁRIA"}</definedName>
    <definedName name="wrn.PROVIR97." hidden="1">{#N/A,#N/A,FALSE,"IR E CS 1997";#N/A,#N/A,FALSE,"PR ND";#N/A,#N/A,FALSE,"8191";#N/A,#N/A,FALSE,"8383";#N/A,#N/A,FALSE,"MP 1024";#N/A,#N/A,FALSE,"AD_EX_97";#N/A,#N/A,FALSE,"BD 97"}</definedName>
    <definedName name="wrn.REL_IR_97." hidden="1">{#N/A,#N/A,TRUE,"BD 97";#N/A,#N/A,TRUE,"IR E CS 1997";#N/A,#N/A,TRUE,"CONTINGÊNCIAS";#N/A,#N/A,TRUE,"AD_EX_97";#N/A,#N/A,TRUE,"PR ND";#N/A,#N/A,TRUE,"8191";#N/A,#N/A,TRUE,"8383";#N/A,#N/A,TRUE,"MP 1024"}</definedName>
    <definedName name="wrn.Relatório._.01." hidden="1">{#N/A,#N/A,TRUE,"Resumo de Preços"}</definedName>
    <definedName name="wrn.RELATÓRIO._.CONTÁBIL." hidden="1">{#N/A,#N/A,FALSE,"COMENTARIOS";#N/A,#N/A,FALSE,"BALANÇO";#N/A,#N/A,FALSE,"RESULTADO";#N/A,#N/A,FALSE," SALDOS ATIVOS";#N/A,#N/A,FALSE,"SALDOS PASSIVOS";#N/A,#N/A,FALSE,"RECEITA DE VENDAS";#N/A,#N/A,FALSE," CPV";#N/A,#N/A,FALSE,"DESP COMERCIAIS";#N/A,#N/A,FALSE,"DESP ADM";#N/A,#N/A,FALSE,"RES FIN ";#N/A,#N/A,FALSE,"OUTRAS  OP ";#N/A,#N/A,FALSE,"RES N OP ";#N/A,#N/A,FALSE,"INTERCIAS JAN";#N/A,#N/A,FALSE,"INTERCIAS FEV";#N/A,#N/A,FALSE,"INTERCIAS MAR";#N/A,#N/A,FALSE,"INTERCIAS ABR";#N/A,#N/A,FALSE,"INTERCIAS MAI";#N/A,#N/A,FALSE,"INTERCIAS JUN";#N/A,#N/A,FALSE,"INTERCIAS JUL";#N/A,#N/A,FALSE,"INRECIAS AGO";#N/A,#N/A,FALSE,"INTERCIAS SET";#N/A,#N/A,FALSE,"INTERCIAS OUT";#N/A,#N/A,FALSE,"INTERCIAS NOV";#N/A,#N/A,FALSE,"INTERCIAS DEZ"}</definedName>
    <definedName name="wrn.RESUMO." hidden="1">{#N/A,#N/A,FALSE,"HONORÁRIOS"}</definedName>
    <definedName name="wrn.Revenue._.Details." hidden="1">{"Revenue by Industry Chart",#N/A,FALSE,"Mix";"Annual Revenue Detail",#N/A,FALSE,"Mix";"Quarterly Revenue Detail",#N/A,FALSE,"Mix"}</definedName>
    <definedName name="wrn.Setembro." hidden="1">{"Fecha_Setembro",#N/A,FALSE,"FECHAMENTO-2002 ";"Defer_Setembro",#N/A,FALSE,"DIFERIDO";"Pis_Setembro",#N/A,FALSE,"PIS COFINS";"Iss_Setembro",#N/A,FALSE,"ISS"}</definedName>
    <definedName name="wrn.SKSCS1." hidden="1">{#N/A,#N/A,FALSE,"Antony Financials";#N/A,#N/A,FALSE,"Cowboy Financials";#N/A,#N/A,FALSE,"Combined";#N/A,#N/A,FALSE,"Valuematrix";#N/A,#N/A,FALSE,"DCFAntony";#N/A,#N/A,FALSE,"DCFCowboy";#N/A,#N/A,FALSE,"DCFCombined"}</definedName>
    <definedName name="wrn.SUMÁRIO._.DE._.PRODUÇÃO." hidden="1">{"CABEÇALHO",#N/A,FALSE,"DADOS";"area oeste",#N/A,FALSE,"DADOS";"CABEÇALHO",#N/A,FALSE,"DADOS";"area leste",#N/A,FALSE,"DADOS"}</definedName>
    <definedName name="wrn.SummaryPgs." hidden="1">{#N/A,#N/A,FALSE,"CreditStat";#N/A,#N/A,FALSE,"SPbrkup";#N/A,#N/A,FALSE,"MerSPsyn";#N/A,#N/A,FALSE,"MerSPwKCsyn";#N/A,#N/A,FALSE,"MerSPwKCsyn (2)";#N/A,#N/A,FALSE,"CreditStat (2)"}</definedName>
    <definedName name="wrn.test." hidden="1">{"test2",#N/A,TRUE,"Prices"}</definedName>
    <definedName name="wrn.Todos." hidden="1">{"RRHH",#N/A,FALSE,"Por Dirección";"Operaciones",#N/A,FALSE,"Por Dirección";"Logística",#N/A,FALSE,"Por Dirección";"Comercial",#N/A,FALSE,"Por Dirección";"Administracion",#N/A,FALSE,"Por Dirección"}</definedName>
    <definedName name="wrn.Tweety." hidden="1">{#N/A,#N/A,FALSE,"A&amp;E";#N/A,#N/A,FALSE,"HighTop";#N/A,#N/A,FALSE,"JG";#N/A,#N/A,FALSE,"RI";#N/A,#N/A,FALSE,"woHT";#N/A,#N/A,FALSE,"woHT&amp;JG"}</definedName>
    <definedName name="wrn.VALUATION." hidden="1">{#N/A,#N/A,FALSE,"Valuation Assumptions";#N/A,#N/A,FALSE,"Summary";#N/A,#N/A,FALSE,"DCF";#N/A,#N/A,FALSE,"Valuation";#N/A,#N/A,FALSE,"WACC";#N/A,#N/A,FALSE,"UBVH";#N/A,#N/A,FALSE,"Free Cash Flow"}</definedName>
    <definedName name="wrn.Valuation._.Package._.1.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wrn.VERG." hidden="1">{#N/A,#N/A,FALSE,"PROG. DIÁRIA DE VERGALHÃO";"CABEÇA",#N/A,FALSE,"PROG. DIÁRIA DE VERGALHÃO";"CORPO",#N/A,FALSE,"PROG. DIÁRIA DE VERGALHÃO"}</definedName>
    <definedName name="wrn.whole._.document.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wrn.WholeShabang.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wrn.WORK._.PAPER." hidden="1">{#N/A,#N/A,TRUE,"Consolidate";"Work Paper MKT",#N/A,TRUE,"MKT";"Work Paper BUSS",#N/A,TRUE,"BusOper";"Work Paper TECH",#N/A,TRUE,"Tech";"Work Paper LOCAL",#N/A,TRUE,"LocalProg";"Work Paper GA",#N/A,TRUE,"G&amp;A";"Work Paper CONSOL",#N/A,TRUE,"Consolidate"}</definedName>
    <definedName name="wrn.WORK._.PAPER._.99." hidden="1">{"Work Paper99 MKT",#N/A,TRUE,"MKT";"Work Paper99 BUSS",#N/A,TRUE,"BusOper";"Work Paper99 TECH",#N/A,TRUE,"Tech";"Work Paper99 LOCAL",#N/A,TRUE,"LocalProg";"Work Paper99 GA",#N/A,TRUE,"G&amp;A";"Work Paper99 CONSOL",#N/A,TRUE,"Consolidate"}</definedName>
    <definedName name="wrnb" hidden="1">{"EVA",#N/A,FALSE,"SMT2";#N/A,#N/A,FALSE,"Summary";#N/A,#N/A,FALSE,"Graphs";#N/A,#N/A,FALSE,"4 Panel"}</definedName>
    <definedName name="wrnc" hidden="1">{#N/A,#N/A,FALSE,"SMT1";#N/A,#N/A,FALSE,"SMT2";#N/A,#N/A,FALSE,"Summary";#N/A,#N/A,FALSE,"Graphs";#N/A,#N/A,FALSE,"4 Panel"}</definedName>
    <definedName name="wrncs" hidden="1">{#N/A,#N/A,FALSE,"Full";#N/A,#N/A,FALSE,"Half";#N/A,#N/A,FALSE,"Op Expenses";#N/A,#N/A,FALSE,"Cap Charge";#N/A,#N/A,FALSE,"Cost C";#N/A,#N/A,FALSE,"PP&amp;E";#N/A,#N/A,FALSE,"R&amp;D"}</definedName>
    <definedName name="wrncset" hidden="1">{#N/A,#N/A,FALSE,"Full";#N/A,#N/A,FALSE,"Half";#N/A,#N/A,FALSE,"Op Expenses";#N/A,#N/A,FALSE,"Cap Charge";#N/A,#N/A,FALSE,"Cost C";#N/A,#N/A,FALSE,"PP&amp;E";#N/A,#N/A,FALSE,"R&amp;D"}</definedName>
    <definedName name="wvu.CATODO." hidden="1">{TRUE,TRUE,0.25,-14,454.5,281.25,FALSE,TRUE,TRUE,TRUE,0,1,28,1,5,4,4,4,TRUE,TRUE,3,TRUE,1,TRUE,75,"Swvu.CATODO.","ACwvu.CATODO.",#N/A,FALSE,FALSE,0.78740157480315,0.67,0.984251968503937,0.984251968503937,2,"&amp;L&amp;14DIAC &amp; SEPLA &amp; DIVEL &amp; DILAM
&amp;C&amp;""Arial,Negrito""&amp;16PROGRAMAÇÃO &amp;""Arial,Normal""DIÁRIA DE COBRE- 1997
VERGALHÃO&amp;R&amp;14Emissão: 20/03/97
&amp;T&amp;8
","&amp;L&amp;8Clientes ( total= 11):&amp;10GS-DIAC-DIAC(Sonia)-DIAC(Edilson)-DIAC(Marcelo)-DIVEL-DILAM-DILAM/Expedição-DIMEL-DIQUAL-DISUP(Almeida)&amp;R&amp;14&amp;F
&amp;A",TRUE,TRUE,FALSE,FALSE,1,#N/A,1,1,FALSE,FALSE,"Rwvu.CATODO.",#N/A,FALSE,FALSE,FALSE,1,300,300,FALSE,FALSE,TRUE,TRUE,TRUE}</definedName>
    <definedName name="wvu.inputs._.raw._.data.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summary1.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2.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3.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VERGALHÃO." hidden="1">{TRUE,TRUE,0.25,-14,454.5,281.25,FALSE,TRUE,TRUE,TRUE,0,1,5,1,5,4,4,4,TRUE,TRUE,3,TRUE,1,TRUE,75,"Swvu.VERGALHÃO.","ACwvu.VERGALHÃO.",#N/A,FALSE,FALSE,0.78740157480315,0.67,0.984251968503937,0.984251968503937,2,"&amp;L&amp;14DIAC &amp; SEPLA &amp; DIVEL &amp; DILAM
&amp;C&amp;""Arial,Negrito""&amp;16PROGRAMAÇÃO &amp;""Arial,Normal""DIÁRIA DE COBRE- 1997
VERGALHÃO&amp;R&amp;14Emissão: 20/03/97
&amp;T&amp;8
","&amp;L&amp;8Clientes ( total= 11):&amp;10GS-DIAC-DIAC(Sonia)-DIAC(Edilson)-DIAC(Marcelo)-DIVEL-DILAM-DILAM/Expedição-DIMEL-DIQUAL-DISUP(Almeida)&amp;R&amp;14&amp;F
&amp;A",TRUE,TRUE,FALSE,FALSE,1,#N/A,1,1,FALSE,FALSE,"Rwvu.VERGALHÃO.",#N/A,FALSE,FALSE,FALSE,1,300,300,FALSE,FALSE,TRUE,TRUE,TRUE}</definedName>
    <definedName name="www" hidden="1">{"CABEÇALHO",#N/A,FALSE,"DADOS";"area oeste",#N/A,FALSE,"DADOS";"CABEÇALHO",#N/A,FALSE,"DADOS";"area leste",#N/A,FALSE,"DADOS"}</definedName>
    <definedName name="XREF_COLUMN_1" hidden="1">#REF!</definedName>
    <definedName name="XREF_COLUMN_10" hidden="1">#REF!</definedName>
    <definedName name="XREF_COLUMN_11" hidden="1">'[11]Suporte DOAR'!#REF!</definedName>
    <definedName name="XREF_COLUMN_12" hidden="1">'[11]Suporte DOAR'!#REF!</definedName>
    <definedName name="XREF_COLUMN_13" hidden="1">'[11]Suporte DOAR'!#REF!</definedName>
    <definedName name="XREF_COLUMN_14" hidden="1">'[11]Suporte DOAR'!#REF!</definedName>
    <definedName name="XREF_COLUMN_15" hidden="1">'[11]Suporte DOAR'!#REF!</definedName>
    <definedName name="XREF_COLUMN_16" hidden="1">'[11]Suporte DOAR'!#REF!</definedName>
    <definedName name="XREF_COLUMN_17" hidden="1">'[11]Suporte DOAR'!#REF!</definedName>
    <definedName name="XREF_COLUMN_18" hidden="1">'[11]Suporte DOAR'!#REF!</definedName>
    <definedName name="XREF_COLUMN_19" hidden="1">'[11]Suporte DOAR'!#REF!</definedName>
    <definedName name="XREF_COLUMN_2" hidden="1">#REF!</definedName>
    <definedName name="XREF_COLUMN_20" hidden="1">'[11]Suporte DOAR'!#REF!</definedName>
    <definedName name="XREF_COLUMN_21" hidden="1">#REF!</definedName>
    <definedName name="XREF_COLUMN_3" hidden="1">'[12]Cons. fluxo caixa 2005'!#REF!</definedName>
    <definedName name="XREF_COLUMN_4" hidden="1">#REF!</definedName>
    <definedName name="XREF_COLUMN_5" hidden="1">#REF!</definedName>
    <definedName name="XREF_COLUMN_6" hidden="1">#REF!</definedName>
    <definedName name="XREF_COLUMN_7" hidden="1">#REF!</definedName>
    <definedName name="XREF_COLUMN_8" hidden="1">'[13]PAS de juros'!#REF!</definedName>
    <definedName name="XREF_COLUMN_9" hidden="1">#REF!</definedName>
    <definedName name="XRefActiveRow" hidden="1">#REF!</definedName>
    <definedName name="XRefColumnsCount" hidden="1">1</definedName>
    <definedName name="XRefCopy1" hidden="1">#REF!</definedName>
    <definedName name="XRefCopy10" hidden="1">#REF!</definedName>
    <definedName name="XRefCopy10Row" hidden="1">#REF!</definedName>
    <definedName name="XRefCopy11" hidden="1">#REF!</definedName>
    <definedName name="XRefCopy11Row" hidden="1">#REF!</definedName>
    <definedName name="XRefCopy12" hidden="1">'[14]Emprestimos 102003 {ppc}'!$X$57</definedName>
    <definedName name="XRefCopy12Row" hidden="1">#REF!</definedName>
    <definedName name="XRefCopy13" hidden="1">'[11]Suporte DOAR'!#REF!</definedName>
    <definedName name="XRefCopy13Row" hidden="1">#REF!</definedName>
    <definedName name="XRefCopy14" hidden="1">'[11]Suporte DOAR'!#REF!</definedName>
    <definedName name="XRefCopy14Row" hidden="1">#REF!</definedName>
    <definedName name="XRefCopy15" hidden="1">'[11]Suporte DOAR'!#REF!</definedName>
    <definedName name="XRefCopy15Row" hidden="1">#REF!</definedName>
    <definedName name="XRefCopy16" hidden="1">#REF!</definedName>
    <definedName name="XRefCopy16Row" hidden="1">#REF!</definedName>
    <definedName name="XRefCopy17" hidden="1">'[11]Suporte DOAR'!#REF!</definedName>
    <definedName name="XRefCopy17Row" hidden="1">#REF!</definedName>
    <definedName name="XRefCopy18" hidden="1">[15]Balanço!#REF!</definedName>
    <definedName name="XRefCopy18Row" hidden="1">#REF!</definedName>
    <definedName name="XRefCopy19" hidden="1">'[11]Suporte DOAR'!#REF!</definedName>
    <definedName name="XRefCopy19Row" hidden="1">#REF!</definedName>
    <definedName name="XRefCopy1Row" hidden="1">[16]XREF!$A$2:$IV$2</definedName>
    <definedName name="XRefCopy2" hidden="1">#REF!</definedName>
    <definedName name="XRefCopy20" hidden="1">#REF!</definedName>
    <definedName name="XRefCopy20Row" hidden="1">#REF!</definedName>
    <definedName name="XRefCopy21" hidden="1">#REF!</definedName>
    <definedName name="XRefCopy21Row" hidden="1">#REF!</definedName>
    <definedName name="XRefCopy22" hidden="1">#REF!</definedName>
    <definedName name="XRefCopy22Row" hidden="1">#REF!</definedName>
    <definedName name="XRefCopy23" hidden="1">#REF!</definedName>
    <definedName name="XRefCopy23Row" hidden="1">#REF!</definedName>
    <definedName name="XRefCopy24" hidden="1">#REF!</definedName>
    <definedName name="XRefCopy24Row" hidden="1">#REF!</definedName>
    <definedName name="XRefCopy25" hidden="1">#REF!</definedName>
    <definedName name="XRefCopy26" hidden="1">#REF!</definedName>
    <definedName name="XRefCopy27" hidden="1">#REF!</definedName>
    <definedName name="XRefCopy28" hidden="1">#REF!</definedName>
    <definedName name="XRefCopy29" hidden="1">#REF!</definedName>
    <definedName name="XRefCopy2Row" hidden="1">[16]XREF!$A$4:$IV$4</definedName>
    <definedName name="XRefCopy3" hidden="1">#REF!</definedName>
    <definedName name="XRefCopy30" hidden="1">[17]DRE!#REF!</definedName>
    <definedName name="XRefCopy31" hidden="1">[17]DRE!#REF!</definedName>
    <definedName name="XRefCopy32" hidden="1">#REF!</definedName>
    <definedName name="XRefCopy32Row" hidden="1">[18]XREF!#REF!</definedName>
    <definedName name="XRefCopy33" hidden="1">[17]DRE!#REF!</definedName>
    <definedName name="XRefCopy34" hidden="1">[17]DRE!#REF!</definedName>
    <definedName name="XRefCopy35" hidden="1">#REF!</definedName>
    <definedName name="XRefCopy35Row" hidden="1">[18]XREF!#REF!</definedName>
    <definedName name="XRefCopy36" hidden="1">#REF!</definedName>
    <definedName name="XRefCopy36Row" hidden="1">[18]XREF!#REF!</definedName>
    <definedName name="XRefCopy37" hidden="1">#REF!</definedName>
    <definedName name="XRefCopy37Row" hidden="1">#REF!</definedName>
    <definedName name="XRefCopy38" hidden="1">#REF!</definedName>
    <definedName name="XRefCopy38Row" hidden="1">#REF!</definedName>
    <definedName name="XRefCopy39" hidden="1">#REF!</definedName>
    <definedName name="XRefCopy39Row" hidden="1">#REF!</definedName>
    <definedName name="XRefCopy3Row" hidden="1">[16]XREF!$A$7:$IV$7</definedName>
    <definedName name="XRefCopy4" hidden="1">#REF!</definedName>
    <definedName name="XRefCopy40" hidden="1">#REF!</definedName>
    <definedName name="XRefCopy40Row" hidden="1">#REF!</definedName>
    <definedName name="XRefCopy41" hidden="1">#REF!</definedName>
    <definedName name="XRefCopy41Row" hidden="1">#REF!</definedName>
    <definedName name="XRefCopy42" hidden="1">#REF!</definedName>
    <definedName name="XRefCopy42Row" hidden="1">#REF!</definedName>
    <definedName name="XRefCopy43" hidden="1">#REF!</definedName>
    <definedName name="XRefCopy43Row" hidden="1">#REF!</definedName>
    <definedName name="XRefCopy44" hidden="1">#REF!</definedName>
    <definedName name="XRefCopy44Row" hidden="1">#REF!</definedName>
    <definedName name="XRefCopy45Row" hidden="1">#REF!</definedName>
    <definedName name="XRefCopy4Row" hidden="1">#REF!</definedName>
    <definedName name="XRefCopy5" hidden="1">#REF!</definedName>
    <definedName name="XRefCopy56" hidden="1">#REF!</definedName>
    <definedName name="XRefCopy57" hidden="1">#REF!</definedName>
    <definedName name="XRefCopy58" hidden="1">#REF!</definedName>
    <definedName name="XRefCopy5Row" hidden="1">#REF!</definedName>
    <definedName name="XRefCopy6" hidden="1">#REF!</definedName>
    <definedName name="XRefCopy6Row" hidden="1">#REF!</definedName>
    <definedName name="XRefCopy7" hidden="1">#REF!</definedName>
    <definedName name="XRefCopy7Row" hidden="1">#REF!</definedName>
    <definedName name="XRefCopy8" hidden="1">'[19]PAS Custo-despesa e Provisão'!#REF!</definedName>
    <definedName name="XRefCopy8Row" hidden="1">#REF!</definedName>
    <definedName name="XRefCopy9" hidden="1">#REF!</definedName>
    <definedName name="XRefCopy9Row" hidden="1">[20]XREF!$A$3:$IV$3</definedName>
    <definedName name="XRefCopyRangeCount" hidden="1">8</definedName>
    <definedName name="XRefPaste1" hidden="1">#REF!</definedName>
    <definedName name="XRefPaste10" hidden="1">#REF!</definedName>
    <definedName name="XRefPaste10Row" hidden="1">#REF!</definedName>
    <definedName name="XRefPaste11" hidden="1">#REF!</definedName>
    <definedName name="XRefPaste11Row" hidden="1">#REF!</definedName>
    <definedName name="XRefPaste12" hidden="1">#REF!</definedName>
    <definedName name="XRefPaste12Row" hidden="1">#REF!</definedName>
    <definedName name="XRefPaste13" hidden="1">#REF!</definedName>
    <definedName name="XRefPaste13Row" hidden="1">#REF!</definedName>
    <definedName name="XRefPaste14" hidden="1">#REF!</definedName>
    <definedName name="XRefPaste14Row" hidden="1">#REF!</definedName>
    <definedName name="XRefPaste15" hidden="1">#REF!</definedName>
    <definedName name="XRefPaste15Row" hidden="1">#REF!</definedName>
    <definedName name="XRefPaste16" hidden="1">'[11]Suporte DOAR'!#REF!</definedName>
    <definedName name="XRefPaste16Row" hidden="1">#REF!</definedName>
    <definedName name="XRefPaste17" hidden="1">'[11]Suporte DOAR'!#REF!</definedName>
    <definedName name="XRefPaste17Row" hidden="1">#REF!</definedName>
    <definedName name="XRefPaste18" hidden="1">[15]Balanço!#REF!</definedName>
    <definedName name="XRefPaste18Row" hidden="1">#REF!</definedName>
    <definedName name="XRefPaste19" hidden="1">'[11]Suporte DOAR'!#REF!</definedName>
    <definedName name="XRefPaste19Row" hidden="1">#REF!</definedName>
    <definedName name="XRefPaste1Row" hidden="1">#REF!</definedName>
    <definedName name="XRefPaste2" hidden="1">[16]Lead!$F$1072</definedName>
    <definedName name="XRefPaste20" hidden="1">'[11]Suporte DOAR'!#REF!</definedName>
    <definedName name="XRefPaste20Row" hidden="1">#REF!</definedName>
    <definedName name="XRefPaste21" hidden="1">#REF!</definedName>
    <definedName name="XRefPaste21Row" hidden="1">#REF!</definedName>
    <definedName name="XRefPaste22" hidden="1">#REF!</definedName>
    <definedName name="XRefPaste22Row" hidden="1">#REF!</definedName>
    <definedName name="XRefPaste23" hidden="1">#REF!</definedName>
    <definedName name="XRefPaste23Row" hidden="1">#REF!</definedName>
    <definedName name="XRefPaste24" hidden="1">#REF!</definedName>
    <definedName name="XRefPaste24Row" hidden="1">#REF!</definedName>
    <definedName name="XRefPaste25" hidden="1">#REF!</definedName>
    <definedName name="XRefPaste26" hidden="1">#REF!</definedName>
    <definedName name="XRefPaste26Row" hidden="1">#REF!</definedName>
    <definedName name="XRefPaste27" hidden="1">#REF!</definedName>
    <definedName name="XRefPaste27Row" hidden="1">[21]XREF!#REF!</definedName>
    <definedName name="XRefPaste28" hidden="1">#REF!</definedName>
    <definedName name="XRefPaste28Row" hidden="1">#REF!</definedName>
    <definedName name="XRefPaste29" hidden="1">#REF!</definedName>
    <definedName name="XRefPaste29Row" hidden="1">[21]XREF!#REF!</definedName>
    <definedName name="XRefPaste2Row" hidden="1">[16]XREF!$A$5:$IV$5</definedName>
    <definedName name="XRefPaste3" hidden="1">[16]Lead!$O$1006</definedName>
    <definedName name="XRefPaste30" hidden="1">#REF!</definedName>
    <definedName name="XRefPaste30Row" hidden="1">[18]XREF!#REF!</definedName>
    <definedName name="XRefPaste31Row" hidden="1">#REF!</definedName>
    <definedName name="XRefPaste32" hidden="1">#REF!</definedName>
    <definedName name="XRefPaste32Row" hidden="1">[18]XREF!#REF!</definedName>
    <definedName name="XRefPaste33" hidden="1">#REF!</definedName>
    <definedName name="XRefPaste33Row" hidden="1">#REF!</definedName>
    <definedName name="XRefPaste34Row" hidden="1">#REF!</definedName>
    <definedName name="XRefPaste35Row" hidden="1">#REF!</definedName>
    <definedName name="XRefPaste36Row" hidden="1">#REF!</definedName>
    <definedName name="XRefPaste37Row" hidden="1">#REF!</definedName>
    <definedName name="XRefPaste38Row" hidden="1">#REF!</definedName>
    <definedName name="XRefPaste39Row" hidden="1">#REF!</definedName>
    <definedName name="XRefPaste3Row" hidden="1">[16]XREF!$A$6:$IV$6</definedName>
    <definedName name="XRefPaste4" hidden="1">#REF!</definedName>
    <definedName name="XRefPaste40Row" hidden="1">#REF!</definedName>
    <definedName name="XRefPaste41Row" hidden="1">#REF!</definedName>
    <definedName name="XRefPaste42Row" hidden="1">#REF!</definedName>
    <definedName name="XRefPaste43Row" hidden="1">#REF!</definedName>
    <definedName name="XRefPaste44Row" hidden="1">#REF!</definedName>
    <definedName name="XRefPaste45Row" hidden="1">#REF!</definedName>
    <definedName name="XRefPaste47Row" hidden="1">#REF!</definedName>
    <definedName name="XRefPaste48Row" hidden="1">#REF!</definedName>
    <definedName name="XRefPaste49Row" hidden="1">#REF!</definedName>
    <definedName name="XRefPaste4Row" hidden="1">#REF!</definedName>
    <definedName name="XRefPaste5" hidden="1">[22]Lead!#REF!</definedName>
    <definedName name="XRefPaste50Row" hidden="1">#REF!</definedName>
    <definedName name="XRefPaste51Row" hidden="1">#REF!</definedName>
    <definedName name="XRefPaste5Row" hidden="1">#REF!</definedName>
    <definedName name="XRefPaste6" hidden="1">#REF!</definedName>
    <definedName name="XRefPaste6Row" hidden="1">#REF!</definedName>
    <definedName name="XRefPaste7" hidden="1">#REF!</definedName>
    <definedName name="XRefPaste7Row" hidden="1">#REF!</definedName>
    <definedName name="XRefPaste8" hidden="1">#REF!</definedName>
    <definedName name="XRefPaste8Row" hidden="1">#REF!</definedName>
    <definedName name="XRefPaste9Row" hidden="1">#REF!</definedName>
    <definedName name="XRefPasteRangeCount" hidden="1">1</definedName>
    <definedName name="xxx" hidden="1">{"RRHH",#N/A,FALSE,"Por Dirección";"Operaciones",#N/A,FALSE,"Por Dirección";"Logística",#N/A,FALSE,"Por Dirección";"Comercial",#N/A,FALSE,"Por Dirección";"Administracion",#N/A,FALSE,"Por Dirección"}</definedName>
    <definedName name="xxxx" hidden="1">'[23]Rec-MEOF'!#REF!</definedName>
    <definedName name="yu" hidden="1">{"RRHH",#N/A,FALSE,"Por Dirección";"Operaciones",#N/A,FALSE,"Por Dirección";"Logística",#N/A,FALSE,"Por Dirección";"Comercial",#N/A,FALSE,"Por Dirección";"Administracion",#N/A,FALSE,"Por Dirección"}</definedName>
    <definedName name="yy" hidden="1">{"Fecha_Novembro",#N/A,FALSE,"FECHAMENTO-2002 ";"Defer_Novembro",#N/A,FALSE,"DIFERIDO";"Pis_Novembro",#N/A,FALSE,"PIS COFINS";"Iss_Novembro",#N/A,FALSE,"ISS"}</definedName>
    <definedName name="yyy" hidden="1">{"Fecha_Novembro",#N/A,FALSE,"FECHAMENTO-2002 ";"Defer_Novembro",#N/A,FALSE,"DIFERIDO";"Pis_Novembro",#N/A,FALSE,"PIS COFINS";"Iss_Novembro",#N/A,FALSE,"ISS"}</definedName>
    <definedName name="yyyyy" hidden="1">{"Fecha_Outubro",#N/A,FALSE,"FECHAMENTO-2002 ";"Defer_Outubro",#N/A,FALSE,"DIFERIDO";"Pis_Outubro",#N/A,FALSE,"PIS COFINS";"Iss_Outubro",#N/A,FALSE,"ISS"}</definedName>
    <definedName name="yyyyyy" hidden="1">{"Fecha_Setembro",#N/A,FALSE,"FECHAMENTO-2002 ";"Defer_Setembro",#N/A,FALSE,"DIFERIDO";"Pis_Setembro",#N/A,FALSE,"PIS COFINS";"Iss_Setembro",#N/A,FALSE,"ISS"}</definedName>
    <definedName name="yyyyyyy" hidden="1">{#N/A,#N/A,FALSE,"HONORÁRIOS"}</definedName>
    <definedName name="yyyyyyyy" hidden="1">{"Fecha_Dezembro",#N/A,FALSE,"FECHAMENTO-2002 ";"Defer_Dezermbro",#N/A,FALSE,"DIFERIDO";"Pis_Dezembro",#N/A,FALSE,"PIS COFINS";"Iss_Dezembro",#N/A,FALSE,"ISS"}</definedName>
    <definedName name="yyyyyyyyyyyyyyyy" hidden="1">{"Fecha_Dezembro",#N/A,FALSE,"FECHAMENTO-2002 ";"Defer_Dezermbro",#N/A,FALSE,"DIFERIDO";"Pis_Dezembro",#N/A,FALSE,"PIS COFINS";"Iss_Dezembro",#N/A,FALSE,"ISS"}</definedName>
    <definedName name="yyyyyyyyyyyyyyyyyyy" hidden="1">{"Fecha_Dezembro",#N/A,FALSE,"FECHAMENTO-2002 ";"Defer_Dezermbro",#N/A,FALSE,"DIFERIDO";"Pis_Dezembro",#N/A,FALSE,"PIS COFINS";"Iss_Dezembro",#N/A,FALSE,"ISS"}</definedName>
    <definedName name="z" hidden="1">#REF!</definedName>
    <definedName name="Z_00E9FB25_752C_11D1_95EF_0000E8CF5EB3_.wvu.Cols" hidden="1">#REF!</definedName>
    <definedName name="Z_00E9FB26_752C_11D1_95EF_0000E8CF5EB3_.wvu.Cols" hidden="1">#REF!</definedName>
    <definedName name="Z_00E9FB27_752C_11D1_95EF_0000E8CF5EB3_.wvu.Cols" hidden="1">#REF!</definedName>
    <definedName name="Z_00E9FB28_752C_11D1_95EF_0000E8CF5EB3_.wvu.Cols" hidden="1">#REF!</definedName>
    <definedName name="Z_00E9FB29_752C_11D1_95EF_0000E8CF5EB3_.wvu.Cols" hidden="1">#REF!</definedName>
    <definedName name="Z_00E9FB2A_752C_11D1_95EF_0000E8CF5EB3_.wvu.Cols" hidden="1">#REF!</definedName>
    <definedName name="Z_0226D2AF_D2B4_11D1_90EF_0000E8CF30B3_.wvu.Cols" hidden="1">#REF!</definedName>
    <definedName name="Z_0226D2B0_D2B4_11D1_90EF_0000E8CF30B3_.wvu.Cols" hidden="1">#REF!</definedName>
    <definedName name="Z_08D00FEF_D43A_11D1_90EF_0000E8CF30B3_.wvu.Cols" hidden="1">#REF!</definedName>
    <definedName name="Z_08D00FF0_D43A_11D1_90EF_0000E8CF30B3_.wvu.Cols" hidden="1">#REF!</definedName>
    <definedName name="Z_094CCD8D_DF24_11D1_90EF_0000E8CF30B3_.wvu.Cols" hidden="1">#REF!</definedName>
    <definedName name="Z_094CCD8F_DF24_11D1_90EF_0000E8CF30B3_.wvu.Cols" hidden="1">#REF!</definedName>
    <definedName name="Z_1194CCEB_BE3A_11D1_95F0_0000E8CF5EB3_.wvu.Cols" hidden="1">#REF!,#REF!,#REF!</definedName>
    <definedName name="Z_1194CCEC_BE3A_11D1_95F0_0000E8CF5EB3_.wvu.Cols" hidden="1">#REF!,#REF!,#REF!</definedName>
    <definedName name="Z_1194CD1A_BE3A_11D1_95F0_0000E8CF5EB3_.wvu.Cols" hidden="1">#REF!,#REF!,#REF!</definedName>
    <definedName name="Z_1194CD1B_BE3A_11D1_95F0_0000E8CF5EB3_.wvu.Cols" hidden="1">#REF!,#REF!,#REF!</definedName>
    <definedName name="Z_16209B87_DA8B_11D1_95F0_0000E8CF5EB3_.wvu.Cols" hidden="1">#REF!</definedName>
    <definedName name="Z_16209B88_DA8B_11D1_95F0_0000E8CF5EB3_.wvu.Cols" hidden="1">#REF!</definedName>
    <definedName name="Z_16C1858A_C3EA_11D1_95F0_0000E8CF5EB3_.wvu.Cols" hidden="1">#REF!,#REF!,#REF!</definedName>
    <definedName name="Z_16C1858B_C3EA_11D1_95F0_0000E8CF5EB3_.wvu.Cols" hidden="1">#REF!,#REF!,#REF!</definedName>
    <definedName name="Z_1AE43106_6FD3_11D1_95EF_0000E8CF5EB3_.wvu.Cols" hidden="1">#REF!</definedName>
    <definedName name="Z_1AE43107_6FD3_11D1_95EF_0000E8CF5EB3_.wvu.Cols" hidden="1">#REF!</definedName>
    <definedName name="Z_1AE43108_6FD3_11D1_95EF_0000E8CF5EB3_.wvu.Cols" hidden="1">#REF!</definedName>
    <definedName name="Z_1AE43109_6FD3_11D1_95EF_0000E8CF5EB3_.wvu.Cols" hidden="1">#REF!</definedName>
    <definedName name="Z_1AE4310A_6FD3_11D1_95EF_0000E8CF5EB3_.wvu.Cols" hidden="1">#REF!</definedName>
    <definedName name="Z_1AE4310B_6FD3_11D1_95EF_0000E8CF5EB3_.wvu.Cols" hidden="1">#REF!</definedName>
    <definedName name="Z_28558E5F_DE84_11D1_90EF_0000E8CF30B3_.wvu.Cols" hidden="1">#REF!</definedName>
    <definedName name="Z_28558E61_DE84_11D1_90EF_0000E8CF30B3_.wvu.Cols" hidden="1">#REF!</definedName>
    <definedName name="Z_2BA5AE37_867C_11D1_95EF_0000E8CF5EB3_.wvu.Cols" hidden="1">#REF!</definedName>
    <definedName name="Z_2BA5AE38_867C_11D1_95EF_0000E8CF5EB3_.wvu.Cols" hidden="1">#REF!</definedName>
    <definedName name="Z_2BA5AE39_867C_11D1_95EF_0000E8CF5EB3_.wvu.Cols" hidden="1">#REF!</definedName>
    <definedName name="Z_2BA5AE3A_867C_11D1_95EF_0000E8CF5EB3_.wvu.Cols" hidden="1">#REF!</definedName>
    <definedName name="Z_2BA5AE3B_867C_11D1_95EF_0000E8CF5EB3_.wvu.Cols" hidden="1">#REF!</definedName>
    <definedName name="Z_2BA5AE3C_867C_11D1_95EF_0000E8CF5EB3_.wvu.Cols" hidden="1">#REF!</definedName>
    <definedName name="Z_2E234CCD_CD53_11D1_95F0_0000E8CF5EB3_.wvu.Cols" hidden="1">#REF!,#REF!</definedName>
    <definedName name="Z_2E234CCE_CD53_11D1_95F0_0000E8CF5EB3_.wvu.Cols" hidden="1">#REF!,#REF!</definedName>
    <definedName name="Z_36EB8841_7874_11D1_95EF_0000E8CF5EB3_.wvu.Cols" hidden="1">#REF!</definedName>
    <definedName name="Z_36EB8842_7874_11D1_95EF_0000E8CF5EB3_.wvu.Cols" hidden="1">#REF!</definedName>
    <definedName name="Z_36EB8843_7874_11D1_95EF_0000E8CF5EB3_.wvu.Cols" hidden="1">#REF!</definedName>
    <definedName name="Z_36EB8844_7874_11D1_95EF_0000E8CF5EB3_.wvu.Cols" hidden="1">#REF!</definedName>
    <definedName name="Z_36EB8845_7874_11D1_95EF_0000E8CF5EB3_.wvu.Cols" hidden="1">#REF!</definedName>
    <definedName name="Z_36EB8846_7874_11D1_95EF_0000E8CF5EB3_.wvu.Cols" hidden="1">#REF!</definedName>
    <definedName name="Z_384F6556_CF6C_11D1_90EF_0000E8CF30B3_.wvu.Cols" hidden="1">#REF!,#REF!</definedName>
    <definedName name="Z_384F6557_CF6C_11D1_90EF_0000E8CF30B3_.wvu.Cols" hidden="1">#REF!,#REF!</definedName>
    <definedName name="Z_3A8BECB3_81B4_11D1_95EF_0000E8CF5EB3_.wvu.Cols" hidden="1">#REF!</definedName>
    <definedName name="Z_3A8BECB4_81B4_11D1_95EF_0000E8CF5EB3_.wvu.Cols" hidden="1">#REF!</definedName>
    <definedName name="Z_3A8BECB5_81B4_11D1_95EF_0000E8CF5EB3_.wvu.Cols" hidden="1">#REF!</definedName>
    <definedName name="Z_3A8BECB6_81B4_11D1_95EF_0000E8CF5EB3_.wvu.Cols" hidden="1">#REF!</definedName>
    <definedName name="Z_3A8BECB7_81B4_11D1_95EF_0000E8CF5EB3_.wvu.Cols" hidden="1">#REF!</definedName>
    <definedName name="Z_3A8BECB8_81B4_11D1_95EF_0000E8CF5EB3_.wvu.Cols" hidden="1">#REF!</definedName>
    <definedName name="Z_3BAA8BE3_6B0B_11D1_95EF_0000E8CF5EB3_.wvu.Cols" hidden="1">#REF!</definedName>
    <definedName name="Z_3BAA8BE4_6B0B_11D1_95EF_0000E8CF5EB3_.wvu.Cols" hidden="1">#REF!</definedName>
    <definedName name="Z_3BAA8BE5_6B0B_11D1_95EF_0000E8CF5EB3_.wvu.Cols" hidden="1">#REF!</definedName>
    <definedName name="Z_3BAA8BE6_6B0B_11D1_95EF_0000E8CF5EB3_.wvu.Cols" hidden="1">#REF!</definedName>
    <definedName name="Z_3BAA8BE7_6B0B_11D1_95EF_0000E8CF5EB3_.wvu.Cols" hidden="1">#REF!</definedName>
    <definedName name="Z_3BAA8BE8_6B0B_11D1_95EF_0000E8CF5EB3_.wvu.Cols" hidden="1">#REF!</definedName>
    <definedName name="Z_3BE15160_7B74_11D1_95EF_0000E8CF5EB3_.wvu.Cols" hidden="1">#REF!</definedName>
    <definedName name="Z_3BE15161_7B74_11D1_95EF_0000E8CF5EB3_.wvu.Cols" hidden="1">#REF!</definedName>
    <definedName name="Z_3BE15162_7B74_11D1_95EF_0000E8CF5EB3_.wvu.Cols" hidden="1">#REF!</definedName>
    <definedName name="Z_3BE15163_7B74_11D1_95EF_0000E8CF5EB3_.wvu.Cols" hidden="1">#REF!</definedName>
    <definedName name="Z_3BE15164_7B74_11D1_95EF_0000E8CF5EB3_.wvu.Cols" hidden="1">#REF!</definedName>
    <definedName name="Z_3BE15165_7B74_11D1_95EF_0000E8CF5EB3_.wvu.Cols" hidden="1">#REF!</definedName>
    <definedName name="Z_3BF18F2D_D50E_11D1_95F0_0000E8CF5EB3_.wvu.Cols" hidden="1">#REF!</definedName>
    <definedName name="Z_3BF18F2E_D50E_11D1_95F0_0000E8CF5EB3_.wvu.Cols" hidden="1">#REF!</definedName>
    <definedName name="Z_3DC7E54C_6637_11D1_95EE_0000E8CF5EB3_.wvu.Cols" hidden="1">#REF!</definedName>
    <definedName name="Z_3DC7E54D_6637_11D1_95EE_0000E8CF5EB3_.wvu.Cols" hidden="1">#REF!</definedName>
    <definedName name="Z_3DC7E54E_6637_11D1_95EE_0000E8CF5EB3_.wvu.Cols" hidden="1">#REF!</definedName>
    <definedName name="Z_3DC7E54F_6637_11D1_95EE_0000E8CF5EB3_.wvu.Cols" hidden="1">#REF!</definedName>
    <definedName name="Z_3DC7E550_6637_11D1_95EE_0000E8CF5EB3_.wvu.Cols" hidden="1">#REF!</definedName>
    <definedName name="Z_3DC7E551_6637_11D1_95EE_0000E8CF5EB3_.wvu.Cols" hidden="1">#REF!</definedName>
    <definedName name="Z_3DC7E556_6637_11D1_95EE_0000E8CF5EB3_.wvu.Cols" hidden="1">#REF!</definedName>
    <definedName name="Z_3DC7E557_6637_11D1_95EE_0000E8CF5EB3_.wvu.Cols" hidden="1">#REF!</definedName>
    <definedName name="Z_3DC7E558_6637_11D1_95EE_0000E8CF5EB3_.wvu.Cols" hidden="1">#REF!</definedName>
    <definedName name="Z_3DC7E559_6637_11D1_95EE_0000E8CF5EB3_.wvu.Cols" hidden="1">#REF!</definedName>
    <definedName name="Z_3DC7E55A_6637_11D1_95EE_0000E8CF5EB3_.wvu.Cols" hidden="1">#REF!</definedName>
    <definedName name="Z_3DC7E55B_6637_11D1_95EE_0000E8CF5EB3_.wvu.Cols" hidden="1">#REF!</definedName>
    <definedName name="Z_4071A92C_6FA6_11D1_95EF_0000E8CF5EB3_.wvu.Cols" hidden="1">#REF!</definedName>
    <definedName name="Z_4071A92D_6FA6_11D1_95EF_0000E8CF5EB3_.wvu.Cols" hidden="1">#REF!</definedName>
    <definedName name="Z_4071A92E_6FA6_11D1_95EF_0000E8CF5EB3_.wvu.Cols" hidden="1">#REF!</definedName>
    <definedName name="Z_4071A92F_6FA6_11D1_95EF_0000E8CF5EB3_.wvu.Cols" hidden="1">#REF!</definedName>
    <definedName name="Z_4071A930_6FA6_11D1_95EF_0000E8CF5EB3_.wvu.Cols" hidden="1">#REF!</definedName>
    <definedName name="Z_4071A931_6FA6_11D1_95EF_0000E8CF5EB3_.wvu.Cols" hidden="1">#REF!</definedName>
    <definedName name="Z_43431AB6_BF38_11D1_95F0_0000E8CF5EB3_.wvu.Cols" hidden="1">#REF!,#REF!,#REF!</definedName>
    <definedName name="Z_43431AB7_BF38_11D1_95F0_0000E8CF5EB3_.wvu.Cols" hidden="1">#REF!,#REF!,#REF!</definedName>
    <definedName name="Z_448A1304_7B98_11D1_95EF_0000E8CF5EB3_.wvu.Cols" hidden="1">#REF!</definedName>
    <definedName name="Z_448A1305_7B98_11D1_95EF_0000E8CF5EB3_.wvu.Cols" hidden="1">#REF!</definedName>
    <definedName name="Z_448A1306_7B98_11D1_95EF_0000E8CF5EB3_.wvu.Cols" hidden="1">#REF!</definedName>
    <definedName name="Z_448A1307_7B98_11D1_95EF_0000E8CF5EB3_.wvu.Cols" hidden="1">#REF!</definedName>
    <definedName name="Z_448A1308_7B98_11D1_95EF_0000E8CF5EB3_.wvu.Cols" hidden="1">#REF!</definedName>
    <definedName name="Z_448A1309_7B98_11D1_95EF_0000E8CF5EB3_.wvu.Cols" hidden="1">#REF!</definedName>
    <definedName name="Z_459BA523_7147_11D1_95EF_0000E8CF5EB3_.wvu.Cols" hidden="1">#REF!</definedName>
    <definedName name="Z_459BA524_7147_11D1_95EF_0000E8CF5EB3_.wvu.Cols" hidden="1">#REF!</definedName>
    <definedName name="Z_459BA525_7147_11D1_95EF_0000E8CF5EB3_.wvu.Cols" hidden="1">#REF!</definedName>
    <definedName name="Z_459BA526_7147_11D1_95EF_0000E8CF5EB3_.wvu.Cols" hidden="1">#REF!</definedName>
    <definedName name="Z_459BA527_7147_11D1_95EF_0000E8CF5EB3_.wvu.Cols" hidden="1">#REF!</definedName>
    <definedName name="Z_459BA528_7147_11D1_95EF_0000E8CF5EB3_.wvu.Cols" hidden="1">#REF!</definedName>
    <definedName name="Z_49865222_8335_11D1_95EF_0000E8CF5EB3_.wvu.Cols" hidden="1">#REF!</definedName>
    <definedName name="Z_49865223_8335_11D1_95EF_0000E8CF5EB3_.wvu.Cols" hidden="1">#REF!</definedName>
    <definedName name="Z_49865224_8335_11D1_95EF_0000E8CF5EB3_.wvu.Cols" hidden="1">#REF!</definedName>
    <definedName name="Z_49865225_8335_11D1_95EF_0000E8CF5EB3_.wvu.Cols" hidden="1">#REF!</definedName>
    <definedName name="Z_49865226_8335_11D1_95EF_0000E8CF5EB3_.wvu.Cols" hidden="1">#REF!</definedName>
    <definedName name="Z_49865227_8335_11D1_95EF_0000E8CF5EB3_.wvu.Cols" hidden="1">#REF!</definedName>
    <definedName name="Z_4986522A_8335_11D1_95EF_0000E8CF5EB3_.wvu.Cols" hidden="1">#REF!</definedName>
    <definedName name="Z_4986522B_8335_11D1_95EF_0000E8CF5EB3_.wvu.Cols" hidden="1">#REF!</definedName>
    <definedName name="Z_4986522C_8335_11D1_95EF_0000E8CF5EB3_.wvu.Cols" hidden="1">#REF!</definedName>
    <definedName name="Z_4986522D_8335_11D1_95EF_0000E8CF5EB3_.wvu.Cols" hidden="1">#REF!</definedName>
    <definedName name="Z_4986522E_8335_11D1_95EF_0000E8CF5EB3_.wvu.Cols" hidden="1">#REF!</definedName>
    <definedName name="Z_4986522F_8335_11D1_95EF_0000E8CF5EB3_.wvu.Cols" hidden="1">#REF!</definedName>
    <definedName name="Z_4B96B585_DDA7_11D1_90EF_0000E8CF30B3_.wvu.Cols" hidden="1">#REF!</definedName>
    <definedName name="Z_4B96B586_DDA7_11D1_90EF_0000E8CF30B3_.wvu.Cols" hidden="1">#REF!</definedName>
    <definedName name="Z_4C49C3C0_DDA5_11D1_9882_0080ADB6C79E_.wvu.Cols" hidden="1">#REF!</definedName>
    <definedName name="Z_4C49C3C1_DDA5_11D1_9882_0080ADB6C79E_.wvu.Cols" hidden="1">#REF!</definedName>
    <definedName name="Z_4D922D4E_7A9B_11D1_95EF_0000E8CF5EB3_.wvu.Cols" hidden="1">#REF!</definedName>
    <definedName name="Z_4D922D4F_7A9B_11D1_95EF_0000E8CF5EB3_.wvu.Cols" hidden="1">#REF!</definedName>
    <definedName name="Z_4D922D50_7A9B_11D1_95EF_0000E8CF5EB3_.wvu.Cols" hidden="1">#REF!</definedName>
    <definedName name="Z_4D922D51_7A9B_11D1_95EF_0000E8CF5EB3_.wvu.Cols" hidden="1">#REF!</definedName>
    <definedName name="Z_4D922D52_7A9B_11D1_95EF_0000E8CF5EB3_.wvu.Cols" hidden="1">#REF!</definedName>
    <definedName name="Z_4D922D53_7A9B_11D1_95EF_0000E8CF5EB3_.wvu.Cols" hidden="1">#REF!</definedName>
    <definedName name="Z_4D922D5A_7A9B_11D1_95EF_0000E8CF5EB3_.wvu.Cols" hidden="1">#REF!</definedName>
    <definedName name="Z_4D922D5B_7A9B_11D1_95EF_0000E8CF5EB3_.wvu.Cols" hidden="1">#REF!</definedName>
    <definedName name="Z_4D922D5C_7A9B_11D1_95EF_0000E8CF5EB3_.wvu.Cols" hidden="1">#REF!</definedName>
    <definedName name="Z_4D922D5D_7A9B_11D1_95EF_0000E8CF5EB3_.wvu.Cols" hidden="1">#REF!</definedName>
    <definedName name="Z_4D922D5E_7A9B_11D1_95EF_0000E8CF5EB3_.wvu.Cols" hidden="1">#REF!</definedName>
    <definedName name="Z_4D922D5F_7A9B_11D1_95EF_0000E8CF5EB3_.wvu.Cols" hidden="1">#REF!</definedName>
    <definedName name="Z_523334C1_81E0_11D1_95EF_0000E8CF5EB3_.wvu.Cols" hidden="1">#REF!</definedName>
    <definedName name="Z_523334C2_81E0_11D1_95EF_0000E8CF5EB3_.wvu.Cols" hidden="1">#REF!</definedName>
    <definedName name="Z_523334C3_81E0_11D1_95EF_0000E8CF5EB3_.wvu.Cols" hidden="1">#REF!</definedName>
    <definedName name="Z_523334C4_81E0_11D1_95EF_0000E8CF5EB3_.wvu.Cols" hidden="1">#REF!</definedName>
    <definedName name="Z_523334C5_81E0_11D1_95EF_0000E8CF5EB3_.wvu.Cols" hidden="1">#REF!</definedName>
    <definedName name="Z_523334C6_81E0_11D1_95EF_0000E8CF5EB3_.wvu.Cols" hidden="1">#REF!</definedName>
    <definedName name="Z_529A4463_5C17_11D1_95EE_0000E8CF5EB3_.wvu.Cols" hidden="1">#REF!</definedName>
    <definedName name="Z_529A4464_5C17_11D1_95EE_0000E8CF5EB3_.wvu.Cols" hidden="1">#REF!</definedName>
    <definedName name="Z_529A4465_5C17_11D1_95EE_0000E8CF5EB3_.wvu.Cols" hidden="1">#REF!</definedName>
    <definedName name="Z_529A4466_5C17_11D1_95EE_0000E8CF5EB3_.wvu.Cols" hidden="1">#REF!</definedName>
    <definedName name="Z_529A4467_5C17_11D1_95EE_0000E8CF5EB3_.wvu.Cols" hidden="1">#REF!</definedName>
    <definedName name="Z_529A4468_5C17_11D1_95EE_0000E8CF5EB3_.wvu.Cols" hidden="1">#REF!</definedName>
    <definedName name="Z_55697985_624B_11D1_95EE_0000E8CF5EB3_.wvu.Cols" hidden="1">#REF!</definedName>
    <definedName name="Z_55697986_624B_11D1_95EE_0000E8CF5EB3_.wvu.Cols" hidden="1">#REF!</definedName>
    <definedName name="Z_55697987_624B_11D1_95EE_0000E8CF5EB3_.wvu.Cols" hidden="1">#REF!</definedName>
    <definedName name="Z_55697988_624B_11D1_95EE_0000E8CF5EB3_.wvu.Cols" hidden="1">#REF!</definedName>
    <definedName name="Z_55697989_624B_11D1_95EE_0000E8CF5EB3_.wvu.Cols" hidden="1">#REF!</definedName>
    <definedName name="Z_5569798A_624B_11D1_95EE_0000E8CF5EB3_.wvu.Cols" hidden="1">#REF!</definedName>
    <definedName name="Z_55697993_624B_11D1_95EE_0000E8CF5EB3_.wvu.Cols" hidden="1">#REF!</definedName>
    <definedName name="Z_55697994_624B_11D1_95EE_0000E8CF5EB3_.wvu.Cols" hidden="1">#REF!</definedName>
    <definedName name="Z_55697995_624B_11D1_95EE_0000E8CF5EB3_.wvu.Cols" hidden="1">#REF!</definedName>
    <definedName name="Z_55697996_624B_11D1_95EE_0000E8CF5EB3_.wvu.Cols" hidden="1">#REF!</definedName>
    <definedName name="Z_55697997_624B_11D1_95EE_0000E8CF5EB3_.wvu.Cols" hidden="1">#REF!</definedName>
    <definedName name="Z_55697998_624B_11D1_95EE_0000E8CF5EB3_.wvu.Cols" hidden="1">#REF!</definedName>
    <definedName name="Z_57D2C26C_D38B_11D1_95F0_0000E8CF5EB3_.wvu.Cols" hidden="1">#REF!</definedName>
    <definedName name="Z_57D2C26D_D38B_11D1_95F0_0000E8CF5EB3_.wvu.Cols" hidden="1">#REF!</definedName>
    <definedName name="Z_6059E06F_CEF4_11D1_95F0_0000E8CF5EB3_.wvu.Cols" hidden="1">#REF!,#REF!</definedName>
    <definedName name="Z_6059E070_CEF4_11D1_95F0_0000E8CF5EB3_.wvu.Cols" hidden="1">#REF!,#REF!</definedName>
    <definedName name="Z_61D826C6_8036_11D1_95EF_0000E8CF5EB3_.wvu.Cols" hidden="1">#REF!</definedName>
    <definedName name="Z_61D826C7_8036_11D1_95EF_0000E8CF5EB3_.wvu.Cols" hidden="1">#REF!</definedName>
    <definedName name="Z_61D826C8_8036_11D1_95EF_0000E8CF5EB3_.wvu.Cols" hidden="1">#REF!</definedName>
    <definedName name="Z_61D826C9_8036_11D1_95EF_0000E8CF5EB3_.wvu.Cols" hidden="1">#REF!</definedName>
    <definedName name="Z_61D826CA_8036_11D1_95EF_0000E8CF5EB3_.wvu.Cols" hidden="1">#REF!</definedName>
    <definedName name="Z_61D826CB_8036_11D1_95EF_0000E8CF5EB3_.wvu.Cols" hidden="1">#REF!</definedName>
    <definedName name="Z_63E2B82F_CB06_11D1_95F0_0000E8CF5EB3_.wvu.Cols" hidden="1">#REF!,#REF!</definedName>
    <definedName name="Z_63E2B830_CB06_11D1_95F0_0000E8CF5EB3_.wvu.Cols" hidden="1">#REF!,#REF!</definedName>
    <definedName name="Z_64792E2F_D4FE_11D1_90EF_0000E8CF30B3_.wvu.Cols" hidden="1">#REF!</definedName>
    <definedName name="Z_64792E30_D4FE_11D1_90EF_0000E8CF30B3_.wvu.Cols" hidden="1">#REF!</definedName>
    <definedName name="Z_64792E41_D4FE_11D1_90EF_0000E8CF30B3_.wvu.Cols" hidden="1">#REF!</definedName>
    <definedName name="Z_64792E42_D4FE_11D1_90EF_0000E8CF30B3_.wvu.Cols" hidden="1">#REF!</definedName>
    <definedName name="Z_68F8E669_80EA_11D1_95EF_0000E8CF5EB3_.wvu.Cols" hidden="1">#REF!</definedName>
    <definedName name="Z_68F8E66A_80EA_11D1_95EF_0000E8CF5EB3_.wvu.Cols" hidden="1">#REF!</definedName>
    <definedName name="Z_68F8E66B_80EA_11D1_95EF_0000E8CF5EB3_.wvu.Cols" hidden="1">#REF!</definedName>
    <definedName name="Z_68F8E66C_80EA_11D1_95EF_0000E8CF5EB3_.wvu.Cols" hidden="1">#REF!</definedName>
    <definedName name="Z_68F8E66D_80EA_11D1_95EF_0000E8CF5EB3_.wvu.Cols" hidden="1">#REF!</definedName>
    <definedName name="Z_68F8E66E_80EA_11D1_95EF_0000E8CF5EB3_.wvu.Cols" hidden="1">#REF!</definedName>
    <definedName name="Z_68F8E671_80EA_11D1_95EF_0000E8CF5EB3_.wvu.Cols" hidden="1">#REF!</definedName>
    <definedName name="Z_68F8E672_80EA_11D1_95EF_0000E8CF5EB3_.wvu.Cols" hidden="1">#REF!</definedName>
    <definedName name="Z_68F8E673_80EA_11D1_95EF_0000E8CF5EB3_.wvu.Cols" hidden="1">#REF!</definedName>
    <definedName name="Z_68F8E674_80EA_11D1_95EF_0000E8CF5EB3_.wvu.Cols" hidden="1">#REF!</definedName>
    <definedName name="Z_68F8E675_80EA_11D1_95EF_0000E8CF5EB3_.wvu.Cols" hidden="1">#REF!</definedName>
    <definedName name="Z_68F8E676_80EA_11D1_95EF_0000E8CF5EB3_.wvu.Cols" hidden="1">#REF!</definedName>
    <definedName name="Z_68F8E684_80EA_11D1_95EF_0000E8CF5EB3_.wvu.Cols" hidden="1">#REF!</definedName>
    <definedName name="Z_68F8E685_80EA_11D1_95EF_0000E8CF5EB3_.wvu.Cols" hidden="1">#REF!</definedName>
    <definedName name="Z_68F8E686_80EA_11D1_95EF_0000E8CF5EB3_.wvu.Cols" hidden="1">#REF!</definedName>
    <definedName name="Z_68F8E687_80EA_11D1_95EF_0000E8CF5EB3_.wvu.Cols" hidden="1">#REF!</definedName>
    <definedName name="Z_68F8E688_80EA_11D1_95EF_0000E8CF5EB3_.wvu.Cols" hidden="1">#REF!</definedName>
    <definedName name="Z_68F8E689_80EA_11D1_95EF_0000E8CF5EB3_.wvu.Cols" hidden="1">#REF!</definedName>
    <definedName name="Z_68F8E690_80EA_11D1_95EF_0000E8CF5EB3_.wvu.Cols" hidden="1">#REF!</definedName>
    <definedName name="Z_68F8E691_80EA_11D1_95EF_0000E8CF5EB3_.wvu.Cols" hidden="1">#REF!</definedName>
    <definedName name="Z_68F8E692_80EA_11D1_95EF_0000E8CF5EB3_.wvu.Cols" hidden="1">#REF!</definedName>
    <definedName name="Z_68F8E693_80EA_11D1_95EF_0000E8CF5EB3_.wvu.Cols" hidden="1">#REF!</definedName>
    <definedName name="Z_68F8E694_80EA_11D1_95EF_0000E8CF5EB3_.wvu.Cols" hidden="1">#REF!</definedName>
    <definedName name="Z_68F8E695_80EA_11D1_95EF_0000E8CF5EB3_.wvu.Cols" hidden="1">#REF!</definedName>
    <definedName name="Z_69A25E07_E3FB_11D1_95F1_0000E8CF5EB3_.wvu.Cols" hidden="1">#REF!</definedName>
    <definedName name="Z_69A25E09_E3FB_11D1_95F1_0000E8CF5EB3_.wvu.Cols" hidden="1">#REF!</definedName>
    <definedName name="Z_6DE1FBA0_7BA2_11D1_95EF_0000E8CF5EB3_.wvu.Cols" hidden="1">#REF!</definedName>
    <definedName name="Z_6DE1FBA1_7BA2_11D1_95EF_0000E8CF5EB3_.wvu.Cols" hidden="1">#REF!</definedName>
    <definedName name="Z_6DE1FBA2_7BA2_11D1_95EF_0000E8CF5EB3_.wvu.Cols" hidden="1">#REF!</definedName>
    <definedName name="Z_6DE1FBA3_7BA2_11D1_95EF_0000E8CF5EB3_.wvu.Cols" hidden="1">#REF!</definedName>
    <definedName name="Z_6DE1FBA4_7BA2_11D1_95EF_0000E8CF5EB3_.wvu.Cols" hidden="1">#REF!</definedName>
    <definedName name="Z_6DE1FBA5_7BA2_11D1_95EF_0000E8CF5EB3_.wvu.Cols" hidden="1">#REF!</definedName>
    <definedName name="Z_752FA8E1_90F5_11D1_87A7_004F4900BD69_.wvu.Cols" hidden="1">#REF!</definedName>
    <definedName name="Z_752FA8E2_90F5_11D1_87A7_004F4900BD69_.wvu.Cols" hidden="1">#REF!</definedName>
    <definedName name="Z_752FA8E3_90F5_11D1_87A7_004F4900BD69_.wvu.Cols" hidden="1">#REF!</definedName>
    <definedName name="Z_752FA8E4_90F5_11D1_87A7_004F4900BD69_.wvu.Cols" hidden="1">#REF!</definedName>
    <definedName name="Z_752FA8E5_90F5_11D1_87A7_004F4900BD69_.wvu.Cols" hidden="1">#REF!</definedName>
    <definedName name="Z_752FA8E6_90F5_11D1_87A7_004F4900BD69_.wvu.Cols" hidden="1">#REF!</definedName>
    <definedName name="Z_762F0B76_CADE_11D1_95F0_0000E8CF5EB3_.wvu.Cols" hidden="1">#REF!,#REF!,#REF!</definedName>
    <definedName name="Z_762F0B77_CADE_11D1_95F0_0000E8CF5EB3_.wvu.Cols" hidden="1">#REF!,#REF!,#REF!</definedName>
    <definedName name="Z_7CCED72E_DE82_11D1_95F0_0000E8CF5EB3_.wvu.Cols" hidden="1">#REF!</definedName>
    <definedName name="Z_7CCED730_DE82_11D1_95F0_0000E8CF5EB3_.wvu.Cols" hidden="1">#REF!</definedName>
    <definedName name="Z_7CCED751_DE82_11D1_95F0_0000E8CF5EB3_.wvu.Cols" hidden="1">#REF!</definedName>
    <definedName name="Z_7CCED753_DE82_11D1_95F0_0000E8CF5EB3_.wvu.Cols" hidden="1">#REF!</definedName>
    <definedName name="Z_803E3EE0_7C3C_11D1_95EF_0000E8CF5EB3_.wvu.Cols" hidden="1">#REF!</definedName>
    <definedName name="Z_803E3EE1_7C3C_11D1_95EF_0000E8CF5EB3_.wvu.Cols" hidden="1">#REF!</definedName>
    <definedName name="Z_803E3EE2_7C3C_11D1_95EF_0000E8CF5EB3_.wvu.Cols" hidden="1">#REF!</definedName>
    <definedName name="Z_803E3EE3_7C3C_11D1_95EF_0000E8CF5EB3_.wvu.Cols" hidden="1">#REF!</definedName>
    <definedName name="Z_803E3EE4_7C3C_11D1_95EF_0000E8CF5EB3_.wvu.Cols" hidden="1">#REF!</definedName>
    <definedName name="Z_803E3EE5_7C3C_11D1_95EF_0000E8CF5EB3_.wvu.Cols" hidden="1">#REF!</definedName>
    <definedName name="Z_80C466CF_866C_11D1_95EF_0000E8CF5EB3_.wvu.Cols" hidden="1">#REF!</definedName>
    <definedName name="Z_80C466D0_866C_11D1_95EF_0000E8CF5EB3_.wvu.Cols" hidden="1">#REF!</definedName>
    <definedName name="Z_80C466D1_866C_11D1_95EF_0000E8CF5EB3_.wvu.Cols" hidden="1">#REF!</definedName>
    <definedName name="Z_80C466D2_866C_11D1_95EF_0000E8CF5EB3_.wvu.Cols" hidden="1">#REF!</definedName>
    <definedName name="Z_80C466D3_866C_11D1_95EF_0000E8CF5EB3_.wvu.Cols" hidden="1">#REF!</definedName>
    <definedName name="Z_80C466D4_866C_11D1_95EF_0000E8CF5EB3_.wvu.Cols" hidden="1">#REF!</definedName>
    <definedName name="Z_8380F64B_B762_11D1_87A7_004F4900BD69_.wvu.Cols" hidden="1">#REF!</definedName>
    <definedName name="Z_8380F64C_B762_11D1_87A7_004F4900BD69_.wvu.Cols" hidden="1">#REF!</definedName>
    <definedName name="Z_8B4D7DD6_75EF_11D1_95EF_0000E8CF5EB3_.wvu.Cols" hidden="1">#REF!</definedName>
    <definedName name="Z_8B4D7DD7_75EF_11D1_95EF_0000E8CF5EB3_.wvu.Cols" hidden="1">#REF!</definedName>
    <definedName name="Z_8B4D7DD8_75EF_11D1_95EF_0000E8CF5EB3_.wvu.Cols" hidden="1">#REF!</definedName>
    <definedName name="Z_8B4D7DD9_75EF_11D1_95EF_0000E8CF5EB3_.wvu.Cols" hidden="1">#REF!</definedName>
    <definedName name="Z_8B4D7DDA_75EF_11D1_95EF_0000E8CF5EB3_.wvu.Cols" hidden="1">#REF!</definedName>
    <definedName name="Z_8B4D7DDB_75EF_11D1_95EF_0000E8CF5EB3_.wvu.Cols" hidden="1">#REF!</definedName>
    <definedName name="Z_8B5C4971_BCAD_11D1_95F0_0000E8CF5EB3_.wvu.Cols" hidden="1">#REF!</definedName>
    <definedName name="Z_8B5C4972_BCAD_11D1_95F0_0000E8CF5EB3_.wvu.Cols" hidden="1">#REF!</definedName>
    <definedName name="Z_8DA6F443_64A7_11D1_95EE_0000E8CF5EB3_.wvu.Cols" hidden="1">#REF!</definedName>
    <definedName name="Z_8DA6F444_64A7_11D1_95EE_0000E8CF5EB3_.wvu.Cols" hidden="1">#REF!</definedName>
    <definedName name="Z_8DA6F445_64A7_11D1_95EE_0000E8CF5EB3_.wvu.Cols" hidden="1">#REF!</definedName>
    <definedName name="Z_8DA6F446_64A7_11D1_95EE_0000E8CF5EB3_.wvu.Cols" hidden="1">#REF!</definedName>
    <definedName name="Z_8DA6F447_64A7_11D1_95EE_0000E8CF5EB3_.wvu.Cols" hidden="1">#REF!</definedName>
    <definedName name="Z_8DA6F448_64A7_11D1_95EE_0000E8CF5EB3_.wvu.Cols" hidden="1">#REF!</definedName>
    <definedName name="Z_8DB8540F_D5CB_11D1_90EF_0000E8CF30B3_.wvu.Cols" hidden="1">#REF!,#REF!</definedName>
    <definedName name="Z_8DB85410_D5CB_11D1_90EF_0000E8CF30B3_.wvu.Cols" hidden="1">#REF!,#REF!</definedName>
    <definedName name="Z_96A675C8_5B5E_11D1_95EE_0000E8CF5EB3_.wvu.Cols" hidden="1">#REF!</definedName>
    <definedName name="Z_96A675C9_5B5E_11D1_95EE_0000E8CF5EB3_.wvu.Cols" hidden="1">#REF!</definedName>
    <definedName name="Z_96A675CA_5B5E_11D1_95EE_0000E8CF5EB3_.wvu.Cols" hidden="1">#REF!</definedName>
    <definedName name="Z_96A675CB_5B5E_11D1_95EE_0000E8CF5EB3_.wvu.Cols" hidden="1">#REF!</definedName>
    <definedName name="Z_96A675CC_5B5E_11D1_95EE_0000E8CF5EB3_.wvu.Cols" hidden="1">#REF!</definedName>
    <definedName name="Z_96A675CD_5B5E_11D1_95EE_0000E8CF5EB3_.wvu.Cols" hidden="1">#REF!</definedName>
    <definedName name="Z_999996AD_CF83_11D1_95F0_0000E8CF5EB3_.wvu.Cols" hidden="1">#REF!,#REF!</definedName>
    <definedName name="Z_999996AE_CF83_11D1_95F0_0000E8CF5EB3_.wvu.Cols" hidden="1">#REF!,#REF!</definedName>
    <definedName name="Z_9A632E83_7079_11D1_95EF_0000E8CF5EB3_.wvu.Cols" hidden="1">#REF!</definedName>
    <definedName name="Z_9A632E84_7079_11D1_95EF_0000E8CF5EB3_.wvu.Cols" hidden="1">#REF!</definedName>
    <definedName name="Z_9A632E85_7079_11D1_95EF_0000E8CF5EB3_.wvu.Cols" hidden="1">#REF!</definedName>
    <definedName name="Z_9A632E86_7079_11D1_95EF_0000E8CF5EB3_.wvu.Cols" hidden="1">#REF!</definedName>
    <definedName name="Z_9A632E87_7079_11D1_95EF_0000E8CF5EB3_.wvu.Cols" hidden="1">#REF!</definedName>
    <definedName name="Z_9A632E88_7079_11D1_95EF_0000E8CF5EB3_.wvu.Cols" hidden="1">#REF!</definedName>
    <definedName name="Z_A07EB2A3_6B18_11D1_95EF_0000E8CF5EB3_.wvu.Cols" hidden="1">#REF!</definedName>
    <definedName name="Z_A07EB2A4_6B18_11D1_95EF_0000E8CF5EB3_.wvu.Cols" hidden="1">#REF!</definedName>
    <definedName name="Z_A07EB2A5_6B18_11D1_95EF_0000E8CF5EB3_.wvu.Cols" hidden="1">#REF!</definedName>
    <definedName name="Z_A07EB2A6_6B18_11D1_95EF_0000E8CF5EB3_.wvu.Cols" hidden="1">#REF!</definedName>
    <definedName name="Z_A07EB2A7_6B18_11D1_95EF_0000E8CF5EB3_.wvu.Cols" hidden="1">#REF!</definedName>
    <definedName name="Z_A07EB2A8_6B18_11D1_95EF_0000E8CF5EB3_.wvu.Cols" hidden="1">#REF!</definedName>
    <definedName name="Z_A0C8221C_DE77_11D1_87A7_004F4900BD69_.wvu.Cols" hidden="1">#REF!</definedName>
    <definedName name="Z_A0C8221E_DE77_11D1_87A7_004F4900BD69_.wvu.Cols" hidden="1">#REF!</definedName>
    <definedName name="Z_A0DA1AF2_C7A3_11D1_90EF_0000E8CF30B3_.wvu.Cols" hidden="1">#REF!,#REF!,#REF!</definedName>
    <definedName name="Z_A0DA1AF3_C7A3_11D1_90EF_0000E8CF30B3_.wvu.Cols" hidden="1">#REF!,#REF!,#REF!</definedName>
    <definedName name="Z_A92053D7_DDA7_11D1_95F0_0000E8CF5EB3_.wvu.Cols" hidden="1">#REF!</definedName>
    <definedName name="Z_A92053D8_DDA7_11D1_95F0_0000E8CF5EB3_.wvu.Cols" hidden="1">#REF!</definedName>
    <definedName name="Z_A96F5981_85A5_11D1_95EF_0000E8CF5EB3_.wvu.Cols" hidden="1">#REF!</definedName>
    <definedName name="Z_A96F5982_85A5_11D1_95EF_0000E8CF5EB3_.wvu.Cols" hidden="1">#REF!</definedName>
    <definedName name="Z_A96F5983_85A5_11D1_95EF_0000E8CF5EB3_.wvu.Cols" hidden="1">#REF!</definedName>
    <definedName name="Z_A96F5984_85A5_11D1_95EF_0000E8CF5EB3_.wvu.Cols" hidden="1">#REF!</definedName>
    <definedName name="Z_A96F5985_85A5_11D1_95EF_0000E8CF5EB3_.wvu.Cols" hidden="1">#REF!</definedName>
    <definedName name="Z_A96F5986_85A5_11D1_95EF_0000E8CF5EB3_.wvu.Cols" hidden="1">#REF!</definedName>
    <definedName name="Z_ABB53F00_800C_11D1_95EF_0000E8CF5EB3_.wvu.Cols" hidden="1">#REF!</definedName>
    <definedName name="Z_ABB53F01_800C_11D1_95EF_0000E8CF5EB3_.wvu.Cols" hidden="1">#REF!</definedName>
    <definedName name="Z_ABB53F02_800C_11D1_95EF_0000E8CF5EB3_.wvu.Cols" hidden="1">#REF!</definedName>
    <definedName name="Z_ABB53F03_800C_11D1_95EF_0000E8CF5EB3_.wvu.Cols" hidden="1">#REF!</definedName>
    <definedName name="Z_ABB53F04_800C_11D1_95EF_0000E8CF5EB3_.wvu.Cols" hidden="1">#REF!</definedName>
    <definedName name="Z_ABB53F05_800C_11D1_95EF_0000E8CF5EB3_.wvu.Cols" hidden="1">#REF!</definedName>
    <definedName name="Z_ABB53F2A_800C_11D1_95EF_0000E8CF5EB3_.wvu.Cols" hidden="1">#REF!</definedName>
    <definedName name="Z_ABB53F2B_800C_11D1_95EF_0000E8CF5EB3_.wvu.Cols" hidden="1">#REF!</definedName>
    <definedName name="Z_ABB53F2C_800C_11D1_95EF_0000E8CF5EB3_.wvu.Cols" hidden="1">#REF!</definedName>
    <definedName name="Z_ABB53F2D_800C_11D1_95EF_0000E8CF5EB3_.wvu.Cols" hidden="1">#REF!</definedName>
    <definedName name="Z_ABB53F2E_800C_11D1_95EF_0000E8CF5EB3_.wvu.Cols" hidden="1">#REF!</definedName>
    <definedName name="Z_ABB53F2F_800C_11D1_95EF_0000E8CF5EB3_.wvu.Cols" hidden="1">#REF!</definedName>
    <definedName name="Z_B3C82448_C2F1_11D1_95F0_0000E8CF5EB3_.wvu.Cols" hidden="1">#REF!,#REF!,#REF!</definedName>
    <definedName name="Z_B3C82449_C2F1_11D1_95F0_0000E8CF5EB3_.wvu.Cols" hidden="1">#REF!,#REF!,#REF!</definedName>
    <definedName name="Z_B3C824DA_C2F1_11D1_95F0_0000E8CF5EB3_.wvu.Cols" hidden="1">#REF!,#REF!,#REF!</definedName>
    <definedName name="Z_B3C824DB_C2F1_11D1_95F0_0000E8CF5EB3_.wvu.Cols" hidden="1">#REF!,#REF!,#REF!</definedName>
    <definedName name="Z_BA557D03_D9F3_11D1_95F0_0000E8CF5EB3_.wvu.Cols" hidden="1">#REF!</definedName>
    <definedName name="Z_BA557D04_D9F3_11D1_95F0_0000E8CF5EB3_.wvu.Cols" hidden="1">#REF!</definedName>
    <definedName name="Z_C1BE4248_CEBC_11D1_90EF_0000E8CF30B3_.wvu.Cols" hidden="1">#REF!,#REF!</definedName>
    <definedName name="Z_C1BE4249_CEBC_11D1_90EF_0000E8CF30B3_.wvu.Cols" hidden="1">#REF!,#REF!</definedName>
    <definedName name="Z_C3E8EC9F_E4C4_11D1_90EF_0000E8CF30B3_.wvu.Cols" hidden="1">#REF!</definedName>
    <definedName name="Z_C3E8ECA1_E4C4_11D1_90EF_0000E8CF30B3_.wvu.Cols" hidden="1">#REF!</definedName>
    <definedName name="Z_C5885BF0_8E54_11D1_95F0_0000E8CF5EB3_.wvu.Cols" hidden="1">#REF!</definedName>
    <definedName name="Z_C5885BF1_8E54_11D1_95F0_0000E8CF5EB3_.wvu.Cols" hidden="1">#REF!</definedName>
    <definedName name="Z_C5885BF2_8E54_11D1_95F0_0000E8CF5EB3_.wvu.Cols" hidden="1">#REF!</definedName>
    <definedName name="Z_C5885BF3_8E54_11D1_95F0_0000E8CF5EB3_.wvu.Cols" hidden="1">#REF!</definedName>
    <definedName name="Z_C5885BF4_8E54_11D1_95F0_0000E8CF5EB3_.wvu.Cols" hidden="1">#REF!</definedName>
    <definedName name="Z_C5885BF5_8E54_11D1_95F0_0000E8CF5EB3_.wvu.Cols" hidden="1">#REF!</definedName>
    <definedName name="Z_C647E50C_6185_11D1_95EE_0000E8CF5EB3_.wvu.Cols" hidden="1">#REF!</definedName>
    <definedName name="Z_C647E50D_6185_11D1_95EE_0000E8CF5EB3_.wvu.Cols" hidden="1">#REF!</definedName>
    <definedName name="Z_C647E50E_6185_11D1_95EE_0000E8CF5EB3_.wvu.Cols" hidden="1">#REF!</definedName>
    <definedName name="Z_C647E50F_6185_11D1_95EE_0000E8CF5EB3_.wvu.Cols" hidden="1">#REF!</definedName>
    <definedName name="Z_C647E510_6185_11D1_95EE_0000E8CF5EB3_.wvu.Cols" hidden="1">#REF!</definedName>
    <definedName name="Z_C647E511_6185_11D1_95EE_0000E8CF5EB3_.wvu.Cols" hidden="1">#REF!</definedName>
    <definedName name="Z_C7AF9E84_6BD0_11D1_95EF_0000E8CF5EB3_.wvu.Cols" hidden="1">#REF!</definedName>
    <definedName name="Z_C7AF9E85_6BD0_11D1_95EF_0000E8CF5EB3_.wvu.Cols" hidden="1">#REF!</definedName>
    <definedName name="Z_C7AF9E86_6BD0_11D1_95EF_0000E8CF5EB3_.wvu.Cols" hidden="1">#REF!</definedName>
    <definedName name="Z_C7AF9E87_6BD0_11D1_95EF_0000E8CF5EB3_.wvu.Cols" hidden="1">#REF!</definedName>
    <definedName name="Z_C7AF9E88_6BD0_11D1_95EF_0000E8CF5EB3_.wvu.Cols" hidden="1">#REF!</definedName>
    <definedName name="Z_C7AF9E89_6BD0_11D1_95EF_0000E8CF5EB3_.wvu.Cols" hidden="1">#REF!</definedName>
    <definedName name="Z_C7D31B48_6CB0_11D1_95EF_0000E8CF5EB3_.wvu.Cols" hidden="1">#REF!</definedName>
    <definedName name="Z_C7D31B49_6CB0_11D1_95EF_0000E8CF5EB3_.wvu.Cols" hidden="1">#REF!</definedName>
    <definedName name="Z_C7D31B4A_6CB0_11D1_95EF_0000E8CF5EB3_.wvu.Cols" hidden="1">#REF!</definedName>
    <definedName name="Z_C7D31B4B_6CB0_11D1_95EF_0000E8CF5EB3_.wvu.Cols" hidden="1">#REF!</definedName>
    <definedName name="Z_C7D31B4C_6CB0_11D1_95EF_0000E8CF5EB3_.wvu.Cols" hidden="1">#REF!</definedName>
    <definedName name="Z_C7D31B4D_6CB0_11D1_95EF_0000E8CF5EB3_.wvu.Cols" hidden="1">#REF!</definedName>
    <definedName name="Z_CCF8952C_C87F_11D1_95F0_0000E8CF5EB3_.wvu.Cols" hidden="1">#REF!,#REF!,#REF!</definedName>
    <definedName name="Z_CCF8952D_C87F_11D1_95F0_0000E8CF5EB3_.wvu.Cols" hidden="1">#REF!,#REF!,#REF!</definedName>
    <definedName name="Z_CD2CD206_E586_11D1_95F1_0000E8CF5EB3_.wvu.Cols" hidden="1">#REF!</definedName>
    <definedName name="Z_CD2CD208_E586_11D1_95F1_0000E8CF5EB3_.wvu.Cols" hidden="1">#REF!</definedName>
    <definedName name="Z_CD2CD284_E586_11D1_95F1_0000E8CF5EB3_.wvu.Cols" hidden="1">#REF!</definedName>
    <definedName name="Z_CD2CD286_E586_11D1_95F1_0000E8CF5EB3_.wvu.Cols" hidden="1">#REF!</definedName>
    <definedName name="Z_CDA3734B_BD8B_11D1_95F0_0000E8CF5EB3_.wvu.Cols" hidden="1">#REF!</definedName>
    <definedName name="Z_CDA3734C_BD8B_11D1_95F0_0000E8CF5EB3_.wvu.Cols" hidden="1">#REF!</definedName>
    <definedName name="Z_D1A89944_76E9_11D1_95EF_0000E8CF5EB3_.wvu.Cols" hidden="1">#REF!</definedName>
    <definedName name="Z_D1A89945_76E9_11D1_95EF_0000E8CF5EB3_.wvu.Cols" hidden="1">#REF!</definedName>
    <definedName name="Z_D1A89946_76E9_11D1_95EF_0000E8CF5EB3_.wvu.Cols" hidden="1">#REF!</definedName>
    <definedName name="Z_D1A89947_76E9_11D1_95EF_0000E8CF5EB3_.wvu.Cols" hidden="1">#REF!</definedName>
    <definedName name="Z_D1A89948_76E9_11D1_95EF_0000E8CF5EB3_.wvu.Cols" hidden="1">#REF!</definedName>
    <definedName name="Z_D1A89949_76E9_11D1_95EF_0000E8CF5EB3_.wvu.Cols" hidden="1">#REF!</definedName>
    <definedName name="Z_D2A792BE_97BF_11D1_95F0_0000E8CF5EB3_.wvu.PrintArea" hidden="1">#REF!</definedName>
    <definedName name="Z_D4F4ECEB_72C5_11D1_95EF_0000E8CF5EB3_.wvu.Cols" hidden="1">#REF!</definedName>
    <definedName name="Z_D4F4ECEC_72C5_11D1_95EF_0000E8CF5EB3_.wvu.Cols" hidden="1">#REF!</definedName>
    <definedName name="Z_D4F4ECED_72C5_11D1_95EF_0000E8CF5EB3_.wvu.Cols" hidden="1">#REF!</definedName>
    <definedName name="Z_D4F4ECEE_72C5_11D1_95EF_0000E8CF5EB3_.wvu.Cols" hidden="1">#REF!</definedName>
    <definedName name="Z_D4F4ECEF_72C5_11D1_95EF_0000E8CF5EB3_.wvu.Cols" hidden="1">#REF!</definedName>
    <definedName name="Z_D4F4ECF0_72C5_11D1_95EF_0000E8CF5EB3_.wvu.Cols" hidden="1">#REF!</definedName>
    <definedName name="Z_DCAFEA5A_5F25_11D1_95EE_0000E8CF5EB3_.wvu.Cols" hidden="1">#REF!</definedName>
    <definedName name="Z_DCAFEA5B_5F25_11D1_95EE_0000E8CF5EB3_.wvu.Cols" hidden="1">#REF!</definedName>
    <definedName name="Z_DCAFEA5C_5F25_11D1_95EE_0000E8CF5EB3_.wvu.Cols" hidden="1">#REF!</definedName>
    <definedName name="Z_DCAFEA5D_5F25_11D1_95EE_0000E8CF5EB3_.wvu.Cols" hidden="1">#REF!</definedName>
    <definedName name="Z_DCAFEA5E_5F25_11D1_95EE_0000E8CF5EB3_.wvu.Cols" hidden="1">#REF!</definedName>
    <definedName name="Z_DCAFEA5F_5F25_11D1_95EE_0000E8CF5EB3_.wvu.Cols" hidden="1">#REF!</definedName>
    <definedName name="Z_DF1123AA_C3BE_11D1_90EF_0000E8CF30B3_.wvu.Cols" hidden="1">#REF!,#REF!,#REF!</definedName>
    <definedName name="Z_DF1123AB_C3BE_11D1_90EF_0000E8CF30B3_.wvu.Cols" hidden="1">#REF!,#REF!,#REF!</definedName>
    <definedName name="Z_E2BB55AF_CFA0_11D1_95F0_0000E8CF5EB3_.wvu.Cols" hidden="1">#REF!,#REF!</definedName>
    <definedName name="Z_E2BB55B0_CFA0_11D1_95F0_0000E8CF5EB3_.wvu.Cols" hidden="1">#REF!,#REF!</definedName>
    <definedName name="Z_E4793014_6278_11D1_95EE_0000E8CF5EB3_.wvu.Cols" hidden="1">#REF!</definedName>
    <definedName name="Z_E4793015_6278_11D1_95EE_0000E8CF5EB3_.wvu.Cols" hidden="1">#REF!</definedName>
    <definedName name="Z_E4793016_6278_11D1_95EE_0000E8CF5EB3_.wvu.Cols" hidden="1">#REF!</definedName>
    <definedName name="Z_E4793017_6278_11D1_95EE_0000E8CF5EB3_.wvu.Cols" hidden="1">#REF!</definedName>
    <definedName name="Z_E4793018_6278_11D1_95EE_0000E8CF5EB3_.wvu.Cols" hidden="1">#REF!</definedName>
    <definedName name="Z_E4793019_6278_11D1_95EE_0000E8CF5EB3_.wvu.Cols" hidden="1">#REF!</definedName>
    <definedName name="Z_E4B3B3B0_6703_11D1_95EE_0000E8CF5EB3_.wvu.Cols" hidden="1">#REF!</definedName>
    <definedName name="Z_E4B3B3B1_6703_11D1_95EE_0000E8CF5EB3_.wvu.Cols" hidden="1">#REF!</definedName>
    <definedName name="Z_E4B3B3B2_6703_11D1_95EE_0000E8CF5EB3_.wvu.Cols" hidden="1">#REF!</definedName>
    <definedName name="Z_E4B3B3B3_6703_11D1_95EE_0000E8CF5EB3_.wvu.Cols" hidden="1">#REF!</definedName>
    <definedName name="Z_E4B3B3B4_6703_11D1_95EE_0000E8CF5EB3_.wvu.Cols" hidden="1">#REF!</definedName>
    <definedName name="Z_E4B3B3B5_6703_11D1_95EE_0000E8CF5EB3_.wvu.Cols" hidden="1">#REF!</definedName>
    <definedName name="Z_E7A8650C_C250_11D1_95F0_0000E8CF5EB3_.wvu.Cols" hidden="1">#REF!,#REF!,#REF!</definedName>
    <definedName name="Z_E7A8650D_C250_11D1_95F0_0000E8CF5EB3_.wvu.Cols" hidden="1">#REF!,#REF!,#REF!</definedName>
    <definedName name="Z_EA535761_8732_11D1_95EF_0000E8CF5EB3_.wvu.Cols" hidden="1">#REF!</definedName>
    <definedName name="Z_EA535762_8732_11D1_95EF_0000E8CF5EB3_.wvu.Cols" hidden="1">#REF!</definedName>
    <definedName name="Z_EA535763_8732_11D1_95EF_0000E8CF5EB3_.wvu.Cols" hidden="1">#REF!</definedName>
    <definedName name="Z_EA535764_8732_11D1_95EF_0000E8CF5EB3_.wvu.Cols" hidden="1">#REF!</definedName>
    <definedName name="Z_EA535765_8732_11D1_95EF_0000E8CF5EB3_.wvu.Cols" hidden="1">#REF!</definedName>
    <definedName name="Z_EA535766_8732_11D1_95EF_0000E8CF5EB3_.wvu.Cols" hidden="1">#REF!</definedName>
    <definedName name="Z_EA535769_8732_11D1_95EF_0000E8CF5EB3_.wvu.Cols" hidden="1">#REF!</definedName>
    <definedName name="Z_EA53576A_8732_11D1_95EF_0000E8CF5EB3_.wvu.Cols" hidden="1">#REF!</definedName>
    <definedName name="Z_EA53576B_8732_11D1_95EF_0000E8CF5EB3_.wvu.Cols" hidden="1">#REF!</definedName>
    <definedName name="Z_EA53576C_8732_11D1_95EF_0000E8CF5EB3_.wvu.Cols" hidden="1">#REF!</definedName>
    <definedName name="Z_EA53576D_8732_11D1_95EF_0000E8CF5EB3_.wvu.Cols" hidden="1">#REF!</definedName>
    <definedName name="Z_EA53576E_8732_11D1_95EF_0000E8CF5EB3_.wvu.Cols" hidden="1">#REF!</definedName>
    <definedName name="Z_EF47245B_DF36_11D1_9882_0080ADB6C79E_.wvu.Cols" hidden="1">#REF!</definedName>
    <definedName name="Z_EF47245D_DF36_11D1_9882_0080ADB6C79E_.wvu.Cols" hidden="1">#REF!</definedName>
    <definedName name="Z_F1160D70_C47F_11D1_90EF_0000E8CF30B3_.wvu.Cols" hidden="1">#REF!,#REF!,#REF!</definedName>
    <definedName name="Z_F1160D71_C47F_11D1_90EF_0000E8CF30B3_.wvu.Cols" hidden="1">#REF!,#REF!,#REF!</definedName>
    <definedName name="Z_F90B6743_659D_11D1_95EE_0000E8CF5EB3_.wvu.Cols" hidden="1">#REF!</definedName>
    <definedName name="Z_F90B6744_659D_11D1_95EE_0000E8CF5EB3_.wvu.Cols" hidden="1">#REF!</definedName>
    <definedName name="Z_F90B6745_659D_11D1_95EE_0000E8CF5EB3_.wvu.Cols" hidden="1">#REF!</definedName>
    <definedName name="Z_F90B6746_659D_11D1_95EE_0000E8CF5EB3_.wvu.Cols" hidden="1">#REF!</definedName>
    <definedName name="Z_F90B6747_659D_11D1_95EE_0000E8CF5EB3_.wvu.Cols" hidden="1">#REF!</definedName>
    <definedName name="Z_F90B6748_659D_11D1_95EE_0000E8CF5EB3_.wvu.Cols" hidden="1">#REF!</definedName>
    <definedName name="Z_F913CCE4_7856_11D1_95EF_0000E8CF5EB3_.wvu.Cols" hidden="1">#REF!</definedName>
    <definedName name="Z_F913CCE5_7856_11D1_95EF_0000E8CF5EB3_.wvu.Cols" hidden="1">#REF!</definedName>
    <definedName name="Z_F913CCE6_7856_11D1_95EF_0000E8CF5EB3_.wvu.Cols" hidden="1">#REF!</definedName>
    <definedName name="Z_F913CCE7_7856_11D1_95EF_0000E8CF5EB3_.wvu.Cols" hidden="1">#REF!</definedName>
    <definedName name="Z_F913CCE8_7856_11D1_95EF_0000E8CF5EB3_.wvu.Cols" hidden="1">#REF!</definedName>
    <definedName name="Z_F913CCE9_7856_11D1_95EF_0000E8CF5EB3_.wvu.Cols" hidden="1">#REF!</definedName>
    <definedName name="Z_F93CD385_71FE_11D1_95EF_0000E8CF5EB3_.wvu.Cols" hidden="1">#REF!</definedName>
    <definedName name="Z_F93CD386_71FE_11D1_95EF_0000E8CF5EB3_.wvu.Cols" hidden="1">#REF!</definedName>
    <definedName name="Z_F93CD387_71FE_11D1_95EF_0000E8CF5EB3_.wvu.Cols" hidden="1">#REF!</definedName>
    <definedName name="Z_F93CD388_71FE_11D1_95EF_0000E8CF5EB3_.wvu.Cols" hidden="1">#REF!</definedName>
    <definedName name="Z_F93CD389_71FE_11D1_95EF_0000E8CF5EB3_.wvu.Cols" hidden="1">#REF!</definedName>
    <definedName name="Z_F93CD38A_71FE_11D1_95EF_0000E8CF5EB3_.wvu.Cols" hidden="1">#REF!</definedName>
    <definedName name="Z_FD318841_88F2_11D1_95EF_0000E8CF5EB3_.wvu.Cols" hidden="1">#REF!</definedName>
    <definedName name="Z_FD318842_88F2_11D1_95EF_0000E8CF5EB3_.wvu.Cols" hidden="1">#REF!</definedName>
    <definedName name="Z_FD318843_88F2_11D1_95EF_0000E8CF5EB3_.wvu.Cols" hidden="1">#REF!</definedName>
    <definedName name="Z_FD318844_88F2_11D1_95EF_0000E8CF5EB3_.wvu.Cols" hidden="1">#REF!</definedName>
    <definedName name="Z_FD318845_88F2_11D1_95EF_0000E8CF5EB3_.wvu.Cols" hidden="1">#REF!</definedName>
    <definedName name="Z_FD318846_88F2_11D1_95EF_0000E8CF5EB3_.wvu.Cols" hidden="1">#REF!</definedName>
    <definedName name="Z_FFDCDCC3_6D54_11D1_95EF_0000E8CF5EB3_.wvu.Cols" hidden="1">#REF!</definedName>
    <definedName name="Z_FFDCDCC4_6D54_11D1_95EF_0000E8CF5EB3_.wvu.Cols" hidden="1">#REF!</definedName>
    <definedName name="Z_FFDCDCC5_6D54_11D1_95EF_0000E8CF5EB3_.wvu.Cols" hidden="1">#REF!</definedName>
    <definedName name="Z_FFDCDCC6_6D54_11D1_95EF_0000E8CF5EB3_.wvu.Cols" hidden="1">#REF!</definedName>
    <definedName name="Z_FFDCDCC7_6D54_11D1_95EF_0000E8CF5EB3_.wvu.Cols" hidden="1">#REF!</definedName>
    <definedName name="Z_FFDCDCC8_6D54_11D1_95EF_0000E8CF5EB3_.wvu.Cols" hidden="1">#REF!</definedName>
    <definedName name="Z_FFDCDCD8_6D54_11D1_95EF_0000E8CF5EB3_.wvu.Cols" hidden="1">#REF!</definedName>
    <definedName name="Z_FFDCDCD9_6D54_11D1_95EF_0000E8CF5EB3_.wvu.Cols" hidden="1">#REF!</definedName>
    <definedName name="Z_FFDCDCDA_6D54_11D1_95EF_0000E8CF5EB3_.wvu.Cols" hidden="1">#REF!</definedName>
    <definedName name="Z_FFDCDCDB_6D54_11D1_95EF_0000E8CF5EB3_.wvu.Cols" hidden="1">#REF!</definedName>
    <definedName name="Z_FFDCDCDC_6D54_11D1_95EF_0000E8CF5EB3_.wvu.Cols" hidden="1">#REF!</definedName>
    <definedName name="Z_FFDCDCDD_6D54_11D1_95EF_0000E8CF5EB3_.wvu.Cols" hidden="1">#REF!</definedName>
  </definedNames>
  <calcPr calcId="191029" calcMode="manual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V35" i="17" l="1"/>
  <c r="BV33" i="17"/>
  <c r="BV32" i="17"/>
  <c r="BV31" i="17"/>
  <c r="BV33" i="1"/>
  <c r="BV35" i="1"/>
  <c r="BV32" i="1"/>
  <c r="BV31" i="1"/>
  <c r="BV27" i="14"/>
  <c r="BV27" i="3"/>
  <c r="BV24" i="5"/>
  <c r="BV25" i="5"/>
  <c r="BV24" i="16"/>
  <c r="BV25" i="16"/>
  <c r="J26" i="20"/>
  <c r="BU28" i="3"/>
  <c r="BU27" i="3"/>
  <c r="H26" i="20"/>
  <c r="BV8" i="3"/>
  <c r="BV8" i="4"/>
  <c r="BV8" i="6"/>
  <c r="BV9" i="3"/>
  <c r="BV9" i="4"/>
  <c r="BV9" i="6"/>
  <c r="BV10" i="3"/>
  <c r="BV10" i="4"/>
  <c r="BV10" i="6"/>
  <c r="BV11" i="3"/>
  <c r="BV11" i="4"/>
  <c r="BV11" i="6"/>
  <c r="BV12" i="3"/>
  <c r="BV12" i="4"/>
  <c r="BV12" i="6"/>
  <c r="BV13" i="3"/>
  <c r="BV13" i="4"/>
  <c r="BV13" i="6"/>
  <c r="BV14" i="3"/>
  <c r="BV14" i="4"/>
  <c r="BV14" i="6"/>
  <c r="BV15" i="3"/>
  <c r="BV15" i="4"/>
  <c r="BV15" i="6"/>
  <c r="BV7" i="6"/>
  <c r="BV18" i="3"/>
  <c r="BV18" i="4"/>
  <c r="BV18" i="6"/>
  <c r="BV19" i="3"/>
  <c r="BV19" i="4"/>
  <c r="BV19" i="6"/>
  <c r="BV20" i="3"/>
  <c r="BV20" i="4"/>
  <c r="BV20" i="6"/>
  <c r="BV21" i="3"/>
  <c r="BV21" i="4"/>
  <c r="BV21" i="6"/>
  <c r="BV17" i="6"/>
  <c r="BV16" i="3"/>
  <c r="BV16" i="4"/>
  <c r="BV16" i="6"/>
  <c r="BV6" i="6"/>
  <c r="BV8" i="14"/>
  <c r="BV8" i="15"/>
  <c r="BV8" i="13"/>
  <c r="BV9" i="14"/>
  <c r="BV9" i="15"/>
  <c r="BV9" i="13"/>
  <c r="BV10" i="14"/>
  <c r="BV10" i="15"/>
  <c r="BV10" i="13"/>
  <c r="BV11" i="14"/>
  <c r="BV11" i="15"/>
  <c r="BV11" i="13"/>
  <c r="BV12" i="14"/>
  <c r="BV12" i="15"/>
  <c r="BV12" i="13"/>
  <c r="BV13" i="14"/>
  <c r="BV13" i="15"/>
  <c r="BV13" i="13"/>
  <c r="BV14" i="14"/>
  <c r="BV14" i="15"/>
  <c r="BV14" i="13"/>
  <c r="BV15" i="14"/>
  <c r="BV15" i="15"/>
  <c r="BV15" i="13"/>
  <c r="BV7" i="13"/>
  <c r="BV18" i="14"/>
  <c r="BV18" i="15"/>
  <c r="BV18" i="13"/>
  <c r="BV19" i="14"/>
  <c r="BV19" i="15"/>
  <c r="BV19" i="13"/>
  <c r="BV20" i="14"/>
  <c r="BV20" i="15"/>
  <c r="BV20" i="13"/>
  <c r="BV21" i="14"/>
  <c r="BV21" i="15"/>
  <c r="BV21" i="13"/>
  <c r="BV17" i="13"/>
  <c r="BV16" i="14"/>
  <c r="BV16" i="15"/>
  <c r="BV16" i="13"/>
  <c r="BV6" i="13"/>
  <c r="D26" i="20"/>
  <c r="BV8" i="1"/>
  <c r="BV8" i="2"/>
  <c r="BV8" i="5"/>
  <c r="BV9" i="1"/>
  <c r="BV9" i="2"/>
  <c r="BV9" i="5"/>
  <c r="BV10" i="1"/>
  <c r="BV10" i="2"/>
  <c r="BV10" i="5"/>
  <c r="BV11" i="1"/>
  <c r="BV11" i="2"/>
  <c r="BV11" i="5"/>
  <c r="BV12" i="1"/>
  <c r="BV12" i="2"/>
  <c r="BV12" i="5"/>
  <c r="BV13" i="1"/>
  <c r="BV13" i="2"/>
  <c r="BV13" i="5"/>
  <c r="BV14" i="1"/>
  <c r="BV14" i="2"/>
  <c r="BV14" i="5"/>
  <c r="BV15" i="1"/>
  <c r="BV15" i="2"/>
  <c r="BV15" i="5"/>
  <c r="BV7" i="5"/>
  <c r="BV18" i="1"/>
  <c r="BV18" i="2"/>
  <c r="BV18" i="5"/>
  <c r="BV19" i="1"/>
  <c r="BV19" i="2"/>
  <c r="BV19" i="5"/>
  <c r="BV20" i="1"/>
  <c r="BV20" i="2"/>
  <c r="BV20" i="5"/>
  <c r="BV21" i="1"/>
  <c r="BV21" i="2"/>
  <c r="BV21" i="5"/>
  <c r="BV17" i="5"/>
  <c r="BV16" i="1"/>
  <c r="BV16" i="2"/>
  <c r="BV16" i="5"/>
  <c r="BV6" i="5"/>
  <c r="BV8" i="17"/>
  <c r="BV8" i="18"/>
  <c r="BV8" i="16"/>
  <c r="BV9" i="17"/>
  <c r="BV9" i="18"/>
  <c r="BV9" i="16"/>
  <c r="BV10" i="17"/>
  <c r="BV10" i="18"/>
  <c r="BV10" i="16"/>
  <c r="BV11" i="17"/>
  <c r="BV11" i="18"/>
  <c r="BV11" i="16"/>
  <c r="BV12" i="17"/>
  <c r="BV12" i="18"/>
  <c r="BV12" i="16"/>
  <c r="BV13" i="17"/>
  <c r="BV13" i="18"/>
  <c r="BV13" i="16"/>
  <c r="BV14" i="17"/>
  <c r="BV14" i="18"/>
  <c r="BV14" i="16"/>
  <c r="BV15" i="17"/>
  <c r="BV15" i="18"/>
  <c r="BV15" i="16"/>
  <c r="BV7" i="16"/>
  <c r="BV18" i="17"/>
  <c r="BV18" i="18"/>
  <c r="BV18" i="16"/>
  <c r="BV19" i="17"/>
  <c r="BV19" i="18"/>
  <c r="BV19" i="16"/>
  <c r="BV20" i="17"/>
  <c r="BV20" i="18"/>
  <c r="BV20" i="16"/>
  <c r="BV21" i="17"/>
  <c r="BV21" i="18"/>
  <c r="BV21" i="16"/>
  <c r="BV17" i="16"/>
  <c r="BV16" i="17"/>
  <c r="BV16" i="18"/>
  <c r="BV16" i="16"/>
  <c r="BV6" i="16"/>
  <c r="F26" i="20"/>
  <c r="BQ8" i="3"/>
  <c r="BQ8" i="4"/>
  <c r="BQ8" i="6"/>
  <c r="BQ9" i="3"/>
  <c r="BQ9" i="4"/>
  <c r="BQ9" i="6"/>
  <c r="BQ10" i="3"/>
  <c r="BQ10" i="4"/>
  <c r="BQ10" i="6"/>
  <c r="BQ11" i="3"/>
  <c r="BQ11" i="4"/>
  <c r="BQ11" i="6"/>
  <c r="BQ12" i="3"/>
  <c r="BQ12" i="4"/>
  <c r="BQ12" i="6"/>
  <c r="BQ13" i="3"/>
  <c r="BQ13" i="4"/>
  <c r="BQ13" i="6"/>
  <c r="BQ14" i="3"/>
  <c r="BQ14" i="4"/>
  <c r="BQ14" i="6"/>
  <c r="BQ15" i="3"/>
  <c r="BQ15" i="4"/>
  <c r="BQ15" i="6"/>
  <c r="BQ7" i="6"/>
  <c r="BQ18" i="3"/>
  <c r="BQ18" i="4"/>
  <c r="BQ18" i="6"/>
  <c r="BQ19" i="3"/>
  <c r="BQ19" i="4"/>
  <c r="BQ19" i="6"/>
  <c r="BQ20" i="3"/>
  <c r="BQ20" i="4"/>
  <c r="BQ20" i="6"/>
  <c r="BQ21" i="3"/>
  <c r="BQ21" i="4"/>
  <c r="BQ21" i="6"/>
  <c r="BQ17" i="6"/>
  <c r="BQ16" i="3"/>
  <c r="BQ16" i="4"/>
  <c r="BQ16" i="6"/>
  <c r="BQ6" i="6"/>
  <c r="BR8" i="3"/>
  <c r="BR8" i="4"/>
  <c r="BR8" i="6"/>
  <c r="BR9" i="3"/>
  <c r="BR9" i="4"/>
  <c r="BR9" i="6"/>
  <c r="BR10" i="3"/>
  <c r="BR10" i="4"/>
  <c r="BR10" i="6"/>
  <c r="BR11" i="3"/>
  <c r="BR11" i="4"/>
  <c r="BR11" i="6"/>
  <c r="BR12" i="3"/>
  <c r="BR12" i="4"/>
  <c r="BR12" i="6"/>
  <c r="BR13" i="3"/>
  <c r="BR13" i="4"/>
  <c r="BR13" i="6"/>
  <c r="BR14" i="3"/>
  <c r="BR14" i="4"/>
  <c r="BR14" i="6"/>
  <c r="BR15" i="3"/>
  <c r="BR15" i="4"/>
  <c r="BR15" i="6"/>
  <c r="BR7" i="6"/>
  <c r="BR18" i="3"/>
  <c r="BR18" i="4"/>
  <c r="BR18" i="6"/>
  <c r="BR19" i="3"/>
  <c r="BR19" i="4"/>
  <c r="BR19" i="6"/>
  <c r="BR20" i="3"/>
  <c r="BR20" i="4"/>
  <c r="BR20" i="6"/>
  <c r="BR21" i="3"/>
  <c r="BR21" i="4"/>
  <c r="BR21" i="6"/>
  <c r="BR17" i="6"/>
  <c r="BR16" i="3"/>
  <c r="BR16" i="4"/>
  <c r="BR16" i="6"/>
  <c r="BR6" i="6"/>
  <c r="BS8" i="3"/>
  <c r="BS8" i="4"/>
  <c r="BS8" i="6"/>
  <c r="BS9" i="3"/>
  <c r="BS9" i="4"/>
  <c r="BS9" i="6"/>
  <c r="BS10" i="3"/>
  <c r="BS10" i="4"/>
  <c r="BS10" i="6"/>
  <c r="BS11" i="3"/>
  <c r="BS11" i="4"/>
  <c r="BS11" i="6"/>
  <c r="BS12" i="3"/>
  <c r="BS12" i="4"/>
  <c r="BS12" i="6"/>
  <c r="BS13" i="3"/>
  <c r="BS13" i="4"/>
  <c r="BS13" i="6"/>
  <c r="BS14" i="3"/>
  <c r="BS14" i="4"/>
  <c r="BS14" i="6"/>
  <c r="BS15" i="3"/>
  <c r="BS15" i="4"/>
  <c r="BS15" i="6"/>
  <c r="BS7" i="6"/>
  <c r="BS18" i="3"/>
  <c r="BS18" i="4"/>
  <c r="BS18" i="6"/>
  <c r="BS19" i="3"/>
  <c r="BS19" i="4"/>
  <c r="BS19" i="6"/>
  <c r="BS20" i="3"/>
  <c r="BS20" i="4"/>
  <c r="BS20" i="6"/>
  <c r="BS21" i="3"/>
  <c r="BS21" i="4"/>
  <c r="BS21" i="6"/>
  <c r="BS17" i="6"/>
  <c r="BS16" i="3"/>
  <c r="BS16" i="4"/>
  <c r="BS16" i="6"/>
  <c r="BS6" i="6"/>
  <c r="BT8" i="3"/>
  <c r="BT8" i="4"/>
  <c r="BT8" i="6"/>
  <c r="BT9" i="3"/>
  <c r="BT9" i="4"/>
  <c r="BT9" i="6"/>
  <c r="BT10" i="3"/>
  <c r="BT10" i="4"/>
  <c r="BT10" i="6"/>
  <c r="BT11" i="3"/>
  <c r="BT11" i="4"/>
  <c r="BT11" i="6"/>
  <c r="BT12" i="3"/>
  <c r="BT12" i="4"/>
  <c r="BT12" i="6"/>
  <c r="BT13" i="3"/>
  <c r="BT13" i="4"/>
  <c r="BT13" i="6"/>
  <c r="BT14" i="3"/>
  <c r="BT14" i="4"/>
  <c r="BT14" i="6"/>
  <c r="BT15" i="3"/>
  <c r="BT15" i="4"/>
  <c r="BT15" i="6"/>
  <c r="BT7" i="6"/>
  <c r="BT18" i="3"/>
  <c r="BT18" i="4"/>
  <c r="BT18" i="6"/>
  <c r="BT19" i="3"/>
  <c r="BT19" i="4"/>
  <c r="BT19" i="6"/>
  <c r="BT20" i="3"/>
  <c r="BT20" i="4"/>
  <c r="BT20" i="6"/>
  <c r="BT21" i="3"/>
  <c r="BT21" i="4"/>
  <c r="BT21" i="6"/>
  <c r="BT17" i="6"/>
  <c r="BT16" i="3"/>
  <c r="BT16" i="4"/>
  <c r="BT16" i="6"/>
  <c r="BT6" i="6"/>
  <c r="BU8" i="3"/>
  <c r="BU8" i="4"/>
  <c r="BU8" i="6"/>
  <c r="BU9" i="3"/>
  <c r="BU9" i="4"/>
  <c r="BU9" i="6"/>
  <c r="BU10" i="3"/>
  <c r="BU10" i="4"/>
  <c r="BU10" i="6"/>
  <c r="BU11" i="3"/>
  <c r="BU11" i="4"/>
  <c r="BU11" i="6"/>
  <c r="BU12" i="3"/>
  <c r="BU12" i="4"/>
  <c r="BU12" i="6"/>
  <c r="BU13" i="3"/>
  <c r="BU13" i="4"/>
  <c r="BU13" i="6"/>
  <c r="BU14" i="3"/>
  <c r="BU14" i="4"/>
  <c r="BU14" i="6"/>
  <c r="BU15" i="3"/>
  <c r="BU15" i="4"/>
  <c r="BU15" i="6"/>
  <c r="BU7" i="6"/>
  <c r="BU18" i="3"/>
  <c r="BU18" i="4"/>
  <c r="BU18" i="6"/>
  <c r="BU19" i="3"/>
  <c r="BU19" i="4"/>
  <c r="BU19" i="6"/>
  <c r="BU20" i="3"/>
  <c r="BU20" i="4"/>
  <c r="BU20" i="6"/>
  <c r="BU21" i="3"/>
  <c r="BU21" i="4"/>
  <c r="BU21" i="6"/>
  <c r="BU17" i="6"/>
  <c r="BU16" i="3"/>
  <c r="BU16" i="4"/>
  <c r="BU16" i="6"/>
  <c r="BU6" i="6"/>
  <c r="BW8" i="3"/>
  <c r="BW8" i="4"/>
  <c r="BW8" i="6"/>
  <c r="BW9" i="3"/>
  <c r="BW9" i="4"/>
  <c r="BW9" i="6"/>
  <c r="BW10" i="3"/>
  <c r="BW10" i="4"/>
  <c r="BW10" i="6"/>
  <c r="BW11" i="3"/>
  <c r="BW11" i="4"/>
  <c r="BW11" i="6"/>
  <c r="BW12" i="3"/>
  <c r="BW12" i="4"/>
  <c r="BW12" i="6"/>
  <c r="BW13" i="3"/>
  <c r="BW13" i="4"/>
  <c r="BW13" i="6"/>
  <c r="BW14" i="3"/>
  <c r="BW14" i="4"/>
  <c r="BW14" i="6"/>
  <c r="BW15" i="3"/>
  <c r="BW15" i="4"/>
  <c r="BW15" i="6"/>
  <c r="BW7" i="6"/>
  <c r="BW18" i="3"/>
  <c r="BW18" i="4"/>
  <c r="BW18" i="6"/>
  <c r="BW19" i="3"/>
  <c r="BW19" i="4"/>
  <c r="BW19" i="6"/>
  <c r="BW20" i="3"/>
  <c r="BW20" i="4"/>
  <c r="BW20" i="6"/>
  <c r="BW21" i="3"/>
  <c r="BW21" i="4"/>
  <c r="BW21" i="6"/>
  <c r="BW17" i="6"/>
  <c r="BW16" i="3"/>
  <c r="BW16" i="4"/>
  <c r="BW16" i="6"/>
  <c r="BW6" i="6"/>
  <c r="BX8" i="3"/>
  <c r="BX8" i="4"/>
  <c r="BX8" i="6"/>
  <c r="BX9" i="3"/>
  <c r="BX9" i="4"/>
  <c r="BX9" i="6"/>
  <c r="BX10" i="3"/>
  <c r="BX10" i="4"/>
  <c r="BX10" i="6"/>
  <c r="BX11" i="3"/>
  <c r="BX11" i="4"/>
  <c r="BX11" i="6"/>
  <c r="BX12" i="3"/>
  <c r="BX12" i="4"/>
  <c r="BX12" i="6"/>
  <c r="BX13" i="3"/>
  <c r="BX13" i="4"/>
  <c r="BX13" i="6"/>
  <c r="BX14" i="3"/>
  <c r="BX14" i="4"/>
  <c r="BX14" i="6"/>
  <c r="BX15" i="3"/>
  <c r="BX15" i="4"/>
  <c r="BX15" i="6"/>
  <c r="BX7" i="6"/>
  <c r="BX18" i="3"/>
  <c r="BX18" i="4"/>
  <c r="BX18" i="6"/>
  <c r="BX19" i="3"/>
  <c r="BX19" i="4"/>
  <c r="BX19" i="6"/>
  <c r="BX20" i="3"/>
  <c r="BX20" i="4"/>
  <c r="BX20" i="6"/>
  <c r="BX21" i="3"/>
  <c r="BX21" i="4"/>
  <c r="BX21" i="6"/>
  <c r="BX17" i="6"/>
  <c r="BX16" i="3"/>
  <c r="BX16" i="4"/>
  <c r="BX16" i="6"/>
  <c r="BX6" i="6"/>
  <c r="BY8" i="3"/>
  <c r="BY8" i="4"/>
  <c r="BY8" i="6"/>
  <c r="BY9" i="3"/>
  <c r="BY9" i="4"/>
  <c r="BY9" i="6"/>
  <c r="BY10" i="3"/>
  <c r="BY10" i="4"/>
  <c r="BY10" i="6"/>
  <c r="BY11" i="3"/>
  <c r="BY11" i="4"/>
  <c r="BY11" i="6"/>
  <c r="BY12" i="3"/>
  <c r="BY12" i="4"/>
  <c r="BY12" i="6"/>
  <c r="BY13" i="3"/>
  <c r="BY13" i="4"/>
  <c r="BY13" i="6"/>
  <c r="BY14" i="3"/>
  <c r="BY14" i="4"/>
  <c r="BY14" i="6"/>
  <c r="BY15" i="3"/>
  <c r="BY15" i="4"/>
  <c r="BY15" i="6"/>
  <c r="BY7" i="6"/>
  <c r="BY18" i="3"/>
  <c r="BY18" i="4"/>
  <c r="BY18" i="6"/>
  <c r="BY19" i="3"/>
  <c r="BY19" i="4"/>
  <c r="BY19" i="6"/>
  <c r="BY20" i="3"/>
  <c r="BY20" i="4"/>
  <c r="BY20" i="6"/>
  <c r="BY21" i="3"/>
  <c r="BY21" i="4"/>
  <c r="BY21" i="6"/>
  <c r="BY17" i="6"/>
  <c r="BY16" i="3"/>
  <c r="BY16" i="4"/>
  <c r="BY16" i="6"/>
  <c r="BY6" i="6"/>
  <c r="BZ8" i="3"/>
  <c r="BZ8" i="4"/>
  <c r="BZ8" i="6"/>
  <c r="BZ9" i="3"/>
  <c r="BZ9" i="4"/>
  <c r="BZ9" i="6"/>
  <c r="BZ10" i="3"/>
  <c r="BZ10" i="4"/>
  <c r="BZ10" i="6"/>
  <c r="BZ11" i="3"/>
  <c r="BZ11" i="4"/>
  <c r="BZ11" i="6"/>
  <c r="BZ12" i="3"/>
  <c r="BZ12" i="4"/>
  <c r="BZ12" i="6"/>
  <c r="BZ13" i="3"/>
  <c r="BZ13" i="4"/>
  <c r="BZ13" i="6"/>
  <c r="BZ14" i="3"/>
  <c r="BZ14" i="4"/>
  <c r="BZ14" i="6"/>
  <c r="BZ15" i="3"/>
  <c r="BZ15" i="4"/>
  <c r="BZ15" i="6"/>
  <c r="BZ7" i="6"/>
  <c r="BZ18" i="3"/>
  <c r="BZ18" i="4"/>
  <c r="BZ18" i="6"/>
  <c r="BZ19" i="3"/>
  <c r="BZ19" i="4"/>
  <c r="BZ19" i="6"/>
  <c r="BZ20" i="3"/>
  <c r="BZ20" i="4"/>
  <c r="BZ20" i="6"/>
  <c r="BZ21" i="3"/>
  <c r="BZ21" i="4"/>
  <c r="BZ21" i="6"/>
  <c r="BZ17" i="6"/>
  <c r="BZ16" i="3"/>
  <c r="BZ16" i="4"/>
  <c r="BZ16" i="6"/>
  <c r="BZ6" i="6"/>
  <c r="CA8" i="3"/>
  <c r="CA8" i="4"/>
  <c r="CA8" i="6"/>
  <c r="CA9" i="3"/>
  <c r="CA9" i="4"/>
  <c r="CA9" i="6"/>
  <c r="CA10" i="3"/>
  <c r="CA10" i="4"/>
  <c r="CA10" i="6"/>
  <c r="CA11" i="3"/>
  <c r="CA11" i="4"/>
  <c r="CA11" i="6"/>
  <c r="CA12" i="3"/>
  <c r="CA12" i="4"/>
  <c r="CA12" i="6"/>
  <c r="CA13" i="3"/>
  <c r="CA13" i="4"/>
  <c r="CA13" i="6"/>
  <c r="CA14" i="3"/>
  <c r="CA14" i="4"/>
  <c r="CA14" i="6"/>
  <c r="CA15" i="3"/>
  <c r="CA15" i="4"/>
  <c r="CA15" i="6"/>
  <c r="CA7" i="6"/>
  <c r="CA18" i="3"/>
  <c r="CA18" i="4"/>
  <c r="CA18" i="6"/>
  <c r="CA19" i="3"/>
  <c r="CA19" i="4"/>
  <c r="CA19" i="6"/>
  <c r="CA20" i="3"/>
  <c r="CA20" i="4"/>
  <c r="CA20" i="6"/>
  <c r="CA21" i="3"/>
  <c r="CA21" i="4"/>
  <c r="CA21" i="6"/>
  <c r="CA17" i="6"/>
  <c r="CA16" i="3"/>
  <c r="CA16" i="4"/>
  <c r="CA16" i="6"/>
  <c r="CA6" i="6"/>
  <c r="CB8" i="3"/>
  <c r="CB8" i="4"/>
  <c r="CB8" i="6"/>
  <c r="CB9" i="3"/>
  <c r="CB9" i="4"/>
  <c r="CB9" i="6"/>
  <c r="CB10" i="3"/>
  <c r="CB10" i="4"/>
  <c r="CB10" i="6"/>
  <c r="CB11" i="3"/>
  <c r="CB11" i="4"/>
  <c r="CB11" i="6"/>
  <c r="CB12" i="3"/>
  <c r="CB12" i="4"/>
  <c r="CB12" i="6"/>
  <c r="CB13" i="3"/>
  <c r="CB13" i="4"/>
  <c r="CB13" i="6"/>
  <c r="CB14" i="3"/>
  <c r="CB14" i="4"/>
  <c r="CB14" i="6"/>
  <c r="CB15" i="3"/>
  <c r="CB15" i="4"/>
  <c r="CB15" i="6"/>
  <c r="CB7" i="6"/>
  <c r="CB18" i="3"/>
  <c r="CB18" i="4"/>
  <c r="CB18" i="6"/>
  <c r="CB19" i="3"/>
  <c r="CB19" i="4"/>
  <c r="CB19" i="6"/>
  <c r="CB20" i="3"/>
  <c r="CB20" i="4"/>
  <c r="CB20" i="6"/>
  <c r="CB21" i="3"/>
  <c r="CB21" i="4"/>
  <c r="CB21" i="6"/>
  <c r="CB17" i="6"/>
  <c r="CB16" i="3"/>
  <c r="CB16" i="4"/>
  <c r="CB16" i="6"/>
  <c r="CB6" i="6"/>
  <c r="BQ8" i="1"/>
  <c r="BQ8" i="2"/>
  <c r="BQ8" i="5"/>
  <c r="BQ9" i="1"/>
  <c r="BQ9" i="2"/>
  <c r="BQ9" i="5"/>
  <c r="BQ10" i="1"/>
  <c r="BQ10" i="2"/>
  <c r="BQ10" i="5"/>
  <c r="BQ11" i="1"/>
  <c r="BQ11" i="2"/>
  <c r="BQ11" i="5"/>
  <c r="BQ12" i="1"/>
  <c r="BQ12" i="2"/>
  <c r="BQ12" i="5"/>
  <c r="BQ13" i="1"/>
  <c r="BQ13" i="2"/>
  <c r="BQ13" i="5"/>
  <c r="BQ14" i="1"/>
  <c r="BQ14" i="2"/>
  <c r="BQ14" i="5"/>
  <c r="BQ15" i="1"/>
  <c r="BQ15" i="2"/>
  <c r="BQ15" i="5"/>
  <c r="BQ7" i="5"/>
  <c r="BQ18" i="1"/>
  <c r="BQ18" i="2"/>
  <c r="BQ18" i="5"/>
  <c r="BQ19" i="1"/>
  <c r="BQ19" i="2"/>
  <c r="BQ19" i="5"/>
  <c r="BQ20" i="1"/>
  <c r="BQ20" i="2"/>
  <c r="BQ20" i="5"/>
  <c r="BQ21" i="1"/>
  <c r="BQ21" i="2"/>
  <c r="BQ21" i="5"/>
  <c r="BQ17" i="5"/>
  <c r="BQ16" i="1"/>
  <c r="BQ16" i="2"/>
  <c r="BQ16" i="5"/>
  <c r="BQ6" i="5"/>
  <c r="BR8" i="1"/>
  <c r="BR8" i="2"/>
  <c r="BR8" i="5"/>
  <c r="BR9" i="1"/>
  <c r="BR9" i="2"/>
  <c r="BR9" i="5"/>
  <c r="BR10" i="1"/>
  <c r="BR10" i="2"/>
  <c r="BR10" i="5"/>
  <c r="BR11" i="1"/>
  <c r="BR11" i="2"/>
  <c r="BR11" i="5"/>
  <c r="BR12" i="1"/>
  <c r="BR12" i="2"/>
  <c r="BR12" i="5"/>
  <c r="BR13" i="1"/>
  <c r="BR13" i="2"/>
  <c r="BR13" i="5"/>
  <c r="BR14" i="1"/>
  <c r="BR14" i="2"/>
  <c r="BR14" i="5"/>
  <c r="BR15" i="1"/>
  <c r="BR15" i="2"/>
  <c r="BR15" i="5"/>
  <c r="BR7" i="5"/>
  <c r="BR18" i="1"/>
  <c r="BR18" i="2"/>
  <c r="BR18" i="5"/>
  <c r="BR19" i="1"/>
  <c r="BR19" i="2"/>
  <c r="BR19" i="5"/>
  <c r="BR20" i="1"/>
  <c r="BR20" i="2"/>
  <c r="BR20" i="5"/>
  <c r="BR21" i="1"/>
  <c r="BR21" i="2"/>
  <c r="BR21" i="5"/>
  <c r="BR17" i="5"/>
  <c r="BR16" i="1"/>
  <c r="BR16" i="2"/>
  <c r="BR16" i="5"/>
  <c r="BR6" i="5"/>
  <c r="BS8" i="1"/>
  <c r="BS8" i="2"/>
  <c r="BS8" i="5"/>
  <c r="BS9" i="1"/>
  <c r="BS9" i="2"/>
  <c r="BS9" i="5"/>
  <c r="BS10" i="1"/>
  <c r="BS10" i="2"/>
  <c r="BS10" i="5"/>
  <c r="BS11" i="1"/>
  <c r="BS11" i="2"/>
  <c r="BS11" i="5"/>
  <c r="BS12" i="1"/>
  <c r="BS12" i="2"/>
  <c r="BS12" i="5"/>
  <c r="BS13" i="1"/>
  <c r="BS13" i="2"/>
  <c r="BS13" i="5"/>
  <c r="BS14" i="1"/>
  <c r="BS14" i="2"/>
  <c r="BS14" i="5"/>
  <c r="BS15" i="1"/>
  <c r="BS15" i="2"/>
  <c r="BS15" i="5"/>
  <c r="BS7" i="5"/>
  <c r="BS18" i="1"/>
  <c r="BS18" i="2"/>
  <c r="BS18" i="5"/>
  <c r="BS19" i="1"/>
  <c r="BS19" i="2"/>
  <c r="BS19" i="5"/>
  <c r="BS20" i="1"/>
  <c r="BS20" i="2"/>
  <c r="BS20" i="5"/>
  <c r="BS21" i="1"/>
  <c r="BS21" i="2"/>
  <c r="BS21" i="5"/>
  <c r="BS17" i="5"/>
  <c r="BS16" i="1"/>
  <c r="BS16" i="2"/>
  <c r="BS16" i="5"/>
  <c r="BS6" i="5"/>
  <c r="BT8" i="1"/>
  <c r="BT8" i="2"/>
  <c r="BT8" i="5"/>
  <c r="BT9" i="1"/>
  <c r="BT9" i="2"/>
  <c r="BT9" i="5"/>
  <c r="BT10" i="1"/>
  <c r="BT10" i="2"/>
  <c r="BT10" i="5"/>
  <c r="BT11" i="1"/>
  <c r="BT11" i="2"/>
  <c r="BT11" i="5"/>
  <c r="BT12" i="1"/>
  <c r="BT12" i="2"/>
  <c r="BT12" i="5"/>
  <c r="BT13" i="1"/>
  <c r="BT13" i="2"/>
  <c r="BT13" i="5"/>
  <c r="BT14" i="1"/>
  <c r="BT14" i="2"/>
  <c r="BT14" i="5"/>
  <c r="BT15" i="1"/>
  <c r="BT15" i="2"/>
  <c r="BT15" i="5"/>
  <c r="BT7" i="5"/>
  <c r="BT18" i="1"/>
  <c r="BT18" i="2"/>
  <c r="BT18" i="5"/>
  <c r="BT19" i="1"/>
  <c r="BT19" i="2"/>
  <c r="BT19" i="5"/>
  <c r="BT20" i="1"/>
  <c r="BT20" i="2"/>
  <c r="BT20" i="5"/>
  <c r="BT21" i="1"/>
  <c r="BT21" i="2"/>
  <c r="BT21" i="5"/>
  <c r="BT17" i="5"/>
  <c r="BT16" i="1"/>
  <c r="BT16" i="2"/>
  <c r="BT16" i="5"/>
  <c r="BT6" i="5"/>
  <c r="BU8" i="1"/>
  <c r="BU8" i="2"/>
  <c r="BU8" i="5"/>
  <c r="BU9" i="1"/>
  <c r="BU9" i="2"/>
  <c r="BU9" i="5"/>
  <c r="BU10" i="1"/>
  <c r="BU10" i="2"/>
  <c r="BU10" i="5"/>
  <c r="BU11" i="1"/>
  <c r="BU11" i="2"/>
  <c r="BU11" i="5"/>
  <c r="BU12" i="1"/>
  <c r="BU12" i="2"/>
  <c r="BU12" i="5"/>
  <c r="BU13" i="1"/>
  <c r="BU13" i="2"/>
  <c r="BU13" i="5"/>
  <c r="BU14" i="1"/>
  <c r="BU14" i="2"/>
  <c r="BU14" i="5"/>
  <c r="BU15" i="1"/>
  <c r="BU15" i="2"/>
  <c r="BU15" i="5"/>
  <c r="BU7" i="5"/>
  <c r="BU18" i="1"/>
  <c r="BU18" i="2"/>
  <c r="BU18" i="5"/>
  <c r="BU19" i="1"/>
  <c r="BU19" i="2"/>
  <c r="BU19" i="5"/>
  <c r="BU20" i="1"/>
  <c r="BU20" i="2"/>
  <c r="BU20" i="5"/>
  <c r="BU21" i="1"/>
  <c r="BU21" i="2"/>
  <c r="BU21" i="5"/>
  <c r="BU17" i="5"/>
  <c r="BU16" i="1"/>
  <c r="BU16" i="2"/>
  <c r="BU16" i="5"/>
  <c r="BU6" i="5"/>
  <c r="BW8" i="1"/>
  <c r="BW8" i="2"/>
  <c r="BW8" i="5"/>
  <c r="BW9" i="1"/>
  <c r="BW9" i="2"/>
  <c r="BW9" i="5"/>
  <c r="BW10" i="1"/>
  <c r="BW10" i="2"/>
  <c r="BW10" i="5"/>
  <c r="BW11" i="1"/>
  <c r="BW11" i="2"/>
  <c r="BW11" i="5"/>
  <c r="BW12" i="1"/>
  <c r="BW12" i="2"/>
  <c r="BW12" i="5"/>
  <c r="BW13" i="1"/>
  <c r="BW13" i="2"/>
  <c r="BW13" i="5"/>
  <c r="BW14" i="1"/>
  <c r="BW14" i="2"/>
  <c r="BW14" i="5"/>
  <c r="BW15" i="1"/>
  <c r="BW15" i="2"/>
  <c r="BW15" i="5"/>
  <c r="BW7" i="5"/>
  <c r="BW18" i="1"/>
  <c r="BW18" i="2"/>
  <c r="BW18" i="5"/>
  <c r="BW19" i="1"/>
  <c r="BW19" i="2"/>
  <c r="BW19" i="5"/>
  <c r="BW20" i="1"/>
  <c r="BW20" i="2"/>
  <c r="BW20" i="5"/>
  <c r="BW21" i="1"/>
  <c r="BW21" i="2"/>
  <c r="BW21" i="5"/>
  <c r="BW17" i="5"/>
  <c r="BW16" i="1"/>
  <c r="BW16" i="2"/>
  <c r="BW16" i="5"/>
  <c r="BW6" i="5"/>
  <c r="BX8" i="1"/>
  <c r="BX8" i="2"/>
  <c r="BX8" i="5"/>
  <c r="BX9" i="1"/>
  <c r="BX9" i="2"/>
  <c r="BX9" i="5"/>
  <c r="BX10" i="1"/>
  <c r="BX10" i="2"/>
  <c r="BX10" i="5"/>
  <c r="BX11" i="1"/>
  <c r="BX11" i="2"/>
  <c r="BX11" i="5"/>
  <c r="BX12" i="1"/>
  <c r="BX12" i="2"/>
  <c r="BX12" i="5"/>
  <c r="BX13" i="1"/>
  <c r="BX13" i="2"/>
  <c r="BX13" i="5"/>
  <c r="BX14" i="1"/>
  <c r="BX14" i="2"/>
  <c r="BX14" i="5"/>
  <c r="BX15" i="1"/>
  <c r="BX15" i="2"/>
  <c r="BX15" i="5"/>
  <c r="BX7" i="5"/>
  <c r="BX18" i="1"/>
  <c r="BX18" i="2"/>
  <c r="BX18" i="5"/>
  <c r="BX19" i="1"/>
  <c r="BX19" i="2"/>
  <c r="BX19" i="5"/>
  <c r="BX20" i="1"/>
  <c r="BX20" i="2"/>
  <c r="BX20" i="5"/>
  <c r="BX21" i="1"/>
  <c r="BX21" i="2"/>
  <c r="BX21" i="5"/>
  <c r="BX17" i="5"/>
  <c r="BX16" i="1"/>
  <c r="BX16" i="2"/>
  <c r="BX16" i="5"/>
  <c r="BX6" i="5"/>
  <c r="BY8" i="1"/>
  <c r="BY8" i="2"/>
  <c r="BY8" i="5"/>
  <c r="BY9" i="1"/>
  <c r="BY9" i="2"/>
  <c r="BY9" i="5"/>
  <c r="BY10" i="1"/>
  <c r="BY10" i="2"/>
  <c r="BY10" i="5"/>
  <c r="BY11" i="1"/>
  <c r="BY11" i="2"/>
  <c r="BY11" i="5"/>
  <c r="BY12" i="1"/>
  <c r="BY12" i="2"/>
  <c r="BY12" i="5"/>
  <c r="BY13" i="1"/>
  <c r="BY13" i="2"/>
  <c r="BY13" i="5"/>
  <c r="BY14" i="1"/>
  <c r="BY14" i="2"/>
  <c r="BY14" i="5"/>
  <c r="BY15" i="1"/>
  <c r="BY15" i="2"/>
  <c r="BY15" i="5"/>
  <c r="BY7" i="5"/>
  <c r="BY18" i="1"/>
  <c r="BY18" i="2"/>
  <c r="BY18" i="5"/>
  <c r="BY19" i="1"/>
  <c r="BY19" i="2"/>
  <c r="BY19" i="5"/>
  <c r="BY20" i="1"/>
  <c r="BY20" i="2"/>
  <c r="BY20" i="5"/>
  <c r="BY21" i="1"/>
  <c r="BY21" i="2"/>
  <c r="BY21" i="5"/>
  <c r="BY17" i="5"/>
  <c r="BY16" i="1"/>
  <c r="BY16" i="2"/>
  <c r="BY16" i="5"/>
  <c r="BY6" i="5"/>
  <c r="BZ8" i="1"/>
  <c r="BZ8" i="2"/>
  <c r="BZ8" i="5"/>
  <c r="BZ9" i="1"/>
  <c r="BZ9" i="2"/>
  <c r="BZ9" i="5"/>
  <c r="BZ10" i="1"/>
  <c r="BZ10" i="2"/>
  <c r="BZ10" i="5"/>
  <c r="BZ11" i="1"/>
  <c r="BZ11" i="2"/>
  <c r="BZ11" i="5"/>
  <c r="BZ12" i="1"/>
  <c r="BZ12" i="2"/>
  <c r="BZ12" i="5"/>
  <c r="BZ13" i="1"/>
  <c r="BZ13" i="2"/>
  <c r="BZ13" i="5"/>
  <c r="BZ14" i="1"/>
  <c r="BZ14" i="2"/>
  <c r="BZ14" i="5"/>
  <c r="BZ15" i="1"/>
  <c r="BZ15" i="2"/>
  <c r="BZ15" i="5"/>
  <c r="BZ7" i="5"/>
  <c r="BZ18" i="1"/>
  <c r="BZ18" i="2"/>
  <c r="BZ18" i="5"/>
  <c r="BZ19" i="1"/>
  <c r="BZ19" i="2"/>
  <c r="BZ19" i="5"/>
  <c r="BZ20" i="1"/>
  <c r="BZ20" i="2"/>
  <c r="BZ20" i="5"/>
  <c r="BZ21" i="1"/>
  <c r="BZ21" i="2"/>
  <c r="BZ21" i="5"/>
  <c r="BZ17" i="5"/>
  <c r="BZ16" i="1"/>
  <c r="BZ16" i="2"/>
  <c r="BZ16" i="5"/>
  <c r="BZ6" i="5"/>
  <c r="CA8" i="1"/>
  <c r="CA8" i="2"/>
  <c r="CA8" i="5"/>
  <c r="CA9" i="1"/>
  <c r="CA9" i="2"/>
  <c r="CA9" i="5"/>
  <c r="CA10" i="1"/>
  <c r="CA10" i="2"/>
  <c r="CA10" i="5"/>
  <c r="CA11" i="1"/>
  <c r="CA11" i="2"/>
  <c r="CA11" i="5"/>
  <c r="CA12" i="1"/>
  <c r="CA12" i="2"/>
  <c r="CA12" i="5"/>
  <c r="CA13" i="1"/>
  <c r="CA13" i="2"/>
  <c r="CA13" i="5"/>
  <c r="CA14" i="1"/>
  <c r="CA14" i="2"/>
  <c r="CA14" i="5"/>
  <c r="CA15" i="1"/>
  <c r="CA15" i="2"/>
  <c r="CA15" i="5"/>
  <c r="CA7" i="5"/>
  <c r="CA18" i="1"/>
  <c r="CA18" i="2"/>
  <c r="CA18" i="5"/>
  <c r="CA19" i="1"/>
  <c r="CA19" i="2"/>
  <c r="CA19" i="5"/>
  <c r="CA20" i="1"/>
  <c r="CA20" i="2"/>
  <c r="CA20" i="5"/>
  <c r="CA21" i="1"/>
  <c r="CA21" i="2"/>
  <c r="CA21" i="5"/>
  <c r="CA17" i="5"/>
  <c r="CA16" i="1"/>
  <c r="CA16" i="2"/>
  <c r="CA16" i="5"/>
  <c r="CA6" i="5"/>
  <c r="CB8" i="1"/>
  <c r="CB8" i="2"/>
  <c r="CB8" i="5"/>
  <c r="CB9" i="1"/>
  <c r="CB9" i="2"/>
  <c r="CB9" i="5"/>
  <c r="CB10" i="1"/>
  <c r="CB10" i="2"/>
  <c r="CB10" i="5"/>
  <c r="CB11" i="1"/>
  <c r="CB11" i="2"/>
  <c r="CB11" i="5"/>
  <c r="CB12" i="1"/>
  <c r="CB12" i="2"/>
  <c r="CB12" i="5"/>
  <c r="CB13" i="1"/>
  <c r="CB13" i="2"/>
  <c r="CB13" i="5"/>
  <c r="CB14" i="1"/>
  <c r="CB14" i="2"/>
  <c r="CB14" i="5"/>
  <c r="CB15" i="1"/>
  <c r="CB15" i="2"/>
  <c r="CB15" i="5"/>
  <c r="CB7" i="5"/>
  <c r="CB18" i="1"/>
  <c r="CB18" i="2"/>
  <c r="CB18" i="5"/>
  <c r="CB19" i="1"/>
  <c r="CB19" i="2"/>
  <c r="CB19" i="5"/>
  <c r="CB20" i="1"/>
  <c r="CB20" i="2"/>
  <c r="CB20" i="5"/>
  <c r="CB21" i="1"/>
  <c r="CB21" i="2"/>
  <c r="CB21" i="5"/>
  <c r="CB17" i="5"/>
  <c r="CB16" i="1"/>
  <c r="CB16" i="2"/>
  <c r="CB16" i="5"/>
  <c r="CB6" i="5"/>
  <c r="BU25" i="16"/>
  <c r="BQ25" i="16"/>
  <c r="BR25" i="16"/>
  <c r="BS25" i="16"/>
  <c r="BT25" i="16"/>
  <c r="BW25" i="16"/>
  <c r="BX25" i="16"/>
  <c r="BY25" i="16"/>
  <c r="BZ25" i="16"/>
  <c r="CA25" i="16"/>
  <c r="CB25" i="16"/>
  <c r="BU24" i="16"/>
  <c r="BQ24" i="16"/>
  <c r="BR24" i="16"/>
  <c r="BS24" i="16"/>
  <c r="BT24" i="16"/>
  <c r="BW24" i="16"/>
  <c r="BX24" i="16"/>
  <c r="BY24" i="16"/>
  <c r="BZ24" i="16"/>
  <c r="CA24" i="16"/>
  <c r="CB24" i="16"/>
  <c r="BU25" i="5"/>
  <c r="BQ25" i="5"/>
  <c r="BR25" i="5"/>
  <c r="BS25" i="5"/>
  <c r="BT25" i="5"/>
  <c r="BW25" i="5"/>
  <c r="BX25" i="5"/>
  <c r="BY25" i="5"/>
  <c r="BZ25" i="5"/>
  <c r="CA25" i="5"/>
  <c r="CB25" i="5"/>
  <c r="BU24" i="5"/>
  <c r="BQ24" i="5"/>
  <c r="BR24" i="5"/>
  <c r="BS24" i="5"/>
  <c r="BT24" i="5"/>
  <c r="BW24" i="5"/>
  <c r="BX24" i="5"/>
  <c r="BY24" i="5"/>
  <c r="BZ24" i="5"/>
  <c r="CA24" i="5"/>
  <c r="CB24" i="5"/>
  <c r="BU33" i="17"/>
  <c r="BU32" i="17"/>
  <c r="BU31" i="17"/>
  <c r="BU33" i="1"/>
  <c r="BU32" i="1"/>
  <c r="BU31" i="1"/>
  <c r="BU29" i="14"/>
  <c r="BU28" i="14"/>
  <c r="BU27" i="14"/>
  <c r="BU8" i="18"/>
  <c r="BU9" i="18"/>
  <c r="BU10" i="18"/>
  <c r="BU11" i="18"/>
  <c r="BU12" i="18"/>
  <c r="BU13" i="18"/>
  <c r="BU14" i="18"/>
  <c r="BU15" i="18"/>
  <c r="BU7" i="18"/>
  <c r="BU18" i="18"/>
  <c r="BU19" i="18"/>
  <c r="BU20" i="18"/>
  <c r="BU21" i="18"/>
  <c r="BU17" i="18"/>
  <c r="BU16" i="18"/>
  <c r="BU6" i="18"/>
  <c r="BQ8" i="18"/>
  <c r="BQ9" i="18"/>
  <c r="BQ10" i="18"/>
  <c r="BQ11" i="18"/>
  <c r="BQ12" i="18"/>
  <c r="BQ13" i="18"/>
  <c r="BQ14" i="18"/>
  <c r="BQ15" i="18"/>
  <c r="BQ7" i="18"/>
  <c r="BQ18" i="18"/>
  <c r="BQ19" i="18"/>
  <c r="BQ20" i="18"/>
  <c r="BQ21" i="18"/>
  <c r="BQ17" i="18"/>
  <c r="BQ16" i="18"/>
  <c r="BQ6" i="18"/>
  <c r="BR8" i="18"/>
  <c r="BR9" i="18"/>
  <c r="BR10" i="18"/>
  <c r="BR11" i="18"/>
  <c r="BR12" i="18"/>
  <c r="BR13" i="18"/>
  <c r="BR14" i="18"/>
  <c r="BR15" i="18"/>
  <c r="BR7" i="18"/>
  <c r="BR18" i="18"/>
  <c r="BR19" i="18"/>
  <c r="BR20" i="18"/>
  <c r="BR21" i="18"/>
  <c r="BR17" i="18"/>
  <c r="BR16" i="18"/>
  <c r="BR6" i="18"/>
  <c r="BS8" i="18"/>
  <c r="BS9" i="18"/>
  <c r="BS10" i="18"/>
  <c r="BS11" i="18"/>
  <c r="BS12" i="18"/>
  <c r="BS13" i="18"/>
  <c r="BS14" i="18"/>
  <c r="BS15" i="18"/>
  <c r="BS7" i="18"/>
  <c r="BS18" i="18"/>
  <c r="BS19" i="18"/>
  <c r="BS20" i="18"/>
  <c r="BS21" i="18"/>
  <c r="BS17" i="18"/>
  <c r="BS16" i="18"/>
  <c r="BS6" i="18"/>
  <c r="BT8" i="18"/>
  <c r="BT9" i="18"/>
  <c r="BT10" i="18"/>
  <c r="BT11" i="18"/>
  <c r="BT12" i="18"/>
  <c r="BT13" i="18"/>
  <c r="BT14" i="18"/>
  <c r="BT15" i="18"/>
  <c r="BT7" i="18"/>
  <c r="BT18" i="18"/>
  <c r="BT19" i="18"/>
  <c r="BT20" i="18"/>
  <c r="BT21" i="18"/>
  <c r="BT17" i="18"/>
  <c r="BT16" i="18"/>
  <c r="BT6" i="18"/>
  <c r="BV7" i="18"/>
  <c r="BV17" i="18"/>
  <c r="BV6" i="18"/>
  <c r="BW8" i="18"/>
  <c r="BW9" i="18"/>
  <c r="BW10" i="18"/>
  <c r="BW11" i="18"/>
  <c r="BW12" i="18"/>
  <c r="BW13" i="18"/>
  <c r="BW14" i="18"/>
  <c r="BW15" i="18"/>
  <c r="BW7" i="18"/>
  <c r="BW18" i="18"/>
  <c r="BW19" i="18"/>
  <c r="BW20" i="18"/>
  <c r="BW21" i="18"/>
  <c r="BW17" i="18"/>
  <c r="BW16" i="18"/>
  <c r="BW6" i="18"/>
  <c r="BX8" i="18"/>
  <c r="BX9" i="18"/>
  <c r="BX10" i="18"/>
  <c r="BX11" i="18"/>
  <c r="BX12" i="18"/>
  <c r="BX13" i="18"/>
  <c r="BX14" i="18"/>
  <c r="BX15" i="18"/>
  <c r="BX7" i="18"/>
  <c r="BX18" i="18"/>
  <c r="BX19" i="18"/>
  <c r="BX20" i="18"/>
  <c r="BX21" i="18"/>
  <c r="BX17" i="18"/>
  <c r="BX16" i="18"/>
  <c r="BX6" i="18"/>
  <c r="BY8" i="18"/>
  <c r="BY9" i="18"/>
  <c r="BY10" i="18"/>
  <c r="BY11" i="18"/>
  <c r="BY12" i="18"/>
  <c r="BY13" i="18"/>
  <c r="BY14" i="18"/>
  <c r="BY15" i="18"/>
  <c r="BY7" i="18"/>
  <c r="BY18" i="18"/>
  <c r="BY19" i="18"/>
  <c r="BY20" i="18"/>
  <c r="BY21" i="18"/>
  <c r="BY17" i="18"/>
  <c r="BY16" i="18"/>
  <c r="BY6" i="18"/>
  <c r="BZ8" i="18"/>
  <c r="BZ9" i="18"/>
  <c r="BZ10" i="18"/>
  <c r="BZ11" i="18"/>
  <c r="BZ12" i="18"/>
  <c r="BZ13" i="18"/>
  <c r="BZ14" i="18"/>
  <c r="BZ15" i="18"/>
  <c r="BZ7" i="18"/>
  <c r="BZ18" i="18"/>
  <c r="BZ19" i="18"/>
  <c r="BZ20" i="18"/>
  <c r="BZ21" i="18"/>
  <c r="BZ17" i="18"/>
  <c r="BZ16" i="18"/>
  <c r="BZ6" i="18"/>
  <c r="CA8" i="18"/>
  <c r="CA9" i="18"/>
  <c r="CA10" i="18"/>
  <c r="CA11" i="18"/>
  <c r="CA12" i="18"/>
  <c r="CA13" i="18"/>
  <c r="CA14" i="18"/>
  <c r="CA15" i="18"/>
  <c r="CA7" i="18"/>
  <c r="CA18" i="18"/>
  <c r="CA19" i="18"/>
  <c r="CA20" i="18"/>
  <c r="CA21" i="18"/>
  <c r="CA17" i="18"/>
  <c r="CA16" i="18"/>
  <c r="CA6" i="18"/>
  <c r="CB8" i="18"/>
  <c r="CB9" i="18"/>
  <c r="CB10" i="18"/>
  <c r="CB11" i="18"/>
  <c r="CB12" i="18"/>
  <c r="CB13" i="18"/>
  <c r="CB14" i="18"/>
  <c r="CB15" i="18"/>
  <c r="CB7" i="18"/>
  <c r="CB18" i="18"/>
  <c r="CB19" i="18"/>
  <c r="CB20" i="18"/>
  <c r="CB21" i="18"/>
  <c r="CB17" i="18"/>
  <c r="CB16" i="18"/>
  <c r="CB6" i="18"/>
  <c r="BU8" i="17"/>
  <c r="BU9" i="17"/>
  <c r="BU10" i="17"/>
  <c r="BU11" i="17"/>
  <c r="BU12" i="17"/>
  <c r="BU13" i="17"/>
  <c r="BU14" i="17"/>
  <c r="BU15" i="17"/>
  <c r="BU7" i="17"/>
  <c r="BU18" i="17"/>
  <c r="BU19" i="17"/>
  <c r="BU20" i="17"/>
  <c r="BU21" i="17"/>
  <c r="BU17" i="17"/>
  <c r="BU16" i="17"/>
  <c r="BU6" i="17"/>
  <c r="BQ8" i="17"/>
  <c r="BQ9" i="17"/>
  <c r="BQ10" i="17"/>
  <c r="BQ11" i="17"/>
  <c r="BQ12" i="17"/>
  <c r="BQ13" i="17"/>
  <c r="BQ14" i="17"/>
  <c r="BQ15" i="17"/>
  <c r="BQ7" i="17"/>
  <c r="BQ18" i="17"/>
  <c r="BQ19" i="17"/>
  <c r="BQ20" i="17"/>
  <c r="BQ21" i="17"/>
  <c r="BQ17" i="17"/>
  <c r="BQ16" i="17"/>
  <c r="BQ6" i="17"/>
  <c r="BR8" i="17"/>
  <c r="BR9" i="17"/>
  <c r="BR10" i="17"/>
  <c r="BR11" i="17"/>
  <c r="BR12" i="17"/>
  <c r="BR13" i="17"/>
  <c r="BR14" i="17"/>
  <c r="BR15" i="17"/>
  <c r="BR7" i="17"/>
  <c r="BR18" i="17"/>
  <c r="BR19" i="17"/>
  <c r="BR20" i="17"/>
  <c r="BR21" i="17"/>
  <c r="BR17" i="17"/>
  <c r="BR16" i="17"/>
  <c r="BR6" i="17"/>
  <c r="BS8" i="17"/>
  <c r="BS9" i="17"/>
  <c r="BS10" i="17"/>
  <c r="BS11" i="17"/>
  <c r="BS12" i="17"/>
  <c r="BS13" i="17"/>
  <c r="BS14" i="17"/>
  <c r="BS15" i="17"/>
  <c r="BS7" i="17"/>
  <c r="BS18" i="17"/>
  <c r="BS19" i="17"/>
  <c r="BS20" i="17"/>
  <c r="BS21" i="17"/>
  <c r="BS17" i="17"/>
  <c r="BS16" i="17"/>
  <c r="BS6" i="17"/>
  <c r="BT8" i="17"/>
  <c r="BT9" i="17"/>
  <c r="BT10" i="17"/>
  <c r="BT11" i="17"/>
  <c r="BT12" i="17"/>
  <c r="BT13" i="17"/>
  <c r="BT14" i="17"/>
  <c r="BT15" i="17"/>
  <c r="BT7" i="17"/>
  <c r="BT18" i="17"/>
  <c r="BT19" i="17"/>
  <c r="BT20" i="17"/>
  <c r="BT21" i="17"/>
  <c r="BT17" i="17"/>
  <c r="BT16" i="17"/>
  <c r="BT6" i="17"/>
  <c r="BV7" i="17"/>
  <c r="BV17" i="17"/>
  <c r="BV6" i="17"/>
  <c r="BW8" i="17"/>
  <c r="BW9" i="17"/>
  <c r="BW10" i="17"/>
  <c r="BW11" i="17"/>
  <c r="BW12" i="17"/>
  <c r="BW13" i="17"/>
  <c r="BW14" i="17"/>
  <c r="BW15" i="17"/>
  <c r="BW7" i="17"/>
  <c r="BW18" i="17"/>
  <c r="BW19" i="17"/>
  <c r="BW20" i="17"/>
  <c r="BW21" i="17"/>
  <c r="BW17" i="17"/>
  <c r="BW16" i="17"/>
  <c r="BW6" i="17"/>
  <c r="BX8" i="17"/>
  <c r="BX9" i="17"/>
  <c r="BX10" i="17"/>
  <c r="BX11" i="17"/>
  <c r="BX12" i="17"/>
  <c r="BX13" i="17"/>
  <c r="BX14" i="17"/>
  <c r="BX15" i="17"/>
  <c r="BX7" i="17"/>
  <c r="BX18" i="17"/>
  <c r="BX19" i="17"/>
  <c r="BX20" i="17"/>
  <c r="BX21" i="17"/>
  <c r="BX17" i="17"/>
  <c r="BX16" i="17"/>
  <c r="BX6" i="17"/>
  <c r="BY8" i="17"/>
  <c r="BY9" i="17"/>
  <c r="BY10" i="17"/>
  <c r="BY11" i="17"/>
  <c r="BY12" i="17"/>
  <c r="BY13" i="17"/>
  <c r="BY14" i="17"/>
  <c r="BY15" i="17"/>
  <c r="BY7" i="17"/>
  <c r="BY18" i="17"/>
  <c r="BY19" i="17"/>
  <c r="BY20" i="17"/>
  <c r="BY21" i="17"/>
  <c r="BY17" i="17"/>
  <c r="BY16" i="17"/>
  <c r="BY6" i="17"/>
  <c r="BZ8" i="17"/>
  <c r="BZ9" i="17"/>
  <c r="BZ10" i="17"/>
  <c r="BZ11" i="17"/>
  <c r="BZ12" i="17"/>
  <c r="BZ13" i="17"/>
  <c r="BZ14" i="17"/>
  <c r="BZ15" i="17"/>
  <c r="BZ7" i="17"/>
  <c r="BZ18" i="17"/>
  <c r="BZ19" i="17"/>
  <c r="BZ20" i="17"/>
  <c r="BZ21" i="17"/>
  <c r="BZ17" i="17"/>
  <c r="BZ16" i="17"/>
  <c r="BZ6" i="17"/>
  <c r="CA8" i="17"/>
  <c r="CA9" i="17"/>
  <c r="CA10" i="17"/>
  <c r="CA11" i="17"/>
  <c r="CA12" i="17"/>
  <c r="CA13" i="17"/>
  <c r="CA14" i="17"/>
  <c r="CA15" i="17"/>
  <c r="CA7" i="17"/>
  <c r="CA18" i="17"/>
  <c r="CA19" i="17"/>
  <c r="CA20" i="17"/>
  <c r="CA21" i="17"/>
  <c r="CA17" i="17"/>
  <c r="CA16" i="17"/>
  <c r="CA6" i="17"/>
  <c r="CB8" i="17"/>
  <c r="CB9" i="17"/>
  <c r="CB10" i="17"/>
  <c r="CB11" i="17"/>
  <c r="CB12" i="17"/>
  <c r="CB13" i="17"/>
  <c r="CB14" i="17"/>
  <c r="CB15" i="17"/>
  <c r="CB7" i="17"/>
  <c r="CB18" i="17"/>
  <c r="CB19" i="17"/>
  <c r="CB20" i="17"/>
  <c r="CB21" i="17"/>
  <c r="CB17" i="17"/>
  <c r="CB16" i="17"/>
  <c r="CB6" i="17"/>
  <c r="BU8" i="16"/>
  <c r="BU9" i="16"/>
  <c r="BU10" i="16"/>
  <c r="BU11" i="16"/>
  <c r="BU12" i="16"/>
  <c r="BU13" i="16"/>
  <c r="BU14" i="16"/>
  <c r="BU15" i="16"/>
  <c r="BU7" i="16"/>
  <c r="BU18" i="16"/>
  <c r="BU19" i="16"/>
  <c r="BU20" i="16"/>
  <c r="BU21" i="16"/>
  <c r="BU17" i="16"/>
  <c r="BU16" i="16"/>
  <c r="BU6" i="16"/>
  <c r="BQ8" i="16"/>
  <c r="BQ9" i="16"/>
  <c r="BQ10" i="16"/>
  <c r="BQ11" i="16"/>
  <c r="BQ12" i="16"/>
  <c r="BQ13" i="16"/>
  <c r="BQ14" i="16"/>
  <c r="BQ15" i="16"/>
  <c r="BQ7" i="16"/>
  <c r="BQ18" i="16"/>
  <c r="BQ19" i="16"/>
  <c r="BQ20" i="16"/>
  <c r="BQ21" i="16"/>
  <c r="BQ17" i="16"/>
  <c r="BQ16" i="16"/>
  <c r="BQ6" i="16"/>
  <c r="BR8" i="16"/>
  <c r="BR9" i="16"/>
  <c r="BR10" i="16"/>
  <c r="BR11" i="16"/>
  <c r="BR12" i="16"/>
  <c r="BR13" i="16"/>
  <c r="BR14" i="16"/>
  <c r="BR15" i="16"/>
  <c r="BR7" i="16"/>
  <c r="BR18" i="16"/>
  <c r="BR19" i="16"/>
  <c r="BR20" i="16"/>
  <c r="BR21" i="16"/>
  <c r="BR17" i="16"/>
  <c r="BR16" i="16"/>
  <c r="BR6" i="16"/>
  <c r="BS8" i="16"/>
  <c r="BS9" i="16"/>
  <c r="BS10" i="16"/>
  <c r="BS11" i="16"/>
  <c r="BS12" i="16"/>
  <c r="BS13" i="16"/>
  <c r="BS14" i="16"/>
  <c r="BS15" i="16"/>
  <c r="BS7" i="16"/>
  <c r="BS18" i="16"/>
  <c r="BS19" i="16"/>
  <c r="BS20" i="16"/>
  <c r="BS21" i="16"/>
  <c r="BS17" i="16"/>
  <c r="BS16" i="16"/>
  <c r="BS6" i="16"/>
  <c r="BT8" i="16"/>
  <c r="BT9" i="16"/>
  <c r="BT10" i="16"/>
  <c r="BT11" i="16"/>
  <c r="BT12" i="16"/>
  <c r="BT13" i="16"/>
  <c r="BT14" i="16"/>
  <c r="BT15" i="16"/>
  <c r="BT7" i="16"/>
  <c r="BT18" i="16"/>
  <c r="BT19" i="16"/>
  <c r="BT20" i="16"/>
  <c r="BT21" i="16"/>
  <c r="BT17" i="16"/>
  <c r="BT16" i="16"/>
  <c r="BT6" i="16"/>
  <c r="BW8" i="16"/>
  <c r="BW9" i="16"/>
  <c r="BW10" i="16"/>
  <c r="BW11" i="16"/>
  <c r="BW12" i="16"/>
  <c r="BW13" i="16"/>
  <c r="BW14" i="16"/>
  <c r="BW15" i="16"/>
  <c r="BW7" i="16"/>
  <c r="BW18" i="16"/>
  <c r="BW19" i="16"/>
  <c r="BW20" i="16"/>
  <c r="BW21" i="16"/>
  <c r="BW17" i="16"/>
  <c r="BW16" i="16"/>
  <c r="BW6" i="16"/>
  <c r="BX8" i="16"/>
  <c r="BX9" i="16"/>
  <c r="BX10" i="16"/>
  <c r="BX11" i="16"/>
  <c r="BX12" i="16"/>
  <c r="BX13" i="16"/>
  <c r="BX14" i="16"/>
  <c r="BX15" i="16"/>
  <c r="BX7" i="16"/>
  <c r="BX18" i="16"/>
  <c r="BX19" i="16"/>
  <c r="BX20" i="16"/>
  <c r="BX21" i="16"/>
  <c r="BX17" i="16"/>
  <c r="BX16" i="16"/>
  <c r="BX6" i="16"/>
  <c r="BY8" i="16"/>
  <c r="BY9" i="16"/>
  <c r="BY10" i="16"/>
  <c r="BY11" i="16"/>
  <c r="BY12" i="16"/>
  <c r="BY13" i="16"/>
  <c r="BY14" i="16"/>
  <c r="BY15" i="16"/>
  <c r="BY7" i="16"/>
  <c r="BY18" i="16"/>
  <c r="BY19" i="16"/>
  <c r="BY20" i="16"/>
  <c r="BY21" i="16"/>
  <c r="BY17" i="16"/>
  <c r="BY16" i="16"/>
  <c r="BY6" i="16"/>
  <c r="BZ8" i="16"/>
  <c r="BZ9" i="16"/>
  <c r="BZ10" i="16"/>
  <c r="BZ11" i="16"/>
  <c r="BZ12" i="16"/>
  <c r="BZ13" i="16"/>
  <c r="BZ14" i="16"/>
  <c r="BZ15" i="16"/>
  <c r="BZ7" i="16"/>
  <c r="BZ18" i="16"/>
  <c r="BZ19" i="16"/>
  <c r="BZ20" i="16"/>
  <c r="BZ21" i="16"/>
  <c r="BZ17" i="16"/>
  <c r="BZ16" i="16"/>
  <c r="BZ6" i="16"/>
  <c r="CA8" i="16"/>
  <c r="CA9" i="16"/>
  <c r="CA10" i="16"/>
  <c r="CA11" i="16"/>
  <c r="CA12" i="16"/>
  <c r="CA13" i="16"/>
  <c r="CA14" i="16"/>
  <c r="CA15" i="16"/>
  <c r="CA7" i="16"/>
  <c r="CA18" i="16"/>
  <c r="CA19" i="16"/>
  <c r="CA20" i="16"/>
  <c r="CA21" i="16"/>
  <c r="CA17" i="16"/>
  <c r="CA16" i="16"/>
  <c r="CA6" i="16"/>
  <c r="CB8" i="16"/>
  <c r="CB9" i="16"/>
  <c r="CB10" i="16"/>
  <c r="CB11" i="16"/>
  <c r="CB12" i="16"/>
  <c r="CB13" i="16"/>
  <c r="CB14" i="16"/>
  <c r="CB15" i="16"/>
  <c r="CB7" i="16"/>
  <c r="CB18" i="16"/>
  <c r="CB19" i="16"/>
  <c r="CB20" i="16"/>
  <c r="CB21" i="16"/>
  <c r="CB17" i="16"/>
  <c r="CB16" i="16"/>
  <c r="CB6" i="16"/>
  <c r="BU8" i="15"/>
  <c r="BU9" i="15"/>
  <c r="BU10" i="15"/>
  <c r="BU11" i="15"/>
  <c r="BU12" i="15"/>
  <c r="BU13" i="15"/>
  <c r="BU14" i="15"/>
  <c r="BU15" i="15"/>
  <c r="BU7" i="15"/>
  <c r="BU18" i="15"/>
  <c r="BU19" i="15"/>
  <c r="BU20" i="15"/>
  <c r="BU21" i="15"/>
  <c r="BU17" i="15"/>
  <c r="BU16" i="15"/>
  <c r="BU6" i="15"/>
  <c r="BQ8" i="15"/>
  <c r="BQ9" i="15"/>
  <c r="BQ10" i="15"/>
  <c r="BQ11" i="15"/>
  <c r="BQ12" i="15"/>
  <c r="BQ13" i="15"/>
  <c r="BQ14" i="15"/>
  <c r="BQ15" i="15"/>
  <c r="BQ7" i="15"/>
  <c r="BQ18" i="15"/>
  <c r="BQ19" i="15"/>
  <c r="BQ20" i="15"/>
  <c r="BQ21" i="15"/>
  <c r="BQ17" i="15"/>
  <c r="BQ16" i="15"/>
  <c r="BQ6" i="15"/>
  <c r="BR8" i="15"/>
  <c r="BR9" i="15"/>
  <c r="BR10" i="15"/>
  <c r="BR11" i="15"/>
  <c r="BR12" i="15"/>
  <c r="BR13" i="15"/>
  <c r="BR14" i="15"/>
  <c r="BR15" i="15"/>
  <c r="BR7" i="15"/>
  <c r="BR18" i="15"/>
  <c r="BR19" i="15"/>
  <c r="BR20" i="15"/>
  <c r="BR21" i="15"/>
  <c r="BR17" i="15"/>
  <c r="BR16" i="15"/>
  <c r="BR6" i="15"/>
  <c r="BS8" i="15"/>
  <c r="BS9" i="15"/>
  <c r="BS10" i="15"/>
  <c r="BS11" i="15"/>
  <c r="BS12" i="15"/>
  <c r="BS13" i="15"/>
  <c r="BS14" i="15"/>
  <c r="BS15" i="15"/>
  <c r="BS7" i="15"/>
  <c r="BS18" i="15"/>
  <c r="BS19" i="15"/>
  <c r="BS20" i="15"/>
  <c r="BS21" i="15"/>
  <c r="BS17" i="15"/>
  <c r="BS16" i="15"/>
  <c r="BS6" i="15"/>
  <c r="BT8" i="15"/>
  <c r="BT9" i="15"/>
  <c r="BT10" i="15"/>
  <c r="BT11" i="15"/>
  <c r="BT12" i="15"/>
  <c r="BT13" i="15"/>
  <c r="BT14" i="15"/>
  <c r="BT15" i="15"/>
  <c r="BT7" i="15"/>
  <c r="BT18" i="15"/>
  <c r="BT19" i="15"/>
  <c r="BT20" i="15"/>
  <c r="BT21" i="15"/>
  <c r="BT17" i="15"/>
  <c r="BT16" i="15"/>
  <c r="BT6" i="15"/>
  <c r="BV7" i="15"/>
  <c r="BV17" i="15"/>
  <c r="BV6" i="15"/>
  <c r="BW8" i="15"/>
  <c r="BW9" i="15"/>
  <c r="BW10" i="15"/>
  <c r="BW11" i="15"/>
  <c r="BW12" i="15"/>
  <c r="BW13" i="15"/>
  <c r="BW14" i="15"/>
  <c r="BW15" i="15"/>
  <c r="BW7" i="15"/>
  <c r="BW18" i="15"/>
  <c r="BW19" i="15"/>
  <c r="BW20" i="15"/>
  <c r="BW21" i="15"/>
  <c r="BW17" i="15"/>
  <c r="BW16" i="15"/>
  <c r="BW6" i="15"/>
  <c r="BX8" i="15"/>
  <c r="BX9" i="15"/>
  <c r="BX10" i="15"/>
  <c r="BX11" i="15"/>
  <c r="BX12" i="15"/>
  <c r="BX13" i="15"/>
  <c r="BX14" i="15"/>
  <c r="BX15" i="15"/>
  <c r="BX7" i="15"/>
  <c r="BX18" i="15"/>
  <c r="BX19" i="15"/>
  <c r="BX20" i="15"/>
  <c r="BX21" i="15"/>
  <c r="BX17" i="15"/>
  <c r="BX16" i="15"/>
  <c r="BX6" i="15"/>
  <c r="BY8" i="15"/>
  <c r="BY9" i="15"/>
  <c r="BY10" i="15"/>
  <c r="BY11" i="15"/>
  <c r="BY12" i="15"/>
  <c r="BY13" i="15"/>
  <c r="BY14" i="15"/>
  <c r="BY15" i="15"/>
  <c r="BY7" i="15"/>
  <c r="BY18" i="15"/>
  <c r="BY19" i="15"/>
  <c r="BY20" i="15"/>
  <c r="BY21" i="15"/>
  <c r="BY17" i="15"/>
  <c r="BY16" i="15"/>
  <c r="BY6" i="15"/>
  <c r="BZ8" i="15"/>
  <c r="BZ9" i="15"/>
  <c r="BZ10" i="15"/>
  <c r="BZ11" i="15"/>
  <c r="BZ12" i="15"/>
  <c r="BZ13" i="15"/>
  <c r="BZ14" i="15"/>
  <c r="BZ15" i="15"/>
  <c r="BZ7" i="15"/>
  <c r="BZ18" i="15"/>
  <c r="BZ19" i="15"/>
  <c r="BZ20" i="15"/>
  <c r="BZ21" i="15"/>
  <c r="BZ17" i="15"/>
  <c r="BZ16" i="15"/>
  <c r="BZ6" i="15"/>
  <c r="CA8" i="15"/>
  <c r="CA9" i="15"/>
  <c r="CA10" i="15"/>
  <c r="CA11" i="15"/>
  <c r="CA12" i="15"/>
  <c r="CA13" i="15"/>
  <c r="CA14" i="15"/>
  <c r="CA15" i="15"/>
  <c r="CA7" i="15"/>
  <c r="CA18" i="15"/>
  <c r="CA19" i="15"/>
  <c r="CA20" i="15"/>
  <c r="CA21" i="15"/>
  <c r="CA17" i="15"/>
  <c r="CA16" i="15"/>
  <c r="CA6" i="15"/>
  <c r="CB8" i="15"/>
  <c r="CB9" i="15"/>
  <c r="CB10" i="15"/>
  <c r="CB11" i="15"/>
  <c r="CB12" i="15"/>
  <c r="CB13" i="15"/>
  <c r="CB14" i="15"/>
  <c r="CB15" i="15"/>
  <c r="CB7" i="15"/>
  <c r="CB18" i="15"/>
  <c r="CB19" i="15"/>
  <c r="CB20" i="15"/>
  <c r="CB21" i="15"/>
  <c r="CB17" i="15"/>
  <c r="CB16" i="15"/>
  <c r="CB6" i="15"/>
  <c r="BQ8" i="14"/>
  <c r="BQ9" i="14"/>
  <c r="BQ10" i="14"/>
  <c r="BQ11" i="14"/>
  <c r="BQ12" i="14"/>
  <c r="BQ13" i="14"/>
  <c r="BQ14" i="14"/>
  <c r="BQ15" i="14"/>
  <c r="BQ7" i="14"/>
  <c r="BQ18" i="14"/>
  <c r="BQ19" i="14"/>
  <c r="BQ20" i="14"/>
  <c r="BQ21" i="14"/>
  <c r="BQ17" i="14"/>
  <c r="BQ16" i="14"/>
  <c r="BQ6" i="14"/>
  <c r="BR8" i="14"/>
  <c r="BR9" i="14"/>
  <c r="BR10" i="14"/>
  <c r="BR11" i="14"/>
  <c r="BR12" i="14"/>
  <c r="BR13" i="14"/>
  <c r="BR14" i="14"/>
  <c r="BR15" i="14"/>
  <c r="BR7" i="14"/>
  <c r="BR18" i="14"/>
  <c r="BR19" i="14"/>
  <c r="BR20" i="14"/>
  <c r="BR21" i="14"/>
  <c r="BR17" i="14"/>
  <c r="BR16" i="14"/>
  <c r="BR6" i="14"/>
  <c r="BS8" i="14"/>
  <c r="BS9" i="14"/>
  <c r="BS10" i="14"/>
  <c r="BS11" i="14"/>
  <c r="BS12" i="14"/>
  <c r="BS13" i="14"/>
  <c r="BS14" i="14"/>
  <c r="BS15" i="14"/>
  <c r="BS7" i="14"/>
  <c r="BS18" i="14"/>
  <c r="BS19" i="14"/>
  <c r="BS20" i="14"/>
  <c r="BS21" i="14"/>
  <c r="BS17" i="14"/>
  <c r="BS16" i="14"/>
  <c r="BS6" i="14"/>
  <c r="BT8" i="14"/>
  <c r="BT9" i="14"/>
  <c r="BT10" i="14"/>
  <c r="BT11" i="14"/>
  <c r="BT12" i="14"/>
  <c r="BT13" i="14"/>
  <c r="BT14" i="14"/>
  <c r="BT15" i="14"/>
  <c r="BT7" i="14"/>
  <c r="BT18" i="14"/>
  <c r="BT19" i="14"/>
  <c r="BT20" i="14"/>
  <c r="BT21" i="14"/>
  <c r="BT17" i="14"/>
  <c r="BT16" i="14"/>
  <c r="BT6" i="14"/>
  <c r="BU8" i="14"/>
  <c r="BU9" i="14"/>
  <c r="BU10" i="14"/>
  <c r="BU11" i="14"/>
  <c r="BU12" i="14"/>
  <c r="BU13" i="14"/>
  <c r="BU14" i="14"/>
  <c r="BU15" i="14"/>
  <c r="BU7" i="14"/>
  <c r="BU18" i="14"/>
  <c r="BU19" i="14"/>
  <c r="BU20" i="14"/>
  <c r="BU21" i="14"/>
  <c r="BU17" i="14"/>
  <c r="BU16" i="14"/>
  <c r="BU6" i="14"/>
  <c r="BV7" i="14"/>
  <c r="BV17" i="14"/>
  <c r="BV6" i="14"/>
  <c r="BW8" i="14"/>
  <c r="BW9" i="14"/>
  <c r="BW10" i="14"/>
  <c r="BW11" i="14"/>
  <c r="BW12" i="14"/>
  <c r="BW13" i="14"/>
  <c r="BW14" i="14"/>
  <c r="BW15" i="14"/>
  <c r="BW7" i="14"/>
  <c r="BW18" i="14"/>
  <c r="BW19" i="14"/>
  <c r="BW20" i="14"/>
  <c r="BW21" i="14"/>
  <c r="BW17" i="14"/>
  <c r="BW16" i="14"/>
  <c r="BW6" i="14"/>
  <c r="BX8" i="14"/>
  <c r="BX9" i="14"/>
  <c r="BX10" i="14"/>
  <c r="BX11" i="14"/>
  <c r="BX12" i="14"/>
  <c r="BX13" i="14"/>
  <c r="BX14" i="14"/>
  <c r="BX15" i="14"/>
  <c r="BX7" i="14"/>
  <c r="BX18" i="14"/>
  <c r="BX19" i="14"/>
  <c r="BX20" i="14"/>
  <c r="BX21" i="14"/>
  <c r="BX17" i="14"/>
  <c r="BX16" i="14"/>
  <c r="BX6" i="14"/>
  <c r="BY8" i="14"/>
  <c r="BY9" i="14"/>
  <c r="BY10" i="14"/>
  <c r="BY11" i="14"/>
  <c r="BY12" i="14"/>
  <c r="BY13" i="14"/>
  <c r="BY14" i="14"/>
  <c r="BY15" i="14"/>
  <c r="BY7" i="14"/>
  <c r="BY18" i="14"/>
  <c r="BY19" i="14"/>
  <c r="BY20" i="14"/>
  <c r="BY21" i="14"/>
  <c r="BY17" i="14"/>
  <c r="BY16" i="14"/>
  <c r="BY6" i="14"/>
  <c r="BZ8" i="14"/>
  <c r="BZ9" i="14"/>
  <c r="BZ10" i="14"/>
  <c r="BZ11" i="14"/>
  <c r="BZ12" i="14"/>
  <c r="BZ13" i="14"/>
  <c r="BZ14" i="14"/>
  <c r="BZ15" i="14"/>
  <c r="BZ7" i="14"/>
  <c r="BZ18" i="14"/>
  <c r="BZ19" i="14"/>
  <c r="BZ20" i="14"/>
  <c r="BZ21" i="14"/>
  <c r="BZ17" i="14"/>
  <c r="BZ16" i="14"/>
  <c r="BZ6" i="14"/>
  <c r="CA8" i="14"/>
  <c r="CA9" i="14"/>
  <c r="CA10" i="14"/>
  <c r="CA11" i="14"/>
  <c r="CA12" i="14"/>
  <c r="CA13" i="14"/>
  <c r="CA14" i="14"/>
  <c r="CA15" i="14"/>
  <c r="CA7" i="14"/>
  <c r="CA18" i="14"/>
  <c r="CA19" i="14"/>
  <c r="CA20" i="14"/>
  <c r="CA21" i="14"/>
  <c r="CA17" i="14"/>
  <c r="CA16" i="14"/>
  <c r="CA6" i="14"/>
  <c r="CB8" i="14"/>
  <c r="CB9" i="14"/>
  <c r="CB10" i="14"/>
  <c r="CB11" i="14"/>
  <c r="CB12" i="14"/>
  <c r="CB13" i="14"/>
  <c r="CB14" i="14"/>
  <c r="CB15" i="14"/>
  <c r="CB7" i="14"/>
  <c r="CB18" i="14"/>
  <c r="CB19" i="14"/>
  <c r="CB20" i="14"/>
  <c r="CB21" i="14"/>
  <c r="CB17" i="14"/>
  <c r="CB16" i="14"/>
  <c r="CB6" i="14"/>
  <c r="BQ8" i="13"/>
  <c r="BQ9" i="13"/>
  <c r="BQ10" i="13"/>
  <c r="BQ11" i="13"/>
  <c r="BQ12" i="13"/>
  <c r="BQ13" i="13"/>
  <c r="BQ14" i="13"/>
  <c r="BQ15" i="13"/>
  <c r="BQ7" i="13"/>
  <c r="BQ18" i="13"/>
  <c r="BQ19" i="13"/>
  <c r="BQ20" i="13"/>
  <c r="BQ21" i="13"/>
  <c r="BQ17" i="13"/>
  <c r="BQ16" i="13"/>
  <c r="BQ6" i="13"/>
  <c r="BR8" i="13"/>
  <c r="BR9" i="13"/>
  <c r="BR10" i="13"/>
  <c r="BR11" i="13"/>
  <c r="BR12" i="13"/>
  <c r="BR13" i="13"/>
  <c r="BR14" i="13"/>
  <c r="BR15" i="13"/>
  <c r="BR7" i="13"/>
  <c r="BR18" i="13"/>
  <c r="BR19" i="13"/>
  <c r="BR20" i="13"/>
  <c r="BR21" i="13"/>
  <c r="BR17" i="13"/>
  <c r="BR16" i="13"/>
  <c r="BR6" i="13"/>
  <c r="BS8" i="13"/>
  <c r="BS9" i="13"/>
  <c r="BS10" i="13"/>
  <c r="BS11" i="13"/>
  <c r="BS12" i="13"/>
  <c r="BS13" i="13"/>
  <c r="BS14" i="13"/>
  <c r="BS15" i="13"/>
  <c r="BS7" i="13"/>
  <c r="BS18" i="13"/>
  <c r="BS19" i="13"/>
  <c r="BS20" i="13"/>
  <c r="BS21" i="13"/>
  <c r="BS17" i="13"/>
  <c r="BS16" i="13"/>
  <c r="BS6" i="13"/>
  <c r="BT8" i="13"/>
  <c r="BT9" i="13"/>
  <c r="BT10" i="13"/>
  <c r="BT11" i="13"/>
  <c r="BT12" i="13"/>
  <c r="BT13" i="13"/>
  <c r="BT14" i="13"/>
  <c r="BT15" i="13"/>
  <c r="BT7" i="13"/>
  <c r="BT18" i="13"/>
  <c r="BT19" i="13"/>
  <c r="BT20" i="13"/>
  <c r="BT21" i="13"/>
  <c r="BT17" i="13"/>
  <c r="BT16" i="13"/>
  <c r="BT6" i="13"/>
  <c r="BU8" i="13"/>
  <c r="BU9" i="13"/>
  <c r="BU10" i="13"/>
  <c r="BU11" i="13"/>
  <c r="BU12" i="13"/>
  <c r="BU13" i="13"/>
  <c r="BU14" i="13"/>
  <c r="BU15" i="13"/>
  <c r="BU7" i="13"/>
  <c r="BU18" i="13"/>
  <c r="BU19" i="13"/>
  <c r="BU20" i="13"/>
  <c r="BU21" i="13"/>
  <c r="BU17" i="13"/>
  <c r="BU16" i="13"/>
  <c r="BU6" i="13"/>
  <c r="BW8" i="13"/>
  <c r="BW9" i="13"/>
  <c r="BW10" i="13"/>
  <c r="BW11" i="13"/>
  <c r="BW12" i="13"/>
  <c r="BW13" i="13"/>
  <c r="BW14" i="13"/>
  <c r="BW15" i="13"/>
  <c r="BW7" i="13"/>
  <c r="BW18" i="13"/>
  <c r="BW19" i="13"/>
  <c r="BW20" i="13"/>
  <c r="BW21" i="13"/>
  <c r="BW17" i="13"/>
  <c r="BW16" i="13"/>
  <c r="BW6" i="13"/>
  <c r="BX8" i="13"/>
  <c r="BX9" i="13"/>
  <c r="BX10" i="13"/>
  <c r="BX11" i="13"/>
  <c r="BX12" i="13"/>
  <c r="BX13" i="13"/>
  <c r="BX14" i="13"/>
  <c r="BX15" i="13"/>
  <c r="BX7" i="13"/>
  <c r="BX18" i="13"/>
  <c r="BX19" i="13"/>
  <c r="BX20" i="13"/>
  <c r="BX21" i="13"/>
  <c r="BX17" i="13"/>
  <c r="BX16" i="13"/>
  <c r="BX6" i="13"/>
  <c r="BY8" i="13"/>
  <c r="BY9" i="13"/>
  <c r="BY10" i="13"/>
  <c r="BY11" i="13"/>
  <c r="BY12" i="13"/>
  <c r="BY13" i="13"/>
  <c r="BY14" i="13"/>
  <c r="BY15" i="13"/>
  <c r="BY7" i="13"/>
  <c r="BY18" i="13"/>
  <c r="BY19" i="13"/>
  <c r="BY20" i="13"/>
  <c r="BY21" i="13"/>
  <c r="BY17" i="13"/>
  <c r="BY16" i="13"/>
  <c r="BY6" i="13"/>
  <c r="BZ8" i="13"/>
  <c r="BZ9" i="13"/>
  <c r="BZ10" i="13"/>
  <c r="BZ11" i="13"/>
  <c r="BZ12" i="13"/>
  <c r="BZ13" i="13"/>
  <c r="BZ14" i="13"/>
  <c r="BZ15" i="13"/>
  <c r="BZ7" i="13"/>
  <c r="BZ18" i="13"/>
  <c r="BZ19" i="13"/>
  <c r="BZ20" i="13"/>
  <c r="BZ21" i="13"/>
  <c r="BZ17" i="13"/>
  <c r="BZ16" i="13"/>
  <c r="BZ6" i="13"/>
  <c r="CA8" i="13"/>
  <c r="CA9" i="13"/>
  <c r="CA10" i="13"/>
  <c r="CA11" i="13"/>
  <c r="CA12" i="13"/>
  <c r="CA13" i="13"/>
  <c r="CA14" i="13"/>
  <c r="CA15" i="13"/>
  <c r="CA7" i="13"/>
  <c r="CA18" i="13"/>
  <c r="CA19" i="13"/>
  <c r="CA20" i="13"/>
  <c r="CA21" i="13"/>
  <c r="CA17" i="13"/>
  <c r="CA16" i="13"/>
  <c r="CA6" i="13"/>
  <c r="CB8" i="13"/>
  <c r="CB9" i="13"/>
  <c r="CB10" i="13"/>
  <c r="CB11" i="13"/>
  <c r="CB12" i="13"/>
  <c r="CB13" i="13"/>
  <c r="CB14" i="13"/>
  <c r="CB15" i="13"/>
  <c r="CB7" i="13"/>
  <c r="CB18" i="13"/>
  <c r="CB19" i="13"/>
  <c r="CB20" i="13"/>
  <c r="CB21" i="13"/>
  <c r="CB17" i="13"/>
  <c r="CB16" i="13"/>
  <c r="CB6" i="13"/>
  <c r="BU7" i="2"/>
  <c r="BU17" i="2"/>
  <c r="BU6" i="2"/>
  <c r="BQ7" i="2"/>
  <c r="BQ17" i="2"/>
  <c r="BQ6" i="2"/>
  <c r="BR7" i="2"/>
  <c r="BR17" i="2"/>
  <c r="BR6" i="2"/>
  <c r="BS7" i="2"/>
  <c r="BS17" i="2"/>
  <c r="BS6" i="2"/>
  <c r="BT7" i="2"/>
  <c r="BT17" i="2"/>
  <c r="BT6" i="2"/>
  <c r="BV7" i="2"/>
  <c r="BV17" i="2"/>
  <c r="BV6" i="2"/>
  <c r="BW7" i="2"/>
  <c r="BW17" i="2"/>
  <c r="BW6" i="2"/>
  <c r="BX7" i="2"/>
  <c r="BX17" i="2"/>
  <c r="BX6" i="2"/>
  <c r="BY7" i="2"/>
  <c r="BY17" i="2"/>
  <c r="BY6" i="2"/>
  <c r="BZ7" i="2"/>
  <c r="BZ17" i="2"/>
  <c r="BZ6" i="2"/>
  <c r="CA7" i="2"/>
  <c r="CA17" i="2"/>
  <c r="CA6" i="2"/>
  <c r="CB7" i="2"/>
  <c r="CB17" i="2"/>
  <c r="CB6" i="2"/>
  <c r="BU7" i="1"/>
  <c r="BU17" i="1"/>
  <c r="BU6" i="1"/>
  <c r="BQ7" i="1"/>
  <c r="BQ17" i="1"/>
  <c r="BQ6" i="1"/>
  <c r="BR7" i="1"/>
  <c r="BR17" i="1"/>
  <c r="BR6" i="1"/>
  <c r="BS7" i="1"/>
  <c r="BS17" i="1"/>
  <c r="BS6" i="1"/>
  <c r="BT7" i="1"/>
  <c r="BT17" i="1"/>
  <c r="BT6" i="1"/>
  <c r="BV7" i="1"/>
  <c r="BV17" i="1"/>
  <c r="BV6" i="1"/>
  <c r="BW7" i="1"/>
  <c r="BW17" i="1"/>
  <c r="BW6" i="1"/>
  <c r="BX7" i="1"/>
  <c r="BX17" i="1"/>
  <c r="BX6" i="1"/>
  <c r="BY7" i="1"/>
  <c r="BY17" i="1"/>
  <c r="BY6" i="1"/>
  <c r="BZ7" i="1"/>
  <c r="BZ17" i="1"/>
  <c r="BZ6" i="1"/>
  <c r="CA7" i="1"/>
  <c r="CA17" i="1"/>
  <c r="CA6" i="1"/>
  <c r="CB7" i="1"/>
  <c r="CB17" i="1"/>
  <c r="CB6" i="1"/>
  <c r="BU7" i="4"/>
  <c r="BU17" i="4"/>
  <c r="BU6" i="4"/>
  <c r="BQ7" i="4"/>
  <c r="BQ17" i="4"/>
  <c r="BQ6" i="4"/>
  <c r="BR7" i="4"/>
  <c r="BR17" i="4"/>
  <c r="BR6" i="4"/>
  <c r="BS7" i="4"/>
  <c r="BS17" i="4"/>
  <c r="BS6" i="4"/>
  <c r="BT7" i="4"/>
  <c r="BT17" i="4"/>
  <c r="BT6" i="4"/>
  <c r="BV7" i="4"/>
  <c r="BV17" i="4"/>
  <c r="BV6" i="4"/>
  <c r="BW7" i="4"/>
  <c r="BW17" i="4"/>
  <c r="BW6" i="4"/>
  <c r="BX7" i="4"/>
  <c r="BX17" i="4"/>
  <c r="BX6" i="4"/>
  <c r="BY7" i="4"/>
  <c r="BY17" i="4"/>
  <c r="BY6" i="4"/>
  <c r="BZ7" i="4"/>
  <c r="BZ17" i="4"/>
  <c r="BZ6" i="4"/>
  <c r="CA7" i="4"/>
  <c r="CA17" i="4"/>
  <c r="CA6" i="4"/>
  <c r="CB7" i="4"/>
  <c r="CB17" i="4"/>
  <c r="CB6" i="4"/>
  <c r="BU7" i="3"/>
  <c r="BU17" i="3"/>
  <c r="BU6" i="3"/>
  <c r="BQ7" i="3"/>
  <c r="BQ17" i="3"/>
  <c r="BQ6" i="3"/>
  <c r="BR7" i="3"/>
  <c r="BR17" i="3"/>
  <c r="BR6" i="3"/>
  <c r="BS7" i="3"/>
  <c r="BS17" i="3"/>
  <c r="BS6" i="3"/>
  <c r="BT7" i="3"/>
  <c r="BT17" i="3"/>
  <c r="BT6" i="3"/>
  <c r="BV7" i="3"/>
  <c r="BV17" i="3"/>
  <c r="BV6" i="3"/>
  <c r="BW7" i="3"/>
  <c r="BW17" i="3"/>
  <c r="BW6" i="3"/>
  <c r="BX7" i="3"/>
  <c r="BX17" i="3"/>
  <c r="BX6" i="3"/>
  <c r="BY7" i="3"/>
  <c r="BY17" i="3"/>
  <c r="BY6" i="3"/>
  <c r="BZ7" i="3"/>
  <c r="BZ17" i="3"/>
  <c r="BZ6" i="3"/>
  <c r="CA7" i="3"/>
  <c r="CA17" i="3"/>
  <c r="CA6" i="3"/>
  <c r="CB7" i="3"/>
  <c r="CB17" i="3"/>
  <c r="CB6" i="3"/>
  <c r="BD8" i="17"/>
  <c r="BD8" i="18"/>
  <c r="BD8" i="16"/>
  <c r="BD9" i="17"/>
  <c r="BD9" i="18"/>
  <c r="BD9" i="16"/>
  <c r="BD10" i="17"/>
  <c r="BD10" i="18"/>
  <c r="BD10" i="16"/>
  <c r="BD11" i="17"/>
  <c r="BD11" i="18"/>
  <c r="BD11" i="16"/>
  <c r="BD12" i="17"/>
  <c r="BD12" i="18"/>
  <c r="BD12" i="16"/>
  <c r="BD13" i="17"/>
  <c r="BD13" i="18"/>
  <c r="BD13" i="16"/>
  <c r="BD14" i="17"/>
  <c r="BD14" i="18"/>
  <c r="BD14" i="16"/>
  <c r="BD15" i="17"/>
  <c r="BD15" i="18"/>
  <c r="BD15" i="16"/>
  <c r="BD7" i="16"/>
  <c r="BD18" i="17"/>
  <c r="BD18" i="18"/>
  <c r="BD18" i="16"/>
  <c r="BD19" i="17"/>
  <c r="BD19" i="18"/>
  <c r="BD19" i="16"/>
  <c r="BD20" i="17"/>
  <c r="BD20" i="18"/>
  <c r="BD20" i="16"/>
  <c r="BD21" i="17"/>
  <c r="BD21" i="18"/>
  <c r="BD21" i="16"/>
  <c r="BD17" i="16"/>
  <c r="BD16" i="17"/>
  <c r="BD16" i="18"/>
  <c r="BD16" i="16"/>
  <c r="BD6" i="16"/>
  <c r="BE8" i="17"/>
  <c r="BE8" i="18"/>
  <c r="BE8" i="16"/>
  <c r="BE9" i="17"/>
  <c r="BE9" i="18"/>
  <c r="BE9" i="16"/>
  <c r="BE10" i="17"/>
  <c r="BE10" i="18"/>
  <c r="BE10" i="16"/>
  <c r="BE11" i="17"/>
  <c r="BE11" i="18"/>
  <c r="BE11" i="16"/>
  <c r="BE12" i="17"/>
  <c r="BE12" i="18"/>
  <c r="BE12" i="16"/>
  <c r="BE13" i="17"/>
  <c r="BE13" i="18"/>
  <c r="BE13" i="16"/>
  <c r="BE14" i="17"/>
  <c r="BE14" i="18"/>
  <c r="BE14" i="16"/>
  <c r="BE15" i="17"/>
  <c r="BE15" i="18"/>
  <c r="BE15" i="16"/>
  <c r="BE7" i="16"/>
  <c r="BE18" i="17"/>
  <c r="BE18" i="18"/>
  <c r="BE18" i="16"/>
  <c r="BE19" i="17"/>
  <c r="BE19" i="18"/>
  <c r="BE19" i="16"/>
  <c r="BE20" i="17"/>
  <c r="BE20" i="18"/>
  <c r="BE20" i="16"/>
  <c r="BE21" i="17"/>
  <c r="BE21" i="18"/>
  <c r="BE21" i="16"/>
  <c r="BE17" i="16"/>
  <c r="BE16" i="17"/>
  <c r="BE16" i="18"/>
  <c r="BE16" i="16"/>
  <c r="BE6" i="16"/>
  <c r="BF8" i="17"/>
  <c r="BF8" i="18"/>
  <c r="BF8" i="16"/>
  <c r="BF9" i="17"/>
  <c r="BF9" i="18"/>
  <c r="BF9" i="16"/>
  <c r="BF10" i="17"/>
  <c r="BF10" i="18"/>
  <c r="BF10" i="16"/>
  <c r="BF11" i="17"/>
  <c r="BF11" i="18"/>
  <c r="BF11" i="16"/>
  <c r="BF12" i="17"/>
  <c r="BF12" i="18"/>
  <c r="BF12" i="16"/>
  <c r="BF13" i="17"/>
  <c r="BF13" i="18"/>
  <c r="BF13" i="16"/>
  <c r="BF14" i="17"/>
  <c r="BF14" i="18"/>
  <c r="BF14" i="16"/>
  <c r="BF15" i="17"/>
  <c r="BF15" i="18"/>
  <c r="BF15" i="16"/>
  <c r="BF7" i="16"/>
  <c r="BF18" i="17"/>
  <c r="BF18" i="18"/>
  <c r="BF18" i="16"/>
  <c r="BF19" i="17"/>
  <c r="BF19" i="18"/>
  <c r="BF19" i="16"/>
  <c r="BF20" i="17"/>
  <c r="BF20" i="18"/>
  <c r="BF20" i="16"/>
  <c r="BF21" i="17"/>
  <c r="BF21" i="18"/>
  <c r="BF21" i="16"/>
  <c r="BF17" i="16"/>
  <c r="BF16" i="17"/>
  <c r="BF16" i="18"/>
  <c r="BF16" i="16"/>
  <c r="BF6" i="16"/>
  <c r="BG8" i="17"/>
  <c r="BG8" i="18"/>
  <c r="BG8" i="16"/>
  <c r="BG9" i="17"/>
  <c r="BG9" i="18"/>
  <c r="BG9" i="16"/>
  <c r="BG10" i="17"/>
  <c r="BG10" i="18"/>
  <c r="BG10" i="16"/>
  <c r="BG11" i="17"/>
  <c r="BG11" i="18"/>
  <c r="BG11" i="16"/>
  <c r="BG12" i="17"/>
  <c r="BG12" i="18"/>
  <c r="BG12" i="16"/>
  <c r="BG13" i="17"/>
  <c r="BG13" i="18"/>
  <c r="BG13" i="16"/>
  <c r="BG14" i="17"/>
  <c r="BG14" i="18"/>
  <c r="BG14" i="16"/>
  <c r="BG15" i="17"/>
  <c r="BG15" i="18"/>
  <c r="BG15" i="16"/>
  <c r="BG7" i="16"/>
  <c r="BG18" i="17"/>
  <c r="BG18" i="18"/>
  <c r="BG18" i="16"/>
  <c r="BG19" i="17"/>
  <c r="BG19" i="18"/>
  <c r="BG19" i="16"/>
  <c r="BG20" i="17"/>
  <c r="BG20" i="18"/>
  <c r="BG20" i="16"/>
  <c r="BG21" i="17"/>
  <c r="BG21" i="18"/>
  <c r="BG21" i="16"/>
  <c r="BG17" i="16"/>
  <c r="BG16" i="17"/>
  <c r="BG16" i="18"/>
  <c r="BG16" i="16"/>
  <c r="BG6" i="16"/>
  <c r="BH8" i="17"/>
  <c r="BH8" i="18"/>
  <c r="BH8" i="16"/>
  <c r="BH9" i="17"/>
  <c r="BH9" i="18"/>
  <c r="BH9" i="16"/>
  <c r="BH10" i="17"/>
  <c r="BH10" i="18"/>
  <c r="BH10" i="16"/>
  <c r="BH11" i="17"/>
  <c r="BH11" i="18"/>
  <c r="BH11" i="16"/>
  <c r="BH12" i="17"/>
  <c r="BH12" i="18"/>
  <c r="BH12" i="16"/>
  <c r="BH13" i="17"/>
  <c r="BH13" i="18"/>
  <c r="BH13" i="16"/>
  <c r="BH14" i="17"/>
  <c r="BH14" i="18"/>
  <c r="BH14" i="16"/>
  <c r="BH15" i="17"/>
  <c r="BH15" i="18"/>
  <c r="BH15" i="16"/>
  <c r="BH7" i="16"/>
  <c r="BH18" i="17"/>
  <c r="BH18" i="18"/>
  <c r="BH18" i="16"/>
  <c r="BH19" i="17"/>
  <c r="BH19" i="18"/>
  <c r="BH19" i="16"/>
  <c r="BH20" i="17"/>
  <c r="BH20" i="18"/>
  <c r="BH20" i="16"/>
  <c r="BH21" i="17"/>
  <c r="BH21" i="18"/>
  <c r="BH21" i="16"/>
  <c r="BH17" i="16"/>
  <c r="BH16" i="17"/>
  <c r="BH16" i="18"/>
  <c r="BH16" i="16"/>
  <c r="BH6" i="16"/>
  <c r="BI8" i="17"/>
  <c r="BI8" i="18"/>
  <c r="BI8" i="16"/>
  <c r="BI9" i="17"/>
  <c r="BI9" i="18"/>
  <c r="BI9" i="16"/>
  <c r="BI10" i="17"/>
  <c r="BI10" i="18"/>
  <c r="BI10" i="16"/>
  <c r="BI11" i="17"/>
  <c r="BI11" i="18"/>
  <c r="BI11" i="16"/>
  <c r="BI12" i="17"/>
  <c r="BI12" i="18"/>
  <c r="BI12" i="16"/>
  <c r="BI13" i="17"/>
  <c r="BI13" i="18"/>
  <c r="BI13" i="16"/>
  <c r="BI14" i="17"/>
  <c r="BI14" i="18"/>
  <c r="BI14" i="16"/>
  <c r="BI15" i="17"/>
  <c r="BI15" i="18"/>
  <c r="BI15" i="16"/>
  <c r="BI7" i="16"/>
  <c r="BI18" i="17"/>
  <c r="BI18" i="18"/>
  <c r="BI18" i="16"/>
  <c r="BI19" i="17"/>
  <c r="BI19" i="18"/>
  <c r="BI19" i="16"/>
  <c r="BI20" i="17"/>
  <c r="BI20" i="18"/>
  <c r="BI20" i="16"/>
  <c r="BI21" i="17"/>
  <c r="BI21" i="18"/>
  <c r="BI21" i="16"/>
  <c r="BI17" i="16"/>
  <c r="BI16" i="17"/>
  <c r="BI16" i="18"/>
  <c r="BI16" i="16"/>
  <c r="BI6" i="16"/>
  <c r="BJ8" i="17"/>
  <c r="BJ8" i="18"/>
  <c r="BJ8" i="16"/>
  <c r="BJ9" i="17"/>
  <c r="BJ9" i="18"/>
  <c r="BJ9" i="16"/>
  <c r="BJ10" i="17"/>
  <c r="BJ10" i="18"/>
  <c r="BJ10" i="16"/>
  <c r="BJ11" i="17"/>
  <c r="BJ11" i="18"/>
  <c r="BJ11" i="16"/>
  <c r="BJ12" i="17"/>
  <c r="BJ12" i="18"/>
  <c r="BJ12" i="16"/>
  <c r="BJ13" i="17"/>
  <c r="BJ13" i="18"/>
  <c r="BJ13" i="16"/>
  <c r="BJ14" i="17"/>
  <c r="BJ14" i="18"/>
  <c r="BJ14" i="16"/>
  <c r="BJ15" i="17"/>
  <c r="BJ15" i="18"/>
  <c r="BJ15" i="16"/>
  <c r="BJ7" i="16"/>
  <c r="BJ18" i="17"/>
  <c r="BJ18" i="18"/>
  <c r="BJ18" i="16"/>
  <c r="BJ19" i="17"/>
  <c r="BJ19" i="18"/>
  <c r="BJ19" i="16"/>
  <c r="BJ20" i="17"/>
  <c r="BJ20" i="18"/>
  <c r="BJ20" i="16"/>
  <c r="BJ21" i="17"/>
  <c r="BJ21" i="18"/>
  <c r="BJ21" i="16"/>
  <c r="BJ17" i="16"/>
  <c r="BJ16" i="17"/>
  <c r="BJ16" i="18"/>
  <c r="BJ16" i="16"/>
  <c r="BJ6" i="16"/>
  <c r="BK8" i="17"/>
  <c r="BK8" i="18"/>
  <c r="BK8" i="16"/>
  <c r="BK9" i="17"/>
  <c r="BK9" i="18"/>
  <c r="BK9" i="16"/>
  <c r="BK10" i="17"/>
  <c r="BK10" i="18"/>
  <c r="BK10" i="16"/>
  <c r="BK11" i="17"/>
  <c r="BK11" i="18"/>
  <c r="BK11" i="16"/>
  <c r="BK12" i="17"/>
  <c r="BK12" i="18"/>
  <c r="BK12" i="16"/>
  <c r="BK13" i="17"/>
  <c r="BK13" i="18"/>
  <c r="BK13" i="16"/>
  <c r="BK14" i="17"/>
  <c r="BK14" i="18"/>
  <c r="BK14" i="16"/>
  <c r="BK15" i="17"/>
  <c r="BK15" i="18"/>
  <c r="BK15" i="16"/>
  <c r="BK7" i="16"/>
  <c r="BK18" i="17"/>
  <c r="BK18" i="18"/>
  <c r="BK18" i="16"/>
  <c r="BK19" i="17"/>
  <c r="BK19" i="18"/>
  <c r="BK19" i="16"/>
  <c r="BK20" i="17"/>
  <c r="BK20" i="18"/>
  <c r="BK20" i="16"/>
  <c r="BK21" i="17"/>
  <c r="BK21" i="18"/>
  <c r="BK21" i="16"/>
  <c r="BK17" i="16"/>
  <c r="BK16" i="17"/>
  <c r="BK16" i="18"/>
  <c r="BK16" i="16"/>
  <c r="BK6" i="16"/>
  <c r="BL8" i="17"/>
  <c r="BL8" i="18"/>
  <c r="BL8" i="16"/>
  <c r="BL9" i="17"/>
  <c r="BL9" i="18"/>
  <c r="BL9" i="16"/>
  <c r="BL10" i="17"/>
  <c r="BL10" i="18"/>
  <c r="BL10" i="16"/>
  <c r="BL11" i="17"/>
  <c r="BL11" i="18"/>
  <c r="BL11" i="16"/>
  <c r="BL12" i="17"/>
  <c r="BL12" i="18"/>
  <c r="BL12" i="16"/>
  <c r="BL13" i="17"/>
  <c r="BL13" i="18"/>
  <c r="BL13" i="16"/>
  <c r="BL14" i="17"/>
  <c r="BL14" i="18"/>
  <c r="BL14" i="16"/>
  <c r="BL15" i="17"/>
  <c r="BL15" i="18"/>
  <c r="BL15" i="16"/>
  <c r="BL7" i="16"/>
  <c r="BL18" i="17"/>
  <c r="BL18" i="18"/>
  <c r="BL18" i="16"/>
  <c r="BL19" i="17"/>
  <c r="BL19" i="18"/>
  <c r="BL19" i="16"/>
  <c r="BL20" i="17"/>
  <c r="BL20" i="18"/>
  <c r="BL20" i="16"/>
  <c r="BL21" i="17"/>
  <c r="BL21" i="18"/>
  <c r="BL21" i="16"/>
  <c r="BL17" i="16"/>
  <c r="BL16" i="17"/>
  <c r="BL16" i="18"/>
  <c r="BL16" i="16"/>
  <c r="BL6" i="16"/>
  <c r="BM8" i="17"/>
  <c r="BM8" i="18"/>
  <c r="BM8" i="16"/>
  <c r="BM9" i="17"/>
  <c r="BM9" i="18"/>
  <c r="BM9" i="16"/>
  <c r="BM10" i="17"/>
  <c r="BM10" i="18"/>
  <c r="BM10" i="16"/>
  <c r="BM11" i="17"/>
  <c r="BM11" i="18"/>
  <c r="BM11" i="16"/>
  <c r="BM12" i="17"/>
  <c r="BM12" i="18"/>
  <c r="BM12" i="16"/>
  <c r="BM13" i="17"/>
  <c r="BM13" i="18"/>
  <c r="BM13" i="16"/>
  <c r="BM14" i="17"/>
  <c r="BM14" i="18"/>
  <c r="BM14" i="16"/>
  <c r="BM15" i="17"/>
  <c r="BM15" i="18"/>
  <c r="BM15" i="16"/>
  <c r="BM7" i="16"/>
  <c r="BM18" i="17"/>
  <c r="BM18" i="18"/>
  <c r="BM18" i="16"/>
  <c r="BM19" i="17"/>
  <c r="BM19" i="18"/>
  <c r="BM19" i="16"/>
  <c r="BM20" i="17"/>
  <c r="BM20" i="18"/>
  <c r="BM20" i="16"/>
  <c r="BM21" i="17"/>
  <c r="BM21" i="18"/>
  <c r="BM21" i="16"/>
  <c r="BM17" i="16"/>
  <c r="BM16" i="17"/>
  <c r="BM16" i="18"/>
  <c r="BM16" i="16"/>
  <c r="BM6" i="16"/>
  <c r="BN8" i="17"/>
  <c r="BN8" i="18"/>
  <c r="BN8" i="16"/>
  <c r="BN9" i="17"/>
  <c r="BN9" i="18"/>
  <c r="BN9" i="16"/>
  <c r="BN10" i="17"/>
  <c r="BN10" i="18"/>
  <c r="BN10" i="16"/>
  <c r="BN11" i="17"/>
  <c r="BN11" i="18"/>
  <c r="BN11" i="16"/>
  <c r="BN12" i="17"/>
  <c r="BN12" i="18"/>
  <c r="BN12" i="16"/>
  <c r="BN13" i="17"/>
  <c r="BN13" i="18"/>
  <c r="BN13" i="16"/>
  <c r="BN14" i="17"/>
  <c r="BN14" i="18"/>
  <c r="BN14" i="16"/>
  <c r="BN15" i="17"/>
  <c r="BN15" i="18"/>
  <c r="BN15" i="16"/>
  <c r="BN7" i="16"/>
  <c r="BN18" i="17"/>
  <c r="BN18" i="18"/>
  <c r="BN18" i="16"/>
  <c r="BN19" i="17"/>
  <c r="BN19" i="18"/>
  <c r="BN19" i="16"/>
  <c r="BN20" i="17"/>
  <c r="BN20" i="18"/>
  <c r="BN20" i="16"/>
  <c r="BN21" i="17"/>
  <c r="BN21" i="18"/>
  <c r="BN21" i="16"/>
  <c r="BN17" i="16"/>
  <c r="BN16" i="17"/>
  <c r="BN16" i="18"/>
  <c r="BN16" i="16"/>
  <c r="BN6" i="16"/>
  <c r="BO8" i="17"/>
  <c r="BO8" i="18"/>
  <c r="BO8" i="16"/>
  <c r="BO9" i="17"/>
  <c r="BO9" i="18"/>
  <c r="BO9" i="16"/>
  <c r="BO10" i="17"/>
  <c r="BO10" i="18"/>
  <c r="BO10" i="16"/>
  <c r="BO11" i="17"/>
  <c r="BO11" i="18"/>
  <c r="BO11" i="16"/>
  <c r="BO12" i="17"/>
  <c r="BO12" i="18"/>
  <c r="BO12" i="16"/>
  <c r="BO13" i="17"/>
  <c r="BO13" i="18"/>
  <c r="BO13" i="16"/>
  <c r="BO14" i="17"/>
  <c r="BO14" i="18"/>
  <c r="BO14" i="16"/>
  <c r="BO15" i="17"/>
  <c r="BO15" i="18"/>
  <c r="BO15" i="16"/>
  <c r="BO7" i="16"/>
  <c r="BO18" i="17"/>
  <c r="BO18" i="18"/>
  <c r="BO18" i="16"/>
  <c r="BO19" i="17"/>
  <c r="BO19" i="18"/>
  <c r="BO19" i="16"/>
  <c r="BO20" i="17"/>
  <c r="BO20" i="18"/>
  <c r="BO20" i="16"/>
  <c r="BO21" i="17"/>
  <c r="BO21" i="18"/>
  <c r="BO21" i="16"/>
  <c r="BO17" i="16"/>
  <c r="BO16" i="17"/>
  <c r="BO16" i="18"/>
  <c r="BO16" i="16"/>
  <c r="BO6" i="16"/>
  <c r="BI8" i="14"/>
  <c r="BI8" i="15"/>
  <c r="BI8" i="13"/>
  <c r="BI9" i="14"/>
  <c r="BI9" i="15"/>
  <c r="BI9" i="13"/>
  <c r="BI10" i="14"/>
  <c r="BI10" i="15"/>
  <c r="BI10" i="13"/>
  <c r="BI11" i="14"/>
  <c r="BI11" i="15"/>
  <c r="BI11" i="13"/>
  <c r="BI12" i="14"/>
  <c r="BI12" i="15"/>
  <c r="BI12" i="13"/>
  <c r="BI13" i="14"/>
  <c r="BI13" i="15"/>
  <c r="BI13" i="13"/>
  <c r="BI14" i="14"/>
  <c r="BI14" i="15"/>
  <c r="BI14" i="13"/>
  <c r="BI15" i="14"/>
  <c r="BI15" i="15"/>
  <c r="BI15" i="13"/>
  <c r="BI7" i="13"/>
  <c r="BI18" i="14"/>
  <c r="BI18" i="15"/>
  <c r="BI18" i="13"/>
  <c r="BI19" i="14"/>
  <c r="BI19" i="15"/>
  <c r="BI19" i="13"/>
  <c r="BI20" i="14"/>
  <c r="BI20" i="15"/>
  <c r="BI20" i="13"/>
  <c r="BI21" i="14"/>
  <c r="BI21" i="15"/>
  <c r="BI21" i="13"/>
  <c r="BI17" i="13"/>
  <c r="BI16" i="14"/>
  <c r="BI16" i="15"/>
  <c r="BI16" i="13"/>
  <c r="BI6" i="13"/>
  <c r="BJ8" i="14"/>
  <c r="BJ8" i="15"/>
  <c r="BJ8" i="13"/>
  <c r="BJ9" i="14"/>
  <c r="BJ9" i="15"/>
  <c r="BJ9" i="13"/>
  <c r="BJ10" i="14"/>
  <c r="BJ10" i="15"/>
  <c r="BJ10" i="13"/>
  <c r="BJ11" i="14"/>
  <c r="BJ11" i="15"/>
  <c r="BJ11" i="13"/>
  <c r="BJ12" i="14"/>
  <c r="BJ12" i="15"/>
  <c r="BJ12" i="13"/>
  <c r="BJ13" i="14"/>
  <c r="BJ13" i="15"/>
  <c r="BJ13" i="13"/>
  <c r="BJ14" i="14"/>
  <c r="BJ14" i="15"/>
  <c r="BJ14" i="13"/>
  <c r="BJ15" i="14"/>
  <c r="BJ15" i="15"/>
  <c r="BJ15" i="13"/>
  <c r="BJ7" i="13"/>
  <c r="BJ18" i="14"/>
  <c r="BJ18" i="15"/>
  <c r="BJ18" i="13"/>
  <c r="BJ19" i="14"/>
  <c r="BJ19" i="15"/>
  <c r="BJ19" i="13"/>
  <c r="BJ20" i="14"/>
  <c r="BJ20" i="15"/>
  <c r="BJ20" i="13"/>
  <c r="BJ21" i="14"/>
  <c r="BJ21" i="15"/>
  <c r="BJ21" i="13"/>
  <c r="BJ17" i="13"/>
  <c r="BJ16" i="14"/>
  <c r="BJ16" i="15"/>
  <c r="BJ16" i="13"/>
  <c r="BJ6" i="13"/>
  <c r="BK8" i="14"/>
  <c r="BK8" i="15"/>
  <c r="BK8" i="13"/>
  <c r="BK9" i="14"/>
  <c r="BK9" i="15"/>
  <c r="BK9" i="13"/>
  <c r="BK10" i="14"/>
  <c r="BK10" i="15"/>
  <c r="BK10" i="13"/>
  <c r="BK11" i="14"/>
  <c r="BK11" i="15"/>
  <c r="BK11" i="13"/>
  <c r="BK12" i="14"/>
  <c r="BK12" i="15"/>
  <c r="BK12" i="13"/>
  <c r="BK13" i="14"/>
  <c r="BK13" i="15"/>
  <c r="BK13" i="13"/>
  <c r="BK14" i="14"/>
  <c r="BK14" i="15"/>
  <c r="BK14" i="13"/>
  <c r="BK15" i="14"/>
  <c r="BK15" i="15"/>
  <c r="BK15" i="13"/>
  <c r="BK7" i="13"/>
  <c r="BK18" i="14"/>
  <c r="BK18" i="15"/>
  <c r="BK18" i="13"/>
  <c r="BK19" i="14"/>
  <c r="BK19" i="15"/>
  <c r="BK19" i="13"/>
  <c r="BK20" i="14"/>
  <c r="BK20" i="15"/>
  <c r="BK20" i="13"/>
  <c r="BK21" i="14"/>
  <c r="BK21" i="15"/>
  <c r="BK21" i="13"/>
  <c r="BK17" i="13"/>
  <c r="BK16" i="14"/>
  <c r="BK16" i="15"/>
  <c r="BK16" i="13"/>
  <c r="BK6" i="13"/>
  <c r="BH8" i="14"/>
  <c r="BH8" i="15"/>
  <c r="BH8" i="13"/>
  <c r="BH9" i="14"/>
  <c r="BH9" i="15"/>
  <c r="BH9" i="13"/>
  <c r="BH10" i="14"/>
  <c r="BH10" i="15"/>
  <c r="BH10" i="13"/>
  <c r="BH11" i="14"/>
  <c r="BH11" i="15"/>
  <c r="BH11" i="13"/>
  <c r="BH12" i="14"/>
  <c r="BH12" i="15"/>
  <c r="BH12" i="13"/>
  <c r="BH13" i="14"/>
  <c r="BH13" i="15"/>
  <c r="BH13" i="13"/>
  <c r="BH14" i="14"/>
  <c r="BH14" i="15"/>
  <c r="BH14" i="13"/>
  <c r="BH15" i="14"/>
  <c r="BH15" i="15"/>
  <c r="BH15" i="13"/>
  <c r="BH7" i="13"/>
  <c r="BH18" i="14"/>
  <c r="BH18" i="15"/>
  <c r="BH18" i="13"/>
  <c r="BH19" i="14"/>
  <c r="BH19" i="15"/>
  <c r="BH19" i="13"/>
  <c r="BH20" i="14"/>
  <c r="BH20" i="15"/>
  <c r="BH20" i="13"/>
  <c r="BH21" i="14"/>
  <c r="BH21" i="15"/>
  <c r="BH21" i="13"/>
  <c r="BH17" i="13"/>
  <c r="BH16" i="14"/>
  <c r="BH16" i="15"/>
  <c r="BH16" i="13"/>
  <c r="BH6" i="13"/>
  <c r="BD8" i="14"/>
  <c r="BD8" i="15"/>
  <c r="BD8" i="13"/>
  <c r="BD9" i="14"/>
  <c r="BD9" i="15"/>
  <c r="BD9" i="13"/>
  <c r="BD10" i="14"/>
  <c r="BD10" i="15"/>
  <c r="BD10" i="13"/>
  <c r="BD11" i="14"/>
  <c r="BD11" i="15"/>
  <c r="BD11" i="13"/>
  <c r="BD12" i="14"/>
  <c r="BD12" i="15"/>
  <c r="BD12" i="13"/>
  <c r="BD13" i="14"/>
  <c r="BD13" i="15"/>
  <c r="BD13" i="13"/>
  <c r="BD14" i="14"/>
  <c r="BD14" i="15"/>
  <c r="BD14" i="13"/>
  <c r="BD15" i="14"/>
  <c r="BD15" i="15"/>
  <c r="BD15" i="13"/>
  <c r="BD7" i="13"/>
  <c r="BD18" i="14"/>
  <c r="BD18" i="15"/>
  <c r="BD18" i="13"/>
  <c r="BD19" i="14"/>
  <c r="BD19" i="15"/>
  <c r="BD19" i="13"/>
  <c r="BD20" i="14"/>
  <c r="BD20" i="15"/>
  <c r="BD20" i="13"/>
  <c r="BD21" i="14"/>
  <c r="BD21" i="15"/>
  <c r="BD21" i="13"/>
  <c r="BD17" i="13"/>
  <c r="BD16" i="14"/>
  <c r="BD16" i="15"/>
  <c r="BD16" i="13"/>
  <c r="BD6" i="13"/>
  <c r="BE8" i="14"/>
  <c r="BE8" i="15"/>
  <c r="BE8" i="13"/>
  <c r="BE9" i="14"/>
  <c r="BE9" i="15"/>
  <c r="BE9" i="13"/>
  <c r="BE10" i="14"/>
  <c r="BE10" i="15"/>
  <c r="BE10" i="13"/>
  <c r="BE11" i="14"/>
  <c r="BE11" i="15"/>
  <c r="BE11" i="13"/>
  <c r="BE12" i="14"/>
  <c r="BE12" i="15"/>
  <c r="BE12" i="13"/>
  <c r="BE13" i="14"/>
  <c r="BE13" i="15"/>
  <c r="BE13" i="13"/>
  <c r="BE14" i="14"/>
  <c r="BE14" i="15"/>
  <c r="BE14" i="13"/>
  <c r="BE15" i="14"/>
  <c r="BE15" i="15"/>
  <c r="BE15" i="13"/>
  <c r="BE7" i="13"/>
  <c r="BE18" i="14"/>
  <c r="BE18" i="15"/>
  <c r="BE18" i="13"/>
  <c r="BE19" i="14"/>
  <c r="BE19" i="15"/>
  <c r="BE19" i="13"/>
  <c r="BE20" i="14"/>
  <c r="BE20" i="15"/>
  <c r="BE20" i="13"/>
  <c r="BE21" i="14"/>
  <c r="BE21" i="15"/>
  <c r="BE21" i="13"/>
  <c r="BE17" i="13"/>
  <c r="BE16" i="14"/>
  <c r="BE16" i="15"/>
  <c r="BE16" i="13"/>
  <c r="BE6" i="13"/>
  <c r="BF8" i="14"/>
  <c r="BF8" i="15"/>
  <c r="BF8" i="13"/>
  <c r="BF9" i="14"/>
  <c r="BF9" i="15"/>
  <c r="BF9" i="13"/>
  <c r="BF10" i="14"/>
  <c r="BF10" i="15"/>
  <c r="BF10" i="13"/>
  <c r="BF11" i="14"/>
  <c r="BF11" i="15"/>
  <c r="BF11" i="13"/>
  <c r="BF12" i="14"/>
  <c r="BF12" i="15"/>
  <c r="BF12" i="13"/>
  <c r="BF13" i="14"/>
  <c r="BF13" i="15"/>
  <c r="BF13" i="13"/>
  <c r="BF14" i="14"/>
  <c r="BF14" i="15"/>
  <c r="BF14" i="13"/>
  <c r="BF15" i="14"/>
  <c r="BF15" i="15"/>
  <c r="BF15" i="13"/>
  <c r="BF7" i="13"/>
  <c r="BF18" i="14"/>
  <c r="BF18" i="15"/>
  <c r="BF18" i="13"/>
  <c r="BF19" i="14"/>
  <c r="BF19" i="15"/>
  <c r="BF19" i="13"/>
  <c r="BF20" i="14"/>
  <c r="BF20" i="15"/>
  <c r="BF20" i="13"/>
  <c r="BF21" i="14"/>
  <c r="BF21" i="15"/>
  <c r="BF21" i="13"/>
  <c r="BF17" i="13"/>
  <c r="BF16" i="14"/>
  <c r="BF16" i="15"/>
  <c r="BF16" i="13"/>
  <c r="BF6" i="13"/>
  <c r="BG8" i="14"/>
  <c r="BG8" i="15"/>
  <c r="BG8" i="13"/>
  <c r="BG9" i="14"/>
  <c r="BG9" i="15"/>
  <c r="BG9" i="13"/>
  <c r="BG10" i="14"/>
  <c r="BG10" i="15"/>
  <c r="BG10" i="13"/>
  <c r="BG11" i="14"/>
  <c r="BG11" i="15"/>
  <c r="BG11" i="13"/>
  <c r="BG12" i="14"/>
  <c r="BG12" i="15"/>
  <c r="BG12" i="13"/>
  <c r="BG13" i="14"/>
  <c r="BG13" i="15"/>
  <c r="BG13" i="13"/>
  <c r="BG14" i="14"/>
  <c r="BG14" i="15"/>
  <c r="BG14" i="13"/>
  <c r="BG15" i="14"/>
  <c r="BG15" i="15"/>
  <c r="BG15" i="13"/>
  <c r="BG7" i="13"/>
  <c r="BG18" i="14"/>
  <c r="BG18" i="15"/>
  <c r="BG18" i="13"/>
  <c r="BG19" i="14"/>
  <c r="BG19" i="15"/>
  <c r="BG19" i="13"/>
  <c r="BG20" i="14"/>
  <c r="BG20" i="15"/>
  <c r="BG20" i="13"/>
  <c r="BG21" i="14"/>
  <c r="BG21" i="15"/>
  <c r="BG21" i="13"/>
  <c r="BG17" i="13"/>
  <c r="BG16" i="14"/>
  <c r="BG16" i="15"/>
  <c r="BG16" i="13"/>
  <c r="BG6" i="13"/>
  <c r="BL8" i="14"/>
  <c r="BL8" i="15"/>
  <c r="BL8" i="13"/>
  <c r="BL9" i="14"/>
  <c r="BL9" i="15"/>
  <c r="BL9" i="13"/>
  <c r="BL10" i="14"/>
  <c r="BL10" i="15"/>
  <c r="BL10" i="13"/>
  <c r="BL11" i="14"/>
  <c r="BL11" i="15"/>
  <c r="BL11" i="13"/>
  <c r="BL12" i="14"/>
  <c r="BL12" i="15"/>
  <c r="BL12" i="13"/>
  <c r="BL13" i="14"/>
  <c r="BL13" i="15"/>
  <c r="BL13" i="13"/>
  <c r="BL14" i="14"/>
  <c r="BL14" i="15"/>
  <c r="BL14" i="13"/>
  <c r="BL15" i="14"/>
  <c r="BL15" i="15"/>
  <c r="BL15" i="13"/>
  <c r="BL7" i="13"/>
  <c r="BL18" i="14"/>
  <c r="BL18" i="15"/>
  <c r="BL18" i="13"/>
  <c r="BL19" i="14"/>
  <c r="BL19" i="15"/>
  <c r="BL19" i="13"/>
  <c r="BL20" i="14"/>
  <c r="BL20" i="15"/>
  <c r="BL20" i="13"/>
  <c r="BL21" i="14"/>
  <c r="BL21" i="15"/>
  <c r="BL21" i="13"/>
  <c r="BL17" i="13"/>
  <c r="BL16" i="14"/>
  <c r="BL16" i="15"/>
  <c r="BL16" i="13"/>
  <c r="BL6" i="13"/>
  <c r="BM8" i="14"/>
  <c r="BM8" i="15"/>
  <c r="BM8" i="13"/>
  <c r="BM9" i="14"/>
  <c r="BM9" i="15"/>
  <c r="BM9" i="13"/>
  <c r="BM10" i="14"/>
  <c r="BM10" i="15"/>
  <c r="BM10" i="13"/>
  <c r="BM11" i="14"/>
  <c r="BM11" i="15"/>
  <c r="BM11" i="13"/>
  <c r="BM12" i="14"/>
  <c r="BM12" i="15"/>
  <c r="BM12" i="13"/>
  <c r="BM13" i="14"/>
  <c r="BM13" i="15"/>
  <c r="BM13" i="13"/>
  <c r="BM14" i="14"/>
  <c r="BM14" i="15"/>
  <c r="BM14" i="13"/>
  <c r="BM15" i="14"/>
  <c r="BM15" i="15"/>
  <c r="BM15" i="13"/>
  <c r="BM7" i="13"/>
  <c r="BM18" i="14"/>
  <c r="BM18" i="15"/>
  <c r="BM18" i="13"/>
  <c r="BM19" i="14"/>
  <c r="BM19" i="15"/>
  <c r="BM19" i="13"/>
  <c r="BM20" i="14"/>
  <c r="BM20" i="15"/>
  <c r="BM20" i="13"/>
  <c r="BM21" i="14"/>
  <c r="BM21" i="15"/>
  <c r="BM21" i="13"/>
  <c r="BM17" i="13"/>
  <c r="BM16" i="14"/>
  <c r="BM16" i="15"/>
  <c r="BM16" i="13"/>
  <c r="BM6" i="13"/>
  <c r="BN8" i="14"/>
  <c r="BN8" i="15"/>
  <c r="BN8" i="13"/>
  <c r="BN9" i="14"/>
  <c r="BN9" i="15"/>
  <c r="BN9" i="13"/>
  <c r="BN10" i="14"/>
  <c r="BN10" i="15"/>
  <c r="BN10" i="13"/>
  <c r="BN11" i="14"/>
  <c r="BN11" i="15"/>
  <c r="BN11" i="13"/>
  <c r="BN12" i="14"/>
  <c r="BN12" i="15"/>
  <c r="BN12" i="13"/>
  <c r="BN13" i="14"/>
  <c r="BN13" i="15"/>
  <c r="BN13" i="13"/>
  <c r="BN14" i="14"/>
  <c r="BN14" i="15"/>
  <c r="BN14" i="13"/>
  <c r="BN15" i="14"/>
  <c r="BN15" i="15"/>
  <c r="BN15" i="13"/>
  <c r="BN7" i="13"/>
  <c r="BN18" i="14"/>
  <c r="BN18" i="15"/>
  <c r="BN18" i="13"/>
  <c r="BN19" i="14"/>
  <c r="BN19" i="15"/>
  <c r="BN19" i="13"/>
  <c r="BN20" i="14"/>
  <c r="BN20" i="15"/>
  <c r="BN20" i="13"/>
  <c r="BN21" i="14"/>
  <c r="BN21" i="15"/>
  <c r="BN21" i="13"/>
  <c r="BN17" i="13"/>
  <c r="BN16" i="14"/>
  <c r="BN16" i="15"/>
  <c r="BN16" i="13"/>
  <c r="BN6" i="13"/>
  <c r="BO8" i="14"/>
  <c r="BO8" i="15"/>
  <c r="BO8" i="13"/>
  <c r="BO9" i="14"/>
  <c r="BO9" i="15"/>
  <c r="BO9" i="13"/>
  <c r="BO10" i="14"/>
  <c r="BO10" i="15"/>
  <c r="BO10" i="13"/>
  <c r="BO11" i="14"/>
  <c r="BO11" i="15"/>
  <c r="BO11" i="13"/>
  <c r="BO12" i="14"/>
  <c r="BO12" i="15"/>
  <c r="BO12" i="13"/>
  <c r="BO13" i="14"/>
  <c r="BO13" i="15"/>
  <c r="BO13" i="13"/>
  <c r="BO14" i="14"/>
  <c r="BO14" i="15"/>
  <c r="BO14" i="13"/>
  <c r="BO15" i="14"/>
  <c r="BO15" i="15"/>
  <c r="BO15" i="13"/>
  <c r="BO7" i="13"/>
  <c r="BO18" i="14"/>
  <c r="BO18" i="15"/>
  <c r="BO18" i="13"/>
  <c r="BO19" i="14"/>
  <c r="BO19" i="15"/>
  <c r="BO19" i="13"/>
  <c r="BO20" i="14"/>
  <c r="BO20" i="15"/>
  <c r="BO20" i="13"/>
  <c r="BO21" i="14"/>
  <c r="BO21" i="15"/>
  <c r="BO21" i="13"/>
  <c r="BO17" i="13"/>
  <c r="BO16" i="14"/>
  <c r="BO16" i="15"/>
  <c r="BO16" i="13"/>
  <c r="BO6" i="13"/>
  <c r="BO11" i="12"/>
  <c r="BO10" i="12"/>
  <c r="BO10" i="9"/>
  <c r="BO11" i="9"/>
  <c r="BQ15" i="11"/>
  <c r="BQ16" i="11"/>
  <c r="BQ17" i="11"/>
  <c r="BQ18" i="11"/>
  <c r="BQ19" i="11"/>
  <c r="BQ20" i="11"/>
  <c r="BQ21" i="11"/>
  <c r="BQ22" i="11"/>
  <c r="BQ23" i="11"/>
  <c r="BQ24" i="11"/>
  <c r="BQ25" i="11"/>
  <c r="BQ26" i="11"/>
  <c r="BQ27" i="11"/>
  <c r="BQ28" i="11"/>
  <c r="BQ29" i="11"/>
  <c r="BQ30" i="11"/>
  <c r="BQ31" i="11"/>
  <c r="BQ32" i="11"/>
  <c r="BQ33" i="11"/>
  <c r="BQ34" i="11"/>
  <c r="BQ35" i="11"/>
  <c r="BQ36" i="11"/>
  <c r="BQ37" i="11"/>
  <c r="BQ38" i="11"/>
  <c r="BQ39" i="11"/>
  <c r="BQ40" i="11"/>
  <c r="BQ41" i="11"/>
  <c r="BQ42" i="11"/>
  <c r="BQ43" i="11"/>
  <c r="BQ44" i="11"/>
  <c r="BQ45" i="11"/>
  <c r="BQ46" i="11"/>
  <c r="BQ47" i="11"/>
  <c r="BQ48" i="11"/>
  <c r="BQ49" i="11"/>
  <c r="BQ50" i="11"/>
  <c r="BQ51" i="11"/>
  <c r="BQ52" i="11"/>
  <c r="BQ53" i="11"/>
  <c r="BQ54" i="11"/>
  <c r="BQ55" i="11"/>
  <c r="BQ56" i="11"/>
  <c r="BQ57" i="11"/>
  <c r="BQ58" i="11"/>
  <c r="BQ59" i="11"/>
  <c r="BQ60" i="11"/>
  <c r="BQ61" i="11"/>
  <c r="BQ62" i="11"/>
  <c r="BQ63" i="11"/>
  <c r="BQ64" i="11"/>
  <c r="BQ65" i="11"/>
  <c r="BQ66" i="11"/>
  <c r="BQ67" i="11"/>
  <c r="BQ68" i="11"/>
  <c r="BQ69" i="11"/>
  <c r="BQ70" i="11"/>
  <c r="BQ71" i="11"/>
  <c r="BQ72" i="11"/>
  <c r="BQ73" i="11"/>
  <c r="BQ74" i="11"/>
  <c r="BQ75" i="11"/>
  <c r="BQ76" i="11"/>
  <c r="BQ77" i="11"/>
  <c r="BQ78" i="11"/>
  <c r="BQ79" i="11"/>
  <c r="BQ80" i="11"/>
  <c r="BQ81" i="11"/>
  <c r="BQ82" i="11"/>
  <c r="BQ83" i="11"/>
  <c r="BQ84" i="11"/>
  <c r="BQ85" i="11"/>
  <c r="BQ86" i="11"/>
  <c r="BQ87" i="11"/>
  <c r="BQ88" i="11"/>
  <c r="BQ89" i="11"/>
  <c r="BQ90" i="11"/>
  <c r="BQ91" i="11"/>
  <c r="BQ92" i="11"/>
  <c r="BQ15" i="7"/>
  <c r="BQ16" i="7"/>
  <c r="BQ17" i="7"/>
  <c r="BQ18" i="7"/>
  <c r="BQ19" i="7"/>
  <c r="BQ20" i="7"/>
  <c r="BQ21" i="7"/>
  <c r="BQ22" i="7"/>
  <c r="BQ23" i="7"/>
  <c r="BQ24" i="7"/>
  <c r="BQ25" i="7"/>
  <c r="BQ26" i="7"/>
  <c r="BQ27" i="7"/>
  <c r="BQ28" i="7"/>
  <c r="BQ29" i="7"/>
  <c r="BQ30" i="7"/>
  <c r="BQ31" i="7"/>
  <c r="BQ32" i="7"/>
  <c r="BQ33" i="7"/>
  <c r="BQ34" i="7"/>
  <c r="BQ35" i="7"/>
  <c r="BQ36" i="7"/>
  <c r="BQ37" i="7"/>
  <c r="BQ38" i="7"/>
  <c r="BQ39" i="7"/>
  <c r="BQ40" i="7"/>
  <c r="BQ41" i="7"/>
  <c r="BQ42" i="7"/>
  <c r="BQ43" i="7"/>
  <c r="BQ44" i="7"/>
  <c r="BQ45" i="7"/>
  <c r="BQ46" i="7"/>
  <c r="BQ47" i="7"/>
  <c r="BQ48" i="7"/>
  <c r="BQ49" i="7"/>
  <c r="BQ50" i="7"/>
  <c r="BQ51" i="7"/>
  <c r="BQ52" i="7"/>
  <c r="BQ53" i="7"/>
  <c r="BQ54" i="7"/>
  <c r="BQ55" i="7"/>
  <c r="BQ56" i="7"/>
  <c r="BQ57" i="7"/>
  <c r="BQ58" i="7"/>
  <c r="BQ59" i="7"/>
  <c r="BQ60" i="7"/>
  <c r="BQ61" i="7"/>
  <c r="BQ62" i="7"/>
  <c r="BQ63" i="7"/>
  <c r="BQ64" i="7"/>
  <c r="BQ65" i="7"/>
  <c r="BQ66" i="7"/>
  <c r="BQ67" i="7"/>
  <c r="BQ68" i="7"/>
  <c r="BQ69" i="7"/>
  <c r="BQ70" i="7"/>
  <c r="BQ71" i="7"/>
  <c r="BQ72" i="7"/>
  <c r="BQ73" i="7"/>
  <c r="BQ74" i="7"/>
  <c r="BQ75" i="7"/>
  <c r="BQ76" i="7"/>
  <c r="BQ77" i="7"/>
  <c r="BQ78" i="7"/>
  <c r="BQ79" i="7"/>
  <c r="BQ80" i="7"/>
  <c r="BQ81" i="7"/>
  <c r="BQ82" i="7"/>
  <c r="BQ83" i="7"/>
  <c r="BQ84" i="7"/>
  <c r="BQ85" i="7"/>
  <c r="BQ86" i="7"/>
  <c r="BQ87" i="7"/>
  <c r="BQ88" i="7"/>
  <c r="BQ89" i="7"/>
  <c r="BQ90" i="7"/>
  <c r="BQ91" i="7"/>
  <c r="BQ92" i="7"/>
  <c r="BQ92" i="10"/>
  <c r="BQ91" i="10"/>
  <c r="BQ90" i="10"/>
  <c r="BQ89" i="10"/>
  <c r="BQ88" i="10"/>
  <c r="BQ87" i="10"/>
  <c r="BQ86" i="10"/>
  <c r="BQ85" i="10"/>
  <c r="BQ84" i="10"/>
  <c r="BQ83" i="10"/>
  <c r="BQ82" i="10"/>
  <c r="BQ81" i="10"/>
  <c r="BQ80" i="10"/>
  <c r="BQ79" i="10"/>
  <c r="BQ78" i="10"/>
  <c r="BQ77" i="10"/>
  <c r="BQ76" i="10"/>
  <c r="BQ75" i="10"/>
  <c r="BQ74" i="10"/>
  <c r="BQ73" i="10"/>
  <c r="BQ72" i="10"/>
  <c r="BQ71" i="10"/>
  <c r="BQ70" i="10"/>
  <c r="BQ69" i="10"/>
  <c r="BQ68" i="10"/>
  <c r="BQ67" i="10"/>
  <c r="BQ66" i="10"/>
  <c r="BQ65" i="10"/>
  <c r="BQ64" i="10"/>
  <c r="BQ63" i="10"/>
  <c r="BQ62" i="10"/>
  <c r="BQ61" i="10"/>
  <c r="BQ60" i="10"/>
  <c r="BQ59" i="10"/>
  <c r="BQ58" i="10"/>
  <c r="BQ57" i="10"/>
  <c r="BQ56" i="10"/>
  <c r="BQ55" i="10"/>
  <c r="BQ54" i="10"/>
  <c r="BQ53" i="10"/>
  <c r="BQ52" i="10"/>
  <c r="BQ51" i="10"/>
  <c r="BQ50" i="10"/>
  <c r="BQ49" i="10"/>
  <c r="BQ48" i="10"/>
  <c r="BQ47" i="10"/>
  <c r="BQ46" i="10"/>
  <c r="BQ45" i="10"/>
  <c r="BQ44" i="10"/>
  <c r="BQ43" i="10"/>
  <c r="BQ42" i="10"/>
  <c r="BQ41" i="10"/>
  <c r="BQ40" i="10"/>
  <c r="BQ39" i="10"/>
  <c r="BQ38" i="10"/>
  <c r="BQ37" i="10"/>
  <c r="BQ36" i="10"/>
  <c r="BQ35" i="10"/>
  <c r="BQ34" i="10"/>
  <c r="BQ33" i="10"/>
  <c r="BQ32" i="10"/>
  <c r="BQ31" i="10"/>
  <c r="BQ30" i="10"/>
  <c r="BQ29" i="10"/>
  <c r="BQ28" i="10"/>
  <c r="BQ27" i="10"/>
  <c r="BQ26" i="10"/>
  <c r="BQ25" i="10"/>
  <c r="BQ24" i="10"/>
  <c r="BQ23" i="10"/>
  <c r="BQ22" i="10"/>
  <c r="BQ21" i="10"/>
  <c r="BQ20" i="10"/>
  <c r="BQ19" i="10"/>
  <c r="BQ18" i="10"/>
  <c r="BQ17" i="10"/>
  <c r="BQ16" i="10"/>
  <c r="BQ15" i="10"/>
  <c r="BQ15" i="8"/>
  <c r="BQ16" i="8"/>
  <c r="BQ17" i="8"/>
  <c r="BQ18" i="8"/>
  <c r="BQ19" i="8"/>
  <c r="BQ20" i="8"/>
  <c r="BQ21" i="8"/>
  <c r="BQ22" i="8"/>
  <c r="BQ23" i="8"/>
  <c r="BQ24" i="8"/>
  <c r="BQ25" i="8"/>
  <c r="BQ26" i="8"/>
  <c r="BQ27" i="8"/>
  <c r="BQ28" i="8"/>
  <c r="BQ29" i="8"/>
  <c r="BQ30" i="8"/>
  <c r="BQ31" i="8"/>
  <c r="BQ32" i="8"/>
  <c r="BQ33" i="8"/>
  <c r="BQ34" i="8"/>
  <c r="BQ35" i="8"/>
  <c r="BQ36" i="8"/>
  <c r="BQ37" i="8"/>
  <c r="BQ38" i="8"/>
  <c r="BQ39" i="8"/>
  <c r="BQ40" i="8"/>
  <c r="BQ41" i="8"/>
  <c r="BQ42" i="8"/>
  <c r="BQ43" i="8"/>
  <c r="BQ44" i="8"/>
  <c r="BQ45" i="8"/>
  <c r="BQ46" i="8"/>
  <c r="BQ47" i="8"/>
  <c r="BQ48" i="8"/>
  <c r="BQ49" i="8"/>
  <c r="BQ50" i="8"/>
  <c r="BQ51" i="8"/>
  <c r="BQ52" i="8"/>
  <c r="BQ53" i="8"/>
  <c r="BQ54" i="8"/>
  <c r="BQ55" i="8"/>
  <c r="BQ56" i="8"/>
  <c r="BQ57" i="8"/>
  <c r="BQ58" i="8"/>
  <c r="BQ59" i="8"/>
  <c r="BQ60" i="8"/>
  <c r="BQ61" i="8"/>
  <c r="BQ62" i="8"/>
  <c r="BQ63" i="8"/>
  <c r="BQ64" i="8"/>
  <c r="BQ65" i="8"/>
  <c r="BQ66" i="8"/>
  <c r="BQ67" i="8"/>
  <c r="BQ68" i="8"/>
  <c r="BQ69" i="8"/>
  <c r="BQ70" i="8"/>
  <c r="BQ71" i="8"/>
  <c r="BQ72" i="8"/>
  <c r="BQ73" i="8"/>
  <c r="BQ92" i="8"/>
  <c r="BQ91" i="8"/>
  <c r="BQ90" i="8"/>
  <c r="BQ89" i="8"/>
  <c r="BQ88" i="8"/>
  <c r="BQ87" i="8"/>
  <c r="BQ86" i="8"/>
  <c r="BQ85" i="8"/>
  <c r="BQ84" i="8"/>
  <c r="BQ83" i="8"/>
  <c r="BQ82" i="8"/>
  <c r="BQ81" i="8"/>
  <c r="BQ80" i="8"/>
  <c r="BQ79" i="8"/>
  <c r="BQ78" i="8"/>
  <c r="BQ77" i="8"/>
  <c r="BQ76" i="8"/>
  <c r="BQ75" i="8"/>
  <c r="CB25" i="17"/>
  <c r="CA25" i="17"/>
  <c r="BZ25" i="17"/>
  <c r="BY25" i="17"/>
  <c r="BX25" i="17"/>
  <c r="BW25" i="17"/>
  <c r="BV25" i="17"/>
  <c r="BU25" i="17"/>
  <c r="BT25" i="17"/>
  <c r="BS25" i="17"/>
  <c r="BR25" i="17"/>
  <c r="BQ25" i="17"/>
  <c r="CB24" i="17"/>
  <c r="CA24" i="17"/>
  <c r="BZ24" i="17"/>
  <c r="BY24" i="17"/>
  <c r="BX24" i="17"/>
  <c r="BW24" i="17"/>
  <c r="BV24" i="17"/>
  <c r="BU24" i="17"/>
  <c r="BT24" i="17"/>
  <c r="BS24" i="17"/>
  <c r="BR24" i="17"/>
  <c r="BQ24" i="17"/>
  <c r="CB25" i="1"/>
  <c r="CA25" i="1"/>
  <c r="BZ25" i="1"/>
  <c r="BY25" i="1"/>
  <c r="BX25" i="1"/>
  <c r="BW25" i="1"/>
  <c r="BV25" i="1"/>
  <c r="BU25" i="1"/>
  <c r="BT25" i="1"/>
  <c r="BS25" i="1"/>
  <c r="BR25" i="1"/>
  <c r="BQ25" i="1"/>
  <c r="CB24" i="1"/>
  <c r="CA24" i="1"/>
  <c r="BZ24" i="1"/>
  <c r="BY24" i="1"/>
  <c r="BX24" i="1"/>
  <c r="BW24" i="1"/>
  <c r="BV24" i="1"/>
  <c r="BU24" i="1"/>
  <c r="BT24" i="1"/>
  <c r="BS24" i="1"/>
  <c r="BR24" i="1"/>
  <c r="BQ24" i="1"/>
  <c r="D7" i="18"/>
  <c r="D17" i="18"/>
  <c r="D6" i="18"/>
  <c r="E7" i="18"/>
  <c r="E17" i="18"/>
  <c r="E6" i="18"/>
  <c r="F7" i="18"/>
  <c r="F17" i="18"/>
  <c r="F6" i="18"/>
  <c r="G7" i="18"/>
  <c r="G17" i="18"/>
  <c r="G6" i="18"/>
  <c r="H7" i="18"/>
  <c r="H17" i="18"/>
  <c r="H6" i="18"/>
  <c r="I7" i="18"/>
  <c r="I17" i="18"/>
  <c r="I6" i="18"/>
  <c r="J7" i="18"/>
  <c r="J17" i="18"/>
  <c r="J6" i="18"/>
  <c r="K7" i="18"/>
  <c r="K17" i="18"/>
  <c r="K6" i="18"/>
  <c r="L7" i="18"/>
  <c r="L17" i="18"/>
  <c r="L6" i="18"/>
  <c r="M7" i="18"/>
  <c r="M17" i="18"/>
  <c r="M6" i="18"/>
  <c r="N7" i="18"/>
  <c r="N17" i="18"/>
  <c r="N6" i="18"/>
  <c r="O7" i="18"/>
  <c r="O17" i="18"/>
  <c r="O6" i="18"/>
  <c r="Q7" i="18"/>
  <c r="Q17" i="18"/>
  <c r="Q6" i="18"/>
  <c r="R7" i="18"/>
  <c r="R17" i="18"/>
  <c r="R6" i="18"/>
  <c r="S7" i="18"/>
  <c r="S17" i="18"/>
  <c r="S6" i="18"/>
  <c r="T7" i="18"/>
  <c r="T17" i="18"/>
  <c r="T6" i="18"/>
  <c r="U7" i="18"/>
  <c r="U17" i="18"/>
  <c r="U6" i="18"/>
  <c r="V7" i="18"/>
  <c r="V17" i="18"/>
  <c r="V6" i="18"/>
  <c r="W7" i="18"/>
  <c r="W17" i="18"/>
  <c r="W6" i="18"/>
  <c r="X7" i="18"/>
  <c r="X17" i="18"/>
  <c r="X6" i="18"/>
  <c r="Y7" i="18"/>
  <c r="Y17" i="18"/>
  <c r="Y6" i="18"/>
  <c r="Z7" i="18"/>
  <c r="Z17" i="18"/>
  <c r="Z6" i="18"/>
  <c r="AA7" i="18"/>
  <c r="AA17" i="18"/>
  <c r="AA6" i="18"/>
  <c r="AB7" i="18"/>
  <c r="AB17" i="18"/>
  <c r="AB6" i="18"/>
  <c r="AD7" i="18"/>
  <c r="AD17" i="18"/>
  <c r="AD6" i="18"/>
  <c r="AE7" i="18"/>
  <c r="AE17" i="18"/>
  <c r="AE6" i="18"/>
  <c r="AF7" i="18"/>
  <c r="AF17" i="18"/>
  <c r="AF6" i="18"/>
  <c r="AG7" i="18"/>
  <c r="AG17" i="18"/>
  <c r="AG6" i="18"/>
  <c r="AH7" i="18"/>
  <c r="AH17" i="18"/>
  <c r="AH6" i="18"/>
  <c r="AI7" i="18"/>
  <c r="AI17" i="18"/>
  <c r="AI6" i="18"/>
  <c r="AJ7" i="18"/>
  <c r="AJ17" i="18"/>
  <c r="AJ6" i="18"/>
  <c r="AK7" i="18"/>
  <c r="AK17" i="18"/>
  <c r="AK6" i="18"/>
  <c r="AL7" i="18"/>
  <c r="AL17" i="18"/>
  <c r="AL6" i="18"/>
  <c r="AM7" i="18"/>
  <c r="AM17" i="18"/>
  <c r="AM6" i="18"/>
  <c r="AN7" i="18"/>
  <c r="AN17" i="18"/>
  <c r="AN6" i="18"/>
  <c r="AO7" i="18"/>
  <c r="AO17" i="18"/>
  <c r="AO6" i="18"/>
  <c r="AQ7" i="18"/>
  <c r="AQ17" i="18"/>
  <c r="AQ6" i="18"/>
  <c r="AR7" i="18"/>
  <c r="AR17" i="18"/>
  <c r="AR6" i="18"/>
  <c r="AS7" i="18"/>
  <c r="AS17" i="18"/>
  <c r="AS6" i="18"/>
  <c r="AT7" i="18"/>
  <c r="AT17" i="18"/>
  <c r="AT6" i="18"/>
  <c r="AU7" i="18"/>
  <c r="AU17" i="18"/>
  <c r="AU6" i="18"/>
  <c r="AV7" i="18"/>
  <c r="AV17" i="18"/>
  <c r="AV6" i="18"/>
  <c r="AW7" i="18"/>
  <c r="AW17" i="18"/>
  <c r="AW6" i="18"/>
  <c r="AX7" i="18"/>
  <c r="AX17" i="18"/>
  <c r="AX6" i="18"/>
  <c r="AY7" i="18"/>
  <c r="AY17" i="18"/>
  <c r="AY6" i="18"/>
  <c r="AZ7" i="18"/>
  <c r="AZ17" i="18"/>
  <c r="AZ6" i="18"/>
  <c r="BA7" i="18"/>
  <c r="BA17" i="18"/>
  <c r="BA6" i="18"/>
  <c r="BB7" i="18"/>
  <c r="BB17" i="18"/>
  <c r="BB6" i="18"/>
  <c r="BD7" i="18"/>
  <c r="BD17" i="18"/>
  <c r="BD6" i="18"/>
  <c r="BE7" i="18"/>
  <c r="BE17" i="18"/>
  <c r="BE6" i="18"/>
  <c r="BF7" i="18"/>
  <c r="BF17" i="18"/>
  <c r="BF6" i="18"/>
  <c r="BG7" i="18"/>
  <c r="BG17" i="18"/>
  <c r="BG6" i="18"/>
  <c r="BH7" i="18"/>
  <c r="BH17" i="18"/>
  <c r="BH6" i="18"/>
  <c r="BI7" i="18"/>
  <c r="BI17" i="18"/>
  <c r="BI6" i="18"/>
  <c r="BJ7" i="18"/>
  <c r="BJ17" i="18"/>
  <c r="BJ6" i="18"/>
  <c r="BK7" i="18"/>
  <c r="BK17" i="18"/>
  <c r="BK6" i="18"/>
  <c r="BL7" i="18"/>
  <c r="BL17" i="18"/>
  <c r="BL6" i="18"/>
  <c r="BM7" i="18"/>
  <c r="BM17" i="18"/>
  <c r="BM6" i="18"/>
  <c r="BN7" i="18"/>
  <c r="BN17" i="18"/>
  <c r="BN6" i="18"/>
  <c r="BO7" i="18"/>
  <c r="BO17" i="18"/>
  <c r="BO6" i="18"/>
  <c r="D7" i="17"/>
  <c r="D17" i="17"/>
  <c r="D6" i="17"/>
  <c r="E7" i="17"/>
  <c r="E17" i="17"/>
  <c r="E6" i="17"/>
  <c r="F7" i="17"/>
  <c r="F17" i="17"/>
  <c r="F6" i="17"/>
  <c r="G7" i="17"/>
  <c r="G17" i="17"/>
  <c r="G6" i="17"/>
  <c r="H7" i="17"/>
  <c r="H17" i="17"/>
  <c r="H6" i="17"/>
  <c r="I7" i="17"/>
  <c r="I17" i="17"/>
  <c r="I6" i="17"/>
  <c r="J7" i="17"/>
  <c r="J17" i="17"/>
  <c r="J6" i="17"/>
  <c r="K7" i="17"/>
  <c r="K17" i="17"/>
  <c r="K6" i="17"/>
  <c r="L7" i="17"/>
  <c r="L17" i="17"/>
  <c r="L6" i="17"/>
  <c r="M7" i="17"/>
  <c r="M17" i="17"/>
  <c r="M6" i="17"/>
  <c r="N7" i="17"/>
  <c r="N17" i="17"/>
  <c r="N6" i="17"/>
  <c r="O7" i="17"/>
  <c r="O17" i="17"/>
  <c r="O6" i="17"/>
  <c r="Q7" i="17"/>
  <c r="Q17" i="17"/>
  <c r="Q6" i="17"/>
  <c r="R7" i="17"/>
  <c r="R17" i="17"/>
  <c r="R6" i="17"/>
  <c r="S7" i="17"/>
  <c r="S17" i="17"/>
  <c r="S6" i="17"/>
  <c r="T7" i="17"/>
  <c r="T17" i="17"/>
  <c r="T6" i="17"/>
  <c r="U7" i="17"/>
  <c r="U17" i="17"/>
  <c r="U6" i="17"/>
  <c r="V7" i="17"/>
  <c r="V17" i="17"/>
  <c r="V6" i="17"/>
  <c r="W7" i="17"/>
  <c r="W17" i="17"/>
  <c r="W6" i="17"/>
  <c r="X7" i="17"/>
  <c r="X17" i="17"/>
  <c r="X6" i="17"/>
  <c r="Y7" i="17"/>
  <c r="Y17" i="17"/>
  <c r="Y6" i="17"/>
  <c r="Z7" i="17"/>
  <c r="Z17" i="17"/>
  <c r="Z6" i="17"/>
  <c r="AA7" i="17"/>
  <c r="AA17" i="17"/>
  <c r="AA6" i="17"/>
  <c r="AB7" i="17"/>
  <c r="AB17" i="17"/>
  <c r="AB6" i="17"/>
  <c r="AD7" i="17"/>
  <c r="AD17" i="17"/>
  <c r="AD6" i="17"/>
  <c r="AE7" i="17"/>
  <c r="AE17" i="17"/>
  <c r="AE6" i="17"/>
  <c r="AF7" i="17"/>
  <c r="AF17" i="17"/>
  <c r="AF6" i="17"/>
  <c r="AG7" i="17"/>
  <c r="AG17" i="17"/>
  <c r="AG6" i="17"/>
  <c r="AH7" i="17"/>
  <c r="AH17" i="17"/>
  <c r="AH6" i="17"/>
  <c r="AI7" i="17"/>
  <c r="AI17" i="17"/>
  <c r="AI6" i="17"/>
  <c r="AJ7" i="17"/>
  <c r="AJ17" i="17"/>
  <c r="AJ6" i="17"/>
  <c r="AK7" i="17"/>
  <c r="AK17" i="17"/>
  <c r="AK6" i="17"/>
  <c r="AL7" i="17"/>
  <c r="AL17" i="17"/>
  <c r="AL6" i="17"/>
  <c r="AM7" i="17"/>
  <c r="AM17" i="17"/>
  <c r="AM6" i="17"/>
  <c r="AN7" i="17"/>
  <c r="AN17" i="17"/>
  <c r="AN6" i="17"/>
  <c r="AO7" i="17"/>
  <c r="AO17" i="17"/>
  <c r="AO6" i="17"/>
  <c r="AQ7" i="17"/>
  <c r="AQ17" i="17"/>
  <c r="AQ6" i="17"/>
  <c r="AR7" i="17"/>
  <c r="AR17" i="17"/>
  <c r="AR6" i="17"/>
  <c r="AS7" i="17"/>
  <c r="AS17" i="17"/>
  <c r="AS6" i="17"/>
  <c r="AT7" i="17"/>
  <c r="AT17" i="17"/>
  <c r="AT6" i="17"/>
  <c r="AU7" i="17"/>
  <c r="AU17" i="17"/>
  <c r="AU6" i="17"/>
  <c r="AV7" i="17"/>
  <c r="AV17" i="17"/>
  <c r="AV6" i="17"/>
  <c r="AW7" i="17"/>
  <c r="AW17" i="17"/>
  <c r="AW6" i="17"/>
  <c r="AX7" i="17"/>
  <c r="AX17" i="17"/>
  <c r="AX6" i="17"/>
  <c r="AY7" i="17"/>
  <c r="AY17" i="17"/>
  <c r="AY6" i="17"/>
  <c r="AZ7" i="17"/>
  <c r="AZ17" i="17"/>
  <c r="AZ6" i="17"/>
  <c r="BA7" i="17"/>
  <c r="BA17" i="17"/>
  <c r="BA6" i="17"/>
  <c r="BB7" i="17"/>
  <c r="BB17" i="17"/>
  <c r="BB6" i="17"/>
  <c r="BD7" i="17"/>
  <c r="BD17" i="17"/>
  <c r="BD6" i="17"/>
  <c r="BE7" i="17"/>
  <c r="BE17" i="17"/>
  <c r="BE6" i="17"/>
  <c r="BF7" i="17"/>
  <c r="BF17" i="17"/>
  <c r="BF6" i="17"/>
  <c r="BG7" i="17"/>
  <c r="BG17" i="17"/>
  <c r="BG6" i="17"/>
  <c r="BH7" i="17"/>
  <c r="BH17" i="17"/>
  <c r="BH6" i="17"/>
  <c r="BI7" i="17"/>
  <c r="BI17" i="17"/>
  <c r="BI6" i="17"/>
  <c r="BJ7" i="17"/>
  <c r="BJ17" i="17"/>
  <c r="BJ6" i="17"/>
  <c r="BK7" i="17"/>
  <c r="BK17" i="17"/>
  <c r="BK6" i="17"/>
  <c r="BL7" i="17"/>
  <c r="BL17" i="17"/>
  <c r="BL6" i="17"/>
  <c r="BM7" i="17"/>
  <c r="BM17" i="17"/>
  <c r="BM6" i="17"/>
  <c r="BN7" i="17"/>
  <c r="BN17" i="17"/>
  <c r="BN6" i="17"/>
  <c r="BO7" i="17"/>
  <c r="BO17" i="17"/>
  <c r="BO6" i="17"/>
  <c r="D24" i="17"/>
  <c r="E24" i="17"/>
  <c r="F24" i="17"/>
  <c r="G24" i="17"/>
  <c r="H24" i="17"/>
  <c r="I24" i="17"/>
  <c r="J24" i="17"/>
  <c r="K24" i="17"/>
  <c r="L24" i="17"/>
  <c r="M24" i="17"/>
  <c r="N24" i="17"/>
  <c r="O24" i="17"/>
  <c r="Q24" i="17"/>
  <c r="R24" i="17"/>
  <c r="S24" i="17"/>
  <c r="T24" i="17"/>
  <c r="U24" i="17"/>
  <c r="V24" i="17"/>
  <c r="W24" i="17"/>
  <c r="X24" i="17"/>
  <c r="Y24" i="17"/>
  <c r="Z24" i="17"/>
  <c r="AA24" i="17"/>
  <c r="AB24" i="17"/>
  <c r="AD24" i="17"/>
  <c r="AE24" i="17"/>
  <c r="AF24" i="17"/>
  <c r="AG24" i="17"/>
  <c r="AH24" i="17"/>
  <c r="AI24" i="17"/>
  <c r="AJ24" i="17"/>
  <c r="AK24" i="17"/>
  <c r="AL24" i="17"/>
  <c r="AM24" i="17"/>
  <c r="AN24" i="17"/>
  <c r="AO24" i="17"/>
  <c r="AQ24" i="17"/>
  <c r="AR24" i="17"/>
  <c r="AS24" i="17"/>
  <c r="AT24" i="17"/>
  <c r="AU24" i="17"/>
  <c r="AV24" i="17"/>
  <c r="AW24" i="17"/>
  <c r="AX24" i="17"/>
  <c r="AY24" i="17"/>
  <c r="AZ24" i="17"/>
  <c r="BA24" i="17"/>
  <c r="BB24" i="17"/>
  <c r="BD24" i="17"/>
  <c r="BE24" i="17"/>
  <c r="BF24" i="17"/>
  <c r="BG24" i="17"/>
  <c r="BH24" i="17"/>
  <c r="BI24" i="17"/>
  <c r="BJ24" i="17"/>
  <c r="BK24" i="17"/>
  <c r="BL24" i="17"/>
  <c r="BM24" i="17"/>
  <c r="BN24" i="17"/>
  <c r="BO24" i="17"/>
  <c r="D25" i="17"/>
  <c r="E25" i="17"/>
  <c r="F25" i="17"/>
  <c r="G25" i="17"/>
  <c r="H25" i="17"/>
  <c r="I25" i="17"/>
  <c r="J25" i="17"/>
  <c r="K25" i="17"/>
  <c r="L25" i="17"/>
  <c r="M25" i="17"/>
  <c r="N25" i="17"/>
  <c r="O25" i="17"/>
  <c r="Q25" i="17"/>
  <c r="R25" i="17"/>
  <c r="S25" i="17"/>
  <c r="T25" i="17"/>
  <c r="U25" i="17"/>
  <c r="V25" i="17"/>
  <c r="W25" i="17"/>
  <c r="X25" i="17"/>
  <c r="Y25" i="17"/>
  <c r="Z25" i="17"/>
  <c r="AA25" i="17"/>
  <c r="AB25" i="17"/>
  <c r="AD25" i="17"/>
  <c r="AE25" i="17"/>
  <c r="AF25" i="17"/>
  <c r="AG25" i="17"/>
  <c r="AH25" i="17"/>
  <c r="AI25" i="17"/>
  <c r="AJ25" i="17"/>
  <c r="AK25" i="17"/>
  <c r="AL25" i="17"/>
  <c r="AM25" i="17"/>
  <c r="AN25" i="17"/>
  <c r="AO25" i="17"/>
  <c r="AQ25" i="17"/>
  <c r="AR25" i="17"/>
  <c r="AS25" i="17"/>
  <c r="AT25" i="17"/>
  <c r="AU25" i="17"/>
  <c r="AV25" i="17"/>
  <c r="AW25" i="17"/>
  <c r="AX25" i="17"/>
  <c r="AY25" i="17"/>
  <c r="AZ25" i="17"/>
  <c r="BA25" i="17"/>
  <c r="BB25" i="17"/>
  <c r="BD25" i="17"/>
  <c r="BE25" i="17"/>
  <c r="BF25" i="17"/>
  <c r="BG25" i="17"/>
  <c r="BH25" i="17"/>
  <c r="BI25" i="17"/>
  <c r="BJ25" i="17"/>
  <c r="BK25" i="17"/>
  <c r="BL25" i="17"/>
  <c r="BM25" i="17"/>
  <c r="BN25" i="17"/>
  <c r="BO25" i="17"/>
  <c r="D8" i="16"/>
  <c r="D9" i="16"/>
  <c r="D10" i="16"/>
  <c r="D11" i="16"/>
  <c r="D12" i="16"/>
  <c r="D13" i="16"/>
  <c r="D14" i="16"/>
  <c r="D15" i="16"/>
  <c r="D7" i="16"/>
  <c r="D18" i="16"/>
  <c r="D19" i="16"/>
  <c r="D20" i="16"/>
  <c r="D21" i="16"/>
  <c r="D17" i="16"/>
  <c r="D16" i="16"/>
  <c r="D6" i="16"/>
  <c r="E8" i="16"/>
  <c r="E9" i="16"/>
  <c r="E10" i="16"/>
  <c r="E11" i="16"/>
  <c r="E12" i="16"/>
  <c r="E13" i="16"/>
  <c r="E14" i="16"/>
  <c r="E15" i="16"/>
  <c r="E7" i="16"/>
  <c r="E18" i="16"/>
  <c r="E19" i="16"/>
  <c r="E20" i="16"/>
  <c r="E21" i="16"/>
  <c r="E17" i="16"/>
  <c r="E16" i="16"/>
  <c r="E6" i="16"/>
  <c r="F8" i="16"/>
  <c r="F9" i="16"/>
  <c r="F10" i="16"/>
  <c r="F11" i="16"/>
  <c r="F12" i="16"/>
  <c r="F13" i="16"/>
  <c r="F14" i="16"/>
  <c r="F15" i="16"/>
  <c r="F7" i="16"/>
  <c r="F18" i="16"/>
  <c r="F19" i="16"/>
  <c r="F20" i="16"/>
  <c r="F21" i="16"/>
  <c r="F17" i="16"/>
  <c r="F16" i="16"/>
  <c r="F6" i="16"/>
  <c r="G8" i="16"/>
  <c r="G9" i="16"/>
  <c r="G10" i="16"/>
  <c r="G11" i="16"/>
  <c r="G12" i="16"/>
  <c r="G13" i="16"/>
  <c r="G14" i="16"/>
  <c r="G15" i="16"/>
  <c r="G7" i="16"/>
  <c r="G18" i="16"/>
  <c r="G19" i="16"/>
  <c r="G20" i="16"/>
  <c r="G21" i="16"/>
  <c r="G17" i="16"/>
  <c r="G16" i="16"/>
  <c r="G6" i="16"/>
  <c r="H8" i="16"/>
  <c r="H9" i="16"/>
  <c r="H10" i="16"/>
  <c r="H11" i="16"/>
  <c r="H12" i="16"/>
  <c r="H13" i="16"/>
  <c r="H14" i="16"/>
  <c r="H15" i="16"/>
  <c r="H7" i="16"/>
  <c r="H18" i="16"/>
  <c r="H19" i="16"/>
  <c r="H20" i="16"/>
  <c r="H21" i="16"/>
  <c r="H17" i="16"/>
  <c r="H16" i="16"/>
  <c r="H6" i="16"/>
  <c r="I8" i="16"/>
  <c r="I9" i="16"/>
  <c r="I10" i="16"/>
  <c r="I11" i="16"/>
  <c r="I12" i="16"/>
  <c r="I13" i="16"/>
  <c r="I14" i="16"/>
  <c r="I15" i="16"/>
  <c r="I7" i="16"/>
  <c r="I18" i="16"/>
  <c r="I19" i="16"/>
  <c r="I20" i="16"/>
  <c r="I21" i="16"/>
  <c r="I17" i="16"/>
  <c r="I16" i="16"/>
  <c r="I6" i="16"/>
  <c r="J8" i="16"/>
  <c r="J9" i="16"/>
  <c r="J10" i="16"/>
  <c r="J11" i="16"/>
  <c r="J12" i="16"/>
  <c r="J13" i="16"/>
  <c r="J14" i="16"/>
  <c r="J15" i="16"/>
  <c r="J7" i="16"/>
  <c r="J18" i="16"/>
  <c r="J19" i="16"/>
  <c r="J20" i="16"/>
  <c r="J21" i="16"/>
  <c r="J17" i="16"/>
  <c r="J16" i="16"/>
  <c r="J6" i="16"/>
  <c r="K8" i="16"/>
  <c r="K9" i="16"/>
  <c r="K10" i="16"/>
  <c r="K11" i="16"/>
  <c r="K12" i="16"/>
  <c r="K13" i="16"/>
  <c r="K14" i="16"/>
  <c r="K15" i="16"/>
  <c r="K7" i="16"/>
  <c r="K18" i="16"/>
  <c r="K19" i="16"/>
  <c r="K20" i="16"/>
  <c r="K21" i="16"/>
  <c r="K17" i="16"/>
  <c r="K16" i="16"/>
  <c r="K6" i="16"/>
  <c r="L8" i="16"/>
  <c r="L9" i="16"/>
  <c r="L10" i="16"/>
  <c r="L11" i="16"/>
  <c r="L12" i="16"/>
  <c r="L13" i="16"/>
  <c r="L14" i="16"/>
  <c r="L15" i="16"/>
  <c r="L7" i="16"/>
  <c r="L18" i="16"/>
  <c r="L19" i="16"/>
  <c r="L20" i="16"/>
  <c r="L21" i="16"/>
  <c r="L17" i="16"/>
  <c r="L16" i="16"/>
  <c r="L6" i="16"/>
  <c r="M8" i="16"/>
  <c r="M9" i="16"/>
  <c r="M10" i="16"/>
  <c r="M11" i="16"/>
  <c r="M12" i="16"/>
  <c r="M13" i="16"/>
  <c r="M14" i="16"/>
  <c r="M15" i="16"/>
  <c r="M7" i="16"/>
  <c r="M18" i="16"/>
  <c r="M19" i="16"/>
  <c r="M20" i="16"/>
  <c r="M21" i="16"/>
  <c r="M17" i="16"/>
  <c r="M16" i="16"/>
  <c r="M6" i="16"/>
  <c r="N8" i="16"/>
  <c r="N9" i="16"/>
  <c r="N10" i="16"/>
  <c r="N11" i="16"/>
  <c r="N12" i="16"/>
  <c r="N13" i="16"/>
  <c r="N14" i="16"/>
  <c r="N15" i="16"/>
  <c r="N7" i="16"/>
  <c r="N18" i="16"/>
  <c r="N19" i="16"/>
  <c r="N20" i="16"/>
  <c r="N21" i="16"/>
  <c r="N17" i="16"/>
  <c r="N16" i="16"/>
  <c r="N6" i="16"/>
  <c r="O8" i="16"/>
  <c r="O9" i="16"/>
  <c r="O10" i="16"/>
  <c r="O11" i="16"/>
  <c r="O12" i="16"/>
  <c r="O13" i="16"/>
  <c r="O14" i="16"/>
  <c r="O15" i="16"/>
  <c r="O7" i="16"/>
  <c r="O18" i="16"/>
  <c r="O19" i="16"/>
  <c r="O20" i="16"/>
  <c r="O21" i="16"/>
  <c r="O17" i="16"/>
  <c r="O16" i="16"/>
  <c r="O6" i="16"/>
  <c r="Q8" i="16"/>
  <c r="Q9" i="16"/>
  <c r="Q10" i="16"/>
  <c r="Q11" i="16"/>
  <c r="Q12" i="16"/>
  <c r="Q13" i="16"/>
  <c r="Q14" i="16"/>
  <c r="Q15" i="16"/>
  <c r="Q7" i="16"/>
  <c r="Q18" i="16"/>
  <c r="Q19" i="16"/>
  <c r="Q20" i="16"/>
  <c r="Q21" i="16"/>
  <c r="Q17" i="16"/>
  <c r="Q16" i="16"/>
  <c r="Q6" i="16"/>
  <c r="R8" i="16"/>
  <c r="R9" i="16"/>
  <c r="R10" i="16"/>
  <c r="R11" i="16"/>
  <c r="R12" i="16"/>
  <c r="R13" i="16"/>
  <c r="R14" i="16"/>
  <c r="R15" i="16"/>
  <c r="R7" i="16"/>
  <c r="R18" i="16"/>
  <c r="R19" i="16"/>
  <c r="R20" i="16"/>
  <c r="R21" i="16"/>
  <c r="R17" i="16"/>
  <c r="R16" i="16"/>
  <c r="R6" i="16"/>
  <c r="S8" i="16"/>
  <c r="S9" i="16"/>
  <c r="S10" i="16"/>
  <c r="S11" i="16"/>
  <c r="S12" i="16"/>
  <c r="S13" i="16"/>
  <c r="S14" i="16"/>
  <c r="S15" i="16"/>
  <c r="S7" i="16"/>
  <c r="S18" i="16"/>
  <c r="S19" i="16"/>
  <c r="S20" i="16"/>
  <c r="S21" i="16"/>
  <c r="S17" i="16"/>
  <c r="S16" i="16"/>
  <c r="S6" i="16"/>
  <c r="T8" i="16"/>
  <c r="T9" i="16"/>
  <c r="T10" i="16"/>
  <c r="T11" i="16"/>
  <c r="T12" i="16"/>
  <c r="T13" i="16"/>
  <c r="T14" i="16"/>
  <c r="T15" i="16"/>
  <c r="T7" i="16"/>
  <c r="T18" i="16"/>
  <c r="T19" i="16"/>
  <c r="T20" i="16"/>
  <c r="T21" i="16"/>
  <c r="T17" i="16"/>
  <c r="T16" i="16"/>
  <c r="T6" i="16"/>
  <c r="U8" i="16"/>
  <c r="U9" i="16"/>
  <c r="U10" i="16"/>
  <c r="U11" i="16"/>
  <c r="U12" i="16"/>
  <c r="U13" i="16"/>
  <c r="U14" i="16"/>
  <c r="U15" i="16"/>
  <c r="U7" i="16"/>
  <c r="U18" i="16"/>
  <c r="U19" i="16"/>
  <c r="U20" i="16"/>
  <c r="U21" i="16"/>
  <c r="U17" i="16"/>
  <c r="U16" i="16"/>
  <c r="U6" i="16"/>
  <c r="V8" i="16"/>
  <c r="V9" i="16"/>
  <c r="V10" i="16"/>
  <c r="V11" i="16"/>
  <c r="V12" i="16"/>
  <c r="V13" i="16"/>
  <c r="V14" i="16"/>
  <c r="V15" i="16"/>
  <c r="V7" i="16"/>
  <c r="V18" i="16"/>
  <c r="V19" i="16"/>
  <c r="V20" i="16"/>
  <c r="V21" i="16"/>
  <c r="V17" i="16"/>
  <c r="V16" i="16"/>
  <c r="V6" i="16"/>
  <c r="W8" i="16"/>
  <c r="W9" i="16"/>
  <c r="W10" i="16"/>
  <c r="W11" i="16"/>
  <c r="W12" i="16"/>
  <c r="W13" i="16"/>
  <c r="W14" i="16"/>
  <c r="W15" i="16"/>
  <c r="W7" i="16"/>
  <c r="W18" i="16"/>
  <c r="W19" i="16"/>
  <c r="W20" i="16"/>
  <c r="W21" i="16"/>
  <c r="W17" i="16"/>
  <c r="W16" i="16"/>
  <c r="W6" i="16"/>
  <c r="X8" i="16"/>
  <c r="X9" i="16"/>
  <c r="X10" i="16"/>
  <c r="X11" i="16"/>
  <c r="X12" i="16"/>
  <c r="X13" i="16"/>
  <c r="X14" i="16"/>
  <c r="X15" i="16"/>
  <c r="X7" i="16"/>
  <c r="X18" i="16"/>
  <c r="X19" i="16"/>
  <c r="X20" i="16"/>
  <c r="X21" i="16"/>
  <c r="X17" i="16"/>
  <c r="X16" i="16"/>
  <c r="X6" i="16"/>
  <c r="Y8" i="16"/>
  <c r="Y9" i="16"/>
  <c r="Y10" i="16"/>
  <c r="Y11" i="16"/>
  <c r="Y12" i="16"/>
  <c r="Y13" i="16"/>
  <c r="Y14" i="16"/>
  <c r="Y15" i="16"/>
  <c r="Y7" i="16"/>
  <c r="Y18" i="16"/>
  <c r="Y19" i="16"/>
  <c r="Y20" i="16"/>
  <c r="Y21" i="16"/>
  <c r="Y17" i="16"/>
  <c r="Y16" i="16"/>
  <c r="Y6" i="16"/>
  <c r="Z8" i="16"/>
  <c r="Z9" i="16"/>
  <c r="Z10" i="16"/>
  <c r="Z11" i="16"/>
  <c r="Z12" i="16"/>
  <c r="Z13" i="16"/>
  <c r="Z14" i="16"/>
  <c r="Z15" i="16"/>
  <c r="Z7" i="16"/>
  <c r="Z18" i="16"/>
  <c r="Z19" i="16"/>
  <c r="Z20" i="16"/>
  <c r="Z21" i="16"/>
  <c r="Z17" i="16"/>
  <c r="Z16" i="16"/>
  <c r="Z6" i="16"/>
  <c r="AA8" i="16"/>
  <c r="AA9" i="16"/>
  <c r="AA10" i="16"/>
  <c r="AA11" i="16"/>
  <c r="AA12" i="16"/>
  <c r="AA13" i="16"/>
  <c r="AA14" i="16"/>
  <c r="AA15" i="16"/>
  <c r="AA7" i="16"/>
  <c r="AA18" i="16"/>
  <c r="AA19" i="16"/>
  <c r="AA20" i="16"/>
  <c r="AA21" i="16"/>
  <c r="AA17" i="16"/>
  <c r="AA16" i="16"/>
  <c r="AA6" i="16"/>
  <c r="AB8" i="16"/>
  <c r="AB9" i="16"/>
  <c r="AB10" i="16"/>
  <c r="AB11" i="16"/>
  <c r="AB12" i="16"/>
  <c r="AB13" i="16"/>
  <c r="AB14" i="16"/>
  <c r="AB15" i="16"/>
  <c r="AB7" i="16"/>
  <c r="AB18" i="16"/>
  <c r="AB19" i="16"/>
  <c r="AB20" i="16"/>
  <c r="AB21" i="16"/>
  <c r="AB17" i="16"/>
  <c r="AB16" i="16"/>
  <c r="AB6" i="16"/>
  <c r="AD8" i="16"/>
  <c r="AD9" i="16"/>
  <c r="AD10" i="16"/>
  <c r="AD11" i="16"/>
  <c r="AD12" i="16"/>
  <c r="AD13" i="16"/>
  <c r="AD14" i="16"/>
  <c r="AD15" i="16"/>
  <c r="AD7" i="16"/>
  <c r="AD18" i="16"/>
  <c r="AD19" i="16"/>
  <c r="AD20" i="16"/>
  <c r="AD21" i="16"/>
  <c r="AD17" i="16"/>
  <c r="AD16" i="16"/>
  <c r="AD6" i="16"/>
  <c r="AE8" i="16"/>
  <c r="AE9" i="16"/>
  <c r="AE10" i="16"/>
  <c r="AE11" i="16"/>
  <c r="AE12" i="16"/>
  <c r="AE13" i="16"/>
  <c r="AE14" i="16"/>
  <c r="AE15" i="16"/>
  <c r="AE7" i="16"/>
  <c r="AE18" i="16"/>
  <c r="AE19" i="16"/>
  <c r="AE20" i="16"/>
  <c r="AE21" i="16"/>
  <c r="AE17" i="16"/>
  <c r="AE16" i="16"/>
  <c r="AE6" i="16"/>
  <c r="AF8" i="16"/>
  <c r="AF9" i="16"/>
  <c r="AF10" i="16"/>
  <c r="AF11" i="16"/>
  <c r="AF12" i="16"/>
  <c r="AF13" i="16"/>
  <c r="AF14" i="16"/>
  <c r="AF15" i="16"/>
  <c r="AF7" i="16"/>
  <c r="AF18" i="16"/>
  <c r="AF19" i="16"/>
  <c r="AF20" i="16"/>
  <c r="AF21" i="16"/>
  <c r="AF17" i="16"/>
  <c r="AF16" i="16"/>
  <c r="AF6" i="16"/>
  <c r="AG8" i="16"/>
  <c r="AG9" i="16"/>
  <c r="AG10" i="16"/>
  <c r="AG11" i="16"/>
  <c r="AG12" i="16"/>
  <c r="AG13" i="16"/>
  <c r="AG14" i="16"/>
  <c r="AG15" i="16"/>
  <c r="AG7" i="16"/>
  <c r="AG18" i="16"/>
  <c r="AG19" i="16"/>
  <c r="AG20" i="16"/>
  <c r="AG21" i="16"/>
  <c r="AG17" i="16"/>
  <c r="AG16" i="16"/>
  <c r="AG6" i="16"/>
  <c r="AH8" i="16"/>
  <c r="AH9" i="16"/>
  <c r="AH10" i="16"/>
  <c r="AH11" i="16"/>
  <c r="AH12" i="16"/>
  <c r="AH13" i="16"/>
  <c r="AH14" i="16"/>
  <c r="AH15" i="16"/>
  <c r="AH7" i="16"/>
  <c r="AH18" i="16"/>
  <c r="AH19" i="16"/>
  <c r="AH20" i="16"/>
  <c r="AH21" i="16"/>
  <c r="AH17" i="16"/>
  <c r="AH16" i="16"/>
  <c r="AH6" i="16"/>
  <c r="AI8" i="16"/>
  <c r="AI9" i="16"/>
  <c r="AI10" i="16"/>
  <c r="AI11" i="16"/>
  <c r="AI12" i="16"/>
  <c r="AI13" i="16"/>
  <c r="AI14" i="16"/>
  <c r="AI15" i="16"/>
  <c r="AI7" i="16"/>
  <c r="AI18" i="16"/>
  <c r="AI19" i="16"/>
  <c r="AI20" i="16"/>
  <c r="AI21" i="16"/>
  <c r="AI17" i="16"/>
  <c r="AI16" i="16"/>
  <c r="AI6" i="16"/>
  <c r="AJ8" i="16"/>
  <c r="AJ9" i="16"/>
  <c r="AJ10" i="16"/>
  <c r="AJ11" i="16"/>
  <c r="AJ12" i="16"/>
  <c r="AJ13" i="16"/>
  <c r="AJ14" i="16"/>
  <c r="AJ15" i="16"/>
  <c r="AJ7" i="16"/>
  <c r="AJ18" i="16"/>
  <c r="AJ19" i="16"/>
  <c r="AJ20" i="16"/>
  <c r="AJ21" i="16"/>
  <c r="AJ17" i="16"/>
  <c r="AJ16" i="16"/>
  <c r="AJ6" i="16"/>
  <c r="AK8" i="16"/>
  <c r="AK9" i="16"/>
  <c r="AK10" i="16"/>
  <c r="AK11" i="16"/>
  <c r="AK12" i="16"/>
  <c r="AK13" i="16"/>
  <c r="AK14" i="16"/>
  <c r="AK15" i="16"/>
  <c r="AK7" i="16"/>
  <c r="AK18" i="16"/>
  <c r="AK19" i="16"/>
  <c r="AK20" i="16"/>
  <c r="AK21" i="16"/>
  <c r="AK17" i="16"/>
  <c r="AK16" i="16"/>
  <c r="AK6" i="16"/>
  <c r="AL8" i="16"/>
  <c r="AL9" i="16"/>
  <c r="AL10" i="16"/>
  <c r="AL11" i="16"/>
  <c r="AL12" i="16"/>
  <c r="AL13" i="16"/>
  <c r="AL14" i="16"/>
  <c r="AL15" i="16"/>
  <c r="AL7" i="16"/>
  <c r="AL18" i="16"/>
  <c r="AL19" i="16"/>
  <c r="AL20" i="16"/>
  <c r="AL21" i="16"/>
  <c r="AL17" i="16"/>
  <c r="AL16" i="16"/>
  <c r="AL6" i="16"/>
  <c r="AM8" i="16"/>
  <c r="AM9" i="16"/>
  <c r="AM10" i="16"/>
  <c r="AM11" i="16"/>
  <c r="AM12" i="16"/>
  <c r="AM13" i="16"/>
  <c r="AM14" i="16"/>
  <c r="AM15" i="16"/>
  <c r="AM7" i="16"/>
  <c r="AM18" i="16"/>
  <c r="AM19" i="16"/>
  <c r="AM20" i="16"/>
  <c r="AM21" i="16"/>
  <c r="AM17" i="16"/>
  <c r="AM16" i="16"/>
  <c r="AM6" i="16"/>
  <c r="AN8" i="16"/>
  <c r="AN9" i="16"/>
  <c r="AN10" i="16"/>
  <c r="AN11" i="16"/>
  <c r="AN12" i="16"/>
  <c r="AN13" i="16"/>
  <c r="AN14" i="16"/>
  <c r="AN15" i="16"/>
  <c r="AN7" i="16"/>
  <c r="AN18" i="16"/>
  <c r="AN19" i="16"/>
  <c r="AN20" i="16"/>
  <c r="AN21" i="16"/>
  <c r="AN17" i="16"/>
  <c r="AN16" i="16"/>
  <c r="AN6" i="16"/>
  <c r="AO8" i="16"/>
  <c r="AO9" i="16"/>
  <c r="AO10" i="16"/>
  <c r="AO11" i="16"/>
  <c r="AO12" i="16"/>
  <c r="AO13" i="16"/>
  <c r="AO14" i="16"/>
  <c r="AO15" i="16"/>
  <c r="AO7" i="16"/>
  <c r="AO18" i="16"/>
  <c r="AO19" i="16"/>
  <c r="AO20" i="16"/>
  <c r="AO21" i="16"/>
  <c r="AO17" i="16"/>
  <c r="AO16" i="16"/>
  <c r="AO6" i="16"/>
  <c r="AQ8" i="16"/>
  <c r="AQ9" i="16"/>
  <c r="AQ10" i="16"/>
  <c r="AQ11" i="16"/>
  <c r="AQ12" i="16"/>
  <c r="AQ13" i="16"/>
  <c r="AQ14" i="16"/>
  <c r="AQ15" i="16"/>
  <c r="AQ7" i="16"/>
  <c r="AQ18" i="16"/>
  <c r="AQ19" i="16"/>
  <c r="AQ20" i="16"/>
  <c r="AQ21" i="16"/>
  <c r="AQ17" i="16"/>
  <c r="AQ16" i="16"/>
  <c r="AQ6" i="16"/>
  <c r="AR8" i="16"/>
  <c r="AR9" i="16"/>
  <c r="AR10" i="16"/>
  <c r="AR11" i="16"/>
  <c r="AR12" i="16"/>
  <c r="AR13" i="16"/>
  <c r="AR14" i="16"/>
  <c r="AR15" i="16"/>
  <c r="AR7" i="16"/>
  <c r="AR18" i="16"/>
  <c r="AR19" i="16"/>
  <c r="AR20" i="16"/>
  <c r="AR21" i="16"/>
  <c r="AR17" i="16"/>
  <c r="AR16" i="16"/>
  <c r="AR6" i="16"/>
  <c r="AS8" i="16"/>
  <c r="AS9" i="16"/>
  <c r="AS10" i="16"/>
  <c r="AS11" i="16"/>
  <c r="AS12" i="16"/>
  <c r="AS13" i="16"/>
  <c r="AS14" i="16"/>
  <c r="AS15" i="16"/>
  <c r="AS7" i="16"/>
  <c r="AS18" i="16"/>
  <c r="AS19" i="16"/>
  <c r="AS20" i="16"/>
  <c r="AS21" i="16"/>
  <c r="AS17" i="16"/>
  <c r="AS16" i="16"/>
  <c r="AS6" i="16"/>
  <c r="AT8" i="16"/>
  <c r="AT9" i="16"/>
  <c r="AT10" i="16"/>
  <c r="AT11" i="16"/>
  <c r="AT12" i="16"/>
  <c r="AT13" i="16"/>
  <c r="AT14" i="16"/>
  <c r="AT15" i="16"/>
  <c r="AT7" i="16"/>
  <c r="AT18" i="16"/>
  <c r="AT19" i="16"/>
  <c r="AT20" i="16"/>
  <c r="AT21" i="16"/>
  <c r="AT17" i="16"/>
  <c r="AT16" i="16"/>
  <c r="AT6" i="16"/>
  <c r="AU8" i="16"/>
  <c r="AU9" i="16"/>
  <c r="AU10" i="16"/>
  <c r="AU11" i="16"/>
  <c r="AU12" i="16"/>
  <c r="AU13" i="16"/>
  <c r="AU14" i="16"/>
  <c r="AU15" i="16"/>
  <c r="AU7" i="16"/>
  <c r="AU18" i="16"/>
  <c r="AU19" i="16"/>
  <c r="AU20" i="16"/>
  <c r="AU21" i="16"/>
  <c r="AU17" i="16"/>
  <c r="AU16" i="16"/>
  <c r="AU6" i="16"/>
  <c r="AV8" i="16"/>
  <c r="AV9" i="16"/>
  <c r="AV10" i="16"/>
  <c r="AV11" i="16"/>
  <c r="AV12" i="16"/>
  <c r="AV13" i="16"/>
  <c r="AV14" i="16"/>
  <c r="AV15" i="16"/>
  <c r="AV7" i="16"/>
  <c r="AV18" i="16"/>
  <c r="AV19" i="16"/>
  <c r="AV20" i="16"/>
  <c r="AV21" i="16"/>
  <c r="AV17" i="16"/>
  <c r="AV16" i="16"/>
  <c r="AV6" i="16"/>
  <c r="AW8" i="16"/>
  <c r="AW9" i="16"/>
  <c r="AW10" i="16"/>
  <c r="AW11" i="16"/>
  <c r="AW12" i="16"/>
  <c r="AW13" i="16"/>
  <c r="AW14" i="16"/>
  <c r="AW15" i="16"/>
  <c r="AW7" i="16"/>
  <c r="AW18" i="16"/>
  <c r="AW19" i="16"/>
  <c r="AW20" i="16"/>
  <c r="AW21" i="16"/>
  <c r="AW17" i="16"/>
  <c r="AW16" i="16"/>
  <c r="AW6" i="16"/>
  <c r="AX8" i="16"/>
  <c r="AX9" i="16"/>
  <c r="AX10" i="16"/>
  <c r="AX11" i="16"/>
  <c r="AX12" i="16"/>
  <c r="AX13" i="16"/>
  <c r="AX14" i="16"/>
  <c r="AX15" i="16"/>
  <c r="AX7" i="16"/>
  <c r="AX18" i="16"/>
  <c r="AX19" i="16"/>
  <c r="AX20" i="16"/>
  <c r="AX21" i="16"/>
  <c r="AX17" i="16"/>
  <c r="AX16" i="16"/>
  <c r="AX6" i="16"/>
  <c r="AY8" i="16"/>
  <c r="AY9" i="16"/>
  <c r="AY10" i="16"/>
  <c r="AY11" i="16"/>
  <c r="AY12" i="16"/>
  <c r="AY13" i="16"/>
  <c r="AY14" i="16"/>
  <c r="AY15" i="16"/>
  <c r="AY7" i="16"/>
  <c r="AY18" i="16"/>
  <c r="AY19" i="16"/>
  <c r="AY20" i="16"/>
  <c r="AY21" i="16"/>
  <c r="AY17" i="16"/>
  <c r="AY16" i="16"/>
  <c r="AY6" i="16"/>
  <c r="AZ8" i="16"/>
  <c r="AZ9" i="16"/>
  <c r="AZ10" i="16"/>
  <c r="AZ11" i="16"/>
  <c r="AZ12" i="16"/>
  <c r="AZ13" i="16"/>
  <c r="AZ14" i="16"/>
  <c r="AZ15" i="16"/>
  <c r="AZ7" i="16"/>
  <c r="AZ18" i="16"/>
  <c r="AZ19" i="16"/>
  <c r="AZ20" i="16"/>
  <c r="AZ21" i="16"/>
  <c r="AZ17" i="16"/>
  <c r="AZ16" i="16"/>
  <c r="AZ6" i="16"/>
  <c r="BA8" i="16"/>
  <c r="BA9" i="16"/>
  <c r="BA10" i="16"/>
  <c r="BA11" i="16"/>
  <c r="BA12" i="16"/>
  <c r="BA13" i="16"/>
  <c r="BA14" i="16"/>
  <c r="BA15" i="16"/>
  <c r="BA7" i="16"/>
  <c r="BA18" i="16"/>
  <c r="BA19" i="16"/>
  <c r="BA20" i="16"/>
  <c r="BA21" i="16"/>
  <c r="BA17" i="16"/>
  <c r="BA16" i="16"/>
  <c r="BA6" i="16"/>
  <c r="BB8" i="16"/>
  <c r="BB9" i="16"/>
  <c r="BB10" i="16"/>
  <c r="BB11" i="16"/>
  <c r="BB12" i="16"/>
  <c r="BB13" i="16"/>
  <c r="BB14" i="16"/>
  <c r="BB15" i="16"/>
  <c r="BB7" i="16"/>
  <c r="BB18" i="16"/>
  <c r="BB19" i="16"/>
  <c r="BB20" i="16"/>
  <c r="BB21" i="16"/>
  <c r="BB17" i="16"/>
  <c r="BB16" i="16"/>
  <c r="BB6" i="16"/>
  <c r="D24" i="16"/>
  <c r="E24" i="16"/>
  <c r="F24" i="16"/>
  <c r="G24" i="16"/>
  <c r="H24" i="16"/>
  <c r="I24" i="16"/>
  <c r="J24" i="16"/>
  <c r="K24" i="16"/>
  <c r="L24" i="16"/>
  <c r="M24" i="16"/>
  <c r="N24" i="16"/>
  <c r="O24" i="16"/>
  <c r="Q24" i="16"/>
  <c r="R24" i="16"/>
  <c r="S24" i="16"/>
  <c r="T24" i="16"/>
  <c r="U24" i="16"/>
  <c r="V24" i="16"/>
  <c r="W24" i="16"/>
  <c r="X24" i="16"/>
  <c r="Y24" i="16"/>
  <c r="Z24" i="16"/>
  <c r="AA24" i="16"/>
  <c r="AB24" i="16"/>
  <c r="AD24" i="16"/>
  <c r="AE24" i="16"/>
  <c r="AF24" i="16"/>
  <c r="AG24" i="16"/>
  <c r="AH24" i="16"/>
  <c r="AI24" i="16"/>
  <c r="AJ24" i="16"/>
  <c r="AK24" i="16"/>
  <c r="AL24" i="16"/>
  <c r="AM24" i="16"/>
  <c r="AN24" i="16"/>
  <c r="AO24" i="16"/>
  <c r="AQ24" i="16"/>
  <c r="AR24" i="16"/>
  <c r="AS24" i="16"/>
  <c r="AT24" i="16"/>
  <c r="AU24" i="16"/>
  <c r="AV24" i="16"/>
  <c r="AW24" i="16"/>
  <c r="AX24" i="16"/>
  <c r="AY24" i="16"/>
  <c r="AZ24" i="16"/>
  <c r="BA24" i="16"/>
  <c r="BB24" i="16"/>
  <c r="BD24" i="16"/>
  <c r="BE24" i="16"/>
  <c r="BF24" i="16"/>
  <c r="BG24" i="16"/>
  <c r="BH24" i="16"/>
  <c r="BI24" i="16"/>
  <c r="BJ24" i="16"/>
  <c r="BK24" i="16"/>
  <c r="BL24" i="16"/>
  <c r="BM24" i="16"/>
  <c r="BN24" i="16"/>
  <c r="BO24" i="16"/>
  <c r="D25" i="16"/>
  <c r="E25" i="16"/>
  <c r="F25" i="16"/>
  <c r="G25" i="16"/>
  <c r="H25" i="16"/>
  <c r="I25" i="16"/>
  <c r="J25" i="16"/>
  <c r="K25" i="16"/>
  <c r="L25" i="16"/>
  <c r="M25" i="16"/>
  <c r="N25" i="16"/>
  <c r="O25" i="16"/>
  <c r="Q25" i="16"/>
  <c r="R25" i="16"/>
  <c r="S25" i="16"/>
  <c r="T25" i="16"/>
  <c r="U25" i="16"/>
  <c r="V25" i="16"/>
  <c r="W25" i="16"/>
  <c r="X25" i="16"/>
  <c r="Y25" i="16"/>
  <c r="Z25" i="16"/>
  <c r="AA25" i="16"/>
  <c r="AB25" i="16"/>
  <c r="AD25" i="16"/>
  <c r="AE25" i="16"/>
  <c r="AF25" i="16"/>
  <c r="AG25" i="16"/>
  <c r="AH25" i="16"/>
  <c r="AI25" i="16"/>
  <c r="AJ25" i="16"/>
  <c r="AK25" i="16"/>
  <c r="AL25" i="16"/>
  <c r="AM25" i="16"/>
  <c r="AN25" i="16"/>
  <c r="AO25" i="16"/>
  <c r="AQ25" i="16"/>
  <c r="AR25" i="16"/>
  <c r="AS25" i="16"/>
  <c r="AT25" i="16"/>
  <c r="AU25" i="16"/>
  <c r="AV25" i="16"/>
  <c r="AW25" i="16"/>
  <c r="AX25" i="16"/>
  <c r="AY25" i="16"/>
  <c r="AZ25" i="16"/>
  <c r="BA25" i="16"/>
  <c r="BB25" i="16"/>
  <c r="BD25" i="16"/>
  <c r="BE25" i="16"/>
  <c r="BF25" i="16"/>
  <c r="BG25" i="16"/>
  <c r="BH25" i="16"/>
  <c r="BI25" i="16"/>
  <c r="BJ25" i="16"/>
  <c r="BK25" i="16"/>
  <c r="BL25" i="16"/>
  <c r="BM25" i="16"/>
  <c r="BN25" i="16"/>
  <c r="BO25" i="16"/>
  <c r="D7" i="15"/>
  <c r="D17" i="15"/>
  <c r="D6" i="15"/>
  <c r="E7" i="15"/>
  <c r="E17" i="15"/>
  <c r="E6" i="15"/>
  <c r="F7" i="15"/>
  <c r="F17" i="15"/>
  <c r="F6" i="15"/>
  <c r="G7" i="15"/>
  <c r="G17" i="15"/>
  <c r="G6" i="15"/>
  <c r="H7" i="15"/>
  <c r="H17" i="15"/>
  <c r="H6" i="15"/>
  <c r="I7" i="15"/>
  <c r="I17" i="15"/>
  <c r="I6" i="15"/>
  <c r="J7" i="15"/>
  <c r="J17" i="15"/>
  <c r="J6" i="15"/>
  <c r="K7" i="15"/>
  <c r="K17" i="15"/>
  <c r="K6" i="15"/>
  <c r="L7" i="15"/>
  <c r="L17" i="15"/>
  <c r="L6" i="15"/>
  <c r="M7" i="15"/>
  <c r="M17" i="15"/>
  <c r="M6" i="15"/>
  <c r="N7" i="15"/>
  <c r="N17" i="15"/>
  <c r="N6" i="15"/>
  <c r="O7" i="15"/>
  <c r="O17" i="15"/>
  <c r="O6" i="15"/>
  <c r="Q7" i="15"/>
  <c r="Q17" i="15"/>
  <c r="Q6" i="15"/>
  <c r="R7" i="15"/>
  <c r="R17" i="15"/>
  <c r="R6" i="15"/>
  <c r="S7" i="15"/>
  <c r="S17" i="15"/>
  <c r="S6" i="15"/>
  <c r="T7" i="15"/>
  <c r="T17" i="15"/>
  <c r="T6" i="15"/>
  <c r="U7" i="15"/>
  <c r="U17" i="15"/>
  <c r="U6" i="15"/>
  <c r="V7" i="15"/>
  <c r="V17" i="15"/>
  <c r="V6" i="15"/>
  <c r="W7" i="15"/>
  <c r="W17" i="15"/>
  <c r="W6" i="15"/>
  <c r="X7" i="15"/>
  <c r="X17" i="15"/>
  <c r="X6" i="15"/>
  <c r="Y7" i="15"/>
  <c r="Y17" i="15"/>
  <c r="Y6" i="15"/>
  <c r="Z7" i="15"/>
  <c r="Z17" i="15"/>
  <c r="Z6" i="15"/>
  <c r="AA7" i="15"/>
  <c r="AA17" i="15"/>
  <c r="AA6" i="15"/>
  <c r="AB7" i="15"/>
  <c r="AB17" i="15"/>
  <c r="AB6" i="15"/>
  <c r="AD7" i="15"/>
  <c r="AD17" i="15"/>
  <c r="AD6" i="15"/>
  <c r="AE7" i="15"/>
  <c r="AE17" i="15"/>
  <c r="AE6" i="15"/>
  <c r="AF7" i="15"/>
  <c r="AF17" i="15"/>
  <c r="AF6" i="15"/>
  <c r="AG7" i="15"/>
  <c r="AG17" i="15"/>
  <c r="AG6" i="15"/>
  <c r="AH7" i="15"/>
  <c r="AH17" i="15"/>
  <c r="AH6" i="15"/>
  <c r="AI7" i="15"/>
  <c r="AI17" i="15"/>
  <c r="AI6" i="15"/>
  <c r="AJ7" i="15"/>
  <c r="AJ17" i="15"/>
  <c r="AJ6" i="15"/>
  <c r="AK7" i="15"/>
  <c r="AK17" i="15"/>
  <c r="AK6" i="15"/>
  <c r="AL7" i="15"/>
  <c r="AL17" i="15"/>
  <c r="AL6" i="15"/>
  <c r="AM7" i="15"/>
  <c r="AM17" i="15"/>
  <c r="AM6" i="15"/>
  <c r="AN7" i="15"/>
  <c r="AN17" i="15"/>
  <c r="AN6" i="15"/>
  <c r="AO7" i="15"/>
  <c r="AO17" i="15"/>
  <c r="AO6" i="15"/>
  <c r="AQ7" i="15"/>
  <c r="AQ17" i="15"/>
  <c r="AQ6" i="15"/>
  <c r="AR7" i="15"/>
  <c r="AR17" i="15"/>
  <c r="AR6" i="15"/>
  <c r="AS7" i="15"/>
  <c r="AS17" i="15"/>
  <c r="AS6" i="15"/>
  <c r="AT7" i="15"/>
  <c r="AT17" i="15"/>
  <c r="AT6" i="15"/>
  <c r="AU7" i="15"/>
  <c r="AU17" i="15"/>
  <c r="AU6" i="15"/>
  <c r="AV7" i="15"/>
  <c r="AV17" i="15"/>
  <c r="AV6" i="15"/>
  <c r="AW7" i="15"/>
  <c r="AW17" i="15"/>
  <c r="AW6" i="15"/>
  <c r="AX7" i="15"/>
  <c r="AX17" i="15"/>
  <c r="AX6" i="15"/>
  <c r="AY7" i="15"/>
  <c r="AY17" i="15"/>
  <c r="AY6" i="15"/>
  <c r="AZ7" i="15"/>
  <c r="AZ17" i="15"/>
  <c r="AZ6" i="15"/>
  <c r="BA7" i="15"/>
  <c r="BA17" i="15"/>
  <c r="BA6" i="15"/>
  <c r="BB7" i="15"/>
  <c r="BB17" i="15"/>
  <c r="BB6" i="15"/>
  <c r="BD7" i="15"/>
  <c r="BD17" i="15"/>
  <c r="BD6" i="15"/>
  <c r="BE7" i="15"/>
  <c r="BE17" i="15"/>
  <c r="BE6" i="15"/>
  <c r="BF7" i="15"/>
  <c r="BF17" i="15"/>
  <c r="BF6" i="15"/>
  <c r="BG7" i="15"/>
  <c r="BG17" i="15"/>
  <c r="BG6" i="15"/>
  <c r="BH7" i="15"/>
  <c r="BH17" i="15"/>
  <c r="BH6" i="15"/>
  <c r="BI7" i="15"/>
  <c r="BI17" i="15"/>
  <c r="BI6" i="15"/>
  <c r="BJ7" i="15"/>
  <c r="BJ17" i="15"/>
  <c r="BJ6" i="15"/>
  <c r="BK7" i="15"/>
  <c r="BK17" i="15"/>
  <c r="BK6" i="15"/>
  <c r="BL7" i="15"/>
  <c r="BL17" i="15"/>
  <c r="BL6" i="15"/>
  <c r="BM7" i="15"/>
  <c r="BM17" i="15"/>
  <c r="BM6" i="15"/>
  <c r="BN7" i="15"/>
  <c r="BN17" i="15"/>
  <c r="BN6" i="15"/>
  <c r="BO7" i="15"/>
  <c r="BO17" i="15"/>
  <c r="BO6" i="15"/>
  <c r="D7" i="14"/>
  <c r="D17" i="14"/>
  <c r="D6" i="14"/>
  <c r="E7" i="14"/>
  <c r="E17" i="14"/>
  <c r="E6" i="14"/>
  <c r="F7" i="14"/>
  <c r="F17" i="14"/>
  <c r="F6" i="14"/>
  <c r="G7" i="14"/>
  <c r="G17" i="14"/>
  <c r="G6" i="14"/>
  <c r="H7" i="14"/>
  <c r="H17" i="14"/>
  <c r="H6" i="14"/>
  <c r="I7" i="14"/>
  <c r="I17" i="14"/>
  <c r="I6" i="14"/>
  <c r="J7" i="14"/>
  <c r="J17" i="14"/>
  <c r="J6" i="14"/>
  <c r="K7" i="14"/>
  <c r="K17" i="14"/>
  <c r="K6" i="14"/>
  <c r="L7" i="14"/>
  <c r="L17" i="14"/>
  <c r="L6" i="14"/>
  <c r="M7" i="14"/>
  <c r="M17" i="14"/>
  <c r="M6" i="14"/>
  <c r="N7" i="14"/>
  <c r="N17" i="14"/>
  <c r="N6" i="14"/>
  <c r="O7" i="14"/>
  <c r="O17" i="14"/>
  <c r="O6" i="14"/>
  <c r="Q7" i="14"/>
  <c r="Q17" i="14"/>
  <c r="Q6" i="14"/>
  <c r="R7" i="14"/>
  <c r="R17" i="14"/>
  <c r="R6" i="14"/>
  <c r="S7" i="14"/>
  <c r="S17" i="14"/>
  <c r="S6" i="14"/>
  <c r="T7" i="14"/>
  <c r="T17" i="14"/>
  <c r="T6" i="14"/>
  <c r="U7" i="14"/>
  <c r="U17" i="14"/>
  <c r="U6" i="14"/>
  <c r="V7" i="14"/>
  <c r="V17" i="14"/>
  <c r="V6" i="14"/>
  <c r="W7" i="14"/>
  <c r="W17" i="14"/>
  <c r="W6" i="14"/>
  <c r="X7" i="14"/>
  <c r="X17" i="14"/>
  <c r="X6" i="14"/>
  <c r="Y7" i="14"/>
  <c r="Y17" i="14"/>
  <c r="Y6" i="14"/>
  <c r="Z7" i="14"/>
  <c r="Z17" i="14"/>
  <c r="Z6" i="14"/>
  <c r="AA7" i="14"/>
  <c r="AA17" i="14"/>
  <c r="AA6" i="14"/>
  <c r="AB7" i="14"/>
  <c r="AB17" i="14"/>
  <c r="AB6" i="14"/>
  <c r="AD7" i="14"/>
  <c r="AD17" i="14"/>
  <c r="AD6" i="14"/>
  <c r="AE7" i="14"/>
  <c r="AE17" i="14"/>
  <c r="AE6" i="14"/>
  <c r="AF7" i="14"/>
  <c r="AF17" i="14"/>
  <c r="AF6" i="14"/>
  <c r="AG7" i="14"/>
  <c r="AG17" i="14"/>
  <c r="AG6" i="14"/>
  <c r="AH7" i="14"/>
  <c r="AH17" i="14"/>
  <c r="AH6" i="14"/>
  <c r="AI7" i="14"/>
  <c r="AI17" i="14"/>
  <c r="AI6" i="14"/>
  <c r="AJ7" i="14"/>
  <c r="AJ17" i="14"/>
  <c r="AJ6" i="14"/>
  <c r="AK7" i="14"/>
  <c r="AK17" i="14"/>
  <c r="AK6" i="14"/>
  <c r="AL7" i="14"/>
  <c r="AL17" i="14"/>
  <c r="AL6" i="14"/>
  <c r="AM7" i="14"/>
  <c r="AM17" i="14"/>
  <c r="AM6" i="14"/>
  <c r="AN7" i="14"/>
  <c r="AN17" i="14"/>
  <c r="AN6" i="14"/>
  <c r="AO7" i="14"/>
  <c r="AO17" i="14"/>
  <c r="AO6" i="14"/>
  <c r="AQ7" i="14"/>
  <c r="AQ17" i="14"/>
  <c r="AQ6" i="14"/>
  <c r="AR7" i="14"/>
  <c r="AR17" i="14"/>
  <c r="AR6" i="14"/>
  <c r="AS7" i="14"/>
  <c r="AS17" i="14"/>
  <c r="AS6" i="14"/>
  <c r="AT7" i="14"/>
  <c r="AT17" i="14"/>
  <c r="AT6" i="14"/>
  <c r="AU7" i="14"/>
  <c r="AU17" i="14"/>
  <c r="AU6" i="14"/>
  <c r="AV7" i="14"/>
  <c r="AV17" i="14"/>
  <c r="AV6" i="14"/>
  <c r="AW7" i="14"/>
  <c r="AW17" i="14"/>
  <c r="AW6" i="14"/>
  <c r="AX7" i="14"/>
  <c r="AX17" i="14"/>
  <c r="AX6" i="14"/>
  <c r="AY7" i="14"/>
  <c r="AY17" i="14"/>
  <c r="AY6" i="14"/>
  <c r="AZ7" i="14"/>
  <c r="AZ17" i="14"/>
  <c r="AZ6" i="14"/>
  <c r="BA7" i="14"/>
  <c r="BA17" i="14"/>
  <c r="BA6" i="14"/>
  <c r="BB7" i="14"/>
  <c r="BB17" i="14"/>
  <c r="BB6" i="14"/>
  <c r="BD7" i="14"/>
  <c r="BD17" i="14"/>
  <c r="BD6" i="14"/>
  <c r="BE7" i="14"/>
  <c r="BE17" i="14"/>
  <c r="BE6" i="14"/>
  <c r="BF7" i="14"/>
  <c r="BF17" i="14"/>
  <c r="BF6" i="14"/>
  <c r="BG7" i="14"/>
  <c r="BG17" i="14"/>
  <c r="BG6" i="14"/>
  <c r="BH7" i="14"/>
  <c r="BH17" i="14"/>
  <c r="BH6" i="14"/>
  <c r="BI7" i="14"/>
  <c r="BI17" i="14"/>
  <c r="BI6" i="14"/>
  <c r="BJ7" i="14"/>
  <c r="BJ17" i="14"/>
  <c r="BJ6" i="14"/>
  <c r="BK7" i="14"/>
  <c r="BK17" i="14"/>
  <c r="BK6" i="14"/>
  <c r="BL7" i="14"/>
  <c r="BL17" i="14"/>
  <c r="BL6" i="14"/>
  <c r="BM7" i="14"/>
  <c r="BM17" i="14"/>
  <c r="BM6" i="14"/>
  <c r="BN7" i="14"/>
  <c r="BN17" i="14"/>
  <c r="BN6" i="14"/>
  <c r="BO7" i="14"/>
  <c r="BO17" i="14"/>
  <c r="BO6" i="14"/>
  <c r="D8" i="13"/>
  <c r="D9" i="13"/>
  <c r="D10" i="13"/>
  <c r="D11" i="13"/>
  <c r="D12" i="13"/>
  <c r="D13" i="13"/>
  <c r="D14" i="13"/>
  <c r="D15" i="13"/>
  <c r="D7" i="13"/>
  <c r="D18" i="13"/>
  <c r="D19" i="13"/>
  <c r="D20" i="13"/>
  <c r="D21" i="13"/>
  <c r="D17" i="13"/>
  <c r="D16" i="13"/>
  <c r="D6" i="13"/>
  <c r="E8" i="13"/>
  <c r="E9" i="13"/>
  <c r="E10" i="13"/>
  <c r="E11" i="13"/>
  <c r="E12" i="13"/>
  <c r="E13" i="13"/>
  <c r="E14" i="13"/>
  <c r="E15" i="13"/>
  <c r="E7" i="13"/>
  <c r="E18" i="13"/>
  <c r="E19" i="13"/>
  <c r="E20" i="13"/>
  <c r="E21" i="13"/>
  <c r="E17" i="13"/>
  <c r="E16" i="13"/>
  <c r="E6" i="13"/>
  <c r="F8" i="13"/>
  <c r="F9" i="13"/>
  <c r="F10" i="13"/>
  <c r="F11" i="13"/>
  <c r="F12" i="13"/>
  <c r="F13" i="13"/>
  <c r="F14" i="13"/>
  <c r="F15" i="13"/>
  <c r="F7" i="13"/>
  <c r="F18" i="13"/>
  <c r="F19" i="13"/>
  <c r="F20" i="13"/>
  <c r="F21" i="13"/>
  <c r="F17" i="13"/>
  <c r="F16" i="13"/>
  <c r="F6" i="13"/>
  <c r="G8" i="13"/>
  <c r="G9" i="13"/>
  <c r="G10" i="13"/>
  <c r="G11" i="13"/>
  <c r="G12" i="13"/>
  <c r="G13" i="13"/>
  <c r="G14" i="13"/>
  <c r="G15" i="13"/>
  <c r="G7" i="13"/>
  <c r="G18" i="13"/>
  <c r="G19" i="13"/>
  <c r="G20" i="13"/>
  <c r="G21" i="13"/>
  <c r="G17" i="13"/>
  <c r="G16" i="13"/>
  <c r="G6" i="13"/>
  <c r="H8" i="13"/>
  <c r="H9" i="13"/>
  <c r="H10" i="13"/>
  <c r="H11" i="13"/>
  <c r="H12" i="13"/>
  <c r="H13" i="13"/>
  <c r="H14" i="13"/>
  <c r="H15" i="13"/>
  <c r="H7" i="13"/>
  <c r="H18" i="13"/>
  <c r="H19" i="13"/>
  <c r="H20" i="13"/>
  <c r="H21" i="13"/>
  <c r="H17" i="13"/>
  <c r="H16" i="13"/>
  <c r="H6" i="13"/>
  <c r="I8" i="13"/>
  <c r="I9" i="13"/>
  <c r="I10" i="13"/>
  <c r="I11" i="13"/>
  <c r="I12" i="13"/>
  <c r="I13" i="13"/>
  <c r="I14" i="13"/>
  <c r="I15" i="13"/>
  <c r="I7" i="13"/>
  <c r="I18" i="13"/>
  <c r="I19" i="13"/>
  <c r="I20" i="13"/>
  <c r="I21" i="13"/>
  <c r="I17" i="13"/>
  <c r="I16" i="13"/>
  <c r="I6" i="13"/>
  <c r="J8" i="13"/>
  <c r="J9" i="13"/>
  <c r="J10" i="13"/>
  <c r="J11" i="13"/>
  <c r="J12" i="13"/>
  <c r="J13" i="13"/>
  <c r="J14" i="13"/>
  <c r="J15" i="13"/>
  <c r="J7" i="13"/>
  <c r="J18" i="13"/>
  <c r="J19" i="13"/>
  <c r="J20" i="13"/>
  <c r="J21" i="13"/>
  <c r="J17" i="13"/>
  <c r="J16" i="13"/>
  <c r="J6" i="13"/>
  <c r="K8" i="13"/>
  <c r="K9" i="13"/>
  <c r="K10" i="13"/>
  <c r="K11" i="13"/>
  <c r="K12" i="13"/>
  <c r="K13" i="13"/>
  <c r="K14" i="13"/>
  <c r="K15" i="13"/>
  <c r="K7" i="13"/>
  <c r="K18" i="13"/>
  <c r="K19" i="13"/>
  <c r="K20" i="13"/>
  <c r="K21" i="13"/>
  <c r="K17" i="13"/>
  <c r="K16" i="13"/>
  <c r="K6" i="13"/>
  <c r="L8" i="13"/>
  <c r="L9" i="13"/>
  <c r="L10" i="13"/>
  <c r="L11" i="13"/>
  <c r="L12" i="13"/>
  <c r="L13" i="13"/>
  <c r="L14" i="13"/>
  <c r="L15" i="13"/>
  <c r="L7" i="13"/>
  <c r="L18" i="13"/>
  <c r="L19" i="13"/>
  <c r="L20" i="13"/>
  <c r="L21" i="13"/>
  <c r="L17" i="13"/>
  <c r="L16" i="13"/>
  <c r="L6" i="13"/>
  <c r="M8" i="13"/>
  <c r="M9" i="13"/>
  <c r="M10" i="13"/>
  <c r="M11" i="13"/>
  <c r="M12" i="13"/>
  <c r="M13" i="13"/>
  <c r="M14" i="13"/>
  <c r="M15" i="13"/>
  <c r="M7" i="13"/>
  <c r="M18" i="13"/>
  <c r="M19" i="13"/>
  <c r="M20" i="13"/>
  <c r="M21" i="13"/>
  <c r="M17" i="13"/>
  <c r="M16" i="13"/>
  <c r="M6" i="13"/>
  <c r="N8" i="13"/>
  <c r="N9" i="13"/>
  <c r="N10" i="13"/>
  <c r="N11" i="13"/>
  <c r="N12" i="13"/>
  <c r="N13" i="13"/>
  <c r="N14" i="13"/>
  <c r="N15" i="13"/>
  <c r="N7" i="13"/>
  <c r="N18" i="13"/>
  <c r="N19" i="13"/>
  <c r="N20" i="13"/>
  <c r="N21" i="13"/>
  <c r="N17" i="13"/>
  <c r="N16" i="13"/>
  <c r="N6" i="13"/>
  <c r="O8" i="13"/>
  <c r="O9" i="13"/>
  <c r="O10" i="13"/>
  <c r="O11" i="13"/>
  <c r="O12" i="13"/>
  <c r="O13" i="13"/>
  <c r="O14" i="13"/>
  <c r="O15" i="13"/>
  <c r="O7" i="13"/>
  <c r="O18" i="13"/>
  <c r="O19" i="13"/>
  <c r="O20" i="13"/>
  <c r="O21" i="13"/>
  <c r="O17" i="13"/>
  <c r="O16" i="13"/>
  <c r="O6" i="13"/>
  <c r="Q8" i="13"/>
  <c r="Q9" i="13"/>
  <c r="Q10" i="13"/>
  <c r="Q11" i="13"/>
  <c r="Q12" i="13"/>
  <c r="Q13" i="13"/>
  <c r="Q14" i="13"/>
  <c r="Q15" i="13"/>
  <c r="Q7" i="13"/>
  <c r="Q18" i="13"/>
  <c r="Q19" i="13"/>
  <c r="Q20" i="13"/>
  <c r="Q21" i="13"/>
  <c r="Q17" i="13"/>
  <c r="Q16" i="13"/>
  <c r="Q6" i="13"/>
  <c r="R8" i="13"/>
  <c r="R9" i="13"/>
  <c r="R10" i="13"/>
  <c r="R11" i="13"/>
  <c r="R12" i="13"/>
  <c r="R13" i="13"/>
  <c r="R14" i="13"/>
  <c r="R15" i="13"/>
  <c r="R7" i="13"/>
  <c r="R18" i="13"/>
  <c r="R19" i="13"/>
  <c r="R20" i="13"/>
  <c r="R21" i="13"/>
  <c r="R17" i="13"/>
  <c r="R16" i="13"/>
  <c r="R6" i="13"/>
  <c r="S8" i="13"/>
  <c r="S9" i="13"/>
  <c r="S10" i="13"/>
  <c r="S11" i="13"/>
  <c r="S12" i="13"/>
  <c r="S13" i="13"/>
  <c r="S14" i="13"/>
  <c r="S15" i="13"/>
  <c r="S7" i="13"/>
  <c r="S18" i="13"/>
  <c r="S19" i="13"/>
  <c r="S20" i="13"/>
  <c r="S21" i="13"/>
  <c r="S17" i="13"/>
  <c r="S16" i="13"/>
  <c r="S6" i="13"/>
  <c r="T8" i="13"/>
  <c r="T9" i="13"/>
  <c r="T10" i="13"/>
  <c r="T11" i="13"/>
  <c r="T12" i="13"/>
  <c r="T13" i="13"/>
  <c r="T14" i="13"/>
  <c r="T15" i="13"/>
  <c r="T7" i="13"/>
  <c r="T18" i="13"/>
  <c r="T19" i="13"/>
  <c r="T20" i="13"/>
  <c r="T21" i="13"/>
  <c r="T17" i="13"/>
  <c r="T16" i="13"/>
  <c r="T6" i="13"/>
  <c r="U8" i="13"/>
  <c r="U9" i="13"/>
  <c r="U10" i="13"/>
  <c r="U11" i="13"/>
  <c r="U12" i="13"/>
  <c r="U13" i="13"/>
  <c r="U14" i="13"/>
  <c r="U15" i="13"/>
  <c r="U7" i="13"/>
  <c r="U18" i="13"/>
  <c r="U19" i="13"/>
  <c r="U20" i="13"/>
  <c r="U21" i="13"/>
  <c r="U17" i="13"/>
  <c r="U16" i="13"/>
  <c r="U6" i="13"/>
  <c r="V8" i="13"/>
  <c r="V9" i="13"/>
  <c r="V10" i="13"/>
  <c r="V11" i="13"/>
  <c r="V12" i="13"/>
  <c r="V13" i="13"/>
  <c r="V14" i="13"/>
  <c r="V15" i="13"/>
  <c r="V7" i="13"/>
  <c r="V18" i="13"/>
  <c r="V19" i="13"/>
  <c r="V20" i="13"/>
  <c r="V21" i="13"/>
  <c r="V17" i="13"/>
  <c r="V16" i="13"/>
  <c r="V6" i="13"/>
  <c r="W8" i="13"/>
  <c r="W9" i="13"/>
  <c r="W10" i="13"/>
  <c r="W11" i="13"/>
  <c r="W12" i="13"/>
  <c r="W13" i="13"/>
  <c r="W14" i="13"/>
  <c r="W15" i="13"/>
  <c r="W7" i="13"/>
  <c r="W18" i="13"/>
  <c r="W19" i="13"/>
  <c r="W20" i="13"/>
  <c r="W21" i="13"/>
  <c r="W17" i="13"/>
  <c r="W16" i="13"/>
  <c r="W6" i="13"/>
  <c r="X8" i="13"/>
  <c r="X9" i="13"/>
  <c r="X10" i="13"/>
  <c r="X11" i="13"/>
  <c r="X12" i="13"/>
  <c r="X13" i="13"/>
  <c r="X14" i="13"/>
  <c r="X15" i="13"/>
  <c r="X7" i="13"/>
  <c r="X18" i="13"/>
  <c r="X19" i="13"/>
  <c r="X20" i="13"/>
  <c r="X21" i="13"/>
  <c r="X17" i="13"/>
  <c r="X16" i="13"/>
  <c r="X6" i="13"/>
  <c r="Y8" i="13"/>
  <c r="Y9" i="13"/>
  <c r="Y10" i="13"/>
  <c r="Y11" i="13"/>
  <c r="Y12" i="13"/>
  <c r="Y13" i="13"/>
  <c r="Y14" i="13"/>
  <c r="Y15" i="13"/>
  <c r="Y7" i="13"/>
  <c r="Y18" i="13"/>
  <c r="Y19" i="13"/>
  <c r="Y20" i="13"/>
  <c r="Y21" i="13"/>
  <c r="Y17" i="13"/>
  <c r="Y16" i="13"/>
  <c r="Y6" i="13"/>
  <c r="Z8" i="13"/>
  <c r="Z9" i="13"/>
  <c r="Z10" i="13"/>
  <c r="Z11" i="13"/>
  <c r="Z12" i="13"/>
  <c r="Z13" i="13"/>
  <c r="Z14" i="13"/>
  <c r="Z15" i="13"/>
  <c r="Z7" i="13"/>
  <c r="Z18" i="13"/>
  <c r="Z19" i="13"/>
  <c r="Z20" i="13"/>
  <c r="Z21" i="13"/>
  <c r="Z17" i="13"/>
  <c r="Z16" i="13"/>
  <c r="Z6" i="13"/>
  <c r="AA8" i="13"/>
  <c r="AA9" i="13"/>
  <c r="AA10" i="13"/>
  <c r="AA11" i="13"/>
  <c r="AA12" i="13"/>
  <c r="AA13" i="13"/>
  <c r="AA14" i="13"/>
  <c r="AA15" i="13"/>
  <c r="AA7" i="13"/>
  <c r="AA18" i="13"/>
  <c r="AA19" i="13"/>
  <c r="AA20" i="13"/>
  <c r="AA21" i="13"/>
  <c r="AA17" i="13"/>
  <c r="AA16" i="13"/>
  <c r="AA6" i="13"/>
  <c r="AB8" i="13"/>
  <c r="AB9" i="13"/>
  <c r="AB10" i="13"/>
  <c r="AB11" i="13"/>
  <c r="AB12" i="13"/>
  <c r="AB13" i="13"/>
  <c r="AB14" i="13"/>
  <c r="AB15" i="13"/>
  <c r="AB7" i="13"/>
  <c r="AB18" i="13"/>
  <c r="AB19" i="13"/>
  <c r="AB20" i="13"/>
  <c r="AB21" i="13"/>
  <c r="AB17" i="13"/>
  <c r="AB16" i="13"/>
  <c r="AB6" i="13"/>
  <c r="AD8" i="13"/>
  <c r="AD9" i="13"/>
  <c r="AD10" i="13"/>
  <c r="AD11" i="13"/>
  <c r="AD12" i="13"/>
  <c r="AD13" i="13"/>
  <c r="AD14" i="13"/>
  <c r="AD15" i="13"/>
  <c r="AD7" i="13"/>
  <c r="AD18" i="13"/>
  <c r="AD19" i="13"/>
  <c r="AD20" i="13"/>
  <c r="AD21" i="13"/>
  <c r="AD17" i="13"/>
  <c r="AD16" i="13"/>
  <c r="AD6" i="13"/>
  <c r="AE8" i="13"/>
  <c r="AE9" i="13"/>
  <c r="AE10" i="13"/>
  <c r="AE11" i="13"/>
  <c r="AE12" i="13"/>
  <c r="AE13" i="13"/>
  <c r="AE14" i="13"/>
  <c r="AE15" i="13"/>
  <c r="AE7" i="13"/>
  <c r="AE18" i="13"/>
  <c r="AE19" i="13"/>
  <c r="AE20" i="13"/>
  <c r="AE21" i="13"/>
  <c r="AE17" i="13"/>
  <c r="AE16" i="13"/>
  <c r="AE6" i="13"/>
  <c r="AF8" i="13"/>
  <c r="AF9" i="13"/>
  <c r="AF10" i="13"/>
  <c r="AF11" i="13"/>
  <c r="AF12" i="13"/>
  <c r="AF13" i="13"/>
  <c r="AF14" i="13"/>
  <c r="AF15" i="13"/>
  <c r="AF7" i="13"/>
  <c r="AF18" i="13"/>
  <c r="AF19" i="13"/>
  <c r="AF20" i="13"/>
  <c r="AF21" i="13"/>
  <c r="AF17" i="13"/>
  <c r="AF16" i="13"/>
  <c r="AF6" i="13"/>
  <c r="AG8" i="13"/>
  <c r="AG9" i="13"/>
  <c r="AG10" i="13"/>
  <c r="AG11" i="13"/>
  <c r="AG12" i="13"/>
  <c r="AG13" i="13"/>
  <c r="AG14" i="13"/>
  <c r="AG15" i="13"/>
  <c r="AG7" i="13"/>
  <c r="AG18" i="13"/>
  <c r="AG19" i="13"/>
  <c r="AG20" i="13"/>
  <c r="AG21" i="13"/>
  <c r="AG17" i="13"/>
  <c r="AG16" i="13"/>
  <c r="AG6" i="13"/>
  <c r="AH8" i="13"/>
  <c r="AH9" i="13"/>
  <c r="AH10" i="13"/>
  <c r="AH11" i="13"/>
  <c r="AH12" i="13"/>
  <c r="AH13" i="13"/>
  <c r="AH14" i="13"/>
  <c r="AH15" i="13"/>
  <c r="AH7" i="13"/>
  <c r="AH18" i="13"/>
  <c r="AH19" i="13"/>
  <c r="AH20" i="13"/>
  <c r="AH21" i="13"/>
  <c r="AH17" i="13"/>
  <c r="AH16" i="13"/>
  <c r="AH6" i="13"/>
  <c r="AI8" i="13"/>
  <c r="AI9" i="13"/>
  <c r="AI10" i="13"/>
  <c r="AI11" i="13"/>
  <c r="AI12" i="13"/>
  <c r="AI13" i="13"/>
  <c r="AI14" i="13"/>
  <c r="AI15" i="13"/>
  <c r="AI7" i="13"/>
  <c r="AI18" i="13"/>
  <c r="AI19" i="13"/>
  <c r="AI20" i="13"/>
  <c r="AI21" i="13"/>
  <c r="AI17" i="13"/>
  <c r="AI16" i="13"/>
  <c r="AI6" i="13"/>
  <c r="AJ8" i="13"/>
  <c r="AJ9" i="13"/>
  <c r="AJ10" i="13"/>
  <c r="AJ11" i="13"/>
  <c r="AJ12" i="13"/>
  <c r="AJ13" i="13"/>
  <c r="AJ14" i="13"/>
  <c r="AJ15" i="13"/>
  <c r="AJ7" i="13"/>
  <c r="AJ18" i="13"/>
  <c r="AJ19" i="13"/>
  <c r="AJ20" i="13"/>
  <c r="AJ21" i="13"/>
  <c r="AJ17" i="13"/>
  <c r="AJ16" i="13"/>
  <c r="AJ6" i="13"/>
  <c r="AK8" i="13"/>
  <c r="AK9" i="13"/>
  <c r="AK10" i="13"/>
  <c r="AK11" i="13"/>
  <c r="AK12" i="13"/>
  <c r="AK13" i="13"/>
  <c r="AK14" i="13"/>
  <c r="AK15" i="13"/>
  <c r="AK7" i="13"/>
  <c r="AK18" i="13"/>
  <c r="AK19" i="13"/>
  <c r="AK20" i="13"/>
  <c r="AK21" i="13"/>
  <c r="AK17" i="13"/>
  <c r="AK16" i="13"/>
  <c r="AK6" i="13"/>
  <c r="AL8" i="13"/>
  <c r="AL9" i="13"/>
  <c r="AL10" i="13"/>
  <c r="AL11" i="13"/>
  <c r="AL12" i="13"/>
  <c r="AL13" i="13"/>
  <c r="AL14" i="13"/>
  <c r="AL15" i="13"/>
  <c r="AL7" i="13"/>
  <c r="AL18" i="13"/>
  <c r="AL19" i="13"/>
  <c r="AL20" i="13"/>
  <c r="AL21" i="13"/>
  <c r="AL17" i="13"/>
  <c r="AL16" i="13"/>
  <c r="AL6" i="13"/>
  <c r="AM8" i="13"/>
  <c r="AM9" i="13"/>
  <c r="AM10" i="13"/>
  <c r="AM11" i="13"/>
  <c r="AM12" i="13"/>
  <c r="AM13" i="13"/>
  <c r="AM14" i="13"/>
  <c r="AM15" i="13"/>
  <c r="AM7" i="13"/>
  <c r="AM18" i="13"/>
  <c r="AM19" i="13"/>
  <c r="AM20" i="13"/>
  <c r="AM21" i="13"/>
  <c r="AM17" i="13"/>
  <c r="AM16" i="13"/>
  <c r="AM6" i="13"/>
  <c r="AN8" i="13"/>
  <c r="AN9" i="13"/>
  <c r="AN10" i="13"/>
  <c r="AN11" i="13"/>
  <c r="AN12" i="13"/>
  <c r="AN13" i="13"/>
  <c r="AN14" i="13"/>
  <c r="AN15" i="13"/>
  <c r="AN7" i="13"/>
  <c r="AN18" i="13"/>
  <c r="AN19" i="13"/>
  <c r="AN20" i="13"/>
  <c r="AN21" i="13"/>
  <c r="AN17" i="13"/>
  <c r="AN16" i="13"/>
  <c r="AN6" i="13"/>
  <c r="AO8" i="13"/>
  <c r="AO9" i="13"/>
  <c r="AO10" i="13"/>
  <c r="AO11" i="13"/>
  <c r="AO12" i="13"/>
  <c r="AO13" i="13"/>
  <c r="AO14" i="13"/>
  <c r="AO15" i="13"/>
  <c r="AO7" i="13"/>
  <c r="AO18" i="13"/>
  <c r="AO19" i="13"/>
  <c r="AO20" i="13"/>
  <c r="AO21" i="13"/>
  <c r="AO17" i="13"/>
  <c r="AO16" i="13"/>
  <c r="AO6" i="13"/>
  <c r="AQ8" i="13"/>
  <c r="AQ9" i="13"/>
  <c r="AQ10" i="13"/>
  <c r="AQ11" i="13"/>
  <c r="AQ12" i="13"/>
  <c r="AQ13" i="13"/>
  <c r="AQ14" i="13"/>
  <c r="AQ15" i="13"/>
  <c r="AQ7" i="13"/>
  <c r="AQ18" i="13"/>
  <c r="AQ19" i="13"/>
  <c r="AQ20" i="13"/>
  <c r="AQ21" i="13"/>
  <c r="AQ17" i="13"/>
  <c r="AQ16" i="13"/>
  <c r="AQ6" i="13"/>
  <c r="AR8" i="13"/>
  <c r="AR9" i="13"/>
  <c r="AR10" i="13"/>
  <c r="AR11" i="13"/>
  <c r="AR12" i="13"/>
  <c r="AR13" i="13"/>
  <c r="AR14" i="13"/>
  <c r="AR15" i="13"/>
  <c r="AR7" i="13"/>
  <c r="AR18" i="13"/>
  <c r="AR19" i="13"/>
  <c r="AR20" i="13"/>
  <c r="AR21" i="13"/>
  <c r="AR17" i="13"/>
  <c r="AR16" i="13"/>
  <c r="AR6" i="13"/>
  <c r="AS8" i="13"/>
  <c r="AS9" i="13"/>
  <c r="AS10" i="13"/>
  <c r="AS11" i="13"/>
  <c r="AS12" i="13"/>
  <c r="AS13" i="13"/>
  <c r="AS14" i="13"/>
  <c r="AS15" i="13"/>
  <c r="AS7" i="13"/>
  <c r="AS18" i="13"/>
  <c r="AS19" i="13"/>
  <c r="AS20" i="13"/>
  <c r="AS21" i="13"/>
  <c r="AS17" i="13"/>
  <c r="AS16" i="13"/>
  <c r="AS6" i="13"/>
  <c r="AT8" i="13"/>
  <c r="AT9" i="13"/>
  <c r="AT10" i="13"/>
  <c r="AT11" i="13"/>
  <c r="AT12" i="13"/>
  <c r="AT13" i="13"/>
  <c r="AT14" i="13"/>
  <c r="AT15" i="13"/>
  <c r="AT7" i="13"/>
  <c r="AT18" i="13"/>
  <c r="AT19" i="13"/>
  <c r="AT20" i="13"/>
  <c r="AT21" i="13"/>
  <c r="AT17" i="13"/>
  <c r="AT16" i="13"/>
  <c r="AT6" i="13"/>
  <c r="AU8" i="13"/>
  <c r="AU9" i="13"/>
  <c r="AU10" i="13"/>
  <c r="AU11" i="13"/>
  <c r="AU12" i="13"/>
  <c r="AU13" i="13"/>
  <c r="AU14" i="13"/>
  <c r="AU15" i="13"/>
  <c r="AU7" i="13"/>
  <c r="AU18" i="13"/>
  <c r="AU19" i="13"/>
  <c r="AU20" i="13"/>
  <c r="AU21" i="13"/>
  <c r="AU17" i="13"/>
  <c r="AU16" i="13"/>
  <c r="AU6" i="13"/>
  <c r="AV8" i="13"/>
  <c r="AV9" i="13"/>
  <c r="AV10" i="13"/>
  <c r="AV11" i="13"/>
  <c r="AV12" i="13"/>
  <c r="AV13" i="13"/>
  <c r="AV14" i="13"/>
  <c r="AV15" i="13"/>
  <c r="AV7" i="13"/>
  <c r="AV18" i="13"/>
  <c r="AV19" i="13"/>
  <c r="AV20" i="13"/>
  <c r="AV21" i="13"/>
  <c r="AV17" i="13"/>
  <c r="AV16" i="13"/>
  <c r="AV6" i="13"/>
  <c r="AW8" i="13"/>
  <c r="AW9" i="13"/>
  <c r="AW10" i="13"/>
  <c r="AW11" i="13"/>
  <c r="AW12" i="13"/>
  <c r="AW13" i="13"/>
  <c r="AW14" i="13"/>
  <c r="AW15" i="13"/>
  <c r="AW7" i="13"/>
  <c r="AW18" i="13"/>
  <c r="AW19" i="13"/>
  <c r="AW20" i="13"/>
  <c r="AW21" i="13"/>
  <c r="AW17" i="13"/>
  <c r="AW16" i="13"/>
  <c r="AW6" i="13"/>
  <c r="AX8" i="13"/>
  <c r="AX9" i="13"/>
  <c r="AX10" i="13"/>
  <c r="AX11" i="13"/>
  <c r="AX12" i="13"/>
  <c r="AX13" i="13"/>
  <c r="AX14" i="13"/>
  <c r="AX15" i="13"/>
  <c r="AX7" i="13"/>
  <c r="AX18" i="13"/>
  <c r="AX19" i="13"/>
  <c r="AX20" i="13"/>
  <c r="AX21" i="13"/>
  <c r="AX17" i="13"/>
  <c r="AX16" i="13"/>
  <c r="AX6" i="13"/>
  <c r="AY8" i="13"/>
  <c r="AY9" i="13"/>
  <c r="AY10" i="13"/>
  <c r="AY11" i="13"/>
  <c r="AY12" i="13"/>
  <c r="AY13" i="13"/>
  <c r="AY14" i="13"/>
  <c r="AY15" i="13"/>
  <c r="AY7" i="13"/>
  <c r="AY18" i="13"/>
  <c r="AY19" i="13"/>
  <c r="AY20" i="13"/>
  <c r="AY21" i="13"/>
  <c r="AY17" i="13"/>
  <c r="AY16" i="13"/>
  <c r="AY6" i="13"/>
  <c r="AZ8" i="13"/>
  <c r="AZ9" i="13"/>
  <c r="AZ10" i="13"/>
  <c r="AZ11" i="13"/>
  <c r="AZ12" i="13"/>
  <c r="AZ13" i="13"/>
  <c r="AZ14" i="13"/>
  <c r="AZ15" i="13"/>
  <c r="AZ7" i="13"/>
  <c r="AZ18" i="13"/>
  <c r="AZ19" i="13"/>
  <c r="AZ20" i="13"/>
  <c r="AZ21" i="13"/>
  <c r="AZ17" i="13"/>
  <c r="AZ16" i="13"/>
  <c r="AZ6" i="13"/>
  <c r="BA8" i="13"/>
  <c r="BA9" i="13"/>
  <c r="BA10" i="13"/>
  <c r="BA11" i="13"/>
  <c r="BA12" i="13"/>
  <c r="BA13" i="13"/>
  <c r="BA14" i="13"/>
  <c r="BA15" i="13"/>
  <c r="BA7" i="13"/>
  <c r="BA18" i="13"/>
  <c r="BA19" i="13"/>
  <c r="BA20" i="13"/>
  <c r="BA21" i="13"/>
  <c r="BA17" i="13"/>
  <c r="BA16" i="13"/>
  <c r="BA6" i="13"/>
  <c r="BB8" i="13"/>
  <c r="BB9" i="13"/>
  <c r="BB10" i="13"/>
  <c r="BB11" i="13"/>
  <c r="BB12" i="13"/>
  <c r="BB13" i="13"/>
  <c r="BB14" i="13"/>
  <c r="BB15" i="13"/>
  <c r="BB7" i="13"/>
  <c r="BB18" i="13"/>
  <c r="BB19" i="13"/>
  <c r="BB20" i="13"/>
  <c r="BB21" i="13"/>
  <c r="BB17" i="13"/>
  <c r="BB16" i="13"/>
  <c r="BB6" i="13"/>
  <c r="BB10" i="12"/>
  <c r="BB11" i="12"/>
  <c r="AQ21" i="11"/>
  <c r="AQ22" i="11"/>
  <c r="AQ23" i="11"/>
  <c r="AQ24" i="11"/>
  <c r="AQ25" i="11"/>
  <c r="AQ26" i="11"/>
  <c r="AQ27" i="11"/>
  <c r="AQ10" i="11"/>
  <c r="D15" i="11"/>
  <c r="D11" i="11"/>
  <c r="AR19" i="11"/>
  <c r="AS19" i="11"/>
  <c r="AT19" i="11"/>
  <c r="AU19" i="11"/>
  <c r="AV19" i="11"/>
  <c r="AW19" i="11"/>
  <c r="AX19" i="11"/>
  <c r="AY19" i="11"/>
  <c r="AZ19" i="11"/>
  <c r="BA19" i="11"/>
  <c r="BB19" i="11"/>
  <c r="BC19" i="11"/>
  <c r="AQ19" i="11"/>
  <c r="AQ11" i="11"/>
  <c r="E15" i="11"/>
  <c r="F15" i="11"/>
  <c r="G15" i="11"/>
  <c r="H15" i="11"/>
  <c r="I15" i="11"/>
  <c r="J15" i="11"/>
  <c r="K15" i="11"/>
  <c r="L15" i="11"/>
  <c r="M15" i="11"/>
  <c r="N15" i="11"/>
  <c r="O15" i="11"/>
  <c r="P15" i="11"/>
  <c r="Q15" i="11"/>
  <c r="R15" i="11"/>
  <c r="S15" i="11"/>
  <c r="T15" i="11"/>
  <c r="U15" i="11"/>
  <c r="V15" i="11"/>
  <c r="W15" i="11"/>
  <c r="X15" i="11"/>
  <c r="Y15" i="11"/>
  <c r="Z15" i="11"/>
  <c r="AA15" i="11"/>
  <c r="AB15" i="11"/>
  <c r="AC15" i="11"/>
  <c r="AD15" i="11"/>
  <c r="AE15" i="11"/>
  <c r="AF15" i="11"/>
  <c r="AG15" i="11"/>
  <c r="AH15" i="11"/>
  <c r="AI15" i="11"/>
  <c r="AJ15" i="11"/>
  <c r="AK15" i="11"/>
  <c r="AL15" i="11"/>
  <c r="AM15" i="11"/>
  <c r="AN15" i="11"/>
  <c r="AO15" i="11"/>
  <c r="AP15" i="11"/>
  <c r="AQ16" i="11"/>
  <c r="AQ17" i="11"/>
  <c r="AQ18" i="11"/>
  <c r="AQ28" i="11"/>
  <c r="AQ39" i="11"/>
  <c r="AQ15" i="11"/>
  <c r="AR15" i="11"/>
  <c r="AS15" i="11"/>
  <c r="AT15" i="11"/>
  <c r="AU15" i="11"/>
  <c r="AV15" i="11"/>
  <c r="AW15" i="11"/>
  <c r="AX15" i="11"/>
  <c r="AY15" i="11"/>
  <c r="AZ15" i="11"/>
  <c r="BA15" i="11"/>
  <c r="BB15" i="11"/>
  <c r="BC15" i="11"/>
  <c r="BD16" i="11"/>
  <c r="BD17" i="11"/>
  <c r="BD18" i="11"/>
  <c r="BD20" i="11"/>
  <c r="BD21" i="11"/>
  <c r="BD23" i="11"/>
  <c r="BD24" i="11"/>
  <c r="BD25" i="11"/>
  <c r="BD26" i="11"/>
  <c r="BD27" i="11"/>
  <c r="BD19" i="11"/>
  <c r="BD28" i="11"/>
  <c r="BD39" i="11"/>
  <c r="BD15" i="11"/>
  <c r="BE19" i="11"/>
  <c r="BE15" i="11"/>
  <c r="BF19" i="11"/>
  <c r="BF15" i="11"/>
  <c r="BG19" i="11"/>
  <c r="BG15" i="11"/>
  <c r="BH19" i="11"/>
  <c r="BH15" i="11"/>
  <c r="BI19" i="11"/>
  <c r="BI15" i="11"/>
  <c r="BJ19" i="11"/>
  <c r="BJ15" i="11"/>
  <c r="BK19" i="11"/>
  <c r="BK15" i="11"/>
  <c r="BL19" i="11"/>
  <c r="BL15" i="11"/>
  <c r="BM19" i="11"/>
  <c r="BM15" i="11"/>
  <c r="BN19" i="11"/>
  <c r="BN15" i="11"/>
  <c r="BO19" i="11"/>
  <c r="BO15" i="11"/>
  <c r="AQ20" i="11"/>
  <c r="AQ29" i="11"/>
  <c r="BD29" i="11"/>
  <c r="AQ30" i="11"/>
  <c r="BD30" i="11"/>
  <c r="AQ31" i="11"/>
  <c r="BD31" i="11"/>
  <c r="AQ32" i="11"/>
  <c r="BD32" i="11"/>
  <c r="AQ33" i="11"/>
  <c r="BD33" i="11"/>
  <c r="AQ34" i="11"/>
  <c r="BD34" i="11"/>
  <c r="AQ35" i="11"/>
  <c r="BD35" i="11"/>
  <c r="AQ36" i="11"/>
  <c r="BD36" i="11"/>
  <c r="AQ37" i="11"/>
  <c r="BD37" i="11"/>
  <c r="AQ38" i="11"/>
  <c r="BD38" i="11"/>
  <c r="AQ40" i="11"/>
  <c r="BD40" i="11"/>
  <c r="D41" i="11"/>
  <c r="E41" i="11"/>
  <c r="F41" i="11"/>
  <c r="G41" i="11"/>
  <c r="H41" i="11"/>
  <c r="I41" i="11"/>
  <c r="J41" i="11"/>
  <c r="K41" i="11"/>
  <c r="L41" i="11"/>
  <c r="M41" i="11"/>
  <c r="N41" i="11"/>
  <c r="O41" i="11"/>
  <c r="P41" i="11"/>
  <c r="Q41" i="11"/>
  <c r="R41" i="11"/>
  <c r="S41" i="11"/>
  <c r="T41" i="11"/>
  <c r="U41" i="11"/>
  <c r="V41" i="11"/>
  <c r="W41" i="11"/>
  <c r="X41" i="11"/>
  <c r="Y41" i="11"/>
  <c r="Z41" i="11"/>
  <c r="AA41" i="11"/>
  <c r="AB41" i="11"/>
  <c r="AC41" i="11"/>
  <c r="AD41" i="11"/>
  <c r="AE41" i="11"/>
  <c r="AF41" i="11"/>
  <c r="AG41" i="11"/>
  <c r="AH41" i="11"/>
  <c r="AI41" i="11"/>
  <c r="AJ41" i="11"/>
  <c r="AK41" i="11"/>
  <c r="AL41" i="11"/>
  <c r="AM41" i="11"/>
  <c r="AN41" i="11"/>
  <c r="AO41" i="11"/>
  <c r="AP41" i="11"/>
  <c r="AQ41" i="11"/>
  <c r="BD41" i="11"/>
  <c r="AQ42" i="11"/>
  <c r="BD42" i="11"/>
  <c r="AQ43" i="11"/>
  <c r="BD43" i="11"/>
  <c r="AQ44" i="11"/>
  <c r="BD44" i="11"/>
  <c r="AQ45" i="11"/>
  <c r="BD46" i="11"/>
  <c r="BD47" i="11"/>
  <c r="BD48" i="11"/>
  <c r="BD49" i="11"/>
  <c r="BD50" i="11"/>
  <c r="BD51" i="11"/>
  <c r="BD52" i="11"/>
  <c r="BD53" i="11"/>
  <c r="BD45" i="11"/>
  <c r="BE45" i="11"/>
  <c r="BF45" i="11"/>
  <c r="BG45" i="11"/>
  <c r="BH45" i="11"/>
  <c r="BI45" i="11"/>
  <c r="BJ45" i="11"/>
  <c r="BK45" i="11"/>
  <c r="BL45" i="11"/>
  <c r="BM45" i="11"/>
  <c r="BN45" i="11"/>
  <c r="BO45" i="11"/>
  <c r="AQ46" i="11"/>
  <c r="AQ47" i="11"/>
  <c r="AQ48" i="11"/>
  <c r="AQ49" i="11"/>
  <c r="AQ50" i="11"/>
  <c r="AQ51" i="11"/>
  <c r="AQ52" i="11"/>
  <c r="AQ53" i="11"/>
  <c r="AQ54" i="11"/>
  <c r="BD54" i="11"/>
  <c r="AQ55" i="11"/>
  <c r="BD55" i="11"/>
  <c r="AQ56" i="11"/>
  <c r="BD56" i="11"/>
  <c r="AQ57" i="11"/>
  <c r="BD57" i="11"/>
  <c r="AQ58" i="11"/>
  <c r="BD58" i="11"/>
  <c r="AQ59" i="11"/>
  <c r="BD59" i="11"/>
  <c r="AQ60" i="11"/>
  <c r="BD60" i="11"/>
  <c r="AQ61" i="11"/>
  <c r="BD61" i="11"/>
  <c r="AQ62" i="11"/>
  <c r="BD62" i="11"/>
  <c r="AQ63" i="11"/>
  <c r="BD63" i="11"/>
  <c r="AQ64" i="11"/>
  <c r="BD64" i="11"/>
  <c r="AQ65" i="11"/>
  <c r="BD65" i="11"/>
  <c r="AQ66" i="11"/>
  <c r="BD66" i="11"/>
  <c r="D67" i="11"/>
  <c r="E67" i="11"/>
  <c r="F67" i="11"/>
  <c r="G67" i="11"/>
  <c r="H67" i="11"/>
  <c r="I67" i="11"/>
  <c r="J67" i="11"/>
  <c r="K67" i="11"/>
  <c r="L67" i="11"/>
  <c r="M67" i="11"/>
  <c r="N67" i="11"/>
  <c r="O67" i="11"/>
  <c r="P67" i="11"/>
  <c r="Q67" i="11"/>
  <c r="R67" i="11"/>
  <c r="S67" i="11"/>
  <c r="T67" i="11"/>
  <c r="U67" i="11"/>
  <c r="V67" i="11"/>
  <c r="W67" i="11"/>
  <c r="X67" i="11"/>
  <c r="Y67" i="11"/>
  <c r="Z67" i="11"/>
  <c r="AA67" i="11"/>
  <c r="AB67" i="11"/>
  <c r="AC67" i="11"/>
  <c r="AD67" i="11"/>
  <c r="AE67" i="11"/>
  <c r="AF67" i="11"/>
  <c r="AG67" i="11"/>
  <c r="AH67" i="11"/>
  <c r="AI67" i="11"/>
  <c r="AJ67" i="11"/>
  <c r="AK67" i="11"/>
  <c r="AL67" i="11"/>
  <c r="AM67" i="11"/>
  <c r="AN67" i="11"/>
  <c r="AO67" i="11"/>
  <c r="AP67" i="11"/>
  <c r="AQ68" i="11"/>
  <c r="AQ69" i="11"/>
  <c r="AQ70" i="11"/>
  <c r="AQ71" i="11"/>
  <c r="AQ80" i="11"/>
  <c r="AQ91" i="11"/>
  <c r="AQ67" i="11"/>
  <c r="BD67" i="11"/>
  <c r="BD68" i="11"/>
  <c r="BD69" i="11"/>
  <c r="BD70" i="11"/>
  <c r="BD71" i="11"/>
  <c r="AQ72" i="11"/>
  <c r="BD72" i="11"/>
  <c r="AQ73" i="11"/>
  <c r="BD73" i="11"/>
  <c r="AQ75" i="11"/>
  <c r="BD75" i="11"/>
  <c r="AQ76" i="11"/>
  <c r="BD76" i="11"/>
  <c r="AQ77" i="11"/>
  <c r="BD77" i="11"/>
  <c r="AQ78" i="11"/>
  <c r="BD78" i="11"/>
  <c r="AQ79" i="11"/>
  <c r="BD79" i="11"/>
  <c r="BD80" i="11"/>
  <c r="AQ81" i="11"/>
  <c r="BD81" i="11"/>
  <c r="AQ82" i="11"/>
  <c r="BD82" i="11"/>
  <c r="AQ83" i="11"/>
  <c r="BD83" i="11"/>
  <c r="AQ84" i="11"/>
  <c r="BD84" i="11"/>
  <c r="AQ85" i="11"/>
  <c r="BD85" i="11"/>
  <c r="AQ86" i="11"/>
  <c r="BD86" i="11"/>
  <c r="AQ87" i="11"/>
  <c r="BD87" i="11"/>
  <c r="AQ88" i="11"/>
  <c r="BD88" i="11"/>
  <c r="AQ89" i="11"/>
  <c r="BD89" i="11"/>
  <c r="AQ90" i="11"/>
  <c r="BD90" i="11"/>
  <c r="BD91" i="11"/>
  <c r="BD92" i="11"/>
  <c r="D19" i="10"/>
  <c r="D15" i="10"/>
  <c r="E19" i="10"/>
  <c r="E15" i="10"/>
  <c r="F19" i="10"/>
  <c r="F15" i="10"/>
  <c r="G19" i="10"/>
  <c r="G15" i="10"/>
  <c r="H19" i="10"/>
  <c r="H15" i="10"/>
  <c r="I19" i="10"/>
  <c r="I15" i="10"/>
  <c r="J19" i="10"/>
  <c r="J15" i="10"/>
  <c r="K19" i="10"/>
  <c r="K15" i="10"/>
  <c r="L19" i="10"/>
  <c r="L15" i="10"/>
  <c r="M19" i="10"/>
  <c r="M15" i="10"/>
  <c r="N19" i="10"/>
  <c r="N15" i="10"/>
  <c r="O19" i="10"/>
  <c r="O15" i="10"/>
  <c r="P19" i="10"/>
  <c r="P15" i="10"/>
  <c r="Q19" i="10"/>
  <c r="Q15" i="10"/>
  <c r="R19" i="10"/>
  <c r="R15" i="10"/>
  <c r="S19" i="10"/>
  <c r="S15" i="10"/>
  <c r="T19" i="10"/>
  <c r="T15" i="10"/>
  <c r="U19" i="10"/>
  <c r="U15" i="10"/>
  <c r="V19" i="10"/>
  <c r="V15" i="10"/>
  <c r="W19" i="10"/>
  <c r="W15" i="10"/>
  <c r="X19" i="10"/>
  <c r="X15" i="10"/>
  <c r="Y19" i="10"/>
  <c r="Y15" i="10"/>
  <c r="Z19" i="10"/>
  <c r="Z15" i="10"/>
  <c r="AA19" i="10"/>
  <c r="AA15" i="10"/>
  <c r="AB19" i="10"/>
  <c r="AB15" i="10"/>
  <c r="AC19" i="10"/>
  <c r="AC15" i="10"/>
  <c r="AD19" i="10"/>
  <c r="AD15" i="10"/>
  <c r="AE19" i="10"/>
  <c r="AE15" i="10"/>
  <c r="AF19" i="10"/>
  <c r="AF15" i="10"/>
  <c r="AG19" i="10"/>
  <c r="AG15" i="10"/>
  <c r="AH19" i="10"/>
  <c r="AH15" i="10"/>
  <c r="AI19" i="10"/>
  <c r="AI15" i="10"/>
  <c r="AJ19" i="10"/>
  <c r="AJ15" i="10"/>
  <c r="AK19" i="10"/>
  <c r="AK15" i="10"/>
  <c r="AL19" i="10"/>
  <c r="AL15" i="10"/>
  <c r="AM19" i="10"/>
  <c r="AM15" i="10"/>
  <c r="AN19" i="10"/>
  <c r="AN15" i="10"/>
  <c r="AO19" i="10"/>
  <c r="AO15" i="10"/>
  <c r="AP19" i="10"/>
  <c r="AP15" i="10"/>
  <c r="AQ16" i="10"/>
  <c r="AQ17" i="10"/>
  <c r="AQ18" i="10"/>
  <c r="AQ20" i="10"/>
  <c r="AQ21" i="10"/>
  <c r="AQ22" i="10"/>
  <c r="AQ23" i="10"/>
  <c r="AQ24" i="10"/>
  <c r="AQ25" i="10"/>
  <c r="AQ26" i="10"/>
  <c r="AQ27" i="10"/>
  <c r="AQ19" i="10"/>
  <c r="AQ28" i="10"/>
  <c r="AQ39" i="10"/>
  <c r="AQ15" i="10"/>
  <c r="AR19" i="10"/>
  <c r="AR15" i="10"/>
  <c r="AS19" i="10"/>
  <c r="AS15" i="10"/>
  <c r="AT19" i="10"/>
  <c r="AT15" i="10"/>
  <c r="AU19" i="10"/>
  <c r="AU15" i="10"/>
  <c r="AV19" i="10"/>
  <c r="AV15" i="10"/>
  <c r="AW19" i="10"/>
  <c r="AW15" i="10"/>
  <c r="AX19" i="10"/>
  <c r="AX15" i="10"/>
  <c r="AY19" i="10"/>
  <c r="AY15" i="10"/>
  <c r="AZ19" i="10"/>
  <c r="AZ15" i="10"/>
  <c r="BA19" i="10"/>
  <c r="BA15" i="10"/>
  <c r="BB19" i="10"/>
  <c r="BB15" i="10"/>
  <c r="BC19" i="10"/>
  <c r="BC15" i="10"/>
  <c r="BD16" i="10"/>
  <c r="BD17" i="10"/>
  <c r="BD18" i="10"/>
  <c r="BD20" i="10"/>
  <c r="BD21" i="10"/>
  <c r="BD22" i="10"/>
  <c r="BD23" i="10"/>
  <c r="BD24" i="10"/>
  <c r="BD25" i="10"/>
  <c r="BD26" i="10"/>
  <c r="BD27" i="10"/>
  <c r="BD19" i="10"/>
  <c r="BD28" i="10"/>
  <c r="BD39" i="10"/>
  <c r="BD15" i="10"/>
  <c r="BE15" i="10"/>
  <c r="BF15" i="10"/>
  <c r="BG15" i="10"/>
  <c r="BH15" i="10"/>
  <c r="BI15" i="10"/>
  <c r="BJ15" i="10"/>
  <c r="BK15" i="10"/>
  <c r="BL15" i="10"/>
  <c r="BM15" i="10"/>
  <c r="BN15" i="10"/>
  <c r="BO15" i="10"/>
  <c r="AQ29" i="10"/>
  <c r="BD29" i="10"/>
  <c r="AQ30" i="10"/>
  <c r="BD30" i="10"/>
  <c r="AQ31" i="10"/>
  <c r="BD31" i="10"/>
  <c r="AQ32" i="10"/>
  <c r="BD32" i="10"/>
  <c r="AQ33" i="10"/>
  <c r="BD33" i="10"/>
  <c r="AQ34" i="10"/>
  <c r="BD34" i="10"/>
  <c r="AQ35" i="10"/>
  <c r="BD35" i="10"/>
  <c r="AQ36" i="10"/>
  <c r="BD36" i="10"/>
  <c r="AQ37" i="10"/>
  <c r="BD37" i="10"/>
  <c r="AQ38" i="10"/>
  <c r="BD38" i="10"/>
  <c r="AQ40" i="10"/>
  <c r="BD40" i="10"/>
  <c r="AQ41" i="10"/>
  <c r="BD41" i="10"/>
  <c r="AQ42" i="10"/>
  <c r="BD42" i="10"/>
  <c r="AQ43" i="10"/>
  <c r="BD43" i="10"/>
  <c r="AQ44" i="10"/>
  <c r="BD44" i="10"/>
  <c r="AQ45" i="10"/>
  <c r="BD45" i="10"/>
  <c r="AQ46" i="10"/>
  <c r="BD46" i="10"/>
  <c r="AQ47" i="10"/>
  <c r="BD47" i="10"/>
  <c r="AQ48" i="10"/>
  <c r="BD48" i="10"/>
  <c r="AQ49" i="10"/>
  <c r="BD49" i="10"/>
  <c r="AQ50" i="10"/>
  <c r="BD50" i="10"/>
  <c r="AQ51" i="10"/>
  <c r="BD51" i="10"/>
  <c r="AQ52" i="10"/>
  <c r="BD52" i="10"/>
  <c r="AQ53" i="10"/>
  <c r="BD53" i="10"/>
  <c r="AQ54" i="10"/>
  <c r="BD54" i="10"/>
  <c r="AQ55" i="10"/>
  <c r="BD55" i="10"/>
  <c r="AQ56" i="10"/>
  <c r="BD56" i="10"/>
  <c r="AQ57" i="10"/>
  <c r="BD57" i="10"/>
  <c r="AQ58" i="10"/>
  <c r="BD58" i="10"/>
  <c r="AQ59" i="10"/>
  <c r="BD59" i="10"/>
  <c r="AQ60" i="10"/>
  <c r="BD60" i="10"/>
  <c r="AQ61" i="10"/>
  <c r="BD61" i="10"/>
  <c r="AQ62" i="10"/>
  <c r="BD62" i="10"/>
  <c r="AQ63" i="10"/>
  <c r="BD63" i="10"/>
  <c r="AQ64" i="10"/>
  <c r="BD64" i="10"/>
  <c r="AQ65" i="10"/>
  <c r="BD65" i="10"/>
  <c r="AQ66" i="10"/>
  <c r="BD66" i="10"/>
  <c r="D67" i="10"/>
  <c r="AQ67" i="10"/>
  <c r="BD67" i="10"/>
  <c r="AQ68" i="10"/>
  <c r="BD68" i="10"/>
  <c r="AQ69" i="10"/>
  <c r="BD69" i="10"/>
  <c r="AQ70" i="10"/>
  <c r="BD70" i="10"/>
  <c r="AQ71" i="10"/>
  <c r="BD71" i="10"/>
  <c r="AQ72" i="10"/>
  <c r="BD72" i="10"/>
  <c r="AQ73" i="10"/>
  <c r="BD73" i="10"/>
  <c r="AQ75" i="10"/>
  <c r="BD75" i="10"/>
  <c r="AQ76" i="10"/>
  <c r="BD76" i="10"/>
  <c r="AQ77" i="10"/>
  <c r="BD77" i="10"/>
  <c r="AQ78" i="10"/>
  <c r="BD78" i="10"/>
  <c r="AQ79" i="10"/>
  <c r="BD79" i="10"/>
  <c r="AQ80" i="10"/>
  <c r="BD80" i="10"/>
  <c r="AQ81" i="10"/>
  <c r="BD81" i="10"/>
  <c r="AQ82" i="10"/>
  <c r="BD82" i="10"/>
  <c r="AQ83" i="10"/>
  <c r="BD83" i="10"/>
  <c r="AQ84" i="10"/>
  <c r="BD84" i="10"/>
  <c r="AQ85" i="10"/>
  <c r="BD85" i="10"/>
  <c r="AQ86" i="10"/>
  <c r="BD86" i="10"/>
  <c r="AQ87" i="10"/>
  <c r="BD87" i="10"/>
  <c r="AQ88" i="10"/>
  <c r="BD88" i="10"/>
  <c r="AQ89" i="10"/>
  <c r="BD89" i="10"/>
  <c r="AQ90" i="10"/>
  <c r="BD90" i="10"/>
  <c r="AQ91" i="10"/>
  <c r="BD91" i="10"/>
  <c r="AQ92" i="10"/>
  <c r="BD92" i="10"/>
  <c r="BO25" i="5"/>
  <c r="BN25" i="5"/>
  <c r="BM25" i="5"/>
  <c r="BL25" i="5"/>
  <c r="BK25" i="5"/>
  <c r="BJ25" i="5"/>
  <c r="BI25" i="5"/>
  <c r="BH25" i="5"/>
  <c r="BG25" i="5"/>
  <c r="BF25" i="5"/>
  <c r="BE25" i="5"/>
  <c r="BD25" i="5"/>
  <c r="BB25" i="5"/>
  <c r="BA25" i="5"/>
  <c r="AZ25" i="5"/>
  <c r="AY25" i="5"/>
  <c r="AX25" i="5"/>
  <c r="AW25" i="5"/>
  <c r="AV25" i="5"/>
  <c r="AU25" i="5"/>
  <c r="AT25" i="5"/>
  <c r="AS25" i="5"/>
  <c r="AR25" i="5"/>
  <c r="AQ25" i="5"/>
  <c r="AO25" i="5"/>
  <c r="AN25" i="5"/>
  <c r="AM25" i="5"/>
  <c r="AL25" i="5"/>
  <c r="AK25" i="5"/>
  <c r="AJ25" i="5"/>
  <c r="AI25" i="5"/>
  <c r="AH25" i="5"/>
  <c r="AG25" i="5"/>
  <c r="AF25" i="5"/>
  <c r="AE25" i="5"/>
  <c r="AD25" i="5"/>
  <c r="AB25" i="5"/>
  <c r="AA25" i="5"/>
  <c r="Z25" i="5"/>
  <c r="Y25" i="5"/>
  <c r="X25" i="5"/>
  <c r="W25" i="5"/>
  <c r="V25" i="5"/>
  <c r="U25" i="5"/>
  <c r="T25" i="5"/>
  <c r="S25" i="5"/>
  <c r="R25" i="5"/>
  <c r="Q25" i="5"/>
  <c r="O25" i="5"/>
  <c r="N25" i="5"/>
  <c r="M25" i="5"/>
  <c r="L25" i="5"/>
  <c r="K25" i="5"/>
  <c r="J25" i="5"/>
  <c r="I25" i="5"/>
  <c r="H25" i="5"/>
  <c r="G25" i="5"/>
  <c r="F25" i="5"/>
  <c r="E25" i="5"/>
  <c r="D25" i="5"/>
  <c r="BO24" i="5"/>
  <c r="BN24" i="5"/>
  <c r="BM24" i="5"/>
  <c r="BL24" i="5"/>
  <c r="BK24" i="5"/>
  <c r="BJ24" i="5"/>
  <c r="BI24" i="5"/>
  <c r="BH24" i="5"/>
  <c r="BG24" i="5"/>
  <c r="BF24" i="5"/>
  <c r="BE24" i="5"/>
  <c r="BD24" i="5"/>
  <c r="BB24" i="5"/>
  <c r="BA24" i="5"/>
  <c r="AZ24" i="5"/>
  <c r="AY24" i="5"/>
  <c r="AX24" i="5"/>
  <c r="AW24" i="5"/>
  <c r="AV24" i="5"/>
  <c r="AU24" i="5"/>
  <c r="AT24" i="5"/>
  <c r="AS24" i="5"/>
  <c r="AR24" i="5"/>
  <c r="AQ24" i="5"/>
  <c r="AO24" i="5"/>
  <c r="AN24" i="5"/>
  <c r="AM24" i="5"/>
  <c r="AL24" i="5"/>
  <c r="AK24" i="5"/>
  <c r="AJ24" i="5"/>
  <c r="AI24" i="5"/>
  <c r="AH24" i="5"/>
  <c r="AG24" i="5"/>
  <c r="AF24" i="5"/>
  <c r="AE24" i="5"/>
  <c r="AD24" i="5"/>
  <c r="AB24" i="5"/>
  <c r="AA24" i="5"/>
  <c r="Z24" i="5"/>
  <c r="Y24" i="5"/>
  <c r="X24" i="5"/>
  <c r="W24" i="5"/>
  <c r="V24" i="5"/>
  <c r="U24" i="5"/>
  <c r="T24" i="5"/>
  <c r="S24" i="5"/>
  <c r="R24" i="5"/>
  <c r="Q24" i="5"/>
  <c r="O24" i="5"/>
  <c r="N24" i="5"/>
  <c r="M24" i="5"/>
  <c r="L24" i="5"/>
  <c r="K24" i="5"/>
  <c r="J24" i="5"/>
  <c r="I24" i="5"/>
  <c r="H24" i="5"/>
  <c r="G24" i="5"/>
  <c r="F24" i="5"/>
  <c r="E24" i="5"/>
  <c r="D24" i="5"/>
  <c r="BO25" i="1"/>
  <c r="BN25" i="1"/>
  <c r="BM25" i="1"/>
  <c r="BL25" i="1"/>
  <c r="BK25" i="1"/>
  <c r="BJ25" i="1"/>
  <c r="BI25" i="1"/>
  <c r="BH25" i="1"/>
  <c r="BG25" i="1"/>
  <c r="BF25" i="1"/>
  <c r="BE25" i="1"/>
  <c r="BD25" i="1"/>
  <c r="BO24" i="1"/>
  <c r="BN24" i="1"/>
  <c r="BM24" i="1"/>
  <c r="BL24" i="1"/>
  <c r="BK24" i="1"/>
  <c r="BJ24" i="1"/>
  <c r="BI24" i="1"/>
  <c r="BH24" i="1"/>
  <c r="BG24" i="1"/>
  <c r="BF24" i="1"/>
  <c r="BE24" i="1"/>
  <c r="BD24" i="1"/>
  <c r="BB10" i="9"/>
  <c r="BB11" i="9"/>
  <c r="BB25" i="1"/>
  <c r="BA25" i="1"/>
  <c r="AZ25" i="1"/>
  <c r="AY25" i="1"/>
  <c r="AX25" i="1"/>
  <c r="AW25" i="1"/>
  <c r="AV25" i="1"/>
  <c r="AU25" i="1"/>
  <c r="AT25" i="1"/>
  <c r="AS25" i="1"/>
  <c r="AR25" i="1"/>
  <c r="AQ25" i="1"/>
  <c r="BB24" i="1"/>
  <c r="BA24" i="1"/>
  <c r="AZ24" i="1"/>
  <c r="AY24" i="1"/>
  <c r="AX24" i="1"/>
  <c r="AW24" i="1"/>
  <c r="AV24" i="1"/>
  <c r="AU24" i="1"/>
  <c r="AT24" i="1"/>
  <c r="AS24" i="1"/>
  <c r="AR24" i="1"/>
  <c r="AQ24" i="1"/>
  <c r="AO25" i="1"/>
  <c r="AN25" i="1"/>
  <c r="AM25" i="1"/>
  <c r="AL25" i="1"/>
  <c r="AK25" i="1"/>
  <c r="AJ25" i="1"/>
  <c r="AI25" i="1"/>
  <c r="AH25" i="1"/>
  <c r="AG25" i="1"/>
  <c r="AF25" i="1"/>
  <c r="AE25" i="1"/>
  <c r="AD25" i="1"/>
  <c r="AO24" i="1"/>
  <c r="AN24" i="1"/>
  <c r="AM24" i="1"/>
  <c r="AL24" i="1"/>
  <c r="AK24" i="1"/>
  <c r="AJ24" i="1"/>
  <c r="AI24" i="1"/>
  <c r="AH24" i="1"/>
  <c r="AG24" i="1"/>
  <c r="AF24" i="1"/>
  <c r="AE24" i="1"/>
  <c r="AD24" i="1"/>
  <c r="AB25" i="1"/>
  <c r="AA25" i="1"/>
  <c r="Z25" i="1"/>
  <c r="Y25" i="1"/>
  <c r="X25" i="1"/>
  <c r="W25" i="1"/>
  <c r="V25" i="1"/>
  <c r="U25" i="1"/>
  <c r="T25" i="1"/>
  <c r="S25" i="1"/>
  <c r="R25" i="1"/>
  <c r="Q25" i="1"/>
  <c r="AB24" i="1"/>
  <c r="AA24" i="1"/>
  <c r="Z24" i="1"/>
  <c r="Y24" i="1"/>
  <c r="X24" i="1"/>
  <c r="W24" i="1"/>
  <c r="V24" i="1"/>
  <c r="U24" i="1"/>
  <c r="T24" i="1"/>
  <c r="S24" i="1"/>
  <c r="R24" i="1"/>
  <c r="Q24" i="1"/>
  <c r="O25" i="1"/>
  <c r="N25" i="1"/>
  <c r="M25" i="1"/>
  <c r="L25" i="1"/>
  <c r="K25" i="1"/>
  <c r="J25" i="1"/>
  <c r="I25" i="1"/>
  <c r="H25" i="1"/>
  <c r="G25" i="1"/>
  <c r="F25" i="1"/>
  <c r="E25" i="1"/>
  <c r="O24" i="1"/>
  <c r="N24" i="1"/>
  <c r="M24" i="1"/>
  <c r="L24" i="1"/>
  <c r="K24" i="1"/>
  <c r="J24" i="1"/>
  <c r="I24" i="1"/>
  <c r="H24" i="1"/>
  <c r="G24" i="1"/>
  <c r="F24" i="1"/>
  <c r="E24" i="1"/>
  <c r="D25" i="1"/>
  <c r="D24" i="1"/>
  <c r="AJ18" i="1"/>
  <c r="AK18" i="1"/>
  <c r="AL18" i="1"/>
  <c r="AM18" i="1"/>
  <c r="AN18" i="1"/>
  <c r="AO18" i="1"/>
  <c r="AQ18" i="1"/>
  <c r="AR18" i="1"/>
  <c r="AS18" i="1"/>
  <c r="AT18" i="1"/>
  <c r="AU18" i="1"/>
  <c r="AJ19" i="1"/>
  <c r="AK19" i="1"/>
  <c r="AL19" i="1"/>
  <c r="AM19" i="1"/>
  <c r="AN19" i="1"/>
  <c r="AO19" i="1"/>
  <c r="AQ19" i="1"/>
  <c r="AR19" i="1"/>
  <c r="AS19" i="1"/>
  <c r="AT19" i="1"/>
  <c r="AU19" i="1"/>
  <c r="AJ20" i="1"/>
  <c r="AK20" i="1"/>
  <c r="AL20" i="1"/>
  <c r="AM20" i="1"/>
  <c r="AN20" i="1"/>
  <c r="AO20" i="1"/>
  <c r="AQ20" i="1"/>
  <c r="AR20" i="1"/>
  <c r="AS20" i="1"/>
  <c r="AT20" i="1"/>
  <c r="AU20" i="1"/>
  <c r="AJ21" i="1"/>
  <c r="AK21" i="1"/>
  <c r="AL21" i="1"/>
  <c r="AM21" i="1"/>
  <c r="AN21" i="1"/>
  <c r="AO21" i="1"/>
  <c r="AQ21" i="1"/>
  <c r="AR21" i="1"/>
  <c r="AS21" i="1"/>
  <c r="AT21" i="1"/>
  <c r="AU21" i="1"/>
  <c r="O8" i="5"/>
  <c r="O9" i="5"/>
  <c r="O10" i="5"/>
  <c r="O11" i="5"/>
  <c r="O12" i="5"/>
  <c r="O13" i="5"/>
  <c r="O14" i="5"/>
  <c r="O15" i="5"/>
  <c r="O7" i="5"/>
  <c r="N8" i="5"/>
  <c r="N9" i="5"/>
  <c r="N10" i="5"/>
  <c r="N11" i="5"/>
  <c r="N12" i="5"/>
  <c r="N13" i="5"/>
  <c r="N14" i="5"/>
  <c r="N15" i="5"/>
  <c r="N7" i="5"/>
  <c r="M8" i="5"/>
  <c r="M9" i="5"/>
  <c r="M10" i="5"/>
  <c r="M11" i="5"/>
  <c r="M12" i="5"/>
  <c r="M13" i="5"/>
  <c r="M14" i="5"/>
  <c r="M15" i="5"/>
  <c r="M7" i="5"/>
  <c r="L8" i="5"/>
  <c r="L9" i="5"/>
  <c r="L10" i="5"/>
  <c r="L11" i="5"/>
  <c r="L12" i="5"/>
  <c r="L13" i="5"/>
  <c r="L14" i="5"/>
  <c r="L15" i="5"/>
  <c r="L7" i="5"/>
  <c r="K8" i="5"/>
  <c r="K9" i="5"/>
  <c r="K10" i="5"/>
  <c r="K11" i="5"/>
  <c r="K12" i="5"/>
  <c r="K13" i="5"/>
  <c r="K14" i="5"/>
  <c r="K15" i="5"/>
  <c r="K7" i="5"/>
  <c r="J8" i="5"/>
  <c r="J9" i="5"/>
  <c r="J10" i="5"/>
  <c r="J11" i="5"/>
  <c r="J12" i="5"/>
  <c r="J13" i="5"/>
  <c r="J14" i="5"/>
  <c r="J15" i="5"/>
  <c r="J7" i="5"/>
  <c r="I8" i="5"/>
  <c r="I9" i="5"/>
  <c r="I10" i="5"/>
  <c r="I11" i="5"/>
  <c r="I12" i="5"/>
  <c r="I13" i="5"/>
  <c r="I14" i="5"/>
  <c r="I15" i="5"/>
  <c r="I7" i="5"/>
  <c r="H8" i="5"/>
  <c r="H9" i="5"/>
  <c r="H10" i="5"/>
  <c r="H11" i="5"/>
  <c r="H12" i="5"/>
  <c r="H13" i="5"/>
  <c r="H14" i="5"/>
  <c r="H15" i="5"/>
  <c r="H7" i="5"/>
  <c r="G8" i="5"/>
  <c r="G9" i="5"/>
  <c r="G10" i="5"/>
  <c r="G11" i="5"/>
  <c r="G12" i="5"/>
  <c r="G13" i="5"/>
  <c r="G14" i="5"/>
  <c r="G15" i="5"/>
  <c r="G7" i="5"/>
  <c r="F8" i="5"/>
  <c r="F9" i="5"/>
  <c r="F10" i="5"/>
  <c r="F11" i="5"/>
  <c r="F12" i="5"/>
  <c r="F13" i="5"/>
  <c r="F14" i="5"/>
  <c r="F15" i="5"/>
  <c r="F7" i="5"/>
  <c r="E8" i="5"/>
  <c r="E9" i="5"/>
  <c r="E10" i="5"/>
  <c r="E11" i="5"/>
  <c r="E12" i="5"/>
  <c r="E13" i="5"/>
  <c r="E14" i="5"/>
  <c r="E15" i="5"/>
  <c r="E7" i="5"/>
  <c r="D8" i="5"/>
  <c r="D9" i="5"/>
  <c r="D10" i="5"/>
  <c r="D11" i="5"/>
  <c r="D12" i="5"/>
  <c r="D13" i="5"/>
  <c r="D14" i="5"/>
  <c r="D15" i="5"/>
  <c r="D7" i="5"/>
  <c r="AB8" i="5"/>
  <c r="AB9" i="5"/>
  <c r="AB10" i="5"/>
  <c r="AB11" i="5"/>
  <c r="AB12" i="5"/>
  <c r="AB13" i="5"/>
  <c r="AB14" i="5"/>
  <c r="AB15" i="5"/>
  <c r="AB7" i="5"/>
  <c r="AA8" i="5"/>
  <c r="AA9" i="5"/>
  <c r="AA10" i="5"/>
  <c r="AA11" i="5"/>
  <c r="AA12" i="5"/>
  <c r="AA13" i="5"/>
  <c r="AA14" i="5"/>
  <c r="AA15" i="5"/>
  <c r="AA7" i="5"/>
  <c r="Z8" i="5"/>
  <c r="Z9" i="5"/>
  <c r="Z10" i="5"/>
  <c r="Z11" i="5"/>
  <c r="Z12" i="5"/>
  <c r="Z13" i="5"/>
  <c r="Z14" i="5"/>
  <c r="Z15" i="5"/>
  <c r="Z7" i="5"/>
  <c r="Y8" i="5"/>
  <c r="Y9" i="5"/>
  <c r="Y10" i="5"/>
  <c r="Y11" i="5"/>
  <c r="Y12" i="5"/>
  <c r="Y13" i="5"/>
  <c r="Y14" i="5"/>
  <c r="Y15" i="5"/>
  <c r="Y7" i="5"/>
  <c r="X8" i="5"/>
  <c r="X9" i="5"/>
  <c r="X10" i="5"/>
  <c r="X11" i="5"/>
  <c r="X12" i="5"/>
  <c r="X13" i="5"/>
  <c r="X14" i="5"/>
  <c r="X15" i="5"/>
  <c r="X7" i="5"/>
  <c r="W8" i="5"/>
  <c r="W9" i="5"/>
  <c r="W10" i="5"/>
  <c r="W11" i="5"/>
  <c r="W12" i="5"/>
  <c r="W13" i="5"/>
  <c r="W14" i="5"/>
  <c r="W15" i="5"/>
  <c r="W7" i="5"/>
  <c r="V8" i="5"/>
  <c r="V9" i="5"/>
  <c r="V10" i="5"/>
  <c r="V11" i="5"/>
  <c r="V12" i="5"/>
  <c r="V13" i="5"/>
  <c r="V14" i="5"/>
  <c r="V15" i="5"/>
  <c r="V7" i="5"/>
  <c r="U8" i="5"/>
  <c r="U9" i="5"/>
  <c r="U10" i="5"/>
  <c r="U11" i="5"/>
  <c r="U12" i="5"/>
  <c r="U13" i="5"/>
  <c r="U14" i="5"/>
  <c r="U15" i="5"/>
  <c r="U7" i="5"/>
  <c r="T8" i="5"/>
  <c r="T9" i="5"/>
  <c r="T10" i="5"/>
  <c r="T11" i="5"/>
  <c r="T12" i="5"/>
  <c r="T13" i="5"/>
  <c r="T14" i="5"/>
  <c r="T15" i="5"/>
  <c r="T7" i="5"/>
  <c r="S8" i="5"/>
  <c r="S9" i="5"/>
  <c r="S10" i="5"/>
  <c r="S11" i="5"/>
  <c r="S12" i="5"/>
  <c r="S13" i="5"/>
  <c r="S14" i="5"/>
  <c r="S15" i="5"/>
  <c r="S7" i="5"/>
  <c r="R8" i="5"/>
  <c r="R9" i="5"/>
  <c r="R10" i="5"/>
  <c r="R11" i="5"/>
  <c r="R12" i="5"/>
  <c r="R13" i="5"/>
  <c r="R14" i="5"/>
  <c r="R15" i="5"/>
  <c r="R7" i="5"/>
  <c r="Q8" i="5"/>
  <c r="Q9" i="5"/>
  <c r="Q10" i="5"/>
  <c r="Q11" i="5"/>
  <c r="Q12" i="5"/>
  <c r="Q13" i="5"/>
  <c r="Q14" i="5"/>
  <c r="Q15" i="5"/>
  <c r="Q7" i="5"/>
  <c r="BB8" i="5"/>
  <c r="BB9" i="5"/>
  <c r="BB10" i="5"/>
  <c r="BB11" i="5"/>
  <c r="BB12" i="5"/>
  <c r="BB13" i="5"/>
  <c r="BB14" i="5"/>
  <c r="BB15" i="5"/>
  <c r="BB7" i="5"/>
  <c r="BA8" i="5"/>
  <c r="BA9" i="5"/>
  <c r="BA10" i="5"/>
  <c r="BA11" i="5"/>
  <c r="BA12" i="5"/>
  <c r="BA13" i="5"/>
  <c r="BA14" i="5"/>
  <c r="BA15" i="5"/>
  <c r="BA7" i="5"/>
  <c r="AZ8" i="5"/>
  <c r="AZ9" i="5"/>
  <c r="AZ10" i="5"/>
  <c r="AZ11" i="5"/>
  <c r="AZ12" i="5"/>
  <c r="AZ13" i="5"/>
  <c r="AZ14" i="5"/>
  <c r="AZ15" i="5"/>
  <c r="AZ7" i="5"/>
  <c r="AY8" i="5"/>
  <c r="AY9" i="5"/>
  <c r="AY10" i="5"/>
  <c r="AY11" i="5"/>
  <c r="AY12" i="5"/>
  <c r="AY13" i="5"/>
  <c r="AY14" i="5"/>
  <c r="AY15" i="5"/>
  <c r="AY7" i="5"/>
  <c r="AX8" i="5"/>
  <c r="AX9" i="5"/>
  <c r="AX10" i="5"/>
  <c r="AX11" i="5"/>
  <c r="AX12" i="5"/>
  <c r="AX13" i="5"/>
  <c r="AX14" i="5"/>
  <c r="AX15" i="5"/>
  <c r="AX7" i="5"/>
  <c r="AW8" i="5"/>
  <c r="AW9" i="5"/>
  <c r="AW10" i="5"/>
  <c r="AW11" i="5"/>
  <c r="AW12" i="5"/>
  <c r="AW13" i="5"/>
  <c r="AW14" i="5"/>
  <c r="AW15" i="5"/>
  <c r="AW7" i="5"/>
  <c r="AV8" i="5"/>
  <c r="AV9" i="5"/>
  <c r="AV10" i="5"/>
  <c r="AV11" i="5"/>
  <c r="AV12" i="5"/>
  <c r="AV13" i="5"/>
  <c r="AV14" i="5"/>
  <c r="AV15" i="5"/>
  <c r="AV7" i="5"/>
  <c r="AU8" i="5"/>
  <c r="AU9" i="5"/>
  <c r="AU10" i="5"/>
  <c r="AU11" i="5"/>
  <c r="AU12" i="5"/>
  <c r="AU13" i="5"/>
  <c r="AU14" i="5"/>
  <c r="AU15" i="5"/>
  <c r="AU7" i="5"/>
  <c r="AT8" i="5"/>
  <c r="AT9" i="5"/>
  <c r="AT10" i="5"/>
  <c r="AT11" i="5"/>
  <c r="AT12" i="5"/>
  <c r="AT13" i="5"/>
  <c r="AT14" i="5"/>
  <c r="AT15" i="5"/>
  <c r="AT7" i="5"/>
  <c r="AS8" i="5"/>
  <c r="AS9" i="5"/>
  <c r="AS10" i="5"/>
  <c r="AS11" i="5"/>
  <c r="AS12" i="5"/>
  <c r="AS13" i="5"/>
  <c r="AS14" i="5"/>
  <c r="AS15" i="5"/>
  <c r="AS7" i="5"/>
  <c r="AR8" i="5"/>
  <c r="AR9" i="5"/>
  <c r="AR10" i="5"/>
  <c r="AR11" i="5"/>
  <c r="AR12" i="5"/>
  <c r="AR13" i="5"/>
  <c r="AR14" i="5"/>
  <c r="AR15" i="5"/>
  <c r="AR7" i="5"/>
  <c r="AQ8" i="5"/>
  <c r="AQ9" i="5"/>
  <c r="AQ10" i="5"/>
  <c r="AQ11" i="5"/>
  <c r="AQ12" i="5"/>
  <c r="AQ13" i="5"/>
  <c r="AQ14" i="5"/>
  <c r="AQ15" i="5"/>
  <c r="AQ7" i="5"/>
  <c r="BD8" i="5"/>
  <c r="BD9" i="5"/>
  <c r="BD10" i="5"/>
  <c r="BD11" i="5"/>
  <c r="BD12" i="5"/>
  <c r="BD13" i="5"/>
  <c r="BD14" i="5"/>
  <c r="BD15" i="5"/>
  <c r="BD7" i="5"/>
  <c r="BE8" i="5"/>
  <c r="BE9" i="5"/>
  <c r="BE10" i="5"/>
  <c r="BE11" i="5"/>
  <c r="BE12" i="5"/>
  <c r="BE13" i="5"/>
  <c r="BE14" i="5"/>
  <c r="BE15" i="5"/>
  <c r="BE7" i="5"/>
  <c r="BF8" i="5"/>
  <c r="BF9" i="5"/>
  <c r="BF10" i="5"/>
  <c r="BF11" i="5"/>
  <c r="BF12" i="5"/>
  <c r="BF13" i="5"/>
  <c r="BF14" i="5"/>
  <c r="BF15" i="5"/>
  <c r="BF7" i="5"/>
  <c r="BG8" i="5"/>
  <c r="BG9" i="5"/>
  <c r="BG10" i="5"/>
  <c r="BG11" i="5"/>
  <c r="BG12" i="5"/>
  <c r="BG13" i="5"/>
  <c r="BG14" i="5"/>
  <c r="BG15" i="5"/>
  <c r="BG7" i="5"/>
  <c r="BH8" i="5"/>
  <c r="BH9" i="5"/>
  <c r="BH10" i="5"/>
  <c r="BH11" i="5"/>
  <c r="BH12" i="5"/>
  <c r="BH13" i="5"/>
  <c r="BH14" i="5"/>
  <c r="BH15" i="5"/>
  <c r="BH7" i="5"/>
  <c r="BI8" i="5"/>
  <c r="BI9" i="5"/>
  <c r="BI10" i="5"/>
  <c r="BI11" i="5"/>
  <c r="BI12" i="5"/>
  <c r="BI13" i="5"/>
  <c r="BI14" i="5"/>
  <c r="BI15" i="5"/>
  <c r="BI7" i="5"/>
  <c r="BJ8" i="5"/>
  <c r="BJ9" i="5"/>
  <c r="BJ10" i="5"/>
  <c r="BJ11" i="5"/>
  <c r="BJ12" i="5"/>
  <c r="BJ13" i="5"/>
  <c r="BJ14" i="5"/>
  <c r="BJ15" i="5"/>
  <c r="BJ7" i="5"/>
  <c r="BK8" i="5"/>
  <c r="BK9" i="5"/>
  <c r="BK10" i="5"/>
  <c r="BK11" i="5"/>
  <c r="BK12" i="5"/>
  <c r="BK13" i="5"/>
  <c r="BK14" i="5"/>
  <c r="BK15" i="5"/>
  <c r="BK7" i="5"/>
  <c r="BL8" i="5"/>
  <c r="BL9" i="5"/>
  <c r="BL10" i="5"/>
  <c r="BL11" i="5"/>
  <c r="BL12" i="5"/>
  <c r="BL13" i="5"/>
  <c r="BL14" i="5"/>
  <c r="BL15" i="5"/>
  <c r="BL7" i="5"/>
  <c r="BM8" i="5"/>
  <c r="BM9" i="5"/>
  <c r="BM10" i="5"/>
  <c r="BM11" i="5"/>
  <c r="BM12" i="5"/>
  <c r="BM13" i="5"/>
  <c r="BM14" i="5"/>
  <c r="BM15" i="5"/>
  <c r="BM7" i="5"/>
  <c r="BN8" i="5"/>
  <c r="BN9" i="5"/>
  <c r="BN10" i="5"/>
  <c r="BN11" i="5"/>
  <c r="BN12" i="5"/>
  <c r="BN13" i="5"/>
  <c r="BN14" i="5"/>
  <c r="BN15" i="5"/>
  <c r="BN7" i="5"/>
  <c r="BO8" i="5"/>
  <c r="BO9" i="5"/>
  <c r="BO10" i="5"/>
  <c r="BO11" i="5"/>
  <c r="BO12" i="5"/>
  <c r="BO13" i="5"/>
  <c r="BO14" i="5"/>
  <c r="BO15" i="5"/>
  <c r="BO7" i="5"/>
  <c r="BE45" i="7"/>
  <c r="BE19" i="7"/>
  <c r="BE15" i="7"/>
  <c r="BD18" i="5"/>
  <c r="BD19" i="5"/>
  <c r="BD20" i="5"/>
  <c r="BD21" i="5"/>
  <c r="BD17" i="5"/>
  <c r="BD16" i="5"/>
  <c r="BD6" i="5"/>
  <c r="BE18" i="5"/>
  <c r="BE19" i="5"/>
  <c r="BE20" i="5"/>
  <c r="BE21" i="5"/>
  <c r="BE17" i="5"/>
  <c r="BE16" i="5"/>
  <c r="BE6" i="5"/>
  <c r="BF18" i="5"/>
  <c r="BF19" i="5"/>
  <c r="BF20" i="5"/>
  <c r="BF21" i="5"/>
  <c r="BF17" i="5"/>
  <c r="BF16" i="5"/>
  <c r="BF6" i="5"/>
  <c r="BG18" i="5"/>
  <c r="BG19" i="5"/>
  <c r="BG20" i="5"/>
  <c r="BG21" i="5"/>
  <c r="BG17" i="5"/>
  <c r="BG16" i="5"/>
  <c r="BG6" i="5"/>
  <c r="BH18" i="5"/>
  <c r="BH19" i="5"/>
  <c r="BH20" i="5"/>
  <c r="BH21" i="5"/>
  <c r="BH17" i="5"/>
  <c r="BH16" i="5"/>
  <c r="BH6" i="5"/>
  <c r="BI18" i="5"/>
  <c r="BI19" i="5"/>
  <c r="BI20" i="5"/>
  <c r="BI21" i="5"/>
  <c r="BI17" i="5"/>
  <c r="BI16" i="5"/>
  <c r="BI6" i="5"/>
  <c r="BJ18" i="5"/>
  <c r="BJ19" i="5"/>
  <c r="BJ20" i="5"/>
  <c r="BJ21" i="5"/>
  <c r="BJ17" i="5"/>
  <c r="BJ16" i="5"/>
  <c r="BJ6" i="5"/>
  <c r="BK18" i="5"/>
  <c r="BK19" i="5"/>
  <c r="BK20" i="5"/>
  <c r="BK21" i="5"/>
  <c r="BK17" i="5"/>
  <c r="BK16" i="5"/>
  <c r="BK6" i="5"/>
  <c r="BL18" i="5"/>
  <c r="BL19" i="5"/>
  <c r="BL20" i="5"/>
  <c r="BL21" i="5"/>
  <c r="BL17" i="5"/>
  <c r="BL16" i="5"/>
  <c r="BL6" i="5"/>
  <c r="BM18" i="5"/>
  <c r="BM19" i="5"/>
  <c r="BM20" i="5"/>
  <c r="BM21" i="5"/>
  <c r="BM17" i="5"/>
  <c r="BM16" i="5"/>
  <c r="BM6" i="5"/>
  <c r="BN18" i="5"/>
  <c r="BN19" i="5"/>
  <c r="BN20" i="5"/>
  <c r="BN21" i="5"/>
  <c r="BN17" i="5"/>
  <c r="BN16" i="5"/>
  <c r="BN6" i="5"/>
  <c r="BO18" i="5"/>
  <c r="BO19" i="5"/>
  <c r="BO20" i="5"/>
  <c r="BO21" i="5"/>
  <c r="BO17" i="5"/>
  <c r="BO16" i="5"/>
  <c r="BO6" i="5"/>
  <c r="BD8" i="6"/>
  <c r="BD9" i="6"/>
  <c r="BD10" i="6"/>
  <c r="BD11" i="6"/>
  <c r="BD12" i="6"/>
  <c r="BD13" i="6"/>
  <c r="BD14" i="6"/>
  <c r="BD15" i="6"/>
  <c r="BD7" i="6"/>
  <c r="BD18" i="6"/>
  <c r="BD19" i="6"/>
  <c r="BD20" i="6"/>
  <c r="BD21" i="6"/>
  <c r="BD17" i="6"/>
  <c r="BD16" i="6"/>
  <c r="BD6" i="6"/>
  <c r="BE8" i="6"/>
  <c r="BE9" i="6"/>
  <c r="BE10" i="6"/>
  <c r="BE11" i="6"/>
  <c r="BE12" i="6"/>
  <c r="BE13" i="6"/>
  <c r="BE14" i="6"/>
  <c r="BE15" i="6"/>
  <c r="BE7" i="6"/>
  <c r="BE18" i="6"/>
  <c r="BE19" i="6"/>
  <c r="BE20" i="6"/>
  <c r="BE21" i="6"/>
  <c r="BE17" i="6"/>
  <c r="BE16" i="6"/>
  <c r="BE6" i="6"/>
  <c r="BF8" i="6"/>
  <c r="BF9" i="6"/>
  <c r="BF10" i="6"/>
  <c r="BF11" i="6"/>
  <c r="BF12" i="6"/>
  <c r="BF13" i="6"/>
  <c r="BF14" i="6"/>
  <c r="BF15" i="6"/>
  <c r="BF7" i="6"/>
  <c r="BF18" i="6"/>
  <c r="BF19" i="6"/>
  <c r="BF20" i="6"/>
  <c r="BF21" i="6"/>
  <c r="BF17" i="6"/>
  <c r="BF16" i="6"/>
  <c r="BF6" i="6"/>
  <c r="BG8" i="6"/>
  <c r="BG9" i="6"/>
  <c r="BG10" i="6"/>
  <c r="BG11" i="6"/>
  <c r="BG12" i="6"/>
  <c r="BG13" i="6"/>
  <c r="BG14" i="6"/>
  <c r="BG15" i="6"/>
  <c r="BG7" i="6"/>
  <c r="BG18" i="6"/>
  <c r="BG19" i="6"/>
  <c r="BG20" i="6"/>
  <c r="BG21" i="6"/>
  <c r="BG17" i="6"/>
  <c r="BG16" i="6"/>
  <c r="BG6" i="6"/>
  <c r="BH8" i="6"/>
  <c r="BH9" i="6"/>
  <c r="BH10" i="6"/>
  <c r="BH11" i="6"/>
  <c r="BH12" i="6"/>
  <c r="BH13" i="6"/>
  <c r="BH14" i="6"/>
  <c r="BH15" i="6"/>
  <c r="BH7" i="6"/>
  <c r="BH18" i="6"/>
  <c r="BH19" i="6"/>
  <c r="BH20" i="6"/>
  <c r="BH21" i="6"/>
  <c r="BH17" i="6"/>
  <c r="BH16" i="6"/>
  <c r="BH6" i="6"/>
  <c r="BI8" i="6"/>
  <c r="BI9" i="6"/>
  <c r="BI10" i="6"/>
  <c r="BI11" i="6"/>
  <c r="BI12" i="6"/>
  <c r="BI13" i="6"/>
  <c r="BI14" i="6"/>
  <c r="BI15" i="6"/>
  <c r="BI7" i="6"/>
  <c r="BI18" i="6"/>
  <c r="BI19" i="6"/>
  <c r="BI20" i="6"/>
  <c r="BI21" i="6"/>
  <c r="BI17" i="6"/>
  <c r="BI16" i="6"/>
  <c r="BI6" i="6"/>
  <c r="BJ8" i="6"/>
  <c r="BJ9" i="6"/>
  <c r="BJ10" i="6"/>
  <c r="BJ11" i="6"/>
  <c r="BJ12" i="6"/>
  <c r="BJ13" i="6"/>
  <c r="BJ14" i="6"/>
  <c r="BJ15" i="6"/>
  <c r="BJ7" i="6"/>
  <c r="BJ18" i="6"/>
  <c r="BJ19" i="6"/>
  <c r="BJ20" i="6"/>
  <c r="BJ21" i="6"/>
  <c r="BJ17" i="6"/>
  <c r="BJ16" i="6"/>
  <c r="BJ6" i="6"/>
  <c r="BK8" i="6"/>
  <c r="BK9" i="6"/>
  <c r="BK10" i="6"/>
  <c r="BK11" i="6"/>
  <c r="BK12" i="6"/>
  <c r="BK13" i="6"/>
  <c r="BK14" i="6"/>
  <c r="BK15" i="6"/>
  <c r="BK7" i="6"/>
  <c r="BK18" i="6"/>
  <c r="BK19" i="6"/>
  <c r="BK20" i="6"/>
  <c r="BK21" i="6"/>
  <c r="BK17" i="6"/>
  <c r="BK16" i="6"/>
  <c r="BK6" i="6"/>
  <c r="BL8" i="6"/>
  <c r="BL9" i="6"/>
  <c r="BL10" i="6"/>
  <c r="BL11" i="6"/>
  <c r="BL12" i="6"/>
  <c r="BL13" i="6"/>
  <c r="BL14" i="6"/>
  <c r="BL15" i="6"/>
  <c r="BL7" i="6"/>
  <c r="BL18" i="6"/>
  <c r="BL19" i="6"/>
  <c r="BL20" i="6"/>
  <c r="BL21" i="6"/>
  <c r="BL17" i="6"/>
  <c r="BL16" i="6"/>
  <c r="BL6" i="6"/>
  <c r="BM8" i="6"/>
  <c r="BM9" i="6"/>
  <c r="BM10" i="6"/>
  <c r="BM11" i="6"/>
  <c r="BM12" i="6"/>
  <c r="BM13" i="6"/>
  <c r="BM14" i="6"/>
  <c r="BM15" i="6"/>
  <c r="BM7" i="6"/>
  <c r="BM18" i="6"/>
  <c r="BM19" i="6"/>
  <c r="BM20" i="6"/>
  <c r="BM21" i="6"/>
  <c r="BM17" i="6"/>
  <c r="BM16" i="6"/>
  <c r="BM6" i="6"/>
  <c r="BN8" i="6"/>
  <c r="BN9" i="6"/>
  <c r="BN10" i="6"/>
  <c r="BN11" i="6"/>
  <c r="BN12" i="6"/>
  <c r="BN13" i="6"/>
  <c r="BN14" i="6"/>
  <c r="BN15" i="6"/>
  <c r="BN7" i="6"/>
  <c r="BN18" i="6"/>
  <c r="BN19" i="6"/>
  <c r="BN20" i="6"/>
  <c r="BN21" i="6"/>
  <c r="BN17" i="6"/>
  <c r="BN16" i="6"/>
  <c r="BN6" i="6"/>
  <c r="BO8" i="6"/>
  <c r="BO9" i="6"/>
  <c r="BO10" i="6"/>
  <c r="BO11" i="6"/>
  <c r="BO12" i="6"/>
  <c r="BO13" i="6"/>
  <c r="BO14" i="6"/>
  <c r="BO15" i="6"/>
  <c r="BO7" i="6"/>
  <c r="BO18" i="6"/>
  <c r="BO19" i="6"/>
  <c r="BO20" i="6"/>
  <c r="BO21" i="6"/>
  <c r="BO17" i="6"/>
  <c r="BO16" i="6"/>
  <c r="BO6" i="6"/>
  <c r="D15" i="7"/>
  <c r="D11" i="7"/>
  <c r="AC17" i="3"/>
  <c r="AC6" i="3"/>
  <c r="AC17" i="5"/>
  <c r="AC17" i="2"/>
  <c r="AC17" i="6"/>
  <c r="AC6" i="6"/>
  <c r="AC7" i="5"/>
  <c r="AC6" i="5"/>
  <c r="BO16" i="2"/>
  <c r="BE16" i="2"/>
  <c r="BF16" i="2"/>
  <c r="BG16" i="2"/>
  <c r="BH16" i="2"/>
  <c r="BI16" i="2"/>
  <c r="BJ16" i="2"/>
  <c r="BK16" i="2"/>
  <c r="BL16" i="2"/>
  <c r="BM16" i="2"/>
  <c r="BN16" i="2"/>
  <c r="BD16" i="2"/>
  <c r="D67" i="8"/>
  <c r="D21" i="4"/>
  <c r="D20" i="4"/>
  <c r="D19" i="4"/>
  <c r="D16" i="4"/>
  <c r="BO18" i="4"/>
  <c r="BN18" i="4"/>
  <c r="BM18" i="4"/>
  <c r="BL18" i="4"/>
  <c r="BK18" i="4"/>
  <c r="BJ18" i="4"/>
  <c r="BI18" i="4"/>
  <c r="BH18" i="4"/>
  <c r="BG18" i="4"/>
  <c r="BF18" i="4"/>
  <c r="BE18" i="4"/>
  <c r="BD18" i="4"/>
  <c r="BB18" i="4"/>
  <c r="BA18" i="4"/>
  <c r="AZ18" i="4"/>
  <c r="AY18" i="4"/>
  <c r="AX18" i="4"/>
  <c r="AW18" i="4"/>
  <c r="AV18" i="4"/>
  <c r="AU18" i="4"/>
  <c r="AT18" i="4"/>
  <c r="AS18" i="4"/>
  <c r="AR18" i="4"/>
  <c r="AQ18" i="4"/>
  <c r="AO18" i="4"/>
  <c r="AN18" i="4"/>
  <c r="AM18" i="4"/>
  <c r="AL18" i="4"/>
  <c r="AK18" i="4"/>
  <c r="AJ18" i="4"/>
  <c r="AI18" i="4"/>
  <c r="AH18" i="4"/>
  <c r="AG18" i="4"/>
  <c r="AF18" i="4"/>
  <c r="AE18" i="4"/>
  <c r="AD18" i="4"/>
  <c r="AB18" i="4"/>
  <c r="AA18" i="4"/>
  <c r="Z18" i="4"/>
  <c r="Y18" i="4"/>
  <c r="X18" i="4"/>
  <c r="W18" i="4"/>
  <c r="V18" i="4"/>
  <c r="U18" i="4"/>
  <c r="T18" i="4"/>
  <c r="S18" i="4"/>
  <c r="R18" i="4"/>
  <c r="Q18" i="4"/>
  <c r="O18" i="4"/>
  <c r="N18" i="4"/>
  <c r="M18" i="4"/>
  <c r="L18" i="4"/>
  <c r="K18" i="4"/>
  <c r="J18" i="4"/>
  <c r="I18" i="4"/>
  <c r="H18" i="4"/>
  <c r="G18" i="4"/>
  <c r="F18" i="4"/>
  <c r="E18" i="4"/>
  <c r="D18" i="4"/>
  <c r="BO16" i="4"/>
  <c r="BN16" i="4"/>
  <c r="BM16" i="4"/>
  <c r="BL16" i="4"/>
  <c r="BK16" i="4"/>
  <c r="BJ16" i="4"/>
  <c r="BI16" i="4"/>
  <c r="BH16" i="4"/>
  <c r="BG16" i="4"/>
  <c r="BF16" i="4"/>
  <c r="BE16" i="4"/>
  <c r="BD16" i="4"/>
  <c r="BB16" i="4"/>
  <c r="BA16" i="4"/>
  <c r="AZ16" i="4"/>
  <c r="AY16" i="4"/>
  <c r="AX16" i="4"/>
  <c r="AW16" i="4"/>
  <c r="AV16" i="4"/>
  <c r="AU16" i="4"/>
  <c r="AT16" i="4"/>
  <c r="AS16" i="4"/>
  <c r="AR16" i="4"/>
  <c r="AQ16" i="4"/>
  <c r="AO16" i="4"/>
  <c r="AN16" i="4"/>
  <c r="AM16" i="4"/>
  <c r="AL16" i="4"/>
  <c r="AK16" i="4"/>
  <c r="AJ16" i="4"/>
  <c r="AI16" i="4"/>
  <c r="AH16" i="4"/>
  <c r="AG16" i="4"/>
  <c r="AF16" i="4"/>
  <c r="AE16" i="4"/>
  <c r="AD16" i="4"/>
  <c r="AB16" i="4"/>
  <c r="AA16" i="4"/>
  <c r="Z16" i="4"/>
  <c r="Y16" i="4"/>
  <c r="X16" i="4"/>
  <c r="W16" i="4"/>
  <c r="V16" i="4"/>
  <c r="U16" i="4"/>
  <c r="T16" i="4"/>
  <c r="S16" i="4"/>
  <c r="R16" i="4"/>
  <c r="Q16" i="4"/>
  <c r="O16" i="4"/>
  <c r="N16" i="4"/>
  <c r="M16" i="4"/>
  <c r="L16" i="4"/>
  <c r="K16" i="4"/>
  <c r="J16" i="4"/>
  <c r="I16" i="4"/>
  <c r="H16" i="4"/>
  <c r="G16" i="4"/>
  <c r="F16" i="4"/>
  <c r="E16" i="4"/>
  <c r="BO15" i="4"/>
  <c r="BN15" i="4"/>
  <c r="BM15" i="4"/>
  <c r="BL15" i="4"/>
  <c r="BK15" i="4"/>
  <c r="BJ15" i="4"/>
  <c r="BI15" i="4"/>
  <c r="BH15" i="4"/>
  <c r="BG15" i="4"/>
  <c r="BF15" i="4"/>
  <c r="BE15" i="4"/>
  <c r="BD15" i="4"/>
  <c r="BB15" i="4"/>
  <c r="BA15" i="4"/>
  <c r="AZ15" i="4"/>
  <c r="AY15" i="4"/>
  <c r="AX15" i="4"/>
  <c r="AW15" i="4"/>
  <c r="AV15" i="4"/>
  <c r="AU15" i="4"/>
  <c r="AT15" i="4"/>
  <c r="AS15" i="4"/>
  <c r="AR15" i="4"/>
  <c r="AQ15" i="4"/>
  <c r="AO15" i="4"/>
  <c r="AN15" i="4"/>
  <c r="AM15" i="4"/>
  <c r="AL15" i="4"/>
  <c r="AK15" i="4"/>
  <c r="AJ15" i="4"/>
  <c r="AI15" i="4"/>
  <c r="AH15" i="4"/>
  <c r="AG15" i="4"/>
  <c r="AF15" i="4"/>
  <c r="AE15" i="4"/>
  <c r="AD15" i="4"/>
  <c r="AB15" i="4"/>
  <c r="AA15" i="4"/>
  <c r="Z15" i="4"/>
  <c r="Y15" i="4"/>
  <c r="X15" i="4"/>
  <c r="W15" i="4"/>
  <c r="V15" i="4"/>
  <c r="U15" i="4"/>
  <c r="T15" i="4"/>
  <c r="S15" i="4"/>
  <c r="R15" i="4"/>
  <c r="Q15" i="4"/>
  <c r="O15" i="4"/>
  <c r="N15" i="4"/>
  <c r="M15" i="4"/>
  <c r="L15" i="4"/>
  <c r="K15" i="4"/>
  <c r="J15" i="4"/>
  <c r="I15" i="4"/>
  <c r="H15" i="4"/>
  <c r="G15" i="4"/>
  <c r="F15" i="4"/>
  <c r="E15" i="4"/>
  <c r="D15" i="4"/>
  <c r="BO14" i="4"/>
  <c r="BN14" i="4"/>
  <c r="BM14" i="4"/>
  <c r="BL14" i="4"/>
  <c r="BK14" i="4"/>
  <c r="BJ14" i="4"/>
  <c r="BI14" i="4"/>
  <c r="BH14" i="4"/>
  <c r="BG14" i="4"/>
  <c r="BF14" i="4"/>
  <c r="BE14" i="4"/>
  <c r="BD14" i="4"/>
  <c r="BB14" i="4"/>
  <c r="BA14" i="4"/>
  <c r="AZ14" i="4"/>
  <c r="AY14" i="4"/>
  <c r="AX14" i="4"/>
  <c r="AW14" i="4"/>
  <c r="AV14" i="4"/>
  <c r="AU14" i="4"/>
  <c r="AT14" i="4"/>
  <c r="AS14" i="4"/>
  <c r="AR14" i="4"/>
  <c r="AQ14" i="4"/>
  <c r="AO14" i="4"/>
  <c r="AN14" i="4"/>
  <c r="AM14" i="4"/>
  <c r="AL14" i="4"/>
  <c r="AK14" i="4"/>
  <c r="AJ14" i="4"/>
  <c r="AI14" i="4"/>
  <c r="AH14" i="4"/>
  <c r="AG14" i="4"/>
  <c r="AF14" i="4"/>
  <c r="AE14" i="4"/>
  <c r="AD14" i="4"/>
  <c r="AB14" i="4"/>
  <c r="AA14" i="4"/>
  <c r="Z14" i="4"/>
  <c r="Y14" i="4"/>
  <c r="X14" i="4"/>
  <c r="W14" i="4"/>
  <c r="V14" i="4"/>
  <c r="U14" i="4"/>
  <c r="T14" i="4"/>
  <c r="S14" i="4"/>
  <c r="R14" i="4"/>
  <c r="Q14" i="4"/>
  <c r="O14" i="4"/>
  <c r="N14" i="4"/>
  <c r="M14" i="4"/>
  <c r="L14" i="4"/>
  <c r="K14" i="4"/>
  <c r="J14" i="4"/>
  <c r="I14" i="4"/>
  <c r="H14" i="4"/>
  <c r="G14" i="4"/>
  <c r="F14" i="4"/>
  <c r="E14" i="4"/>
  <c r="D14" i="4"/>
  <c r="BO13" i="4"/>
  <c r="BN13" i="4"/>
  <c r="BM13" i="4"/>
  <c r="BL13" i="4"/>
  <c r="BK13" i="4"/>
  <c r="BJ13" i="4"/>
  <c r="BI13" i="4"/>
  <c r="BH13" i="4"/>
  <c r="BG13" i="4"/>
  <c r="BF13" i="4"/>
  <c r="BE13" i="4"/>
  <c r="BD13" i="4"/>
  <c r="BB13" i="4"/>
  <c r="BA13" i="4"/>
  <c r="AZ13" i="4"/>
  <c r="AY13" i="4"/>
  <c r="AX13" i="4"/>
  <c r="AW13" i="4"/>
  <c r="AV13" i="4"/>
  <c r="AU13" i="4"/>
  <c r="AT13" i="4"/>
  <c r="AS13" i="4"/>
  <c r="AR13" i="4"/>
  <c r="AQ13" i="4"/>
  <c r="AO13" i="4"/>
  <c r="AN13" i="4"/>
  <c r="AM13" i="4"/>
  <c r="AL13" i="4"/>
  <c r="AK13" i="4"/>
  <c r="AJ13" i="4"/>
  <c r="AI13" i="4"/>
  <c r="AH13" i="4"/>
  <c r="AG13" i="4"/>
  <c r="AF13" i="4"/>
  <c r="AE13" i="4"/>
  <c r="AD13" i="4"/>
  <c r="AB13" i="4"/>
  <c r="AA13" i="4"/>
  <c r="Z13" i="4"/>
  <c r="Y13" i="4"/>
  <c r="X13" i="4"/>
  <c r="W13" i="4"/>
  <c r="V13" i="4"/>
  <c r="U13" i="4"/>
  <c r="T13" i="4"/>
  <c r="S13" i="4"/>
  <c r="R13" i="4"/>
  <c r="Q13" i="4"/>
  <c r="O13" i="4"/>
  <c r="N13" i="4"/>
  <c r="M13" i="4"/>
  <c r="L13" i="4"/>
  <c r="K13" i="4"/>
  <c r="J13" i="4"/>
  <c r="I13" i="4"/>
  <c r="H13" i="4"/>
  <c r="G13" i="4"/>
  <c r="F13" i="4"/>
  <c r="E13" i="4"/>
  <c r="D13" i="4"/>
  <c r="BO12" i="4"/>
  <c r="BN12" i="4"/>
  <c r="BM12" i="4"/>
  <c r="BL12" i="4"/>
  <c r="BK12" i="4"/>
  <c r="BJ12" i="4"/>
  <c r="BI12" i="4"/>
  <c r="BH12" i="4"/>
  <c r="BG12" i="4"/>
  <c r="BF12" i="4"/>
  <c r="BE12" i="4"/>
  <c r="BD12" i="4"/>
  <c r="BB12" i="4"/>
  <c r="BA12" i="4"/>
  <c r="AZ12" i="4"/>
  <c r="AY12" i="4"/>
  <c r="AX12" i="4"/>
  <c r="AW12" i="4"/>
  <c r="AV12" i="4"/>
  <c r="AU12" i="4"/>
  <c r="AT12" i="4"/>
  <c r="AS12" i="4"/>
  <c r="AR12" i="4"/>
  <c r="AQ12" i="4"/>
  <c r="AO12" i="4"/>
  <c r="AN12" i="4"/>
  <c r="AM12" i="4"/>
  <c r="AL12" i="4"/>
  <c r="AK12" i="4"/>
  <c r="AJ12" i="4"/>
  <c r="AI12" i="4"/>
  <c r="AH12" i="4"/>
  <c r="AG12" i="4"/>
  <c r="AF12" i="4"/>
  <c r="AE12" i="4"/>
  <c r="AD12" i="4"/>
  <c r="AB12" i="4"/>
  <c r="AA12" i="4"/>
  <c r="Z12" i="4"/>
  <c r="Y12" i="4"/>
  <c r="X12" i="4"/>
  <c r="W12" i="4"/>
  <c r="V12" i="4"/>
  <c r="U12" i="4"/>
  <c r="T12" i="4"/>
  <c r="S12" i="4"/>
  <c r="R12" i="4"/>
  <c r="Q12" i="4"/>
  <c r="O12" i="4"/>
  <c r="N12" i="4"/>
  <c r="M12" i="4"/>
  <c r="L12" i="4"/>
  <c r="K12" i="4"/>
  <c r="J12" i="4"/>
  <c r="I12" i="4"/>
  <c r="H12" i="4"/>
  <c r="G12" i="4"/>
  <c r="F12" i="4"/>
  <c r="E12" i="4"/>
  <c r="D12" i="4"/>
  <c r="BO11" i="4"/>
  <c r="BN11" i="4"/>
  <c r="BM11" i="4"/>
  <c r="BL11" i="4"/>
  <c r="BK11" i="4"/>
  <c r="BJ11" i="4"/>
  <c r="BI11" i="4"/>
  <c r="BH11" i="4"/>
  <c r="BG11" i="4"/>
  <c r="BF11" i="4"/>
  <c r="BE11" i="4"/>
  <c r="BD11" i="4"/>
  <c r="BB11" i="4"/>
  <c r="BA11" i="4"/>
  <c r="AZ11" i="4"/>
  <c r="AY11" i="4"/>
  <c r="AX11" i="4"/>
  <c r="AW11" i="4"/>
  <c r="AV11" i="4"/>
  <c r="AU11" i="4"/>
  <c r="AT11" i="4"/>
  <c r="AS11" i="4"/>
  <c r="AR11" i="4"/>
  <c r="AQ11" i="4"/>
  <c r="AO11" i="4"/>
  <c r="AN11" i="4"/>
  <c r="AM11" i="4"/>
  <c r="AL11" i="4"/>
  <c r="AK11" i="4"/>
  <c r="AJ11" i="4"/>
  <c r="AI11" i="4"/>
  <c r="AH11" i="4"/>
  <c r="AG11" i="4"/>
  <c r="AF11" i="4"/>
  <c r="AE11" i="4"/>
  <c r="AD11" i="4"/>
  <c r="AB11" i="4"/>
  <c r="AA11" i="4"/>
  <c r="Z11" i="4"/>
  <c r="Y11" i="4"/>
  <c r="X11" i="4"/>
  <c r="W11" i="4"/>
  <c r="V11" i="4"/>
  <c r="U11" i="4"/>
  <c r="T11" i="4"/>
  <c r="S11" i="4"/>
  <c r="R11" i="4"/>
  <c r="Q11" i="4"/>
  <c r="O11" i="4"/>
  <c r="N11" i="4"/>
  <c r="M11" i="4"/>
  <c r="L11" i="4"/>
  <c r="K11" i="4"/>
  <c r="J11" i="4"/>
  <c r="I11" i="4"/>
  <c r="H11" i="4"/>
  <c r="G11" i="4"/>
  <c r="F11" i="4"/>
  <c r="E11" i="4"/>
  <c r="D11" i="4"/>
  <c r="BO10" i="4"/>
  <c r="BN10" i="4"/>
  <c r="BM10" i="4"/>
  <c r="BL10" i="4"/>
  <c r="BK10" i="4"/>
  <c r="BJ10" i="4"/>
  <c r="BI10" i="4"/>
  <c r="BH10" i="4"/>
  <c r="BG10" i="4"/>
  <c r="BF10" i="4"/>
  <c r="BE10" i="4"/>
  <c r="BD10" i="4"/>
  <c r="BB10" i="4"/>
  <c r="BA10" i="4"/>
  <c r="AZ10" i="4"/>
  <c r="AY10" i="4"/>
  <c r="AX10" i="4"/>
  <c r="AW10" i="4"/>
  <c r="AV10" i="4"/>
  <c r="AU10" i="4"/>
  <c r="AT10" i="4"/>
  <c r="AS10" i="4"/>
  <c r="AR10" i="4"/>
  <c r="AQ10" i="4"/>
  <c r="AO10" i="4"/>
  <c r="AN10" i="4"/>
  <c r="AM10" i="4"/>
  <c r="AL10" i="4"/>
  <c r="AK10" i="4"/>
  <c r="AJ10" i="4"/>
  <c r="AI10" i="4"/>
  <c r="AH10" i="4"/>
  <c r="AG10" i="4"/>
  <c r="AF10" i="4"/>
  <c r="AE10" i="4"/>
  <c r="AD10" i="4"/>
  <c r="AB10" i="4"/>
  <c r="AA10" i="4"/>
  <c r="Z10" i="4"/>
  <c r="Y10" i="4"/>
  <c r="X10" i="4"/>
  <c r="W10" i="4"/>
  <c r="V10" i="4"/>
  <c r="U10" i="4"/>
  <c r="T10" i="4"/>
  <c r="S10" i="4"/>
  <c r="R10" i="4"/>
  <c r="Q10" i="4"/>
  <c r="O10" i="4"/>
  <c r="N10" i="4"/>
  <c r="M10" i="4"/>
  <c r="L10" i="4"/>
  <c r="K10" i="4"/>
  <c r="J10" i="4"/>
  <c r="I10" i="4"/>
  <c r="H10" i="4"/>
  <c r="G10" i="4"/>
  <c r="F10" i="4"/>
  <c r="E10" i="4"/>
  <c r="D10" i="4"/>
  <c r="BO9" i="4"/>
  <c r="BN9" i="4"/>
  <c r="BM9" i="4"/>
  <c r="BL9" i="4"/>
  <c r="BK9" i="4"/>
  <c r="BJ9" i="4"/>
  <c r="BI9" i="4"/>
  <c r="BH9" i="4"/>
  <c r="BG9" i="4"/>
  <c r="BF9" i="4"/>
  <c r="BE9" i="4"/>
  <c r="BD9" i="4"/>
  <c r="BB9" i="4"/>
  <c r="BA9" i="4"/>
  <c r="AZ9" i="4"/>
  <c r="AY9" i="4"/>
  <c r="AX9" i="4"/>
  <c r="AW9" i="4"/>
  <c r="AV9" i="4"/>
  <c r="AU9" i="4"/>
  <c r="AT9" i="4"/>
  <c r="AS9" i="4"/>
  <c r="AR9" i="4"/>
  <c r="AQ9" i="4"/>
  <c r="AO9" i="4"/>
  <c r="AN9" i="4"/>
  <c r="AM9" i="4"/>
  <c r="AL9" i="4"/>
  <c r="AK9" i="4"/>
  <c r="AJ9" i="4"/>
  <c r="AI9" i="4"/>
  <c r="AH9" i="4"/>
  <c r="AG9" i="4"/>
  <c r="AF9" i="4"/>
  <c r="AE9" i="4"/>
  <c r="AD9" i="4"/>
  <c r="AB9" i="4"/>
  <c r="AA9" i="4"/>
  <c r="Z9" i="4"/>
  <c r="Y9" i="4"/>
  <c r="X9" i="4"/>
  <c r="W9" i="4"/>
  <c r="V9" i="4"/>
  <c r="U9" i="4"/>
  <c r="T9" i="4"/>
  <c r="S9" i="4"/>
  <c r="R9" i="4"/>
  <c r="Q9" i="4"/>
  <c r="O9" i="4"/>
  <c r="N9" i="4"/>
  <c r="M9" i="4"/>
  <c r="L9" i="4"/>
  <c r="K9" i="4"/>
  <c r="J9" i="4"/>
  <c r="I9" i="4"/>
  <c r="H9" i="4"/>
  <c r="G9" i="4"/>
  <c r="F9" i="4"/>
  <c r="E9" i="4"/>
  <c r="D9" i="4"/>
  <c r="D20" i="3"/>
  <c r="E20" i="3"/>
  <c r="F20" i="3"/>
  <c r="G20" i="3"/>
  <c r="H20" i="3"/>
  <c r="I20" i="3"/>
  <c r="J20" i="3"/>
  <c r="K20" i="3"/>
  <c r="L20" i="3"/>
  <c r="M20" i="3"/>
  <c r="N20" i="3"/>
  <c r="O20" i="3"/>
  <c r="Q20" i="3"/>
  <c r="R20" i="3"/>
  <c r="S20" i="3"/>
  <c r="T20" i="3"/>
  <c r="U20" i="3"/>
  <c r="V20" i="3"/>
  <c r="W20" i="3"/>
  <c r="X20" i="3"/>
  <c r="Y20" i="3"/>
  <c r="Z20" i="3"/>
  <c r="AA20" i="3"/>
  <c r="AB20" i="3"/>
  <c r="AD20" i="3"/>
  <c r="AE20" i="3"/>
  <c r="AF20" i="3"/>
  <c r="AG20" i="3"/>
  <c r="AH20" i="3"/>
  <c r="AI20" i="3"/>
  <c r="AJ20" i="3"/>
  <c r="AK20" i="3"/>
  <c r="AL20" i="3"/>
  <c r="AM20" i="3"/>
  <c r="AN20" i="3"/>
  <c r="AO20" i="3"/>
  <c r="AQ20" i="3"/>
  <c r="AR20" i="3"/>
  <c r="AS20" i="3"/>
  <c r="AT20" i="3"/>
  <c r="AU20" i="3"/>
  <c r="AV20" i="3"/>
  <c r="AW20" i="3"/>
  <c r="AX20" i="3"/>
  <c r="AY20" i="3"/>
  <c r="AZ20" i="3"/>
  <c r="BA20" i="3"/>
  <c r="BB20" i="3"/>
  <c r="BD20" i="3"/>
  <c r="BE20" i="3"/>
  <c r="BF20" i="3"/>
  <c r="BG20" i="3"/>
  <c r="BH20" i="3"/>
  <c r="BI20" i="3"/>
  <c r="BJ20" i="3"/>
  <c r="BK20" i="3"/>
  <c r="BL20" i="3"/>
  <c r="BM20" i="3"/>
  <c r="BN20" i="3"/>
  <c r="BO20" i="3"/>
  <c r="D21" i="3"/>
  <c r="E21" i="3"/>
  <c r="F21" i="3"/>
  <c r="G21" i="3"/>
  <c r="H21" i="3"/>
  <c r="I21" i="3"/>
  <c r="J21" i="3"/>
  <c r="K21" i="3"/>
  <c r="L21" i="3"/>
  <c r="M21" i="3"/>
  <c r="N21" i="3"/>
  <c r="O21" i="3"/>
  <c r="Q21" i="3"/>
  <c r="R21" i="3"/>
  <c r="S21" i="3"/>
  <c r="T21" i="3"/>
  <c r="U21" i="3"/>
  <c r="V21" i="3"/>
  <c r="W21" i="3"/>
  <c r="X21" i="3"/>
  <c r="Y21" i="3"/>
  <c r="Z21" i="3"/>
  <c r="AA21" i="3"/>
  <c r="AB21" i="3"/>
  <c r="AD21" i="3"/>
  <c r="AE21" i="3"/>
  <c r="AF21" i="3"/>
  <c r="AG21" i="3"/>
  <c r="AH21" i="3"/>
  <c r="AI21" i="3"/>
  <c r="AJ21" i="3"/>
  <c r="AK21" i="3"/>
  <c r="AL21" i="3"/>
  <c r="AM21" i="3"/>
  <c r="AN21" i="3"/>
  <c r="AO21" i="3"/>
  <c r="AQ21" i="3"/>
  <c r="AR21" i="3"/>
  <c r="AS21" i="3"/>
  <c r="AT21" i="3"/>
  <c r="AU21" i="3"/>
  <c r="AV21" i="3"/>
  <c r="AW21" i="3"/>
  <c r="AX21" i="3"/>
  <c r="AY21" i="3"/>
  <c r="AZ21" i="3"/>
  <c r="BA21" i="3"/>
  <c r="BB21" i="3"/>
  <c r="BD21" i="3"/>
  <c r="BE21" i="3"/>
  <c r="BF21" i="3"/>
  <c r="BG21" i="3"/>
  <c r="BH21" i="3"/>
  <c r="BI21" i="3"/>
  <c r="BJ21" i="3"/>
  <c r="BK21" i="3"/>
  <c r="BL21" i="3"/>
  <c r="BM21" i="3"/>
  <c r="BN21" i="3"/>
  <c r="BO21" i="3"/>
  <c r="D18" i="3"/>
  <c r="E18" i="3"/>
  <c r="F18" i="3"/>
  <c r="G18" i="3"/>
  <c r="H18" i="3"/>
  <c r="I18" i="3"/>
  <c r="J18" i="3"/>
  <c r="K18" i="3"/>
  <c r="L18" i="3"/>
  <c r="M18" i="3"/>
  <c r="N18" i="3"/>
  <c r="O18" i="3"/>
  <c r="Q18" i="3"/>
  <c r="R18" i="3"/>
  <c r="S18" i="3"/>
  <c r="T18" i="3"/>
  <c r="U18" i="3"/>
  <c r="V18" i="3"/>
  <c r="W18" i="3"/>
  <c r="X18" i="3"/>
  <c r="Y18" i="3"/>
  <c r="Z18" i="3"/>
  <c r="AA18" i="3"/>
  <c r="AB18" i="3"/>
  <c r="AD18" i="3"/>
  <c r="AE18" i="3"/>
  <c r="AF18" i="3"/>
  <c r="AG18" i="3"/>
  <c r="AH18" i="3"/>
  <c r="AI18" i="3"/>
  <c r="AJ18" i="3"/>
  <c r="AK18" i="3"/>
  <c r="AL18" i="3"/>
  <c r="AM18" i="3"/>
  <c r="AN18" i="3"/>
  <c r="AO18" i="3"/>
  <c r="AQ18" i="3"/>
  <c r="AR18" i="3"/>
  <c r="AS18" i="3"/>
  <c r="AT18" i="3"/>
  <c r="AU18" i="3"/>
  <c r="AV18" i="3"/>
  <c r="AW18" i="3"/>
  <c r="AX18" i="3"/>
  <c r="AY18" i="3"/>
  <c r="AZ18" i="3"/>
  <c r="BA18" i="3"/>
  <c r="BB18" i="3"/>
  <c r="BD18" i="3"/>
  <c r="BE18" i="3"/>
  <c r="BF18" i="3"/>
  <c r="BG18" i="3"/>
  <c r="BH18" i="3"/>
  <c r="BI18" i="3"/>
  <c r="BJ18" i="3"/>
  <c r="BK18" i="3"/>
  <c r="BL18" i="3"/>
  <c r="BM18" i="3"/>
  <c r="BN18" i="3"/>
  <c r="BO18" i="3"/>
  <c r="BD16" i="8"/>
  <c r="BI15" i="8"/>
  <c r="BC19" i="8"/>
  <c r="BB19" i="8"/>
  <c r="BB15" i="8"/>
  <c r="BA19" i="8"/>
  <c r="BA15" i="8"/>
  <c r="AZ19" i="8"/>
  <c r="AZ15" i="8"/>
  <c r="AY19" i="8"/>
  <c r="AX19" i="8"/>
  <c r="AW19" i="8"/>
  <c r="AW15" i="8"/>
  <c r="AV19" i="8"/>
  <c r="AV15" i="8"/>
  <c r="AU19" i="8"/>
  <c r="AT19" i="8"/>
  <c r="AT15" i="8"/>
  <c r="AS19" i="8"/>
  <c r="AS15" i="8"/>
  <c r="AR19" i="8"/>
  <c r="AR15" i="8"/>
  <c r="AP19" i="8"/>
  <c r="AO19" i="8"/>
  <c r="AN19" i="8"/>
  <c r="AM19" i="8"/>
  <c r="AM15" i="8"/>
  <c r="AL19" i="8"/>
  <c r="AK19" i="8"/>
  <c r="AK15" i="8"/>
  <c r="AJ19" i="8"/>
  <c r="AJ15" i="8"/>
  <c r="AI19" i="8"/>
  <c r="AH19" i="8"/>
  <c r="AG19" i="8"/>
  <c r="AF19" i="8"/>
  <c r="AF15" i="8"/>
  <c r="AE19" i="8"/>
  <c r="AE15" i="8"/>
  <c r="AD19" i="8"/>
  <c r="AC19" i="8"/>
  <c r="AC15" i="8"/>
  <c r="AB19" i="8"/>
  <c r="AB15" i="8"/>
  <c r="AA19" i="8"/>
  <c r="Z19" i="8"/>
  <c r="Y19" i="8"/>
  <c r="X19" i="8"/>
  <c r="X15" i="8"/>
  <c r="W19" i="8"/>
  <c r="W15" i="8"/>
  <c r="V19" i="8"/>
  <c r="U19" i="8"/>
  <c r="U15" i="8"/>
  <c r="T19" i="8"/>
  <c r="T15" i="8"/>
  <c r="S19" i="8"/>
  <c r="R19" i="8"/>
  <c r="Q19" i="8"/>
  <c r="P19" i="8"/>
  <c r="P15" i="8"/>
  <c r="O19" i="8"/>
  <c r="O15" i="8"/>
  <c r="N19" i="8"/>
  <c r="N15" i="8"/>
  <c r="M19" i="8"/>
  <c r="M15" i="8"/>
  <c r="L19" i="8"/>
  <c r="K19" i="8"/>
  <c r="J19" i="8"/>
  <c r="I19" i="8"/>
  <c r="H19" i="8"/>
  <c r="H15" i="8"/>
  <c r="G19" i="8"/>
  <c r="G15" i="8"/>
  <c r="F19" i="8"/>
  <c r="F15" i="8"/>
  <c r="E19" i="8"/>
  <c r="E15" i="8"/>
  <c r="D19" i="8"/>
  <c r="D15" i="8"/>
  <c r="AC7" i="2"/>
  <c r="AC6" i="2"/>
  <c r="G20" i="1"/>
  <c r="D21" i="1"/>
  <c r="D20" i="1"/>
  <c r="D19" i="1"/>
  <c r="BO16" i="1"/>
  <c r="BN16" i="1"/>
  <c r="BM16" i="1"/>
  <c r="BL16" i="1"/>
  <c r="BK16" i="1"/>
  <c r="BJ16" i="1"/>
  <c r="BI16" i="1"/>
  <c r="BH16" i="1"/>
  <c r="BG16" i="1"/>
  <c r="BF16" i="1"/>
  <c r="BE16" i="1"/>
  <c r="BD16" i="1"/>
  <c r="BB16" i="1"/>
  <c r="BA16" i="1"/>
  <c r="AZ16" i="1"/>
  <c r="AY16" i="1"/>
  <c r="AX16" i="1"/>
  <c r="AW16" i="1"/>
  <c r="AV16" i="1"/>
  <c r="AU16" i="1"/>
  <c r="AT16" i="1"/>
  <c r="AS16" i="1"/>
  <c r="AR16" i="1"/>
  <c r="AQ16" i="1"/>
  <c r="AO16" i="1"/>
  <c r="AN16" i="1"/>
  <c r="AM16" i="1"/>
  <c r="AL16" i="1"/>
  <c r="AK16" i="1"/>
  <c r="AJ16" i="1"/>
  <c r="AI16" i="1"/>
  <c r="AH16" i="1"/>
  <c r="AG16" i="1"/>
  <c r="AF16" i="1"/>
  <c r="AE16" i="1"/>
  <c r="AD16" i="1"/>
  <c r="AB16" i="1"/>
  <c r="AA16" i="1"/>
  <c r="Z16" i="1"/>
  <c r="Y16" i="1"/>
  <c r="X16" i="1"/>
  <c r="W16" i="1"/>
  <c r="V16" i="1"/>
  <c r="U16" i="1"/>
  <c r="T16" i="1"/>
  <c r="S16" i="1"/>
  <c r="R16" i="1"/>
  <c r="Q16" i="1"/>
  <c r="O16" i="1"/>
  <c r="N16" i="1"/>
  <c r="M16" i="1"/>
  <c r="L16" i="1"/>
  <c r="K16" i="1"/>
  <c r="J16" i="1"/>
  <c r="I16" i="1"/>
  <c r="H16" i="1"/>
  <c r="G16" i="1"/>
  <c r="F16" i="1"/>
  <c r="E16" i="1"/>
  <c r="D16" i="1"/>
  <c r="D15" i="1"/>
  <c r="D10" i="1"/>
  <c r="D8" i="1"/>
  <c r="E19" i="1"/>
  <c r="F19" i="1"/>
  <c r="G19" i="1"/>
  <c r="H19" i="1"/>
  <c r="I19" i="1"/>
  <c r="J19" i="1"/>
  <c r="K19" i="1"/>
  <c r="L19" i="1"/>
  <c r="M19" i="1"/>
  <c r="N19" i="1"/>
  <c r="O19" i="1"/>
  <c r="Q19" i="1"/>
  <c r="R19" i="1"/>
  <c r="S19" i="1"/>
  <c r="T19" i="1"/>
  <c r="U19" i="1"/>
  <c r="V19" i="1"/>
  <c r="W19" i="1"/>
  <c r="X19" i="1"/>
  <c r="Y19" i="1"/>
  <c r="Z19" i="1"/>
  <c r="AA19" i="1"/>
  <c r="AB19" i="1"/>
  <c r="AD19" i="1"/>
  <c r="AE19" i="1"/>
  <c r="AF19" i="1"/>
  <c r="AG19" i="1"/>
  <c r="AH19" i="1"/>
  <c r="AI19" i="1"/>
  <c r="AV19" i="1"/>
  <c r="AW19" i="1"/>
  <c r="AX19" i="1"/>
  <c r="AY19" i="1"/>
  <c r="AZ19" i="1"/>
  <c r="BA19" i="1"/>
  <c r="BB19" i="1"/>
  <c r="BD19" i="1"/>
  <c r="BE19" i="1"/>
  <c r="BF19" i="1"/>
  <c r="BG19" i="1"/>
  <c r="BH19" i="1"/>
  <c r="BI19" i="1"/>
  <c r="BJ19" i="1"/>
  <c r="BK19" i="1"/>
  <c r="BL19" i="1"/>
  <c r="BM19" i="1"/>
  <c r="BN19" i="1"/>
  <c r="BO19" i="1"/>
  <c r="E20" i="1"/>
  <c r="F20" i="1"/>
  <c r="H20" i="1"/>
  <c r="I20" i="1"/>
  <c r="J20" i="1"/>
  <c r="K20" i="1"/>
  <c r="L20" i="1"/>
  <c r="M20" i="1"/>
  <c r="N20" i="1"/>
  <c r="O20" i="1"/>
  <c r="Q20" i="1"/>
  <c r="R20" i="1"/>
  <c r="S20" i="1"/>
  <c r="T20" i="1"/>
  <c r="U20" i="1"/>
  <c r="V20" i="1"/>
  <c r="W20" i="1"/>
  <c r="X20" i="1"/>
  <c r="Y20" i="1"/>
  <c r="Z20" i="1"/>
  <c r="AA20" i="1"/>
  <c r="AB20" i="1"/>
  <c r="AD20" i="1"/>
  <c r="AE20" i="1"/>
  <c r="AF20" i="1"/>
  <c r="AG20" i="1"/>
  <c r="AH20" i="1"/>
  <c r="AI20" i="1"/>
  <c r="AV20" i="1"/>
  <c r="AW20" i="1"/>
  <c r="AX20" i="1"/>
  <c r="AY20" i="1"/>
  <c r="AZ20" i="1"/>
  <c r="BA20" i="1"/>
  <c r="BB20" i="1"/>
  <c r="BD20" i="1"/>
  <c r="BE20" i="1"/>
  <c r="BF20" i="1"/>
  <c r="BG20" i="1"/>
  <c r="BH20" i="1"/>
  <c r="BI20" i="1"/>
  <c r="BJ20" i="1"/>
  <c r="BK20" i="1"/>
  <c r="BL20" i="1"/>
  <c r="BM20" i="1"/>
  <c r="BN20" i="1"/>
  <c r="BO20" i="1"/>
  <c r="E21" i="1"/>
  <c r="F21" i="1"/>
  <c r="G21" i="1"/>
  <c r="H21" i="1"/>
  <c r="I21" i="1"/>
  <c r="J21" i="1"/>
  <c r="K21" i="1"/>
  <c r="L21" i="1"/>
  <c r="M21" i="1"/>
  <c r="N21" i="1"/>
  <c r="O21" i="1"/>
  <c r="Q21" i="1"/>
  <c r="R21" i="1"/>
  <c r="S21" i="1"/>
  <c r="T21" i="1"/>
  <c r="U21" i="1"/>
  <c r="V21" i="1"/>
  <c r="W21" i="1"/>
  <c r="X21" i="1"/>
  <c r="Y21" i="1"/>
  <c r="Z21" i="1"/>
  <c r="AA21" i="1"/>
  <c r="AB21" i="1"/>
  <c r="AD21" i="1"/>
  <c r="AE21" i="1"/>
  <c r="AF21" i="1"/>
  <c r="AG21" i="1"/>
  <c r="AH21" i="1"/>
  <c r="AI21" i="1"/>
  <c r="AV21" i="1"/>
  <c r="AW21" i="1"/>
  <c r="AX21" i="1"/>
  <c r="AY21" i="1"/>
  <c r="AZ21" i="1"/>
  <c r="BA21" i="1"/>
  <c r="BB21" i="1"/>
  <c r="BD21" i="1"/>
  <c r="BE21" i="1"/>
  <c r="BF21" i="1"/>
  <c r="BG21" i="1"/>
  <c r="BH21" i="1"/>
  <c r="BI21" i="1"/>
  <c r="BJ21" i="1"/>
  <c r="BK21" i="1"/>
  <c r="BL21" i="1"/>
  <c r="BM21" i="1"/>
  <c r="BN21" i="1"/>
  <c r="BO21" i="1"/>
  <c r="D18" i="1"/>
  <c r="E18" i="1"/>
  <c r="E17" i="1"/>
  <c r="F18" i="1"/>
  <c r="G18" i="1"/>
  <c r="H18" i="1"/>
  <c r="I18" i="1"/>
  <c r="J18" i="1"/>
  <c r="K18" i="1"/>
  <c r="L18" i="1"/>
  <c r="M18" i="1"/>
  <c r="N18" i="1"/>
  <c r="N17" i="1"/>
  <c r="O18" i="1"/>
  <c r="Q18" i="1"/>
  <c r="R18" i="1"/>
  <c r="S18" i="1"/>
  <c r="T18" i="1"/>
  <c r="U18" i="1"/>
  <c r="V18" i="1"/>
  <c r="W18" i="1"/>
  <c r="W17" i="1"/>
  <c r="X18" i="1"/>
  <c r="Y18" i="1"/>
  <c r="Z18" i="1"/>
  <c r="AA18" i="1"/>
  <c r="AB18" i="1"/>
  <c r="AD18" i="1"/>
  <c r="AE18" i="1"/>
  <c r="AF18" i="1"/>
  <c r="AG18" i="1"/>
  <c r="AH18" i="1"/>
  <c r="AI18" i="1"/>
  <c r="AM17" i="1"/>
  <c r="AV18" i="1"/>
  <c r="AV17" i="1"/>
  <c r="AW18" i="1"/>
  <c r="AX18" i="1"/>
  <c r="AY18" i="1"/>
  <c r="AZ18" i="1"/>
  <c r="BA18" i="1"/>
  <c r="BB18" i="1"/>
  <c r="BD18" i="1"/>
  <c r="BE18" i="1"/>
  <c r="BF18" i="1"/>
  <c r="BG18" i="1"/>
  <c r="BH18" i="1"/>
  <c r="BI18" i="1"/>
  <c r="BJ18" i="1"/>
  <c r="BK18" i="1"/>
  <c r="BL18" i="1"/>
  <c r="BM18" i="1"/>
  <c r="BM17" i="1"/>
  <c r="BN18" i="1"/>
  <c r="BO18" i="1"/>
  <c r="BO16" i="3"/>
  <c r="BN16" i="3"/>
  <c r="BM16" i="3"/>
  <c r="BL16" i="3"/>
  <c r="BK16" i="3"/>
  <c r="BJ16" i="3"/>
  <c r="BI16" i="3"/>
  <c r="BH16" i="3"/>
  <c r="BG16" i="3"/>
  <c r="BF16" i="3"/>
  <c r="BE16" i="3"/>
  <c r="BD16" i="3"/>
  <c r="BB16" i="3"/>
  <c r="BA16" i="3"/>
  <c r="AZ16" i="3"/>
  <c r="AY16" i="3"/>
  <c r="AX16" i="3"/>
  <c r="AW16" i="3"/>
  <c r="AV16" i="3"/>
  <c r="AU16" i="3"/>
  <c r="AT16" i="3"/>
  <c r="AS16" i="3"/>
  <c r="AR16" i="3"/>
  <c r="AQ16" i="3"/>
  <c r="AO16" i="3"/>
  <c r="AN16" i="3"/>
  <c r="AM16" i="3"/>
  <c r="AL16" i="3"/>
  <c r="AK16" i="3"/>
  <c r="AJ16" i="3"/>
  <c r="AI16" i="3"/>
  <c r="AH16" i="3"/>
  <c r="AG16" i="3"/>
  <c r="AF16" i="3"/>
  <c r="AE16" i="3"/>
  <c r="AD16" i="3"/>
  <c r="AB16" i="3"/>
  <c r="AA16" i="3"/>
  <c r="Z16" i="3"/>
  <c r="Y16" i="3"/>
  <c r="X16" i="3"/>
  <c r="W16" i="3"/>
  <c r="V16" i="3"/>
  <c r="U16" i="3"/>
  <c r="T16" i="3"/>
  <c r="S16" i="3"/>
  <c r="R16" i="3"/>
  <c r="Q16" i="3"/>
  <c r="O16" i="3"/>
  <c r="N16" i="3"/>
  <c r="M16" i="3"/>
  <c r="L16" i="3"/>
  <c r="K16" i="3"/>
  <c r="J16" i="3"/>
  <c r="I16" i="3"/>
  <c r="H16" i="3"/>
  <c r="G16" i="3"/>
  <c r="F16" i="3"/>
  <c r="E16" i="3"/>
  <c r="D16" i="3"/>
  <c r="BO15" i="3"/>
  <c r="BN15" i="3"/>
  <c r="BM15" i="3"/>
  <c r="BL15" i="3"/>
  <c r="BK15" i="3"/>
  <c r="BJ15" i="3"/>
  <c r="BI15" i="3"/>
  <c r="BH15" i="3"/>
  <c r="BG15" i="3"/>
  <c r="BF15" i="3"/>
  <c r="BE15" i="3"/>
  <c r="BD15" i="3"/>
  <c r="BB15" i="3"/>
  <c r="BA15" i="3"/>
  <c r="AZ15" i="3"/>
  <c r="AY15" i="3"/>
  <c r="AX15" i="3"/>
  <c r="AW15" i="3"/>
  <c r="AV15" i="3"/>
  <c r="AU15" i="3"/>
  <c r="AT15" i="3"/>
  <c r="AS15" i="3"/>
  <c r="AR15" i="3"/>
  <c r="AQ15" i="3"/>
  <c r="AO15" i="3"/>
  <c r="AN15" i="3"/>
  <c r="AM15" i="3"/>
  <c r="AL15" i="3"/>
  <c r="AK15" i="3"/>
  <c r="AJ15" i="3"/>
  <c r="AI15" i="3"/>
  <c r="AH15" i="3"/>
  <c r="AG15" i="3"/>
  <c r="AF15" i="3"/>
  <c r="AE15" i="3"/>
  <c r="AD15" i="3"/>
  <c r="AB15" i="3"/>
  <c r="AA15" i="3"/>
  <c r="Z15" i="3"/>
  <c r="Y15" i="3"/>
  <c r="X15" i="3"/>
  <c r="W15" i="3"/>
  <c r="V15" i="3"/>
  <c r="U15" i="3"/>
  <c r="T15" i="3"/>
  <c r="S15" i="3"/>
  <c r="R15" i="3"/>
  <c r="Q15" i="3"/>
  <c r="O15" i="3"/>
  <c r="N15" i="3"/>
  <c r="M15" i="3"/>
  <c r="L15" i="3"/>
  <c r="K15" i="3"/>
  <c r="J15" i="3"/>
  <c r="I15" i="3"/>
  <c r="H15" i="3"/>
  <c r="G15" i="3"/>
  <c r="F15" i="3"/>
  <c r="E15" i="3"/>
  <c r="D15" i="3"/>
  <c r="BO14" i="3"/>
  <c r="BN14" i="3"/>
  <c r="BM14" i="3"/>
  <c r="BL14" i="3"/>
  <c r="BK14" i="3"/>
  <c r="BJ14" i="3"/>
  <c r="BI14" i="3"/>
  <c r="BH14" i="3"/>
  <c r="BG14" i="3"/>
  <c r="BF14" i="3"/>
  <c r="BE14" i="3"/>
  <c r="BD14" i="3"/>
  <c r="BB14" i="3"/>
  <c r="BA14" i="3"/>
  <c r="AZ14" i="3"/>
  <c r="AY14" i="3"/>
  <c r="AX14" i="3"/>
  <c r="AW14" i="3"/>
  <c r="AV14" i="3"/>
  <c r="AU14" i="3"/>
  <c r="AT14" i="3"/>
  <c r="AS14" i="3"/>
  <c r="AR14" i="3"/>
  <c r="AQ14" i="3"/>
  <c r="AO14" i="3"/>
  <c r="AN14" i="3"/>
  <c r="AM14" i="3"/>
  <c r="AL14" i="3"/>
  <c r="AK14" i="3"/>
  <c r="AJ14" i="3"/>
  <c r="AI14" i="3"/>
  <c r="AH14" i="3"/>
  <c r="AG14" i="3"/>
  <c r="AF14" i="3"/>
  <c r="AE14" i="3"/>
  <c r="AD14" i="3"/>
  <c r="AB14" i="3"/>
  <c r="AA14" i="3"/>
  <c r="Z14" i="3"/>
  <c r="Y14" i="3"/>
  <c r="X14" i="3"/>
  <c r="W14" i="3"/>
  <c r="V14" i="3"/>
  <c r="U14" i="3"/>
  <c r="T14" i="3"/>
  <c r="S14" i="3"/>
  <c r="R14" i="3"/>
  <c r="Q14" i="3"/>
  <c r="O14" i="3"/>
  <c r="N14" i="3"/>
  <c r="M14" i="3"/>
  <c r="L14" i="3"/>
  <c r="K14" i="3"/>
  <c r="J14" i="3"/>
  <c r="I14" i="3"/>
  <c r="H14" i="3"/>
  <c r="G14" i="3"/>
  <c r="F14" i="3"/>
  <c r="E14" i="3"/>
  <c r="D14" i="3"/>
  <c r="BO13" i="3"/>
  <c r="BN13" i="3"/>
  <c r="BM13" i="3"/>
  <c r="BL13" i="3"/>
  <c r="BK13" i="3"/>
  <c r="BJ13" i="3"/>
  <c r="BI13" i="3"/>
  <c r="BH13" i="3"/>
  <c r="BG13" i="3"/>
  <c r="BF13" i="3"/>
  <c r="BE13" i="3"/>
  <c r="BD13" i="3"/>
  <c r="BB13" i="3"/>
  <c r="BA13" i="3"/>
  <c r="AZ13" i="3"/>
  <c r="AY13" i="3"/>
  <c r="AX13" i="3"/>
  <c r="AW13" i="3"/>
  <c r="AV13" i="3"/>
  <c r="AU13" i="3"/>
  <c r="AT13" i="3"/>
  <c r="AS13" i="3"/>
  <c r="AR13" i="3"/>
  <c r="AQ13" i="3"/>
  <c r="AO13" i="3"/>
  <c r="AN13" i="3"/>
  <c r="AM13" i="3"/>
  <c r="AL13" i="3"/>
  <c r="AK13" i="3"/>
  <c r="AJ13" i="3"/>
  <c r="AI13" i="3"/>
  <c r="AH13" i="3"/>
  <c r="AG13" i="3"/>
  <c r="AF13" i="3"/>
  <c r="AE13" i="3"/>
  <c r="AD13" i="3"/>
  <c r="AB13" i="3"/>
  <c r="AA13" i="3"/>
  <c r="Z13" i="3"/>
  <c r="Y13" i="3"/>
  <c r="X13" i="3"/>
  <c r="W13" i="3"/>
  <c r="V13" i="3"/>
  <c r="U13" i="3"/>
  <c r="T13" i="3"/>
  <c r="S13" i="3"/>
  <c r="R13" i="3"/>
  <c r="Q13" i="3"/>
  <c r="O13" i="3"/>
  <c r="N13" i="3"/>
  <c r="M13" i="3"/>
  <c r="L13" i="3"/>
  <c r="K13" i="3"/>
  <c r="J13" i="3"/>
  <c r="I13" i="3"/>
  <c r="H13" i="3"/>
  <c r="G13" i="3"/>
  <c r="F13" i="3"/>
  <c r="E13" i="3"/>
  <c r="D13" i="3"/>
  <c r="BB16" i="6"/>
  <c r="BA16" i="6"/>
  <c r="AZ16" i="6"/>
  <c r="AY16" i="6"/>
  <c r="AX16" i="6"/>
  <c r="AW16" i="6"/>
  <c r="AV16" i="6"/>
  <c r="AU16" i="6"/>
  <c r="AT16" i="6"/>
  <c r="AS16" i="6"/>
  <c r="AR16" i="6"/>
  <c r="AQ16" i="6"/>
  <c r="AO16" i="6"/>
  <c r="AN16" i="6"/>
  <c r="AM16" i="6"/>
  <c r="AL16" i="6"/>
  <c r="AK16" i="6"/>
  <c r="AJ16" i="6"/>
  <c r="AI16" i="6"/>
  <c r="AH16" i="6"/>
  <c r="AG16" i="6"/>
  <c r="AF16" i="6"/>
  <c r="AE16" i="6"/>
  <c r="AD16" i="6"/>
  <c r="AB16" i="6"/>
  <c r="AA16" i="6"/>
  <c r="Z16" i="6"/>
  <c r="Y16" i="6"/>
  <c r="X16" i="6"/>
  <c r="W16" i="6"/>
  <c r="V16" i="6"/>
  <c r="U16" i="6"/>
  <c r="T16" i="6"/>
  <c r="S16" i="6"/>
  <c r="R16" i="6"/>
  <c r="Q16" i="6"/>
  <c r="O16" i="6"/>
  <c r="N16" i="6"/>
  <c r="M16" i="6"/>
  <c r="L16" i="6"/>
  <c r="K16" i="6"/>
  <c r="J16" i="6"/>
  <c r="I16" i="6"/>
  <c r="H16" i="6"/>
  <c r="G16" i="6"/>
  <c r="F16" i="6"/>
  <c r="E16" i="6"/>
  <c r="D16" i="6"/>
  <c r="BB15" i="6"/>
  <c r="BA15" i="6"/>
  <c r="AZ15" i="6"/>
  <c r="AY15" i="6"/>
  <c r="AX15" i="6"/>
  <c r="AW15" i="6"/>
  <c r="AV15" i="6"/>
  <c r="AU15" i="6"/>
  <c r="AT15" i="6"/>
  <c r="AS15" i="6"/>
  <c r="AR15" i="6"/>
  <c r="AQ15" i="6"/>
  <c r="AO15" i="6"/>
  <c r="AN15" i="6"/>
  <c r="AM15" i="6"/>
  <c r="AL15" i="6"/>
  <c r="AK15" i="6"/>
  <c r="AJ15" i="6"/>
  <c r="AI15" i="6"/>
  <c r="AH15" i="6"/>
  <c r="AG15" i="6"/>
  <c r="AF15" i="6"/>
  <c r="AE15" i="6"/>
  <c r="AD15" i="6"/>
  <c r="AB15" i="6"/>
  <c r="AA15" i="6"/>
  <c r="Z15" i="6"/>
  <c r="Y15" i="6"/>
  <c r="X15" i="6"/>
  <c r="W15" i="6"/>
  <c r="V15" i="6"/>
  <c r="U15" i="6"/>
  <c r="T15" i="6"/>
  <c r="S15" i="6"/>
  <c r="R15" i="6"/>
  <c r="Q15" i="6"/>
  <c r="O15" i="6"/>
  <c r="N15" i="6"/>
  <c r="M15" i="6"/>
  <c r="L15" i="6"/>
  <c r="K15" i="6"/>
  <c r="J15" i="6"/>
  <c r="I15" i="6"/>
  <c r="H15" i="6"/>
  <c r="G15" i="6"/>
  <c r="F15" i="6"/>
  <c r="E15" i="6"/>
  <c r="D15" i="6"/>
  <c r="BB14" i="6"/>
  <c r="BA14" i="6"/>
  <c r="AZ14" i="6"/>
  <c r="AY14" i="6"/>
  <c r="AX14" i="6"/>
  <c r="AW14" i="6"/>
  <c r="AV14" i="6"/>
  <c r="AU14" i="6"/>
  <c r="AT14" i="6"/>
  <c r="AS14" i="6"/>
  <c r="AR14" i="6"/>
  <c r="AQ14" i="6"/>
  <c r="AO14" i="6"/>
  <c r="AN14" i="6"/>
  <c r="AM14" i="6"/>
  <c r="AL14" i="6"/>
  <c r="AK14" i="6"/>
  <c r="AJ14" i="6"/>
  <c r="AI14" i="6"/>
  <c r="AH14" i="6"/>
  <c r="AG14" i="6"/>
  <c r="AF14" i="6"/>
  <c r="AE14" i="6"/>
  <c r="AD14" i="6"/>
  <c r="AB14" i="6"/>
  <c r="AA14" i="6"/>
  <c r="Z14" i="6"/>
  <c r="Y14" i="6"/>
  <c r="X14" i="6"/>
  <c r="W14" i="6"/>
  <c r="V14" i="6"/>
  <c r="U14" i="6"/>
  <c r="T14" i="6"/>
  <c r="S14" i="6"/>
  <c r="R14" i="6"/>
  <c r="Q14" i="6"/>
  <c r="O14" i="6"/>
  <c r="N14" i="6"/>
  <c r="M14" i="6"/>
  <c r="L14" i="6"/>
  <c r="K14" i="6"/>
  <c r="J14" i="6"/>
  <c r="I14" i="6"/>
  <c r="H14" i="6"/>
  <c r="G14" i="6"/>
  <c r="F14" i="6"/>
  <c r="E14" i="6"/>
  <c r="D14" i="6"/>
  <c r="BB16" i="2"/>
  <c r="BA16" i="2"/>
  <c r="AZ16" i="2"/>
  <c r="AY16" i="2"/>
  <c r="AX16" i="2"/>
  <c r="AW16" i="2"/>
  <c r="AV16" i="2"/>
  <c r="AU16" i="2"/>
  <c r="AT16" i="2"/>
  <c r="AS16" i="2"/>
  <c r="AR16" i="2"/>
  <c r="AQ16" i="2"/>
  <c r="AO16" i="2"/>
  <c r="AN16" i="2"/>
  <c r="AM16" i="2"/>
  <c r="AL16" i="2"/>
  <c r="AK16" i="2"/>
  <c r="AJ16" i="2"/>
  <c r="AI16" i="2"/>
  <c r="AH16" i="2"/>
  <c r="AG16" i="2"/>
  <c r="AF16" i="2"/>
  <c r="AE16" i="2"/>
  <c r="AD16" i="2"/>
  <c r="AB16" i="2"/>
  <c r="AA16" i="2"/>
  <c r="Z16" i="2"/>
  <c r="Y16" i="2"/>
  <c r="X16" i="2"/>
  <c r="W16" i="2"/>
  <c r="V16" i="2"/>
  <c r="U16" i="2"/>
  <c r="T16" i="2"/>
  <c r="S16" i="2"/>
  <c r="R16" i="2"/>
  <c r="Q16" i="2"/>
  <c r="O16" i="2"/>
  <c r="N16" i="2"/>
  <c r="M16" i="2"/>
  <c r="L16" i="2"/>
  <c r="K16" i="2"/>
  <c r="J16" i="2"/>
  <c r="I16" i="2"/>
  <c r="H16" i="2"/>
  <c r="G16" i="2"/>
  <c r="F16" i="2"/>
  <c r="E16" i="2"/>
  <c r="D16" i="2"/>
  <c r="BO15" i="2"/>
  <c r="BN15" i="2"/>
  <c r="BM15" i="2"/>
  <c r="BL15" i="2"/>
  <c r="BK15" i="2"/>
  <c r="BJ15" i="2"/>
  <c r="BI15" i="2"/>
  <c r="BH15" i="2"/>
  <c r="BG15" i="2"/>
  <c r="BF15" i="2"/>
  <c r="BE15" i="2"/>
  <c r="BD15" i="2"/>
  <c r="BB15" i="2"/>
  <c r="BA15" i="2"/>
  <c r="AZ15" i="2"/>
  <c r="AY15" i="2"/>
  <c r="AX15" i="2"/>
  <c r="AW15" i="2"/>
  <c r="AV15" i="2"/>
  <c r="AU15" i="2"/>
  <c r="AT15" i="2"/>
  <c r="AS15" i="2"/>
  <c r="AR15" i="2"/>
  <c r="AQ15" i="2"/>
  <c r="AO15" i="2"/>
  <c r="AN15" i="2"/>
  <c r="AM15" i="2"/>
  <c r="AL15" i="2"/>
  <c r="AK15" i="2"/>
  <c r="AJ15" i="2"/>
  <c r="AI15" i="2"/>
  <c r="AH15" i="2"/>
  <c r="AG15" i="2"/>
  <c r="AF15" i="2"/>
  <c r="AE15" i="2"/>
  <c r="AD15" i="2"/>
  <c r="AB15" i="2"/>
  <c r="AA15" i="2"/>
  <c r="Z15" i="2"/>
  <c r="Y15" i="2"/>
  <c r="X15" i="2"/>
  <c r="W15" i="2"/>
  <c r="V15" i="2"/>
  <c r="U15" i="2"/>
  <c r="T15" i="2"/>
  <c r="S15" i="2"/>
  <c r="R15" i="2"/>
  <c r="Q15" i="2"/>
  <c r="O15" i="2"/>
  <c r="N15" i="2"/>
  <c r="M15" i="2"/>
  <c r="L15" i="2"/>
  <c r="K15" i="2"/>
  <c r="J15" i="2"/>
  <c r="I15" i="2"/>
  <c r="H15" i="2"/>
  <c r="G15" i="2"/>
  <c r="F15" i="2"/>
  <c r="E15" i="2"/>
  <c r="D15" i="2"/>
  <c r="BO15" i="1"/>
  <c r="BN15" i="1"/>
  <c r="BM15" i="1"/>
  <c r="BL15" i="1"/>
  <c r="BK15" i="1"/>
  <c r="BJ15" i="1"/>
  <c r="BI15" i="1"/>
  <c r="BH15" i="1"/>
  <c r="BG15" i="1"/>
  <c r="BF15" i="1"/>
  <c r="BE15" i="1"/>
  <c r="BD15" i="1"/>
  <c r="BB15" i="1"/>
  <c r="BA15" i="1"/>
  <c r="AZ15" i="1"/>
  <c r="AY15" i="1"/>
  <c r="AX15" i="1"/>
  <c r="AW15" i="1"/>
  <c r="AV15" i="1"/>
  <c r="AU15" i="1"/>
  <c r="AT15" i="1"/>
  <c r="AS15" i="1"/>
  <c r="AR15" i="1"/>
  <c r="AQ15" i="1"/>
  <c r="AO15" i="1"/>
  <c r="AN15" i="1"/>
  <c r="AM15" i="1"/>
  <c r="AL15" i="1"/>
  <c r="AK15" i="1"/>
  <c r="AJ15" i="1"/>
  <c r="AI15" i="1"/>
  <c r="AH15" i="1"/>
  <c r="AG15" i="1"/>
  <c r="AF15" i="1"/>
  <c r="AE15" i="1"/>
  <c r="AD15" i="1"/>
  <c r="AB15" i="1"/>
  <c r="AA15" i="1"/>
  <c r="Z15" i="1"/>
  <c r="Y15" i="1"/>
  <c r="X15" i="1"/>
  <c r="W15" i="1"/>
  <c r="V15" i="1"/>
  <c r="U15" i="1"/>
  <c r="T15" i="1"/>
  <c r="S15" i="1"/>
  <c r="R15" i="1"/>
  <c r="Q15" i="1"/>
  <c r="O15" i="1"/>
  <c r="N15" i="1"/>
  <c r="M15" i="1"/>
  <c r="L15" i="1"/>
  <c r="K15" i="1"/>
  <c r="J15" i="1"/>
  <c r="I15" i="1"/>
  <c r="H15" i="1"/>
  <c r="G15" i="1"/>
  <c r="F15" i="1"/>
  <c r="E15" i="1"/>
  <c r="BO14" i="1"/>
  <c r="BN14" i="1"/>
  <c r="BM14" i="1"/>
  <c r="BL14" i="1"/>
  <c r="BK14" i="1"/>
  <c r="BJ14" i="1"/>
  <c r="BI14" i="1"/>
  <c r="BH14" i="1"/>
  <c r="BG14" i="1"/>
  <c r="BF14" i="1"/>
  <c r="BE14" i="1"/>
  <c r="BD14" i="1"/>
  <c r="BB14" i="1"/>
  <c r="BA14" i="1"/>
  <c r="AZ14" i="1"/>
  <c r="AY14" i="1"/>
  <c r="AX14" i="1"/>
  <c r="AW14" i="1"/>
  <c r="AV14" i="1"/>
  <c r="AU14" i="1"/>
  <c r="AT14" i="1"/>
  <c r="AS14" i="1"/>
  <c r="AR14" i="1"/>
  <c r="AQ14" i="1"/>
  <c r="AO14" i="1"/>
  <c r="AN14" i="1"/>
  <c r="AM14" i="1"/>
  <c r="AL14" i="1"/>
  <c r="AK14" i="1"/>
  <c r="AJ14" i="1"/>
  <c r="AI14" i="1"/>
  <c r="AH14" i="1"/>
  <c r="AG14" i="1"/>
  <c r="AF14" i="1"/>
  <c r="AE14" i="1"/>
  <c r="AD14" i="1"/>
  <c r="AB14" i="1"/>
  <c r="AA14" i="1"/>
  <c r="Z14" i="1"/>
  <c r="Y14" i="1"/>
  <c r="X14" i="1"/>
  <c r="W14" i="1"/>
  <c r="V14" i="1"/>
  <c r="U14" i="1"/>
  <c r="T14" i="1"/>
  <c r="S14" i="1"/>
  <c r="R14" i="1"/>
  <c r="Q14" i="1"/>
  <c r="O14" i="1"/>
  <c r="N14" i="1"/>
  <c r="M14" i="1"/>
  <c r="L14" i="1"/>
  <c r="K14" i="1"/>
  <c r="J14" i="1"/>
  <c r="I14" i="1"/>
  <c r="H14" i="1"/>
  <c r="G14" i="1"/>
  <c r="F14" i="1"/>
  <c r="E14" i="1"/>
  <c r="D14" i="1"/>
  <c r="BD92" i="8"/>
  <c r="BD91" i="8"/>
  <c r="BD90" i="8"/>
  <c r="BD89" i="8"/>
  <c r="BD88" i="8"/>
  <c r="BD87" i="8"/>
  <c r="BD86" i="8"/>
  <c r="BD85" i="8"/>
  <c r="BD84" i="8"/>
  <c r="BD83" i="8"/>
  <c r="BD82" i="8"/>
  <c r="BD81" i="8"/>
  <c r="BD80" i="8"/>
  <c r="BD79" i="8"/>
  <c r="BD78" i="8"/>
  <c r="BD77" i="8"/>
  <c r="BD76" i="8"/>
  <c r="BD75" i="8"/>
  <c r="BD73" i="8"/>
  <c r="BD72" i="8"/>
  <c r="BD71" i="8"/>
  <c r="BD70" i="8"/>
  <c r="BD69" i="8"/>
  <c r="BD68" i="8"/>
  <c r="BD67" i="8"/>
  <c r="BD66" i="8"/>
  <c r="BD65" i="8"/>
  <c r="BD64" i="8"/>
  <c r="BD63" i="8"/>
  <c r="BD62" i="8"/>
  <c r="BD61" i="8"/>
  <c r="BD60" i="8"/>
  <c r="BD59" i="8"/>
  <c r="BD58" i="8"/>
  <c r="BD57" i="8"/>
  <c r="BD56" i="8"/>
  <c r="BD55" i="8"/>
  <c r="BD54" i="8"/>
  <c r="BD53" i="8"/>
  <c r="BD52" i="8"/>
  <c r="BD51" i="8"/>
  <c r="BD50" i="8"/>
  <c r="BD49" i="8"/>
  <c r="BD48" i="8"/>
  <c r="BD47" i="8"/>
  <c r="BD46" i="8"/>
  <c r="BD45" i="8"/>
  <c r="BD44" i="8"/>
  <c r="BD43" i="8"/>
  <c r="BD42" i="8"/>
  <c r="BD41" i="8"/>
  <c r="BD40" i="8"/>
  <c r="BD39" i="8"/>
  <c r="BD38" i="8"/>
  <c r="BD37" i="8"/>
  <c r="BD36" i="8"/>
  <c r="BD35" i="8"/>
  <c r="BD34" i="8"/>
  <c r="BD33" i="8"/>
  <c r="BD32" i="8"/>
  <c r="BD31" i="8"/>
  <c r="BD30" i="8"/>
  <c r="BD29" i="8"/>
  <c r="BD28" i="8"/>
  <c r="BD27" i="8"/>
  <c r="BD26" i="8"/>
  <c r="BD25" i="8"/>
  <c r="BD24" i="8"/>
  <c r="BD23" i="8"/>
  <c r="BD22" i="8"/>
  <c r="BD21" i="8"/>
  <c r="BD20" i="8"/>
  <c r="BD18" i="8"/>
  <c r="BD17" i="8"/>
  <c r="AQ92" i="8"/>
  <c r="AQ91" i="8"/>
  <c r="AQ90" i="8"/>
  <c r="AQ89" i="8"/>
  <c r="AQ88" i="8"/>
  <c r="AQ87" i="8"/>
  <c r="AQ86" i="8"/>
  <c r="AQ85" i="8"/>
  <c r="AQ84" i="8"/>
  <c r="AQ83" i="8"/>
  <c r="AQ82" i="8"/>
  <c r="AQ81" i="8"/>
  <c r="AQ80" i="8"/>
  <c r="AQ79" i="8"/>
  <c r="AQ78" i="8"/>
  <c r="AQ77" i="8"/>
  <c r="AQ76" i="8"/>
  <c r="AQ75" i="8"/>
  <c r="AQ73" i="8"/>
  <c r="AQ72" i="8"/>
  <c r="AQ71" i="8"/>
  <c r="AQ70" i="8"/>
  <c r="AQ69" i="8"/>
  <c r="AQ68" i="8"/>
  <c r="AQ67" i="8"/>
  <c r="AQ66" i="8"/>
  <c r="AQ65" i="8"/>
  <c r="AQ64" i="8"/>
  <c r="AQ63" i="8"/>
  <c r="AQ62" i="8"/>
  <c r="AQ61" i="8"/>
  <c r="AQ60" i="8"/>
  <c r="AQ59" i="8"/>
  <c r="AQ58" i="8"/>
  <c r="AQ57" i="8"/>
  <c r="AQ56" i="8"/>
  <c r="AQ55" i="8"/>
  <c r="AQ54" i="8"/>
  <c r="AQ53" i="8"/>
  <c r="AQ52" i="8"/>
  <c r="AQ51" i="8"/>
  <c r="AQ50" i="8"/>
  <c r="AQ49" i="8"/>
  <c r="AQ48" i="8"/>
  <c r="AQ47" i="8"/>
  <c r="AQ46" i="8"/>
  <c r="AQ45" i="8"/>
  <c r="AQ44" i="8"/>
  <c r="AQ43" i="8"/>
  <c r="AQ42" i="8"/>
  <c r="AQ41" i="8"/>
  <c r="AQ40" i="8"/>
  <c r="AQ39" i="8"/>
  <c r="AQ38" i="8"/>
  <c r="AQ37" i="8"/>
  <c r="AQ36" i="8"/>
  <c r="AQ35" i="8"/>
  <c r="AQ34" i="8"/>
  <c r="AQ33" i="8"/>
  <c r="AQ32" i="8"/>
  <c r="AQ31" i="8"/>
  <c r="AQ30" i="8"/>
  <c r="AQ29" i="8"/>
  <c r="AQ28" i="8"/>
  <c r="AQ27" i="8"/>
  <c r="AQ26" i="8"/>
  <c r="AQ25" i="8"/>
  <c r="AQ24" i="8"/>
  <c r="AQ23" i="8"/>
  <c r="AQ22" i="8"/>
  <c r="AQ21" i="8"/>
  <c r="AQ20" i="8"/>
  <c r="AQ18" i="8"/>
  <c r="AQ17" i="8"/>
  <c r="AQ16" i="8"/>
  <c r="BK15" i="8"/>
  <c r="BJ15" i="8"/>
  <c r="BH15" i="8"/>
  <c r="BF15" i="8"/>
  <c r="BE15" i="8"/>
  <c r="BC15" i="8"/>
  <c r="AU15" i="8"/>
  <c r="BF19" i="7"/>
  <c r="BF45" i="7"/>
  <c r="BG45" i="7"/>
  <c r="BH45" i="7"/>
  <c r="BI45" i="7"/>
  <c r="BJ45" i="7"/>
  <c r="BK45" i="7"/>
  <c r="BL45" i="7"/>
  <c r="BM45" i="7"/>
  <c r="BN45" i="7"/>
  <c r="BO45" i="7"/>
  <c r="BD47" i="7"/>
  <c r="BD48" i="7"/>
  <c r="BD49" i="7"/>
  <c r="BD50" i="7"/>
  <c r="BD51" i="7"/>
  <c r="BD52" i="7"/>
  <c r="BD53" i="7"/>
  <c r="AQ48" i="7"/>
  <c r="AQ22" i="7"/>
  <c r="AO15" i="5"/>
  <c r="AN15" i="5"/>
  <c r="AM15" i="5"/>
  <c r="AL15" i="5"/>
  <c r="AK15" i="5"/>
  <c r="AJ15" i="5"/>
  <c r="AI15" i="5"/>
  <c r="AH15" i="5"/>
  <c r="AG15" i="5"/>
  <c r="AF15" i="5"/>
  <c r="AE15" i="5"/>
  <c r="AD15" i="5"/>
  <c r="AQ27" i="7"/>
  <c r="AQ26" i="7"/>
  <c r="AQ25" i="7"/>
  <c r="AQ24" i="7"/>
  <c r="AQ23" i="7"/>
  <c r="AQ20" i="7"/>
  <c r="BO19" i="7"/>
  <c r="BN19" i="7"/>
  <c r="BM19" i="7"/>
  <c r="BL19" i="7"/>
  <c r="BK19" i="7"/>
  <c r="BJ19" i="7"/>
  <c r="BI19" i="7"/>
  <c r="BH19" i="7"/>
  <c r="BG19" i="7"/>
  <c r="BC19" i="7"/>
  <c r="BB19" i="7"/>
  <c r="BA19" i="7"/>
  <c r="AZ19" i="7"/>
  <c r="AY19" i="7"/>
  <c r="AX19" i="7"/>
  <c r="AW19" i="7"/>
  <c r="AV19" i="7"/>
  <c r="AU19" i="7"/>
  <c r="AT19" i="7"/>
  <c r="AS19" i="7"/>
  <c r="AR19" i="7"/>
  <c r="BD92" i="7"/>
  <c r="BD91" i="7"/>
  <c r="BD90" i="7"/>
  <c r="BD89" i="7"/>
  <c r="BD88" i="7"/>
  <c r="BD87" i="7"/>
  <c r="BD86" i="7"/>
  <c r="BD85" i="7"/>
  <c r="BD84" i="7"/>
  <c r="BD83" i="7"/>
  <c r="BD82" i="7"/>
  <c r="BD81" i="7"/>
  <c r="BD80" i="7"/>
  <c r="BD79" i="7"/>
  <c r="BD78" i="7"/>
  <c r="BD77" i="7"/>
  <c r="BD76" i="7"/>
  <c r="BD75" i="7"/>
  <c r="BD73" i="7"/>
  <c r="BD72" i="7"/>
  <c r="BD71" i="7"/>
  <c r="BD70" i="7"/>
  <c r="BD69" i="7"/>
  <c r="BD68" i="7"/>
  <c r="BD67" i="7"/>
  <c r="BD66" i="7"/>
  <c r="BD65" i="7"/>
  <c r="BD64" i="7"/>
  <c r="BD63" i="7"/>
  <c r="BD62" i="7"/>
  <c r="BD61" i="7"/>
  <c r="BD60" i="7"/>
  <c r="BD59" i="7"/>
  <c r="BD58" i="7"/>
  <c r="BD57" i="7"/>
  <c r="BD56" i="7"/>
  <c r="BD55" i="7"/>
  <c r="BD54" i="7"/>
  <c r="BD46" i="7"/>
  <c r="BD44" i="7"/>
  <c r="BD43" i="7"/>
  <c r="BD42" i="7"/>
  <c r="BD41" i="7"/>
  <c r="BD40" i="7"/>
  <c r="BD39" i="7"/>
  <c r="BD38" i="7"/>
  <c r="BD37" i="7"/>
  <c r="BD36" i="7"/>
  <c r="BD35" i="7"/>
  <c r="BD34" i="7"/>
  <c r="BD33" i="7"/>
  <c r="BD32" i="7"/>
  <c r="BD31" i="7"/>
  <c r="BD30" i="7"/>
  <c r="BD29" i="7"/>
  <c r="BD28" i="7"/>
  <c r="BD27" i="7"/>
  <c r="BD26" i="7"/>
  <c r="BD25" i="7"/>
  <c r="BD24" i="7"/>
  <c r="BD23" i="7"/>
  <c r="BD21" i="7"/>
  <c r="BD20" i="7"/>
  <c r="BD18" i="7"/>
  <c r="BD17" i="7"/>
  <c r="BD16" i="7"/>
  <c r="AQ91" i="7"/>
  <c r="AQ90" i="7"/>
  <c r="AQ89" i="7"/>
  <c r="AQ88" i="7"/>
  <c r="AQ87" i="7"/>
  <c r="AQ86" i="7"/>
  <c r="AQ85" i="7"/>
  <c r="AQ84" i="7"/>
  <c r="AQ83" i="7"/>
  <c r="AQ82" i="7"/>
  <c r="AQ81" i="7"/>
  <c r="AQ80" i="7"/>
  <c r="AQ79" i="7"/>
  <c r="AQ78" i="7"/>
  <c r="AQ77" i="7"/>
  <c r="AQ76" i="7"/>
  <c r="AQ75" i="7"/>
  <c r="AQ73" i="7"/>
  <c r="AQ72" i="7"/>
  <c r="AQ71" i="7"/>
  <c r="AQ70" i="7"/>
  <c r="AQ69" i="7"/>
  <c r="AQ68" i="7"/>
  <c r="AQ66" i="7"/>
  <c r="AQ65" i="7"/>
  <c r="AQ64" i="7"/>
  <c r="AQ63" i="7"/>
  <c r="AQ62" i="7"/>
  <c r="AQ61" i="7"/>
  <c r="AQ60" i="7"/>
  <c r="AQ59" i="7"/>
  <c r="AQ58" i="7"/>
  <c r="AQ57" i="7"/>
  <c r="AQ56" i="7"/>
  <c r="AQ55" i="7"/>
  <c r="AQ54" i="7"/>
  <c r="AQ53" i="7"/>
  <c r="AQ52" i="7"/>
  <c r="AQ51" i="7"/>
  <c r="AQ50" i="7"/>
  <c r="AQ49" i="7"/>
  <c r="AQ47" i="7"/>
  <c r="AQ46" i="7"/>
  <c r="AQ45" i="7"/>
  <c r="AQ44" i="7"/>
  <c r="AQ43" i="7"/>
  <c r="AQ42" i="7"/>
  <c r="AQ41" i="7"/>
  <c r="AQ40" i="7"/>
  <c r="AQ39" i="7"/>
  <c r="AQ38" i="7"/>
  <c r="AQ37" i="7"/>
  <c r="AQ36" i="7"/>
  <c r="AQ35" i="7"/>
  <c r="AQ34" i="7"/>
  <c r="AQ33" i="7"/>
  <c r="AQ32" i="7"/>
  <c r="AQ31" i="7"/>
  <c r="AQ30" i="7"/>
  <c r="AQ29" i="7"/>
  <c r="AQ28" i="7"/>
  <c r="AQ21" i="7"/>
  <c r="AQ18" i="7"/>
  <c r="AQ17" i="7"/>
  <c r="AQ16" i="7"/>
  <c r="BO15" i="8"/>
  <c r="BN15" i="8"/>
  <c r="BM15" i="8"/>
  <c r="BL15" i="8"/>
  <c r="BG15" i="8"/>
  <c r="AY15" i="8"/>
  <c r="AX15" i="8"/>
  <c r="AP15" i="8"/>
  <c r="AO15" i="8"/>
  <c r="AN15" i="8"/>
  <c r="AL15" i="8"/>
  <c r="AI15" i="8"/>
  <c r="AH15" i="8"/>
  <c r="AG15" i="8"/>
  <c r="AD15" i="8"/>
  <c r="AA15" i="8"/>
  <c r="Z15" i="8"/>
  <c r="Y15" i="8"/>
  <c r="V15" i="8"/>
  <c r="S15" i="8"/>
  <c r="R15" i="8"/>
  <c r="Q15" i="8"/>
  <c r="L15" i="8"/>
  <c r="K15" i="8"/>
  <c r="J15" i="8"/>
  <c r="I15" i="8"/>
  <c r="BD13" i="1"/>
  <c r="BO13" i="1"/>
  <c r="BN13" i="1"/>
  <c r="BM13" i="1"/>
  <c r="BL13" i="1"/>
  <c r="BK13" i="1"/>
  <c r="BJ13" i="1"/>
  <c r="BI13" i="1"/>
  <c r="BH13" i="1"/>
  <c r="BG13" i="1"/>
  <c r="BF13" i="1"/>
  <c r="BE13" i="1"/>
  <c r="BB13" i="1"/>
  <c r="BA13" i="1"/>
  <c r="AZ13" i="1"/>
  <c r="AY13" i="1"/>
  <c r="AX13" i="1"/>
  <c r="AW13" i="1"/>
  <c r="AV13" i="1"/>
  <c r="AU13" i="1"/>
  <c r="AT13" i="1"/>
  <c r="AS13" i="1"/>
  <c r="AR13" i="1"/>
  <c r="AQ13" i="1"/>
  <c r="AO13" i="1"/>
  <c r="AN13" i="1"/>
  <c r="AM13" i="1"/>
  <c r="AL13" i="1"/>
  <c r="AK13" i="1"/>
  <c r="AJ13" i="1"/>
  <c r="AI13" i="1"/>
  <c r="AH13" i="1"/>
  <c r="AG13" i="1"/>
  <c r="AF13" i="1"/>
  <c r="AE13" i="1"/>
  <c r="AD13" i="1"/>
  <c r="AB13" i="1"/>
  <c r="AA13" i="1"/>
  <c r="Z13" i="1"/>
  <c r="Y13" i="1"/>
  <c r="X13" i="1"/>
  <c r="W13" i="1"/>
  <c r="V13" i="1"/>
  <c r="U13" i="1"/>
  <c r="T13" i="1"/>
  <c r="S13" i="1"/>
  <c r="R13" i="1"/>
  <c r="Q13" i="1"/>
  <c r="O13" i="1"/>
  <c r="N13" i="1"/>
  <c r="M13" i="1"/>
  <c r="L13" i="1"/>
  <c r="K13" i="1"/>
  <c r="J13" i="1"/>
  <c r="I13" i="1"/>
  <c r="H13" i="1"/>
  <c r="G13" i="1"/>
  <c r="F13" i="1"/>
  <c r="E13" i="1"/>
  <c r="D13" i="1"/>
  <c r="BO14" i="2"/>
  <c r="BN14" i="2"/>
  <c r="BM14" i="2"/>
  <c r="BL14" i="2"/>
  <c r="BK14" i="2"/>
  <c r="BJ14" i="2"/>
  <c r="BI14" i="2"/>
  <c r="BH14" i="2"/>
  <c r="BG14" i="2"/>
  <c r="BF14" i="2"/>
  <c r="BE14" i="2"/>
  <c r="BD14" i="2"/>
  <c r="BB14" i="2"/>
  <c r="BA14" i="2"/>
  <c r="AZ14" i="2"/>
  <c r="AY14" i="2"/>
  <c r="AX14" i="2"/>
  <c r="AW14" i="2"/>
  <c r="AV14" i="2"/>
  <c r="AU14" i="2"/>
  <c r="AT14" i="2"/>
  <c r="AS14" i="2"/>
  <c r="AR14" i="2"/>
  <c r="AQ14" i="2"/>
  <c r="AO14" i="2"/>
  <c r="AN14" i="2"/>
  <c r="AM14" i="2"/>
  <c r="AL14" i="2"/>
  <c r="AK14" i="2"/>
  <c r="AJ14" i="2"/>
  <c r="AI14" i="2"/>
  <c r="AH14" i="2"/>
  <c r="AG14" i="2"/>
  <c r="AF14" i="2"/>
  <c r="AE14" i="2"/>
  <c r="AD14" i="2"/>
  <c r="AB14" i="2"/>
  <c r="AA14" i="2"/>
  <c r="Z14" i="2"/>
  <c r="Y14" i="2"/>
  <c r="X14" i="2"/>
  <c r="W14" i="2"/>
  <c r="V14" i="2"/>
  <c r="U14" i="2"/>
  <c r="T14" i="2"/>
  <c r="S14" i="2"/>
  <c r="R14" i="2"/>
  <c r="Q14" i="2"/>
  <c r="O14" i="2"/>
  <c r="N14" i="2"/>
  <c r="M14" i="2"/>
  <c r="L14" i="2"/>
  <c r="K14" i="2"/>
  <c r="J14" i="2"/>
  <c r="I14" i="2"/>
  <c r="H14" i="2"/>
  <c r="G14" i="2"/>
  <c r="F14" i="2"/>
  <c r="E14" i="2"/>
  <c r="D14" i="2"/>
  <c r="AD14" i="5"/>
  <c r="AE14" i="5"/>
  <c r="AF14" i="5"/>
  <c r="AG14" i="5"/>
  <c r="AH14" i="5"/>
  <c r="AI14" i="5"/>
  <c r="AJ14" i="5"/>
  <c r="AK14" i="5"/>
  <c r="AL14" i="5"/>
  <c r="AM14" i="5"/>
  <c r="AN14" i="5"/>
  <c r="AO14" i="5"/>
  <c r="BG13" i="2"/>
  <c r="BE17" i="1"/>
  <c r="AE17" i="1"/>
  <c r="AX17" i="1"/>
  <c r="Q17" i="1"/>
  <c r="AW17" i="1"/>
  <c r="O17" i="1"/>
  <c r="F17" i="1"/>
  <c r="BL17" i="1"/>
  <c r="BD17" i="1"/>
  <c r="AU17" i="1"/>
  <c r="AL17" i="1"/>
  <c r="AD17" i="1"/>
  <c r="V17" i="1"/>
  <c r="M17" i="1"/>
  <c r="BO17" i="1"/>
  <c r="AG17" i="1"/>
  <c r="BN17" i="1"/>
  <c r="G17" i="1"/>
  <c r="BK17" i="1"/>
  <c r="BB17" i="1"/>
  <c r="AT17" i="1"/>
  <c r="AK17" i="1"/>
  <c r="U17" i="1"/>
  <c r="L17" i="1"/>
  <c r="D17" i="1"/>
  <c r="AN17" i="1"/>
  <c r="BJ17" i="1"/>
  <c r="BA17" i="1"/>
  <c r="AS17" i="1"/>
  <c r="AJ17" i="1"/>
  <c r="AB17" i="1"/>
  <c r="T17" i="1"/>
  <c r="K17" i="1"/>
  <c r="BG17" i="1"/>
  <c r="Y17" i="1"/>
  <c r="BF17" i="1"/>
  <c r="X17" i="1"/>
  <c r="BI17" i="1"/>
  <c r="AZ17" i="1"/>
  <c r="AR17" i="1"/>
  <c r="AI17" i="1"/>
  <c r="AA17" i="1"/>
  <c r="S17" i="1"/>
  <c r="J17" i="1"/>
  <c r="D17" i="4"/>
  <c r="AO17" i="1"/>
  <c r="AF17" i="1"/>
  <c r="BH17" i="1"/>
  <c r="AY17" i="1"/>
  <c r="AQ17" i="1"/>
  <c r="AH17" i="1"/>
  <c r="Z17" i="1"/>
  <c r="R17" i="1"/>
  <c r="I17" i="1"/>
  <c r="H17" i="1"/>
  <c r="AQ67" i="7"/>
  <c r="BD45" i="7"/>
  <c r="AQ19" i="7"/>
  <c r="BD19" i="7"/>
  <c r="BD15" i="7"/>
  <c r="AQ10" i="7"/>
  <c r="AQ19" i="8"/>
  <c r="AQ15" i="8"/>
  <c r="BD19" i="8"/>
  <c r="BD15" i="8"/>
  <c r="AQ11" i="7"/>
  <c r="BO19" i="3"/>
  <c r="BO17" i="3"/>
  <c r="BN19" i="3"/>
  <c r="BN17" i="3"/>
  <c r="BM19" i="3"/>
  <c r="BM17" i="3"/>
  <c r="BL19" i="3"/>
  <c r="BL17" i="3"/>
  <c r="BK19" i="3"/>
  <c r="BK17" i="3"/>
  <c r="BJ19" i="3"/>
  <c r="BJ17" i="3"/>
  <c r="BI19" i="3"/>
  <c r="BI17" i="3"/>
  <c r="BH19" i="3"/>
  <c r="BH17" i="3"/>
  <c r="BG19" i="3"/>
  <c r="BG17" i="3"/>
  <c r="BF19" i="3"/>
  <c r="BF17" i="3"/>
  <c r="BE19" i="3"/>
  <c r="BE17" i="3"/>
  <c r="BD19" i="3"/>
  <c r="BD17" i="3"/>
  <c r="BO12" i="3"/>
  <c r="BN12" i="3"/>
  <c r="BM12" i="3"/>
  <c r="BL12" i="3"/>
  <c r="BK12" i="3"/>
  <c r="BJ12" i="3"/>
  <c r="BI12" i="3"/>
  <c r="BH12" i="3"/>
  <c r="BG12" i="3"/>
  <c r="BF12" i="3"/>
  <c r="BE12" i="3"/>
  <c r="BD12" i="3"/>
  <c r="BO11" i="3"/>
  <c r="BN11" i="3"/>
  <c r="BM11" i="3"/>
  <c r="BL11" i="3"/>
  <c r="BK11" i="3"/>
  <c r="BJ11" i="3"/>
  <c r="BI11" i="3"/>
  <c r="BH11" i="3"/>
  <c r="BG11" i="3"/>
  <c r="BF11" i="3"/>
  <c r="BE11" i="3"/>
  <c r="BD11" i="3"/>
  <c r="BO10" i="3"/>
  <c r="BN10" i="3"/>
  <c r="BM10" i="3"/>
  <c r="BL10" i="3"/>
  <c r="BK10" i="3"/>
  <c r="BJ10" i="3"/>
  <c r="BI10" i="3"/>
  <c r="BH10" i="3"/>
  <c r="BG10" i="3"/>
  <c r="BF10" i="3"/>
  <c r="BE10" i="3"/>
  <c r="BD10" i="3"/>
  <c r="BO9" i="3"/>
  <c r="BN9" i="3"/>
  <c r="BM9" i="3"/>
  <c r="BL9" i="3"/>
  <c r="BK9" i="3"/>
  <c r="BJ9" i="3"/>
  <c r="BI9" i="3"/>
  <c r="BH9" i="3"/>
  <c r="BG9" i="3"/>
  <c r="BF9" i="3"/>
  <c r="BE9" i="3"/>
  <c r="BD9" i="3"/>
  <c r="BO8" i="3"/>
  <c r="BN8" i="3"/>
  <c r="BM8" i="3"/>
  <c r="BL8" i="3"/>
  <c r="BK8" i="3"/>
  <c r="BJ8" i="3"/>
  <c r="BI8" i="3"/>
  <c r="BH8" i="3"/>
  <c r="BG8" i="3"/>
  <c r="BF8" i="3"/>
  <c r="BE8" i="3"/>
  <c r="BD8" i="3"/>
  <c r="BO21" i="4"/>
  <c r="BN21" i="4"/>
  <c r="BM21" i="4"/>
  <c r="BL21" i="4"/>
  <c r="BK21" i="4"/>
  <c r="BJ21" i="4"/>
  <c r="BI21" i="4"/>
  <c r="BH21" i="4"/>
  <c r="BG21" i="4"/>
  <c r="BF21" i="4"/>
  <c r="BE21" i="4"/>
  <c r="BD21" i="4"/>
  <c r="BO20" i="4"/>
  <c r="BN20" i="4"/>
  <c r="BM20" i="4"/>
  <c r="BL20" i="4"/>
  <c r="BK20" i="4"/>
  <c r="BJ20" i="4"/>
  <c r="BI20" i="4"/>
  <c r="BH20" i="4"/>
  <c r="BG20" i="4"/>
  <c r="BF20" i="4"/>
  <c r="BE20" i="4"/>
  <c r="BD20" i="4"/>
  <c r="BO19" i="4"/>
  <c r="BO17" i="4"/>
  <c r="BN19" i="4"/>
  <c r="BN17" i="4"/>
  <c r="BM19" i="4"/>
  <c r="BM17" i="4"/>
  <c r="BL19" i="4"/>
  <c r="BL17" i="4"/>
  <c r="BK19" i="4"/>
  <c r="BK17" i="4"/>
  <c r="BJ19" i="4"/>
  <c r="BJ17" i="4"/>
  <c r="BI19" i="4"/>
  <c r="BI17" i="4"/>
  <c r="BH19" i="4"/>
  <c r="BH17" i="4"/>
  <c r="BG19" i="4"/>
  <c r="BG17" i="4"/>
  <c r="BF19" i="4"/>
  <c r="BF17" i="4"/>
  <c r="BE19" i="4"/>
  <c r="BE17" i="4"/>
  <c r="BD19" i="4"/>
  <c r="BD17" i="4"/>
  <c r="BO8" i="4"/>
  <c r="BN8" i="4"/>
  <c r="BM8" i="4"/>
  <c r="BL8" i="4"/>
  <c r="BK8" i="4"/>
  <c r="BJ8" i="4"/>
  <c r="BI8" i="4"/>
  <c r="BH8" i="4"/>
  <c r="BG8" i="4"/>
  <c r="BF8" i="4"/>
  <c r="BE8" i="4"/>
  <c r="BD8" i="4"/>
  <c r="BO21" i="2"/>
  <c r="BN21" i="2"/>
  <c r="BM21" i="2"/>
  <c r="BL21" i="2"/>
  <c r="BK21" i="2"/>
  <c r="BJ21" i="2"/>
  <c r="BI21" i="2"/>
  <c r="BH21" i="2"/>
  <c r="BG21" i="2"/>
  <c r="BF21" i="2"/>
  <c r="BE21" i="2"/>
  <c r="BD21" i="2"/>
  <c r="BO20" i="2"/>
  <c r="BN20" i="2"/>
  <c r="BM20" i="2"/>
  <c r="BL20" i="2"/>
  <c r="BK20" i="2"/>
  <c r="BJ20" i="2"/>
  <c r="BI20" i="2"/>
  <c r="BH20" i="2"/>
  <c r="BG20" i="2"/>
  <c r="BF20" i="2"/>
  <c r="BE20" i="2"/>
  <c r="BD20" i="2"/>
  <c r="BO19" i="2"/>
  <c r="BN19" i="2"/>
  <c r="BM19" i="2"/>
  <c r="BL19" i="2"/>
  <c r="BK19" i="2"/>
  <c r="BJ19" i="2"/>
  <c r="BI19" i="2"/>
  <c r="BH19" i="2"/>
  <c r="BG19" i="2"/>
  <c r="BF19" i="2"/>
  <c r="BE19" i="2"/>
  <c r="BD19" i="2"/>
  <c r="BO18" i="2"/>
  <c r="BN18" i="2"/>
  <c r="BM18" i="2"/>
  <c r="BL18" i="2"/>
  <c r="BK18" i="2"/>
  <c r="BJ18" i="2"/>
  <c r="BI18" i="2"/>
  <c r="BH18" i="2"/>
  <c r="BG18" i="2"/>
  <c r="BF18" i="2"/>
  <c r="BE18" i="2"/>
  <c r="BD18" i="2"/>
  <c r="BO13" i="2"/>
  <c r="BN13" i="2"/>
  <c r="BM13" i="2"/>
  <c r="BL13" i="2"/>
  <c r="BK13" i="2"/>
  <c r="BJ13" i="2"/>
  <c r="BI13" i="2"/>
  <c r="BH13" i="2"/>
  <c r="BF13" i="2"/>
  <c r="BE13" i="2"/>
  <c r="BD13" i="2"/>
  <c r="BO12" i="2"/>
  <c r="BN12" i="2"/>
  <c r="BM12" i="2"/>
  <c r="BL12" i="2"/>
  <c r="BK12" i="2"/>
  <c r="BJ12" i="2"/>
  <c r="BI12" i="2"/>
  <c r="BH12" i="2"/>
  <c r="BG12" i="2"/>
  <c r="BF12" i="2"/>
  <c r="BE12" i="2"/>
  <c r="BD12" i="2"/>
  <c r="BO11" i="2"/>
  <c r="BN11" i="2"/>
  <c r="BM11" i="2"/>
  <c r="BL11" i="2"/>
  <c r="BK11" i="2"/>
  <c r="BJ11" i="2"/>
  <c r="BI11" i="2"/>
  <c r="BH11" i="2"/>
  <c r="BG11" i="2"/>
  <c r="BF11" i="2"/>
  <c r="BE11" i="2"/>
  <c r="BD11" i="2"/>
  <c r="BO10" i="2"/>
  <c r="BN10" i="2"/>
  <c r="BM10" i="2"/>
  <c r="BL10" i="2"/>
  <c r="BK10" i="2"/>
  <c r="BJ10" i="2"/>
  <c r="BI10" i="2"/>
  <c r="BH10" i="2"/>
  <c r="BG10" i="2"/>
  <c r="BF10" i="2"/>
  <c r="BE10" i="2"/>
  <c r="BD10" i="2"/>
  <c r="BO9" i="2"/>
  <c r="BN9" i="2"/>
  <c r="BM9" i="2"/>
  <c r="BL9" i="2"/>
  <c r="BK9" i="2"/>
  <c r="BJ9" i="2"/>
  <c r="BI9" i="2"/>
  <c r="BH9" i="2"/>
  <c r="BG9" i="2"/>
  <c r="BF9" i="2"/>
  <c r="BE9" i="2"/>
  <c r="BD9" i="2"/>
  <c r="BO8" i="2"/>
  <c r="BN8" i="2"/>
  <c r="BM8" i="2"/>
  <c r="BM7" i="2"/>
  <c r="BL8" i="2"/>
  <c r="BK8" i="2"/>
  <c r="BJ8" i="2"/>
  <c r="BI8" i="2"/>
  <c r="BH8" i="2"/>
  <c r="BG8" i="2"/>
  <c r="BF8" i="2"/>
  <c r="BE8" i="2"/>
  <c r="BE7" i="2"/>
  <c r="BD8" i="2"/>
  <c r="BO12" i="1"/>
  <c r="BN12" i="1"/>
  <c r="BM12" i="1"/>
  <c r="BL12" i="1"/>
  <c r="BK12" i="1"/>
  <c r="BJ12" i="1"/>
  <c r="BI12" i="1"/>
  <c r="BH12" i="1"/>
  <c r="BG12" i="1"/>
  <c r="BF12" i="1"/>
  <c r="BE12" i="1"/>
  <c r="BD12" i="1"/>
  <c r="BO11" i="1"/>
  <c r="BN11" i="1"/>
  <c r="BM11" i="1"/>
  <c r="BL11" i="1"/>
  <c r="BK11" i="1"/>
  <c r="BJ11" i="1"/>
  <c r="BI11" i="1"/>
  <c r="BH11" i="1"/>
  <c r="BG11" i="1"/>
  <c r="BF11" i="1"/>
  <c r="BE11" i="1"/>
  <c r="BD11" i="1"/>
  <c r="BO10" i="1"/>
  <c r="BN10" i="1"/>
  <c r="BM10" i="1"/>
  <c r="BL10" i="1"/>
  <c r="BK10" i="1"/>
  <c r="BJ10" i="1"/>
  <c r="BI10" i="1"/>
  <c r="BH10" i="1"/>
  <c r="BG10" i="1"/>
  <c r="BF10" i="1"/>
  <c r="BE10" i="1"/>
  <c r="BD10" i="1"/>
  <c r="BO9" i="1"/>
  <c r="BN9" i="1"/>
  <c r="BM9" i="1"/>
  <c r="BL9" i="1"/>
  <c r="BK9" i="1"/>
  <c r="BJ9" i="1"/>
  <c r="BI9" i="1"/>
  <c r="BH9" i="1"/>
  <c r="BG9" i="1"/>
  <c r="BF9" i="1"/>
  <c r="BE9" i="1"/>
  <c r="BD9" i="1"/>
  <c r="BO8" i="1"/>
  <c r="BO7" i="1"/>
  <c r="BO6" i="1"/>
  <c r="BN8" i="1"/>
  <c r="BN7" i="1"/>
  <c r="BN6" i="1"/>
  <c r="BM8" i="1"/>
  <c r="BM7" i="1"/>
  <c r="BM6" i="1"/>
  <c r="BL8" i="1"/>
  <c r="BL7" i="1"/>
  <c r="BL6" i="1"/>
  <c r="BK8" i="1"/>
  <c r="BK7" i="1"/>
  <c r="BK6" i="1"/>
  <c r="BJ8" i="1"/>
  <c r="BJ7" i="1"/>
  <c r="BJ6" i="1"/>
  <c r="BI8" i="1"/>
  <c r="BI7" i="1"/>
  <c r="BI6" i="1"/>
  <c r="BH8" i="1"/>
  <c r="BH7" i="1"/>
  <c r="BH6" i="1"/>
  <c r="BG8" i="1"/>
  <c r="BG7" i="1"/>
  <c r="BG6" i="1"/>
  <c r="BF8" i="1"/>
  <c r="BF7" i="1"/>
  <c r="BF6" i="1"/>
  <c r="BE8" i="1"/>
  <c r="BE7" i="1"/>
  <c r="BE6" i="1"/>
  <c r="BD8" i="1"/>
  <c r="BD7" i="1"/>
  <c r="BD6" i="1"/>
  <c r="BO15" i="7"/>
  <c r="BN15" i="7"/>
  <c r="BM15" i="7"/>
  <c r="BL15" i="7"/>
  <c r="BK15" i="7"/>
  <c r="BJ15" i="7"/>
  <c r="BI15" i="7"/>
  <c r="BH15" i="7"/>
  <c r="BG15" i="7"/>
  <c r="BF15" i="7"/>
  <c r="BD17" i="2"/>
  <c r="BL17" i="2"/>
  <c r="BF17" i="2"/>
  <c r="BN17" i="2"/>
  <c r="BG17" i="2"/>
  <c r="BO17" i="2"/>
  <c r="BH17" i="2"/>
  <c r="BI17" i="2"/>
  <c r="BM17" i="2"/>
  <c r="BM6" i="2"/>
  <c r="BJ17" i="2"/>
  <c r="BE17" i="2"/>
  <c r="BE6" i="2"/>
  <c r="BK17" i="2"/>
  <c r="BG7" i="2"/>
  <c r="BG6" i="2"/>
  <c r="BF7" i="4"/>
  <c r="BF6" i="4"/>
  <c r="BN7" i="4"/>
  <c r="BN6" i="4"/>
  <c r="BF7" i="3"/>
  <c r="BF6" i="3"/>
  <c r="BN7" i="3"/>
  <c r="BN6" i="3"/>
  <c r="BG7" i="3"/>
  <c r="BG6" i="3"/>
  <c r="BH7" i="4"/>
  <c r="BH6" i="4"/>
  <c r="BO7" i="4"/>
  <c r="BO6" i="4"/>
  <c r="BO7" i="3"/>
  <c r="BO6" i="3"/>
  <c r="BI7" i="4"/>
  <c r="BI6" i="4"/>
  <c r="BI7" i="3"/>
  <c r="BI6" i="3"/>
  <c r="BG7" i="4"/>
  <c r="BG6" i="4"/>
  <c r="BK7" i="4"/>
  <c r="BK6" i="4"/>
  <c r="BL7" i="4"/>
  <c r="BL6" i="4"/>
  <c r="BL7" i="3"/>
  <c r="BL6" i="3"/>
  <c r="BJ7" i="4"/>
  <c r="BJ6" i="4"/>
  <c r="BE7" i="4"/>
  <c r="BE6" i="4"/>
  <c r="BM7" i="4"/>
  <c r="BM6" i="4"/>
  <c r="BL7" i="2"/>
  <c r="BL6" i="2"/>
  <c r="BF7" i="2"/>
  <c r="BF6" i="2"/>
  <c r="BN7" i="2"/>
  <c r="BN6" i="2"/>
  <c r="BH7" i="2"/>
  <c r="BI7" i="2"/>
  <c r="BI6" i="2"/>
  <c r="BJ7" i="2"/>
  <c r="BJ6" i="2"/>
  <c r="BK7" i="2"/>
  <c r="BK6" i="2"/>
  <c r="BO7" i="2"/>
  <c r="BO6" i="2"/>
  <c r="BH7" i="3"/>
  <c r="BH6" i="3"/>
  <c r="BJ7" i="3"/>
  <c r="BJ6" i="3"/>
  <c r="BK7" i="3"/>
  <c r="BK6" i="3"/>
  <c r="BE7" i="3"/>
  <c r="BE6" i="3"/>
  <c r="BM7" i="3"/>
  <c r="BM6" i="3"/>
  <c r="BD7" i="4"/>
  <c r="BD6" i="4"/>
  <c r="BD7" i="3"/>
  <c r="BD6" i="3"/>
  <c r="BD7" i="2"/>
  <c r="BH6" i="2"/>
  <c r="BD6" i="2"/>
  <c r="AU21" i="4"/>
  <c r="AT21" i="4"/>
  <c r="AS21" i="4"/>
  <c r="AR21" i="4"/>
  <c r="AQ21" i="4"/>
  <c r="AO21" i="4"/>
  <c r="AN21" i="4"/>
  <c r="AM21" i="4"/>
  <c r="AL21" i="4"/>
  <c r="AK21" i="4"/>
  <c r="AJ21" i="4"/>
  <c r="AI21" i="4"/>
  <c r="AH21" i="4"/>
  <c r="AG21" i="4"/>
  <c r="AF21" i="4"/>
  <c r="AE21" i="4"/>
  <c r="AD21" i="4"/>
  <c r="AB21" i="4"/>
  <c r="AA21" i="4"/>
  <c r="Z21" i="4"/>
  <c r="Y21" i="4"/>
  <c r="X21" i="4"/>
  <c r="W21" i="4"/>
  <c r="V21" i="4"/>
  <c r="U21" i="4"/>
  <c r="T21" i="4"/>
  <c r="S21" i="4"/>
  <c r="R21" i="4"/>
  <c r="Q21" i="4"/>
  <c r="O21" i="4"/>
  <c r="N21" i="4"/>
  <c r="M21" i="4"/>
  <c r="L21" i="4"/>
  <c r="K21" i="4"/>
  <c r="J21" i="4"/>
  <c r="I21" i="4"/>
  <c r="H21" i="4"/>
  <c r="G21" i="4"/>
  <c r="F21" i="4"/>
  <c r="E21" i="4"/>
  <c r="AU20" i="4"/>
  <c r="AT20" i="4"/>
  <c r="AS20" i="4"/>
  <c r="AR20" i="4"/>
  <c r="AQ20" i="4"/>
  <c r="AO20" i="4"/>
  <c r="AN20" i="4"/>
  <c r="AM20" i="4"/>
  <c r="AL20" i="4"/>
  <c r="AK20" i="4"/>
  <c r="AJ20" i="4"/>
  <c r="AI20" i="4"/>
  <c r="AH20" i="4"/>
  <c r="AG20" i="4"/>
  <c r="AF20" i="4"/>
  <c r="AE20" i="4"/>
  <c r="AD20" i="4"/>
  <c r="AB20" i="4"/>
  <c r="AA20" i="4"/>
  <c r="Z20" i="4"/>
  <c r="Y20" i="4"/>
  <c r="X20" i="4"/>
  <c r="W20" i="4"/>
  <c r="V20" i="4"/>
  <c r="U20" i="4"/>
  <c r="T20" i="4"/>
  <c r="S20" i="4"/>
  <c r="R20" i="4"/>
  <c r="Q20" i="4"/>
  <c r="O20" i="4"/>
  <c r="N20" i="4"/>
  <c r="M20" i="4"/>
  <c r="L20" i="4"/>
  <c r="K20" i="4"/>
  <c r="J20" i="4"/>
  <c r="I20" i="4"/>
  <c r="H20" i="4"/>
  <c r="G20" i="4"/>
  <c r="F20" i="4"/>
  <c r="E20" i="4"/>
  <c r="AU19" i="4"/>
  <c r="AT19" i="4"/>
  <c r="AT17" i="4"/>
  <c r="AS19" i="4"/>
  <c r="AS17" i="4"/>
  <c r="AR19" i="4"/>
  <c r="AQ19" i="4"/>
  <c r="AO19" i="4"/>
  <c r="AO17" i="4"/>
  <c r="AN19" i="4"/>
  <c r="AM19" i="4"/>
  <c r="AM17" i="4"/>
  <c r="AL19" i="4"/>
  <c r="AL17" i="4"/>
  <c r="AK19" i="4"/>
  <c r="AJ19" i="4"/>
  <c r="AI19" i="4"/>
  <c r="AI17" i="4"/>
  <c r="AH19" i="4"/>
  <c r="AG19" i="4"/>
  <c r="AG17" i="4"/>
  <c r="AF19" i="4"/>
  <c r="AF17" i="4"/>
  <c r="AE19" i="4"/>
  <c r="AD19" i="4"/>
  <c r="AB19" i="4"/>
  <c r="AB17" i="4"/>
  <c r="AA19" i="4"/>
  <c r="Z19" i="4"/>
  <c r="Z17" i="4"/>
  <c r="Y19" i="4"/>
  <c r="Y17" i="4"/>
  <c r="X19" i="4"/>
  <c r="W19" i="4"/>
  <c r="V19" i="4"/>
  <c r="V17" i="4"/>
  <c r="U19" i="4"/>
  <c r="T19" i="4"/>
  <c r="T17" i="4"/>
  <c r="S19" i="4"/>
  <c r="S17" i="4"/>
  <c r="R19" i="4"/>
  <c r="Q19" i="4"/>
  <c r="O19" i="4"/>
  <c r="O17" i="4"/>
  <c r="N19" i="4"/>
  <c r="M19" i="4"/>
  <c r="M17" i="4"/>
  <c r="L19" i="4"/>
  <c r="L17" i="4"/>
  <c r="K19" i="4"/>
  <c r="J19" i="4"/>
  <c r="I19" i="4"/>
  <c r="I17" i="4"/>
  <c r="H19" i="4"/>
  <c r="G19" i="4"/>
  <c r="G17" i="4"/>
  <c r="F19" i="4"/>
  <c r="F17" i="4"/>
  <c r="E19" i="4"/>
  <c r="E17" i="4"/>
  <c r="AU8" i="4"/>
  <c r="AT8" i="4"/>
  <c r="AS8" i="4"/>
  <c r="AR8" i="4"/>
  <c r="AQ8" i="4"/>
  <c r="AO8" i="4"/>
  <c r="AN8" i="4"/>
  <c r="AM8" i="4"/>
  <c r="AL8" i="4"/>
  <c r="AK8" i="4"/>
  <c r="AJ8" i="4"/>
  <c r="AI8" i="4"/>
  <c r="AH8" i="4"/>
  <c r="AG8" i="4"/>
  <c r="AF8" i="4"/>
  <c r="AE8" i="4"/>
  <c r="AD8" i="4"/>
  <c r="AB8" i="4"/>
  <c r="AA8" i="4"/>
  <c r="Z8" i="4"/>
  <c r="Y8" i="4"/>
  <c r="X8" i="4"/>
  <c r="W8" i="4"/>
  <c r="V8" i="4"/>
  <c r="U8" i="4"/>
  <c r="T8" i="4"/>
  <c r="S8" i="4"/>
  <c r="R8" i="4"/>
  <c r="Q8" i="4"/>
  <c r="O8" i="4"/>
  <c r="N8" i="4"/>
  <c r="M8" i="4"/>
  <c r="L8" i="4"/>
  <c r="K8" i="4"/>
  <c r="J8" i="4"/>
  <c r="I8" i="4"/>
  <c r="H8" i="4"/>
  <c r="G8" i="4"/>
  <c r="F8" i="4"/>
  <c r="E8" i="4"/>
  <c r="D8" i="4"/>
  <c r="E8" i="3"/>
  <c r="E9" i="3"/>
  <c r="E10" i="3"/>
  <c r="E11" i="3"/>
  <c r="E12" i="3"/>
  <c r="E19" i="3"/>
  <c r="E17" i="3"/>
  <c r="F8" i="3"/>
  <c r="F9" i="3"/>
  <c r="F10" i="3"/>
  <c r="F11" i="3"/>
  <c r="F12" i="3"/>
  <c r="F19" i="3"/>
  <c r="F17" i="3"/>
  <c r="G8" i="3"/>
  <c r="G9" i="3"/>
  <c r="G10" i="3"/>
  <c r="G11" i="3"/>
  <c r="G12" i="3"/>
  <c r="G19" i="3"/>
  <c r="G17" i="3"/>
  <c r="H8" i="3"/>
  <c r="H9" i="3"/>
  <c r="H10" i="3"/>
  <c r="H11" i="3"/>
  <c r="H12" i="3"/>
  <c r="H19" i="3"/>
  <c r="H17" i="3"/>
  <c r="I8" i="3"/>
  <c r="I9" i="3"/>
  <c r="I10" i="3"/>
  <c r="I11" i="3"/>
  <c r="I12" i="3"/>
  <c r="I19" i="3"/>
  <c r="I17" i="3"/>
  <c r="J8" i="3"/>
  <c r="J9" i="3"/>
  <c r="J10" i="3"/>
  <c r="J11" i="3"/>
  <c r="J12" i="3"/>
  <c r="J19" i="3"/>
  <c r="J17" i="3"/>
  <c r="K8" i="3"/>
  <c r="K9" i="3"/>
  <c r="K10" i="3"/>
  <c r="K11" i="3"/>
  <c r="K12" i="3"/>
  <c r="K19" i="3"/>
  <c r="K17" i="3"/>
  <c r="L8" i="3"/>
  <c r="L9" i="3"/>
  <c r="L10" i="3"/>
  <c r="L11" i="3"/>
  <c r="L12" i="3"/>
  <c r="L19" i="3"/>
  <c r="L17" i="3"/>
  <c r="M8" i="3"/>
  <c r="M9" i="3"/>
  <c r="M10" i="3"/>
  <c r="M11" i="3"/>
  <c r="M12" i="3"/>
  <c r="M19" i="3"/>
  <c r="M17" i="3"/>
  <c r="N8" i="3"/>
  <c r="N9" i="3"/>
  <c r="N10" i="3"/>
  <c r="N11" i="3"/>
  <c r="N12" i="3"/>
  <c r="N19" i="3"/>
  <c r="N17" i="3"/>
  <c r="O8" i="3"/>
  <c r="O9" i="3"/>
  <c r="O10" i="3"/>
  <c r="O11" i="3"/>
  <c r="O12" i="3"/>
  <c r="O19" i="3"/>
  <c r="O17" i="3"/>
  <c r="Q8" i="3"/>
  <c r="Q9" i="3"/>
  <c r="Q10" i="3"/>
  <c r="Q11" i="3"/>
  <c r="Q12" i="3"/>
  <c r="Q19" i="3"/>
  <c r="Q17" i="3"/>
  <c r="R8" i="3"/>
  <c r="R9" i="3"/>
  <c r="R10" i="3"/>
  <c r="R11" i="3"/>
  <c r="R12" i="3"/>
  <c r="R19" i="3"/>
  <c r="R17" i="3"/>
  <c r="S8" i="3"/>
  <c r="S9" i="3"/>
  <c r="S10" i="3"/>
  <c r="S11" i="3"/>
  <c r="S12" i="3"/>
  <c r="S19" i="3"/>
  <c r="S17" i="3"/>
  <c r="T8" i="3"/>
  <c r="T9" i="3"/>
  <c r="T10" i="3"/>
  <c r="T11" i="3"/>
  <c r="T12" i="3"/>
  <c r="T19" i="3"/>
  <c r="T17" i="3"/>
  <c r="U8" i="3"/>
  <c r="U9" i="3"/>
  <c r="U10" i="3"/>
  <c r="U11" i="3"/>
  <c r="U12" i="3"/>
  <c r="U19" i="3"/>
  <c r="U17" i="3"/>
  <c r="V8" i="3"/>
  <c r="V9" i="3"/>
  <c r="V10" i="3"/>
  <c r="V11" i="3"/>
  <c r="V12" i="3"/>
  <c r="V19" i="3"/>
  <c r="V17" i="3"/>
  <c r="W8" i="3"/>
  <c r="W9" i="3"/>
  <c r="W10" i="3"/>
  <c r="W11" i="3"/>
  <c r="W12" i="3"/>
  <c r="W19" i="3"/>
  <c r="W17" i="3"/>
  <c r="X8" i="3"/>
  <c r="X9" i="3"/>
  <c r="X10" i="3"/>
  <c r="X11" i="3"/>
  <c r="X12" i="3"/>
  <c r="X19" i="3"/>
  <c r="X17" i="3"/>
  <c r="Y8" i="3"/>
  <c r="Y9" i="3"/>
  <c r="Y10" i="3"/>
  <c r="Y11" i="3"/>
  <c r="Y12" i="3"/>
  <c r="Y19" i="3"/>
  <c r="Y17" i="3"/>
  <c r="Z8" i="3"/>
  <c r="Z9" i="3"/>
  <c r="Z10" i="3"/>
  <c r="Z11" i="3"/>
  <c r="Z12" i="3"/>
  <c r="Z19" i="3"/>
  <c r="Z17" i="3"/>
  <c r="AA8" i="3"/>
  <c r="AA9" i="3"/>
  <c r="AA10" i="3"/>
  <c r="AA11" i="3"/>
  <c r="AA12" i="3"/>
  <c r="AA19" i="3"/>
  <c r="AA17" i="3"/>
  <c r="AB8" i="3"/>
  <c r="AB9" i="3"/>
  <c r="AB10" i="3"/>
  <c r="AB11" i="3"/>
  <c r="AB12" i="3"/>
  <c r="AB19" i="3"/>
  <c r="AB17" i="3"/>
  <c r="AD8" i="3"/>
  <c r="AD9" i="3"/>
  <c r="AD10" i="3"/>
  <c r="AD11" i="3"/>
  <c r="AD12" i="3"/>
  <c r="AD19" i="3"/>
  <c r="AD17" i="3"/>
  <c r="AE8" i="3"/>
  <c r="AE9" i="3"/>
  <c r="AE10" i="3"/>
  <c r="AE11" i="3"/>
  <c r="AE12" i="3"/>
  <c r="AE19" i="3"/>
  <c r="AE17" i="3"/>
  <c r="AF8" i="3"/>
  <c r="AF9" i="3"/>
  <c r="AF10" i="3"/>
  <c r="AF11" i="3"/>
  <c r="AF12" i="3"/>
  <c r="AF19" i="3"/>
  <c r="AF17" i="3"/>
  <c r="AG8" i="3"/>
  <c r="AG9" i="3"/>
  <c r="AG10" i="3"/>
  <c r="AG11" i="3"/>
  <c r="AG12" i="3"/>
  <c r="AG19" i="3"/>
  <c r="AG17" i="3"/>
  <c r="AH8" i="3"/>
  <c r="AH9" i="3"/>
  <c r="AH10" i="3"/>
  <c r="AH11" i="3"/>
  <c r="AH12" i="3"/>
  <c r="AH19" i="3"/>
  <c r="AH17" i="3"/>
  <c r="AI8" i="3"/>
  <c r="AI9" i="3"/>
  <c r="AI10" i="3"/>
  <c r="AI11" i="3"/>
  <c r="AI12" i="3"/>
  <c r="AI19" i="3"/>
  <c r="AI17" i="3"/>
  <c r="AJ8" i="3"/>
  <c r="AJ9" i="3"/>
  <c r="AJ10" i="3"/>
  <c r="AJ11" i="3"/>
  <c r="AJ12" i="3"/>
  <c r="AJ19" i="3"/>
  <c r="AJ17" i="3"/>
  <c r="AK8" i="3"/>
  <c r="AK9" i="3"/>
  <c r="AK10" i="3"/>
  <c r="AK11" i="3"/>
  <c r="AK12" i="3"/>
  <c r="AK19" i="3"/>
  <c r="AK17" i="3"/>
  <c r="AL8" i="3"/>
  <c r="AL9" i="3"/>
  <c r="AL10" i="3"/>
  <c r="AL11" i="3"/>
  <c r="AL12" i="3"/>
  <c r="AL19" i="3"/>
  <c r="AL17" i="3"/>
  <c r="AM8" i="3"/>
  <c r="AM9" i="3"/>
  <c r="AM10" i="3"/>
  <c r="AM11" i="3"/>
  <c r="AM12" i="3"/>
  <c r="AM19" i="3"/>
  <c r="AM17" i="3"/>
  <c r="AN8" i="3"/>
  <c r="AN9" i="3"/>
  <c r="AN10" i="3"/>
  <c r="AN11" i="3"/>
  <c r="AN12" i="3"/>
  <c r="AN19" i="3"/>
  <c r="AN17" i="3"/>
  <c r="AO8" i="3"/>
  <c r="AO9" i="3"/>
  <c r="AO10" i="3"/>
  <c r="AO11" i="3"/>
  <c r="AO12" i="3"/>
  <c r="AO19" i="3"/>
  <c r="AO17" i="3"/>
  <c r="AQ8" i="3"/>
  <c r="AQ9" i="3"/>
  <c r="AQ10" i="3"/>
  <c r="AQ11" i="3"/>
  <c r="AQ12" i="3"/>
  <c r="AQ19" i="3"/>
  <c r="AQ17" i="3"/>
  <c r="AR8" i="3"/>
  <c r="AR9" i="3"/>
  <c r="AR10" i="3"/>
  <c r="AR11" i="3"/>
  <c r="AR12" i="3"/>
  <c r="AR19" i="3"/>
  <c r="AR17" i="3"/>
  <c r="AS8" i="3"/>
  <c r="AS9" i="3"/>
  <c r="AS10" i="3"/>
  <c r="AS11" i="3"/>
  <c r="AS12" i="3"/>
  <c r="AS19" i="3"/>
  <c r="AS17" i="3"/>
  <c r="AT8" i="3"/>
  <c r="AT9" i="3"/>
  <c r="AT10" i="3"/>
  <c r="AT11" i="3"/>
  <c r="AT12" i="3"/>
  <c r="AT19" i="3"/>
  <c r="AT17" i="3"/>
  <c r="AU8" i="3"/>
  <c r="AU9" i="3"/>
  <c r="AU10" i="3"/>
  <c r="AU11" i="3"/>
  <c r="AU12" i="3"/>
  <c r="AU19" i="3"/>
  <c r="AU17" i="3"/>
  <c r="D19" i="3"/>
  <c r="D17" i="3"/>
  <c r="D12" i="3"/>
  <c r="D11" i="3"/>
  <c r="D10" i="3"/>
  <c r="D9" i="3"/>
  <c r="D8" i="3"/>
  <c r="E8" i="6"/>
  <c r="E9" i="6"/>
  <c r="E10" i="6"/>
  <c r="E11" i="6"/>
  <c r="E12" i="6"/>
  <c r="E13" i="6"/>
  <c r="E18" i="6"/>
  <c r="E19" i="6"/>
  <c r="E20" i="6"/>
  <c r="E21" i="6"/>
  <c r="F8" i="6"/>
  <c r="F9" i="6"/>
  <c r="F10" i="6"/>
  <c r="F11" i="6"/>
  <c r="F12" i="6"/>
  <c r="F13" i="6"/>
  <c r="F18" i="6"/>
  <c r="F19" i="6"/>
  <c r="F20" i="6"/>
  <c r="F21" i="6"/>
  <c r="G8" i="6"/>
  <c r="G9" i="6"/>
  <c r="G10" i="6"/>
  <c r="G11" i="6"/>
  <c r="G12" i="6"/>
  <c r="G13" i="6"/>
  <c r="G18" i="6"/>
  <c r="G19" i="6"/>
  <c r="G20" i="6"/>
  <c r="G21" i="6"/>
  <c r="H8" i="6"/>
  <c r="H9" i="6"/>
  <c r="H10" i="6"/>
  <c r="H11" i="6"/>
  <c r="H12" i="6"/>
  <c r="H13" i="6"/>
  <c r="H18" i="6"/>
  <c r="H19" i="6"/>
  <c r="H20" i="6"/>
  <c r="H21" i="6"/>
  <c r="I8" i="6"/>
  <c r="I9" i="6"/>
  <c r="I10" i="6"/>
  <c r="I11" i="6"/>
  <c r="I12" i="6"/>
  <c r="I13" i="6"/>
  <c r="I18" i="6"/>
  <c r="I19" i="6"/>
  <c r="I20" i="6"/>
  <c r="I21" i="6"/>
  <c r="J8" i="6"/>
  <c r="J9" i="6"/>
  <c r="J10" i="6"/>
  <c r="J11" i="6"/>
  <c r="J12" i="6"/>
  <c r="J13" i="6"/>
  <c r="J18" i="6"/>
  <c r="J19" i="6"/>
  <c r="J20" i="6"/>
  <c r="J21" i="6"/>
  <c r="K8" i="6"/>
  <c r="K9" i="6"/>
  <c r="K10" i="6"/>
  <c r="K11" i="6"/>
  <c r="K12" i="6"/>
  <c r="K13" i="6"/>
  <c r="K18" i="6"/>
  <c r="K19" i="6"/>
  <c r="K20" i="6"/>
  <c r="K21" i="6"/>
  <c r="L8" i="6"/>
  <c r="L9" i="6"/>
  <c r="L10" i="6"/>
  <c r="L11" i="6"/>
  <c r="L12" i="6"/>
  <c r="L13" i="6"/>
  <c r="L18" i="6"/>
  <c r="L19" i="6"/>
  <c r="L20" i="6"/>
  <c r="L21" i="6"/>
  <c r="M8" i="6"/>
  <c r="M9" i="6"/>
  <c r="M10" i="6"/>
  <c r="M11" i="6"/>
  <c r="M12" i="6"/>
  <c r="M13" i="6"/>
  <c r="M18" i="6"/>
  <c r="M19" i="6"/>
  <c r="M20" i="6"/>
  <c r="M21" i="6"/>
  <c r="N8" i="6"/>
  <c r="N9" i="6"/>
  <c r="N10" i="6"/>
  <c r="N11" i="6"/>
  <c r="N12" i="6"/>
  <c r="N13" i="6"/>
  <c r="N18" i="6"/>
  <c r="N19" i="6"/>
  <c r="N20" i="6"/>
  <c r="N21" i="6"/>
  <c r="O8" i="6"/>
  <c r="O9" i="6"/>
  <c r="O10" i="6"/>
  <c r="O11" i="6"/>
  <c r="O12" i="6"/>
  <c r="O13" i="6"/>
  <c r="O18" i="6"/>
  <c r="O19" i="6"/>
  <c r="O20" i="6"/>
  <c r="O21" i="6"/>
  <c r="Q8" i="6"/>
  <c r="Q9" i="6"/>
  <c r="Q10" i="6"/>
  <c r="Q11" i="6"/>
  <c r="Q12" i="6"/>
  <c r="Q13" i="6"/>
  <c r="Q18" i="6"/>
  <c r="Q19" i="6"/>
  <c r="Q20" i="6"/>
  <c r="Q21" i="6"/>
  <c r="R8" i="6"/>
  <c r="R9" i="6"/>
  <c r="R10" i="6"/>
  <c r="R11" i="6"/>
  <c r="R12" i="6"/>
  <c r="R13" i="6"/>
  <c r="R18" i="6"/>
  <c r="R19" i="6"/>
  <c r="R20" i="6"/>
  <c r="R21" i="6"/>
  <c r="S8" i="6"/>
  <c r="S9" i="6"/>
  <c r="S10" i="6"/>
  <c r="S11" i="6"/>
  <c r="S12" i="6"/>
  <c r="S13" i="6"/>
  <c r="S18" i="6"/>
  <c r="S19" i="6"/>
  <c r="S20" i="6"/>
  <c r="S21" i="6"/>
  <c r="T8" i="6"/>
  <c r="T9" i="6"/>
  <c r="T10" i="6"/>
  <c r="T11" i="6"/>
  <c r="T12" i="6"/>
  <c r="T13" i="6"/>
  <c r="T18" i="6"/>
  <c r="T19" i="6"/>
  <c r="T20" i="6"/>
  <c r="T21" i="6"/>
  <c r="U8" i="6"/>
  <c r="U9" i="6"/>
  <c r="U10" i="6"/>
  <c r="U11" i="6"/>
  <c r="U12" i="6"/>
  <c r="U13" i="6"/>
  <c r="U18" i="6"/>
  <c r="U19" i="6"/>
  <c r="U20" i="6"/>
  <c r="U21" i="6"/>
  <c r="V8" i="6"/>
  <c r="V9" i="6"/>
  <c r="V10" i="6"/>
  <c r="V11" i="6"/>
  <c r="V12" i="6"/>
  <c r="V13" i="6"/>
  <c r="V18" i="6"/>
  <c r="V19" i="6"/>
  <c r="V20" i="6"/>
  <c r="V21" i="6"/>
  <c r="W8" i="6"/>
  <c r="W9" i="6"/>
  <c r="W10" i="6"/>
  <c r="W11" i="6"/>
  <c r="W12" i="6"/>
  <c r="W13" i="6"/>
  <c r="W18" i="6"/>
  <c r="W19" i="6"/>
  <c r="W20" i="6"/>
  <c r="W21" i="6"/>
  <c r="X8" i="6"/>
  <c r="X9" i="6"/>
  <c r="X10" i="6"/>
  <c r="X11" i="6"/>
  <c r="X12" i="6"/>
  <c r="X13" i="6"/>
  <c r="X18" i="6"/>
  <c r="X19" i="6"/>
  <c r="X20" i="6"/>
  <c r="X21" i="6"/>
  <c r="Y8" i="6"/>
  <c r="Y9" i="6"/>
  <c r="Y10" i="6"/>
  <c r="Y11" i="6"/>
  <c r="Y12" i="6"/>
  <c r="Y13" i="6"/>
  <c r="Y18" i="6"/>
  <c r="Y19" i="6"/>
  <c r="Y20" i="6"/>
  <c r="Y21" i="6"/>
  <c r="Z8" i="6"/>
  <c r="Z9" i="6"/>
  <c r="Z10" i="6"/>
  <c r="Z11" i="6"/>
  <c r="Z12" i="6"/>
  <c r="Z13" i="6"/>
  <c r="Z18" i="6"/>
  <c r="Z19" i="6"/>
  <c r="Z20" i="6"/>
  <c r="Z21" i="6"/>
  <c r="AA8" i="6"/>
  <c r="AA9" i="6"/>
  <c r="AA10" i="6"/>
  <c r="AA11" i="6"/>
  <c r="AA12" i="6"/>
  <c r="AA13" i="6"/>
  <c r="AA18" i="6"/>
  <c r="AA19" i="6"/>
  <c r="AA20" i="6"/>
  <c r="AA21" i="6"/>
  <c r="AB8" i="6"/>
  <c r="AB9" i="6"/>
  <c r="AB10" i="6"/>
  <c r="AB11" i="6"/>
  <c r="AB12" i="6"/>
  <c r="AB13" i="6"/>
  <c r="AB18" i="6"/>
  <c r="AB19" i="6"/>
  <c r="AB20" i="6"/>
  <c r="AB21" i="6"/>
  <c r="AD8" i="6"/>
  <c r="AD9" i="6"/>
  <c r="AD10" i="6"/>
  <c r="AD11" i="6"/>
  <c r="AD12" i="6"/>
  <c r="AD13" i="6"/>
  <c r="AD18" i="6"/>
  <c r="AD19" i="6"/>
  <c r="AD20" i="6"/>
  <c r="AD21" i="6"/>
  <c r="AE8" i="6"/>
  <c r="AE9" i="6"/>
  <c r="AE10" i="6"/>
  <c r="AE11" i="6"/>
  <c r="AE12" i="6"/>
  <c r="AE13" i="6"/>
  <c r="AE18" i="6"/>
  <c r="AE19" i="6"/>
  <c r="AE20" i="6"/>
  <c r="AE21" i="6"/>
  <c r="AF8" i="6"/>
  <c r="AF9" i="6"/>
  <c r="AF10" i="6"/>
  <c r="AF11" i="6"/>
  <c r="AF12" i="6"/>
  <c r="AF13" i="6"/>
  <c r="AF18" i="6"/>
  <c r="AF19" i="6"/>
  <c r="AF20" i="6"/>
  <c r="AF21" i="6"/>
  <c r="AG8" i="6"/>
  <c r="AG9" i="6"/>
  <c r="AG10" i="6"/>
  <c r="AG11" i="6"/>
  <c r="AG12" i="6"/>
  <c r="AG13" i="6"/>
  <c r="AG18" i="6"/>
  <c r="AG19" i="6"/>
  <c r="AG20" i="6"/>
  <c r="AG21" i="6"/>
  <c r="AH8" i="6"/>
  <c r="AH9" i="6"/>
  <c r="AH10" i="6"/>
  <c r="AH11" i="6"/>
  <c r="AH12" i="6"/>
  <c r="AH13" i="6"/>
  <c r="AH18" i="6"/>
  <c r="AH19" i="6"/>
  <c r="AH20" i="6"/>
  <c r="AH21" i="6"/>
  <c r="AI8" i="6"/>
  <c r="AI9" i="6"/>
  <c r="AI10" i="6"/>
  <c r="AI11" i="6"/>
  <c r="AI12" i="6"/>
  <c r="AI13" i="6"/>
  <c r="AI18" i="6"/>
  <c r="AI19" i="6"/>
  <c r="AI20" i="6"/>
  <c r="AI21" i="6"/>
  <c r="AJ8" i="6"/>
  <c r="AJ9" i="6"/>
  <c r="AJ10" i="6"/>
  <c r="AJ11" i="6"/>
  <c r="AJ12" i="6"/>
  <c r="AJ13" i="6"/>
  <c r="AJ18" i="6"/>
  <c r="AJ19" i="6"/>
  <c r="AJ20" i="6"/>
  <c r="AJ21" i="6"/>
  <c r="AK8" i="6"/>
  <c r="AK9" i="6"/>
  <c r="AK10" i="6"/>
  <c r="AK11" i="6"/>
  <c r="AK12" i="6"/>
  <c r="AK13" i="6"/>
  <c r="AK18" i="6"/>
  <c r="AK19" i="6"/>
  <c r="AK20" i="6"/>
  <c r="AK21" i="6"/>
  <c r="AL8" i="6"/>
  <c r="AL9" i="6"/>
  <c r="AL10" i="6"/>
  <c r="AL11" i="6"/>
  <c r="AL12" i="6"/>
  <c r="AL13" i="6"/>
  <c r="AL18" i="6"/>
  <c r="AL19" i="6"/>
  <c r="AL20" i="6"/>
  <c r="AL21" i="6"/>
  <c r="AM8" i="6"/>
  <c r="AM9" i="6"/>
  <c r="AM10" i="6"/>
  <c r="AM11" i="6"/>
  <c r="AM12" i="6"/>
  <c r="AM13" i="6"/>
  <c r="AM18" i="6"/>
  <c r="AM19" i="6"/>
  <c r="AM20" i="6"/>
  <c r="AM21" i="6"/>
  <c r="AN8" i="6"/>
  <c r="AN9" i="6"/>
  <c r="AN10" i="6"/>
  <c r="AN11" i="6"/>
  <c r="AN12" i="6"/>
  <c r="AN13" i="6"/>
  <c r="AN18" i="6"/>
  <c r="AN19" i="6"/>
  <c r="AN20" i="6"/>
  <c r="AN21" i="6"/>
  <c r="AO8" i="6"/>
  <c r="AO9" i="6"/>
  <c r="AO10" i="6"/>
  <c r="AO11" i="6"/>
  <c r="AO12" i="6"/>
  <c r="AO13" i="6"/>
  <c r="AO18" i="6"/>
  <c r="AO19" i="6"/>
  <c r="AO20" i="6"/>
  <c r="AO21" i="6"/>
  <c r="AQ8" i="6"/>
  <c r="AQ9" i="6"/>
  <c r="AQ10" i="6"/>
  <c r="AQ11" i="6"/>
  <c r="AQ12" i="6"/>
  <c r="AQ13" i="6"/>
  <c r="AQ18" i="6"/>
  <c r="AQ19" i="6"/>
  <c r="AQ20" i="6"/>
  <c r="AQ21" i="6"/>
  <c r="AR8" i="6"/>
  <c r="AR9" i="6"/>
  <c r="AR10" i="6"/>
  <c r="AR11" i="6"/>
  <c r="AR12" i="6"/>
  <c r="AR13" i="6"/>
  <c r="AR18" i="6"/>
  <c r="AR19" i="6"/>
  <c r="AR20" i="6"/>
  <c r="AR21" i="6"/>
  <c r="AS8" i="6"/>
  <c r="AS9" i="6"/>
  <c r="AS10" i="6"/>
  <c r="AS11" i="6"/>
  <c r="AS12" i="6"/>
  <c r="AS13" i="6"/>
  <c r="AS18" i="6"/>
  <c r="AS19" i="6"/>
  <c r="AS20" i="6"/>
  <c r="AS21" i="6"/>
  <c r="AT8" i="6"/>
  <c r="AT9" i="6"/>
  <c r="AT10" i="6"/>
  <c r="AT11" i="6"/>
  <c r="AT12" i="6"/>
  <c r="AT13" i="6"/>
  <c r="AT18" i="6"/>
  <c r="AT19" i="6"/>
  <c r="AT20" i="6"/>
  <c r="AT21" i="6"/>
  <c r="AU8" i="6"/>
  <c r="AU9" i="6"/>
  <c r="AU10" i="6"/>
  <c r="AU11" i="6"/>
  <c r="AU12" i="6"/>
  <c r="AU13" i="6"/>
  <c r="AU18" i="6"/>
  <c r="AU19" i="6"/>
  <c r="AU20" i="6"/>
  <c r="AU21" i="6"/>
  <c r="AV8" i="6"/>
  <c r="AV9" i="6"/>
  <c r="AV10" i="6"/>
  <c r="AV11" i="6"/>
  <c r="AV12" i="6"/>
  <c r="AV13" i="6"/>
  <c r="AV18" i="6"/>
  <c r="AV19" i="6"/>
  <c r="AV20" i="6"/>
  <c r="AV21" i="6"/>
  <c r="AW8" i="6"/>
  <c r="AW9" i="6"/>
  <c r="AW10" i="6"/>
  <c r="AW11" i="6"/>
  <c r="AW12" i="6"/>
  <c r="AW13" i="6"/>
  <c r="AW18" i="6"/>
  <c r="AW19" i="6"/>
  <c r="AW20" i="6"/>
  <c r="AW21" i="6"/>
  <c r="AX8" i="6"/>
  <c r="AX9" i="6"/>
  <c r="AX10" i="6"/>
  <c r="AX11" i="6"/>
  <c r="AX12" i="6"/>
  <c r="AX13" i="6"/>
  <c r="AX18" i="6"/>
  <c r="AX19" i="6"/>
  <c r="AX20" i="6"/>
  <c r="AX21" i="6"/>
  <c r="AY8" i="6"/>
  <c r="AY9" i="6"/>
  <c r="AY10" i="6"/>
  <c r="AY11" i="6"/>
  <c r="AY12" i="6"/>
  <c r="AY13" i="6"/>
  <c r="AY18" i="6"/>
  <c r="AY19" i="6"/>
  <c r="AY20" i="6"/>
  <c r="AY21" i="6"/>
  <c r="AZ8" i="6"/>
  <c r="AZ9" i="6"/>
  <c r="AZ10" i="6"/>
  <c r="AZ11" i="6"/>
  <c r="AZ12" i="6"/>
  <c r="AZ13" i="6"/>
  <c r="AZ18" i="6"/>
  <c r="AZ19" i="6"/>
  <c r="AZ20" i="6"/>
  <c r="AZ21" i="6"/>
  <c r="BA8" i="6"/>
  <c r="BA9" i="6"/>
  <c r="BA10" i="6"/>
  <c r="BA11" i="6"/>
  <c r="BA12" i="6"/>
  <c r="BA13" i="6"/>
  <c r="BA18" i="6"/>
  <c r="BA19" i="6"/>
  <c r="BA20" i="6"/>
  <c r="BA21" i="6"/>
  <c r="BB8" i="6"/>
  <c r="BB9" i="6"/>
  <c r="BB10" i="6"/>
  <c r="BB11" i="6"/>
  <c r="BB12" i="6"/>
  <c r="BB13" i="6"/>
  <c r="BB18" i="6"/>
  <c r="BB19" i="6"/>
  <c r="BB20" i="6"/>
  <c r="BB21" i="6"/>
  <c r="D21" i="6"/>
  <c r="D20" i="6"/>
  <c r="D19" i="6"/>
  <c r="D18" i="6"/>
  <c r="D11" i="6"/>
  <c r="D12" i="6"/>
  <c r="D13" i="6"/>
  <c r="D10" i="6"/>
  <c r="D9" i="6"/>
  <c r="D8" i="6"/>
  <c r="E8" i="2"/>
  <c r="E9" i="2"/>
  <c r="E10" i="2"/>
  <c r="E11" i="2"/>
  <c r="E12" i="2"/>
  <c r="E13" i="2"/>
  <c r="E18" i="2"/>
  <c r="E19" i="2"/>
  <c r="E20" i="2"/>
  <c r="E21" i="2"/>
  <c r="F8" i="2"/>
  <c r="F9" i="2"/>
  <c r="F10" i="2"/>
  <c r="F11" i="2"/>
  <c r="F12" i="2"/>
  <c r="F13" i="2"/>
  <c r="F18" i="2"/>
  <c r="F19" i="2"/>
  <c r="F20" i="2"/>
  <c r="F21" i="2"/>
  <c r="G8" i="2"/>
  <c r="G9" i="2"/>
  <c r="G10" i="2"/>
  <c r="G11" i="2"/>
  <c r="G12" i="2"/>
  <c r="G13" i="2"/>
  <c r="G18" i="2"/>
  <c r="G19" i="2"/>
  <c r="G20" i="2"/>
  <c r="G21" i="2"/>
  <c r="H8" i="2"/>
  <c r="H9" i="2"/>
  <c r="H10" i="2"/>
  <c r="H11" i="2"/>
  <c r="H12" i="2"/>
  <c r="H13" i="2"/>
  <c r="H18" i="2"/>
  <c r="H19" i="2"/>
  <c r="H20" i="2"/>
  <c r="H21" i="2"/>
  <c r="I8" i="2"/>
  <c r="I9" i="2"/>
  <c r="I10" i="2"/>
  <c r="I11" i="2"/>
  <c r="I12" i="2"/>
  <c r="I13" i="2"/>
  <c r="I18" i="2"/>
  <c r="I19" i="2"/>
  <c r="I20" i="2"/>
  <c r="I21" i="2"/>
  <c r="J8" i="2"/>
  <c r="J9" i="2"/>
  <c r="J10" i="2"/>
  <c r="J11" i="2"/>
  <c r="J12" i="2"/>
  <c r="J13" i="2"/>
  <c r="J18" i="2"/>
  <c r="J19" i="2"/>
  <c r="J20" i="2"/>
  <c r="J21" i="2"/>
  <c r="K8" i="2"/>
  <c r="K9" i="2"/>
  <c r="K10" i="2"/>
  <c r="K11" i="2"/>
  <c r="K12" i="2"/>
  <c r="K13" i="2"/>
  <c r="K18" i="2"/>
  <c r="K19" i="2"/>
  <c r="K20" i="2"/>
  <c r="K21" i="2"/>
  <c r="L8" i="2"/>
  <c r="L9" i="2"/>
  <c r="L10" i="2"/>
  <c r="L11" i="2"/>
  <c r="L12" i="2"/>
  <c r="L13" i="2"/>
  <c r="L18" i="2"/>
  <c r="L19" i="2"/>
  <c r="L20" i="2"/>
  <c r="L21" i="2"/>
  <c r="M8" i="2"/>
  <c r="M9" i="2"/>
  <c r="M10" i="2"/>
  <c r="M11" i="2"/>
  <c r="M12" i="2"/>
  <c r="M13" i="2"/>
  <c r="M18" i="2"/>
  <c r="M19" i="2"/>
  <c r="M20" i="2"/>
  <c r="M21" i="2"/>
  <c r="N8" i="2"/>
  <c r="N9" i="2"/>
  <c r="N10" i="2"/>
  <c r="N11" i="2"/>
  <c r="N12" i="2"/>
  <c r="N13" i="2"/>
  <c r="N18" i="2"/>
  <c r="N19" i="2"/>
  <c r="N20" i="2"/>
  <c r="N21" i="2"/>
  <c r="O8" i="2"/>
  <c r="O9" i="2"/>
  <c r="O10" i="2"/>
  <c r="O11" i="2"/>
  <c r="O12" i="2"/>
  <c r="O13" i="2"/>
  <c r="O18" i="2"/>
  <c r="O19" i="2"/>
  <c r="O20" i="2"/>
  <c r="O21" i="2"/>
  <c r="Q8" i="2"/>
  <c r="Q9" i="2"/>
  <c r="Q10" i="2"/>
  <c r="Q11" i="2"/>
  <c r="Q12" i="2"/>
  <c r="Q13" i="2"/>
  <c r="Q18" i="2"/>
  <c r="Q19" i="2"/>
  <c r="Q20" i="2"/>
  <c r="Q21" i="2"/>
  <c r="R8" i="2"/>
  <c r="R9" i="2"/>
  <c r="R10" i="2"/>
  <c r="R11" i="2"/>
  <c r="R12" i="2"/>
  <c r="R13" i="2"/>
  <c r="R18" i="2"/>
  <c r="R19" i="2"/>
  <c r="R20" i="2"/>
  <c r="R21" i="2"/>
  <c r="S8" i="2"/>
  <c r="S9" i="2"/>
  <c r="S10" i="2"/>
  <c r="S11" i="2"/>
  <c r="S12" i="2"/>
  <c r="S13" i="2"/>
  <c r="S18" i="2"/>
  <c r="S19" i="2"/>
  <c r="S20" i="2"/>
  <c r="S21" i="2"/>
  <c r="T8" i="2"/>
  <c r="T9" i="2"/>
  <c r="T10" i="2"/>
  <c r="T11" i="2"/>
  <c r="T12" i="2"/>
  <c r="T13" i="2"/>
  <c r="T18" i="2"/>
  <c r="T19" i="2"/>
  <c r="T20" i="2"/>
  <c r="T21" i="2"/>
  <c r="U8" i="2"/>
  <c r="U9" i="2"/>
  <c r="U10" i="2"/>
  <c r="U11" i="2"/>
  <c r="U12" i="2"/>
  <c r="U13" i="2"/>
  <c r="U18" i="2"/>
  <c r="U19" i="2"/>
  <c r="U20" i="2"/>
  <c r="U21" i="2"/>
  <c r="V8" i="2"/>
  <c r="V9" i="2"/>
  <c r="V10" i="2"/>
  <c r="V11" i="2"/>
  <c r="V12" i="2"/>
  <c r="V13" i="2"/>
  <c r="V18" i="2"/>
  <c r="V19" i="2"/>
  <c r="V20" i="2"/>
  <c r="V21" i="2"/>
  <c r="W8" i="2"/>
  <c r="W9" i="2"/>
  <c r="W10" i="2"/>
  <c r="W11" i="2"/>
  <c r="W12" i="2"/>
  <c r="W13" i="2"/>
  <c r="W18" i="2"/>
  <c r="W19" i="2"/>
  <c r="W20" i="2"/>
  <c r="W21" i="2"/>
  <c r="X8" i="2"/>
  <c r="X9" i="2"/>
  <c r="X10" i="2"/>
  <c r="X11" i="2"/>
  <c r="X12" i="2"/>
  <c r="X13" i="2"/>
  <c r="X18" i="2"/>
  <c r="X19" i="2"/>
  <c r="X20" i="2"/>
  <c r="X21" i="2"/>
  <c r="Y8" i="2"/>
  <c r="Y9" i="2"/>
  <c r="Y10" i="2"/>
  <c r="Y11" i="2"/>
  <c r="Y12" i="2"/>
  <c r="Y13" i="2"/>
  <c r="Y18" i="2"/>
  <c r="Y19" i="2"/>
  <c r="Y20" i="2"/>
  <c r="Y21" i="2"/>
  <c r="Z8" i="2"/>
  <c r="Z9" i="2"/>
  <c r="Z10" i="2"/>
  <c r="Z11" i="2"/>
  <c r="Z12" i="2"/>
  <c r="Z13" i="2"/>
  <c r="Z18" i="2"/>
  <c r="Z19" i="2"/>
  <c r="Z20" i="2"/>
  <c r="Z21" i="2"/>
  <c r="AA8" i="2"/>
  <c r="AA9" i="2"/>
  <c r="AA10" i="2"/>
  <c r="AA11" i="2"/>
  <c r="AA12" i="2"/>
  <c r="AA13" i="2"/>
  <c r="AA18" i="2"/>
  <c r="AA19" i="2"/>
  <c r="AA20" i="2"/>
  <c r="AA21" i="2"/>
  <c r="AB8" i="2"/>
  <c r="AB9" i="2"/>
  <c r="AB10" i="2"/>
  <c r="AB11" i="2"/>
  <c r="AB12" i="2"/>
  <c r="AB13" i="2"/>
  <c r="AB18" i="2"/>
  <c r="AB19" i="2"/>
  <c r="AB20" i="2"/>
  <c r="AB21" i="2"/>
  <c r="AD8" i="2"/>
  <c r="AD9" i="2"/>
  <c r="AD10" i="2"/>
  <c r="AD11" i="2"/>
  <c r="AD12" i="2"/>
  <c r="AD13" i="2"/>
  <c r="AD18" i="2"/>
  <c r="AD19" i="2"/>
  <c r="AD20" i="2"/>
  <c r="AD21" i="2"/>
  <c r="AE8" i="2"/>
  <c r="AE9" i="2"/>
  <c r="AE10" i="2"/>
  <c r="AE11" i="2"/>
  <c r="AE12" i="2"/>
  <c r="AE13" i="2"/>
  <c r="AE18" i="2"/>
  <c r="AE19" i="2"/>
  <c r="AE20" i="2"/>
  <c r="AE21" i="2"/>
  <c r="AF8" i="2"/>
  <c r="AF9" i="2"/>
  <c r="AF10" i="2"/>
  <c r="AF11" i="2"/>
  <c r="AF12" i="2"/>
  <c r="AF13" i="2"/>
  <c r="AF18" i="2"/>
  <c r="AF19" i="2"/>
  <c r="AF20" i="2"/>
  <c r="AF21" i="2"/>
  <c r="AG8" i="2"/>
  <c r="AG9" i="2"/>
  <c r="AG10" i="2"/>
  <c r="AG11" i="2"/>
  <c r="AG12" i="2"/>
  <c r="AG13" i="2"/>
  <c r="AG18" i="2"/>
  <c r="AG19" i="2"/>
  <c r="AG20" i="2"/>
  <c r="AG21" i="2"/>
  <c r="AH8" i="2"/>
  <c r="AH9" i="2"/>
  <c r="AH10" i="2"/>
  <c r="AH11" i="2"/>
  <c r="AH12" i="2"/>
  <c r="AH13" i="2"/>
  <c r="AH18" i="2"/>
  <c r="AH19" i="2"/>
  <c r="AH20" i="2"/>
  <c r="AH21" i="2"/>
  <c r="AI8" i="2"/>
  <c r="AI9" i="2"/>
  <c r="AI10" i="2"/>
  <c r="AI11" i="2"/>
  <c r="AI12" i="2"/>
  <c r="AI13" i="2"/>
  <c r="AI18" i="2"/>
  <c r="AI19" i="2"/>
  <c r="AI20" i="2"/>
  <c r="AI21" i="2"/>
  <c r="AJ8" i="2"/>
  <c r="AJ9" i="2"/>
  <c r="AJ10" i="2"/>
  <c r="AJ11" i="2"/>
  <c r="AJ12" i="2"/>
  <c r="AJ13" i="2"/>
  <c r="AJ18" i="2"/>
  <c r="AJ19" i="2"/>
  <c r="AJ20" i="2"/>
  <c r="AJ21" i="2"/>
  <c r="AK8" i="2"/>
  <c r="AK9" i="2"/>
  <c r="AK10" i="2"/>
  <c r="AK11" i="2"/>
  <c r="AK12" i="2"/>
  <c r="AK13" i="2"/>
  <c r="AK18" i="2"/>
  <c r="AK19" i="2"/>
  <c r="AK20" i="2"/>
  <c r="AK21" i="2"/>
  <c r="AL8" i="2"/>
  <c r="AL9" i="2"/>
  <c r="AL10" i="2"/>
  <c r="AL11" i="2"/>
  <c r="AL12" i="2"/>
  <c r="AL13" i="2"/>
  <c r="AL18" i="2"/>
  <c r="AL19" i="2"/>
  <c r="AL20" i="2"/>
  <c r="AL21" i="2"/>
  <c r="AM8" i="2"/>
  <c r="AM9" i="2"/>
  <c r="AM10" i="2"/>
  <c r="AM11" i="2"/>
  <c r="AM12" i="2"/>
  <c r="AM13" i="2"/>
  <c r="AM18" i="2"/>
  <c r="AM19" i="2"/>
  <c r="AM20" i="2"/>
  <c r="AM21" i="2"/>
  <c r="AN8" i="2"/>
  <c r="AN9" i="2"/>
  <c r="AN10" i="2"/>
  <c r="AN11" i="2"/>
  <c r="AN12" i="2"/>
  <c r="AN13" i="2"/>
  <c r="AN18" i="2"/>
  <c r="AN19" i="2"/>
  <c r="AN20" i="2"/>
  <c r="AN21" i="2"/>
  <c r="AO8" i="2"/>
  <c r="AO9" i="2"/>
  <c r="AO10" i="2"/>
  <c r="AO11" i="2"/>
  <c r="AO12" i="2"/>
  <c r="AO13" i="2"/>
  <c r="AO18" i="2"/>
  <c r="AO19" i="2"/>
  <c r="AO20" i="2"/>
  <c r="AO21" i="2"/>
  <c r="AQ8" i="2"/>
  <c r="AQ9" i="2"/>
  <c r="AQ10" i="2"/>
  <c r="AQ11" i="2"/>
  <c r="AQ12" i="2"/>
  <c r="AQ13" i="2"/>
  <c r="AQ18" i="2"/>
  <c r="AQ19" i="2"/>
  <c r="AQ20" i="2"/>
  <c r="AQ21" i="2"/>
  <c r="AR8" i="2"/>
  <c r="AR9" i="2"/>
  <c r="AR10" i="2"/>
  <c r="AR11" i="2"/>
  <c r="AR12" i="2"/>
  <c r="AR13" i="2"/>
  <c r="AR18" i="2"/>
  <c r="AR19" i="2"/>
  <c r="AR20" i="2"/>
  <c r="AR21" i="2"/>
  <c r="AS8" i="2"/>
  <c r="AS9" i="2"/>
  <c r="AS10" i="2"/>
  <c r="AS11" i="2"/>
  <c r="AS12" i="2"/>
  <c r="AS13" i="2"/>
  <c r="AS18" i="2"/>
  <c r="AS19" i="2"/>
  <c r="AS20" i="2"/>
  <c r="AS21" i="2"/>
  <c r="AT8" i="2"/>
  <c r="AT9" i="2"/>
  <c r="AT10" i="2"/>
  <c r="AT11" i="2"/>
  <c r="AT12" i="2"/>
  <c r="AT13" i="2"/>
  <c r="AT18" i="2"/>
  <c r="AT19" i="2"/>
  <c r="AT20" i="2"/>
  <c r="AT21" i="2"/>
  <c r="AU8" i="2"/>
  <c r="AU9" i="2"/>
  <c r="AU10" i="2"/>
  <c r="AU11" i="2"/>
  <c r="AU12" i="2"/>
  <c r="AU13" i="2"/>
  <c r="AU18" i="2"/>
  <c r="AU19" i="2"/>
  <c r="AU20" i="2"/>
  <c r="AU21" i="2"/>
  <c r="D21" i="2"/>
  <c r="D20" i="2"/>
  <c r="D19" i="2"/>
  <c r="D18" i="2"/>
  <c r="D9" i="2"/>
  <c r="D10" i="2"/>
  <c r="D11" i="2"/>
  <c r="D12" i="2"/>
  <c r="D13" i="2"/>
  <c r="D8" i="2"/>
  <c r="AU12" i="1"/>
  <c r="AT12" i="1"/>
  <c r="AS12" i="1"/>
  <c r="AR12" i="1"/>
  <c r="AQ12" i="1"/>
  <c r="AO12" i="1"/>
  <c r="AN12" i="1"/>
  <c r="AM12" i="1"/>
  <c r="AL12" i="1"/>
  <c r="AK12" i="1"/>
  <c r="AJ12" i="1"/>
  <c r="AI12" i="1"/>
  <c r="AH12" i="1"/>
  <c r="AG12" i="1"/>
  <c r="AF12" i="1"/>
  <c r="AE12" i="1"/>
  <c r="AD12" i="1"/>
  <c r="AB12" i="1"/>
  <c r="AA12" i="1"/>
  <c r="Z12" i="1"/>
  <c r="Y12" i="1"/>
  <c r="X12" i="1"/>
  <c r="W12" i="1"/>
  <c r="V12" i="1"/>
  <c r="U12" i="1"/>
  <c r="T12" i="1"/>
  <c r="S12" i="1"/>
  <c r="R12" i="1"/>
  <c r="Q12" i="1"/>
  <c r="O12" i="1"/>
  <c r="N12" i="1"/>
  <c r="M12" i="1"/>
  <c r="L12" i="1"/>
  <c r="K12" i="1"/>
  <c r="J12" i="1"/>
  <c r="I12" i="1"/>
  <c r="H12" i="1"/>
  <c r="G12" i="1"/>
  <c r="F12" i="1"/>
  <c r="E12" i="1"/>
  <c r="AU11" i="1"/>
  <c r="AT11" i="1"/>
  <c r="AS11" i="1"/>
  <c r="AR11" i="1"/>
  <c r="AQ11" i="1"/>
  <c r="AO11" i="1"/>
  <c r="AN11" i="1"/>
  <c r="AM11" i="1"/>
  <c r="AL11" i="1"/>
  <c r="AK11" i="1"/>
  <c r="AJ11" i="1"/>
  <c r="AI11" i="1"/>
  <c r="AH11" i="1"/>
  <c r="AG11" i="1"/>
  <c r="AF11" i="1"/>
  <c r="AE11" i="1"/>
  <c r="AD11" i="1"/>
  <c r="AB11" i="1"/>
  <c r="AA11" i="1"/>
  <c r="Z11" i="1"/>
  <c r="Y11" i="1"/>
  <c r="X11" i="1"/>
  <c r="W11" i="1"/>
  <c r="V11" i="1"/>
  <c r="U11" i="1"/>
  <c r="T11" i="1"/>
  <c r="S11" i="1"/>
  <c r="R11" i="1"/>
  <c r="Q11" i="1"/>
  <c r="O11" i="1"/>
  <c r="N11" i="1"/>
  <c r="M11" i="1"/>
  <c r="L11" i="1"/>
  <c r="K11" i="1"/>
  <c r="J11" i="1"/>
  <c r="I11" i="1"/>
  <c r="H11" i="1"/>
  <c r="G11" i="1"/>
  <c r="F11" i="1"/>
  <c r="E11" i="1"/>
  <c r="AU10" i="1"/>
  <c r="AT10" i="1"/>
  <c r="AS10" i="1"/>
  <c r="AR10" i="1"/>
  <c r="AQ10" i="1"/>
  <c r="AO10" i="1"/>
  <c r="AN10" i="1"/>
  <c r="AM10" i="1"/>
  <c r="AL10" i="1"/>
  <c r="AK10" i="1"/>
  <c r="AJ10" i="1"/>
  <c r="AI10" i="1"/>
  <c r="AH10" i="1"/>
  <c r="AG10" i="1"/>
  <c r="AF10" i="1"/>
  <c r="AE10" i="1"/>
  <c r="AD10" i="1"/>
  <c r="AB10" i="1"/>
  <c r="AA10" i="1"/>
  <c r="Z10" i="1"/>
  <c r="Y10" i="1"/>
  <c r="X10" i="1"/>
  <c r="W10" i="1"/>
  <c r="V10" i="1"/>
  <c r="U10" i="1"/>
  <c r="T10" i="1"/>
  <c r="S10" i="1"/>
  <c r="R10" i="1"/>
  <c r="Q10" i="1"/>
  <c r="O10" i="1"/>
  <c r="N10" i="1"/>
  <c r="M10" i="1"/>
  <c r="L10" i="1"/>
  <c r="K10" i="1"/>
  <c r="J10" i="1"/>
  <c r="I10" i="1"/>
  <c r="H10" i="1"/>
  <c r="G10" i="1"/>
  <c r="F10" i="1"/>
  <c r="E10" i="1"/>
  <c r="AU9" i="1"/>
  <c r="AT9" i="1"/>
  <c r="AS9" i="1"/>
  <c r="AR9" i="1"/>
  <c r="AQ9" i="1"/>
  <c r="AO9" i="1"/>
  <c r="AN9" i="1"/>
  <c r="AM9" i="1"/>
  <c r="AL9" i="1"/>
  <c r="AK9" i="1"/>
  <c r="AJ9" i="1"/>
  <c r="AI9" i="1"/>
  <c r="AH9" i="1"/>
  <c r="AG9" i="1"/>
  <c r="AF9" i="1"/>
  <c r="AE9" i="1"/>
  <c r="AD9" i="1"/>
  <c r="AB9" i="1"/>
  <c r="AA9" i="1"/>
  <c r="Z9" i="1"/>
  <c r="Y9" i="1"/>
  <c r="X9" i="1"/>
  <c r="W9" i="1"/>
  <c r="V9" i="1"/>
  <c r="U9" i="1"/>
  <c r="T9" i="1"/>
  <c r="S9" i="1"/>
  <c r="R9" i="1"/>
  <c r="Q9" i="1"/>
  <c r="O9" i="1"/>
  <c r="N9" i="1"/>
  <c r="M9" i="1"/>
  <c r="L9" i="1"/>
  <c r="K9" i="1"/>
  <c r="J9" i="1"/>
  <c r="I9" i="1"/>
  <c r="H9" i="1"/>
  <c r="G9" i="1"/>
  <c r="F9" i="1"/>
  <c r="E9" i="1"/>
  <c r="AU8" i="1"/>
  <c r="AU7" i="1"/>
  <c r="AU6" i="1"/>
  <c r="AT8" i="1"/>
  <c r="AT7" i="1"/>
  <c r="AT6" i="1"/>
  <c r="AS8" i="1"/>
  <c r="AS7" i="1"/>
  <c r="AS6" i="1"/>
  <c r="AR8" i="1"/>
  <c r="AR7" i="1"/>
  <c r="AR6" i="1"/>
  <c r="AQ8" i="1"/>
  <c r="AQ7" i="1"/>
  <c r="AQ6" i="1"/>
  <c r="AO8" i="1"/>
  <c r="AO7" i="1"/>
  <c r="AN8" i="1"/>
  <c r="AN7" i="1"/>
  <c r="AM8" i="1"/>
  <c r="AM7" i="1"/>
  <c r="AL8" i="1"/>
  <c r="AL7" i="1"/>
  <c r="AK8" i="1"/>
  <c r="AK7" i="1"/>
  <c r="AJ8" i="1"/>
  <c r="AJ7" i="1"/>
  <c r="AI8" i="1"/>
  <c r="AI7" i="1"/>
  <c r="AH8" i="1"/>
  <c r="AH7" i="1"/>
  <c r="AG8" i="1"/>
  <c r="AG7" i="1"/>
  <c r="AF8" i="1"/>
  <c r="AF7" i="1"/>
  <c r="AE8" i="1"/>
  <c r="AE7" i="1"/>
  <c r="AD8" i="1"/>
  <c r="AD7" i="1"/>
  <c r="AB8" i="1"/>
  <c r="AB7" i="1"/>
  <c r="AA8" i="1"/>
  <c r="AA7" i="1"/>
  <c r="Z8" i="1"/>
  <c r="Z7" i="1"/>
  <c r="Y8" i="1"/>
  <c r="Y7" i="1"/>
  <c r="X8" i="1"/>
  <c r="X7" i="1"/>
  <c r="W8" i="1"/>
  <c r="W7" i="1"/>
  <c r="V8" i="1"/>
  <c r="V7" i="1"/>
  <c r="U8" i="1"/>
  <c r="U7" i="1"/>
  <c r="T8" i="1"/>
  <c r="T7" i="1"/>
  <c r="S8" i="1"/>
  <c r="S7" i="1"/>
  <c r="R8" i="1"/>
  <c r="R7" i="1"/>
  <c r="Q8" i="1"/>
  <c r="Q7" i="1"/>
  <c r="O8" i="1"/>
  <c r="O7" i="1"/>
  <c r="N8" i="1"/>
  <c r="N7" i="1"/>
  <c r="M8" i="1"/>
  <c r="M7" i="1"/>
  <c r="L8" i="1"/>
  <c r="L7" i="1"/>
  <c r="K8" i="1"/>
  <c r="K7" i="1"/>
  <c r="J8" i="1"/>
  <c r="J7" i="1"/>
  <c r="I8" i="1"/>
  <c r="I7" i="1"/>
  <c r="H8" i="1"/>
  <c r="H7" i="1"/>
  <c r="G8" i="1"/>
  <c r="G7" i="1"/>
  <c r="F8" i="1"/>
  <c r="F7" i="1"/>
  <c r="E8" i="1"/>
  <c r="E7" i="1"/>
  <c r="D9" i="1"/>
  <c r="D11" i="1"/>
  <c r="D12" i="1"/>
  <c r="E18" i="5"/>
  <c r="E16" i="5"/>
  <c r="E19" i="5"/>
  <c r="E20" i="5"/>
  <c r="E21" i="5"/>
  <c r="F18" i="5"/>
  <c r="F16" i="5"/>
  <c r="F19" i="5"/>
  <c r="F20" i="5"/>
  <c r="F21" i="5"/>
  <c r="G18" i="5"/>
  <c r="G16" i="5"/>
  <c r="G19" i="5"/>
  <c r="G20" i="5"/>
  <c r="G21" i="5"/>
  <c r="H18" i="5"/>
  <c r="H16" i="5"/>
  <c r="H19" i="5"/>
  <c r="H20" i="5"/>
  <c r="H21" i="5"/>
  <c r="I18" i="5"/>
  <c r="I16" i="5"/>
  <c r="I19" i="5"/>
  <c r="I20" i="5"/>
  <c r="I21" i="5"/>
  <c r="J18" i="5"/>
  <c r="J16" i="5"/>
  <c r="J19" i="5"/>
  <c r="J20" i="5"/>
  <c r="J21" i="5"/>
  <c r="K18" i="5"/>
  <c r="K16" i="5"/>
  <c r="K19" i="5"/>
  <c r="K20" i="5"/>
  <c r="K21" i="5"/>
  <c r="L18" i="5"/>
  <c r="L16" i="5"/>
  <c r="L19" i="5"/>
  <c r="L20" i="5"/>
  <c r="L21" i="5"/>
  <c r="M18" i="5"/>
  <c r="M16" i="5"/>
  <c r="M19" i="5"/>
  <c r="M20" i="5"/>
  <c r="M21" i="5"/>
  <c r="N18" i="5"/>
  <c r="N16" i="5"/>
  <c r="N19" i="5"/>
  <c r="N20" i="5"/>
  <c r="N21" i="5"/>
  <c r="O18" i="5"/>
  <c r="O16" i="5"/>
  <c r="O19" i="5"/>
  <c r="O20" i="5"/>
  <c r="O21" i="5"/>
  <c r="Q18" i="5"/>
  <c r="Q16" i="5"/>
  <c r="Q19" i="5"/>
  <c r="Q20" i="5"/>
  <c r="Q21" i="5"/>
  <c r="R18" i="5"/>
  <c r="R16" i="5"/>
  <c r="R19" i="5"/>
  <c r="R20" i="5"/>
  <c r="R21" i="5"/>
  <c r="S18" i="5"/>
  <c r="S16" i="5"/>
  <c r="S19" i="5"/>
  <c r="S20" i="5"/>
  <c r="S21" i="5"/>
  <c r="T18" i="5"/>
  <c r="T16" i="5"/>
  <c r="T19" i="5"/>
  <c r="T20" i="5"/>
  <c r="T21" i="5"/>
  <c r="U18" i="5"/>
  <c r="U16" i="5"/>
  <c r="U19" i="5"/>
  <c r="U20" i="5"/>
  <c r="U21" i="5"/>
  <c r="V18" i="5"/>
  <c r="V16" i="5"/>
  <c r="V19" i="5"/>
  <c r="V20" i="5"/>
  <c r="V21" i="5"/>
  <c r="W18" i="5"/>
  <c r="W16" i="5"/>
  <c r="W19" i="5"/>
  <c r="W20" i="5"/>
  <c r="W21" i="5"/>
  <c r="X18" i="5"/>
  <c r="X16" i="5"/>
  <c r="X19" i="5"/>
  <c r="X20" i="5"/>
  <c r="X21" i="5"/>
  <c r="Y18" i="5"/>
  <c r="Y16" i="5"/>
  <c r="Y19" i="5"/>
  <c r="Y20" i="5"/>
  <c r="Y21" i="5"/>
  <c r="Z18" i="5"/>
  <c r="Z16" i="5"/>
  <c r="Z19" i="5"/>
  <c r="Z20" i="5"/>
  <c r="Z21" i="5"/>
  <c r="AA18" i="5"/>
  <c r="AA16" i="5"/>
  <c r="AA19" i="5"/>
  <c r="AA20" i="5"/>
  <c r="AA21" i="5"/>
  <c r="AB18" i="5"/>
  <c r="AB16" i="5"/>
  <c r="AB19" i="5"/>
  <c r="AB20" i="5"/>
  <c r="AB21" i="5"/>
  <c r="AD8" i="5"/>
  <c r="AD9" i="5"/>
  <c r="AD10" i="5"/>
  <c r="AD11" i="5"/>
  <c r="AD12" i="5"/>
  <c r="AD13" i="5"/>
  <c r="AD18" i="5"/>
  <c r="AD16" i="5"/>
  <c r="AD19" i="5"/>
  <c r="AD20" i="5"/>
  <c r="AD21" i="5"/>
  <c r="AE8" i="5"/>
  <c r="AE9" i="5"/>
  <c r="AE10" i="5"/>
  <c r="AE11" i="5"/>
  <c r="AE12" i="5"/>
  <c r="AE13" i="5"/>
  <c r="AE18" i="5"/>
  <c r="AE16" i="5"/>
  <c r="AE19" i="5"/>
  <c r="AE20" i="5"/>
  <c r="AE21" i="5"/>
  <c r="AF8" i="5"/>
  <c r="AF9" i="5"/>
  <c r="AF10" i="5"/>
  <c r="AF11" i="5"/>
  <c r="AF12" i="5"/>
  <c r="AF13" i="5"/>
  <c r="AF18" i="5"/>
  <c r="AF16" i="5"/>
  <c r="AF19" i="5"/>
  <c r="AF20" i="5"/>
  <c r="AF21" i="5"/>
  <c r="AG8" i="5"/>
  <c r="AG9" i="5"/>
  <c r="AG10" i="5"/>
  <c r="AG11" i="5"/>
  <c r="AG12" i="5"/>
  <c r="AG13" i="5"/>
  <c r="AG18" i="5"/>
  <c r="AG16" i="5"/>
  <c r="AG19" i="5"/>
  <c r="AG20" i="5"/>
  <c r="AG21" i="5"/>
  <c r="AH8" i="5"/>
  <c r="AH9" i="5"/>
  <c r="AH10" i="5"/>
  <c r="AH11" i="5"/>
  <c r="AH12" i="5"/>
  <c r="AH13" i="5"/>
  <c r="AH18" i="5"/>
  <c r="AH16" i="5"/>
  <c r="AH19" i="5"/>
  <c r="AH20" i="5"/>
  <c r="AH21" i="5"/>
  <c r="AI8" i="5"/>
  <c r="AI9" i="5"/>
  <c r="AI10" i="5"/>
  <c r="AI11" i="5"/>
  <c r="AI12" i="5"/>
  <c r="AI13" i="5"/>
  <c r="AI18" i="5"/>
  <c r="AI16" i="5"/>
  <c r="AI19" i="5"/>
  <c r="AI20" i="5"/>
  <c r="AI21" i="5"/>
  <c r="AJ8" i="5"/>
  <c r="AJ9" i="5"/>
  <c r="AJ10" i="5"/>
  <c r="AJ11" i="5"/>
  <c r="AJ12" i="5"/>
  <c r="AJ13" i="5"/>
  <c r="AJ18" i="5"/>
  <c r="AJ16" i="5"/>
  <c r="AJ19" i="5"/>
  <c r="AJ20" i="5"/>
  <c r="AJ21" i="5"/>
  <c r="AK8" i="5"/>
  <c r="AK9" i="5"/>
  <c r="AK10" i="5"/>
  <c r="AK11" i="5"/>
  <c r="AK12" i="5"/>
  <c r="AK13" i="5"/>
  <c r="AK18" i="5"/>
  <c r="AK16" i="5"/>
  <c r="AK19" i="5"/>
  <c r="AK20" i="5"/>
  <c r="AK21" i="5"/>
  <c r="AL8" i="5"/>
  <c r="AL9" i="5"/>
  <c r="AL10" i="5"/>
  <c r="AL11" i="5"/>
  <c r="AL12" i="5"/>
  <c r="AL13" i="5"/>
  <c r="AL18" i="5"/>
  <c r="AL16" i="5"/>
  <c r="AL19" i="5"/>
  <c r="AL20" i="5"/>
  <c r="AL21" i="5"/>
  <c r="AM8" i="5"/>
  <c r="AM9" i="5"/>
  <c r="AM10" i="5"/>
  <c r="AM11" i="5"/>
  <c r="AM12" i="5"/>
  <c r="AM13" i="5"/>
  <c r="AM18" i="5"/>
  <c r="AM16" i="5"/>
  <c r="AM19" i="5"/>
  <c r="AM20" i="5"/>
  <c r="AM21" i="5"/>
  <c r="AN8" i="5"/>
  <c r="AN9" i="5"/>
  <c r="AN10" i="5"/>
  <c r="AN11" i="5"/>
  <c r="AN12" i="5"/>
  <c r="AN13" i="5"/>
  <c r="AN18" i="5"/>
  <c r="AN16" i="5"/>
  <c r="AN19" i="5"/>
  <c r="AN20" i="5"/>
  <c r="AN21" i="5"/>
  <c r="AO8" i="5"/>
  <c r="AO9" i="5"/>
  <c r="AO10" i="5"/>
  <c r="AO11" i="5"/>
  <c r="AO12" i="5"/>
  <c r="AO13" i="5"/>
  <c r="AO18" i="5"/>
  <c r="AO16" i="5"/>
  <c r="AO19" i="5"/>
  <c r="AO20" i="5"/>
  <c r="AO21" i="5"/>
  <c r="AQ18" i="5"/>
  <c r="AQ16" i="5"/>
  <c r="AQ19" i="5"/>
  <c r="AQ20" i="5"/>
  <c r="AQ21" i="5"/>
  <c r="AR18" i="5"/>
  <c r="AR16" i="5"/>
  <c r="AR19" i="5"/>
  <c r="AR20" i="5"/>
  <c r="AR21" i="5"/>
  <c r="AS18" i="5"/>
  <c r="AS16" i="5"/>
  <c r="AS19" i="5"/>
  <c r="AS20" i="5"/>
  <c r="AS21" i="5"/>
  <c r="AT18" i="5"/>
  <c r="AT16" i="5"/>
  <c r="AT19" i="5"/>
  <c r="AT20" i="5"/>
  <c r="AT21" i="5"/>
  <c r="AU18" i="5"/>
  <c r="AU16" i="5"/>
  <c r="AU19" i="5"/>
  <c r="AU20" i="5"/>
  <c r="AU21" i="5"/>
  <c r="AV18" i="5"/>
  <c r="AV16" i="5"/>
  <c r="AV19" i="5"/>
  <c r="AV20" i="5"/>
  <c r="AV21" i="5"/>
  <c r="D21" i="5"/>
  <c r="D20" i="5"/>
  <c r="D19" i="5"/>
  <c r="D16" i="5"/>
  <c r="D18" i="5"/>
  <c r="E15" i="7"/>
  <c r="F15" i="7"/>
  <c r="G15" i="7"/>
  <c r="H15" i="7"/>
  <c r="I15" i="7"/>
  <c r="J15" i="7"/>
  <c r="K15" i="7"/>
  <c r="L15" i="7"/>
  <c r="M15" i="7"/>
  <c r="N15" i="7"/>
  <c r="O15" i="7"/>
  <c r="P15" i="7"/>
  <c r="Q15" i="7"/>
  <c r="R15" i="7"/>
  <c r="S15" i="7"/>
  <c r="T15" i="7"/>
  <c r="U15" i="7"/>
  <c r="V15" i="7"/>
  <c r="W15" i="7"/>
  <c r="X15" i="7"/>
  <c r="Y15" i="7"/>
  <c r="Z15" i="7"/>
  <c r="AA15" i="7"/>
  <c r="AB15" i="7"/>
  <c r="AC15" i="7"/>
  <c r="AD15" i="7"/>
  <c r="AE15" i="7"/>
  <c r="AF15" i="7"/>
  <c r="AG15" i="7"/>
  <c r="AH15" i="7"/>
  <c r="AI15" i="7"/>
  <c r="AJ15" i="7"/>
  <c r="AK15" i="7"/>
  <c r="AL15" i="7"/>
  <c r="AM15" i="7"/>
  <c r="AN15" i="7"/>
  <c r="AO15" i="7"/>
  <c r="AP15" i="7"/>
  <c r="AQ15" i="7"/>
  <c r="AR15" i="7"/>
  <c r="AS15" i="7"/>
  <c r="AT15" i="7"/>
  <c r="AU15" i="7"/>
  <c r="AV15" i="7"/>
  <c r="AP41" i="7"/>
  <c r="AO41" i="7"/>
  <c r="AN41" i="7"/>
  <c r="AM41" i="7"/>
  <c r="AL41" i="7"/>
  <c r="AK41" i="7"/>
  <c r="AJ41" i="7"/>
  <c r="AI41" i="7"/>
  <c r="AH41" i="7"/>
  <c r="AG41" i="7"/>
  <c r="AF41" i="7"/>
  <c r="AE41" i="7"/>
  <c r="AD41" i="7"/>
  <c r="AC41" i="7"/>
  <c r="AB41" i="7"/>
  <c r="AA41" i="7"/>
  <c r="Z41" i="7"/>
  <c r="Y41" i="7"/>
  <c r="X41" i="7"/>
  <c r="W41" i="7"/>
  <c r="V41" i="7"/>
  <c r="U41" i="7"/>
  <c r="T41" i="7"/>
  <c r="S41" i="7"/>
  <c r="R41" i="7"/>
  <c r="Q41" i="7"/>
  <c r="P41" i="7"/>
  <c r="O41" i="7"/>
  <c r="N41" i="7"/>
  <c r="M41" i="7"/>
  <c r="L41" i="7"/>
  <c r="K41" i="7"/>
  <c r="J41" i="7"/>
  <c r="I41" i="7"/>
  <c r="H41" i="7"/>
  <c r="G41" i="7"/>
  <c r="F41" i="7"/>
  <c r="E41" i="7"/>
  <c r="D41" i="7"/>
  <c r="AP67" i="7"/>
  <c r="AO67" i="7"/>
  <c r="AN67" i="7"/>
  <c r="AM67" i="7"/>
  <c r="AL67" i="7"/>
  <c r="AK67" i="7"/>
  <c r="AJ67" i="7"/>
  <c r="AI67" i="7"/>
  <c r="AH67" i="7"/>
  <c r="AG67" i="7"/>
  <c r="AF67" i="7"/>
  <c r="AE67" i="7"/>
  <c r="AD67" i="7"/>
  <c r="AC67" i="7"/>
  <c r="AB67" i="7"/>
  <c r="AA67" i="7"/>
  <c r="Z67" i="7"/>
  <c r="Y67" i="7"/>
  <c r="X67" i="7"/>
  <c r="W67" i="7"/>
  <c r="V67" i="7"/>
  <c r="U67" i="7"/>
  <c r="T67" i="7"/>
  <c r="S67" i="7"/>
  <c r="R67" i="7"/>
  <c r="Q67" i="7"/>
  <c r="P67" i="7"/>
  <c r="O67" i="7"/>
  <c r="N67" i="7"/>
  <c r="M67" i="7"/>
  <c r="L67" i="7"/>
  <c r="K67" i="7"/>
  <c r="J67" i="7"/>
  <c r="I67" i="7"/>
  <c r="H67" i="7"/>
  <c r="G67" i="7"/>
  <c r="F67" i="7"/>
  <c r="E67" i="7"/>
  <c r="D67" i="7"/>
  <c r="AW15" i="7"/>
  <c r="AX15" i="7"/>
  <c r="AY15" i="7"/>
  <c r="AZ15" i="7"/>
  <c r="BA15" i="7"/>
  <c r="BB15" i="7"/>
  <c r="BC15" i="7"/>
  <c r="AV8" i="4"/>
  <c r="AV19" i="4"/>
  <c r="AV20" i="4"/>
  <c r="AV21" i="4"/>
  <c r="AV17" i="4"/>
  <c r="AW8" i="4"/>
  <c r="AW19" i="4"/>
  <c r="AW20" i="4"/>
  <c r="AW21" i="4"/>
  <c r="AX8" i="4"/>
  <c r="AX19" i="4"/>
  <c r="AX20" i="4"/>
  <c r="AX21" i="4"/>
  <c r="AY8" i="4"/>
  <c r="AY19" i="4"/>
  <c r="AY20" i="4"/>
  <c r="AY21" i="4"/>
  <c r="AY17" i="4"/>
  <c r="AZ8" i="4"/>
  <c r="AZ19" i="4"/>
  <c r="AZ20" i="4"/>
  <c r="AZ21" i="4"/>
  <c r="BA8" i="4"/>
  <c r="BA19" i="4"/>
  <c r="BA20" i="4"/>
  <c r="BA21" i="4"/>
  <c r="BB8" i="4"/>
  <c r="BB19" i="4"/>
  <c r="BB20" i="4"/>
  <c r="BB21" i="4"/>
  <c r="BB17" i="4"/>
  <c r="AV8" i="3"/>
  <c r="AV9" i="3"/>
  <c r="AV10" i="3"/>
  <c r="AV11" i="3"/>
  <c r="AV12" i="3"/>
  <c r="AV19" i="3"/>
  <c r="AV17" i="3"/>
  <c r="AW8" i="3"/>
  <c r="AW9" i="3"/>
  <c r="AW10" i="3"/>
  <c r="AW11" i="3"/>
  <c r="AW12" i="3"/>
  <c r="AW19" i="3"/>
  <c r="AW17" i="3"/>
  <c r="AX8" i="3"/>
  <c r="AX9" i="3"/>
  <c r="AX10" i="3"/>
  <c r="AX11" i="3"/>
  <c r="AX12" i="3"/>
  <c r="AX19" i="3"/>
  <c r="AX17" i="3"/>
  <c r="AY8" i="3"/>
  <c r="AY9" i="3"/>
  <c r="AY10" i="3"/>
  <c r="AY11" i="3"/>
  <c r="AY12" i="3"/>
  <c r="AY19" i="3"/>
  <c r="AY17" i="3"/>
  <c r="AZ8" i="3"/>
  <c r="AZ9" i="3"/>
  <c r="AZ10" i="3"/>
  <c r="AZ11" i="3"/>
  <c r="AZ12" i="3"/>
  <c r="AZ19" i="3"/>
  <c r="AZ17" i="3"/>
  <c r="BA8" i="3"/>
  <c r="BA9" i="3"/>
  <c r="BA10" i="3"/>
  <c r="BA11" i="3"/>
  <c r="BA12" i="3"/>
  <c r="BA19" i="3"/>
  <c r="BA17" i="3"/>
  <c r="BB8" i="3"/>
  <c r="BB9" i="3"/>
  <c r="BB10" i="3"/>
  <c r="BB11" i="3"/>
  <c r="BB12" i="3"/>
  <c r="BB19" i="3"/>
  <c r="BB17" i="3"/>
  <c r="AV8" i="2"/>
  <c r="AV9" i="2"/>
  <c r="AV10" i="2"/>
  <c r="AV11" i="2"/>
  <c r="AV12" i="2"/>
  <c r="AV13" i="2"/>
  <c r="AV18" i="2"/>
  <c r="AV19" i="2"/>
  <c r="AV20" i="2"/>
  <c r="AV21" i="2"/>
  <c r="AW8" i="2"/>
  <c r="AW9" i="2"/>
  <c r="AW10" i="2"/>
  <c r="AW11" i="2"/>
  <c r="AW12" i="2"/>
  <c r="AW13" i="2"/>
  <c r="AW18" i="2"/>
  <c r="AW19" i="2"/>
  <c r="AW20" i="2"/>
  <c r="AW21" i="2"/>
  <c r="AX8" i="2"/>
  <c r="AX9" i="2"/>
  <c r="AX10" i="2"/>
  <c r="AX11" i="2"/>
  <c r="AX12" i="2"/>
  <c r="AX13" i="2"/>
  <c r="AX18" i="2"/>
  <c r="AX19" i="2"/>
  <c r="AX20" i="2"/>
  <c r="AX21" i="2"/>
  <c r="AY8" i="2"/>
  <c r="AY9" i="2"/>
  <c r="AY10" i="2"/>
  <c r="AY11" i="2"/>
  <c r="AY12" i="2"/>
  <c r="AY13" i="2"/>
  <c r="AY18" i="2"/>
  <c r="AY19" i="2"/>
  <c r="AY20" i="2"/>
  <c r="AY21" i="2"/>
  <c r="AZ8" i="2"/>
  <c r="AZ9" i="2"/>
  <c r="AZ10" i="2"/>
  <c r="AZ11" i="2"/>
  <c r="AZ12" i="2"/>
  <c r="AZ13" i="2"/>
  <c r="AZ18" i="2"/>
  <c r="AZ19" i="2"/>
  <c r="AZ20" i="2"/>
  <c r="AZ21" i="2"/>
  <c r="BA8" i="2"/>
  <c r="BA9" i="2"/>
  <c r="BA10" i="2"/>
  <c r="BA11" i="2"/>
  <c r="BA12" i="2"/>
  <c r="BA13" i="2"/>
  <c r="BA18" i="2"/>
  <c r="BA19" i="2"/>
  <c r="BA20" i="2"/>
  <c r="BA21" i="2"/>
  <c r="BB8" i="2"/>
  <c r="BB9" i="2"/>
  <c r="BB10" i="2"/>
  <c r="BB11" i="2"/>
  <c r="BB12" i="2"/>
  <c r="BB13" i="2"/>
  <c r="BB18" i="2"/>
  <c r="BB19" i="2"/>
  <c r="BB20" i="2"/>
  <c r="BB21" i="2"/>
  <c r="AV8" i="1"/>
  <c r="AV9" i="1"/>
  <c r="AV10" i="1"/>
  <c r="AV11" i="1"/>
  <c r="AV12" i="1"/>
  <c r="AW8" i="1"/>
  <c r="AW9" i="1"/>
  <c r="AW10" i="1"/>
  <c r="AW11" i="1"/>
  <c r="AW12" i="1"/>
  <c r="AX8" i="1"/>
  <c r="AX9" i="1"/>
  <c r="AX10" i="1"/>
  <c r="AX11" i="1"/>
  <c r="AX12" i="1"/>
  <c r="AY8" i="1"/>
  <c r="AY9" i="1"/>
  <c r="AY10" i="1"/>
  <c r="AY11" i="1"/>
  <c r="AY12" i="1"/>
  <c r="AZ8" i="1"/>
  <c r="AZ9" i="1"/>
  <c r="AZ10" i="1"/>
  <c r="AZ11" i="1"/>
  <c r="AZ12" i="1"/>
  <c r="BA8" i="1"/>
  <c r="BA9" i="1"/>
  <c r="BA10" i="1"/>
  <c r="BA11" i="1"/>
  <c r="BA12" i="1"/>
  <c r="BB8" i="1"/>
  <c r="BB9" i="1"/>
  <c r="BB10" i="1"/>
  <c r="BB11" i="1"/>
  <c r="BB12" i="1"/>
  <c r="AW18" i="5"/>
  <c r="AW16" i="5"/>
  <c r="AW19" i="5"/>
  <c r="AW20" i="5"/>
  <c r="AW21" i="5"/>
  <c r="AX18" i="5"/>
  <c r="AX16" i="5"/>
  <c r="AX19" i="5"/>
  <c r="AX20" i="5"/>
  <c r="AX21" i="5"/>
  <c r="AY18" i="5"/>
  <c r="AY16" i="5"/>
  <c r="AY19" i="5"/>
  <c r="AY20" i="5"/>
  <c r="AY21" i="5"/>
  <c r="AZ18" i="5"/>
  <c r="AZ16" i="5"/>
  <c r="AZ19" i="5"/>
  <c r="AZ20" i="5"/>
  <c r="AZ21" i="5"/>
  <c r="BA18" i="5"/>
  <c r="BA16" i="5"/>
  <c r="BA19" i="5"/>
  <c r="BA20" i="5"/>
  <c r="BA21" i="5"/>
  <c r="BB18" i="5"/>
  <c r="BB16" i="5"/>
  <c r="BB19" i="5"/>
  <c r="BB20" i="5"/>
  <c r="BB21" i="5"/>
  <c r="AZ17" i="4"/>
  <c r="AW17" i="4"/>
  <c r="K17" i="4"/>
  <c r="R17" i="4"/>
  <c r="X17" i="4"/>
  <c r="AE17" i="4"/>
  <c r="AK17" i="4"/>
  <c r="AR17" i="4"/>
  <c r="BA17" i="4"/>
  <c r="AX17" i="4"/>
  <c r="H17" i="4"/>
  <c r="N17" i="4"/>
  <c r="U17" i="4"/>
  <c r="AA17" i="4"/>
  <c r="AH17" i="4"/>
  <c r="AN17" i="4"/>
  <c r="AU17" i="4"/>
  <c r="J17" i="4"/>
  <c r="Q17" i="4"/>
  <c r="W17" i="4"/>
  <c r="AD17" i="4"/>
  <c r="AJ17" i="4"/>
  <c r="AQ17" i="4"/>
  <c r="AF17" i="5"/>
  <c r="W17" i="5"/>
  <c r="N17" i="5"/>
  <c r="F17" i="5"/>
  <c r="D17" i="2"/>
  <c r="AV17" i="2"/>
  <c r="AU17" i="2"/>
  <c r="Y17" i="2"/>
  <c r="AU17" i="6"/>
  <c r="AD17" i="6"/>
  <c r="H17" i="6"/>
  <c r="AK17" i="5"/>
  <c r="AT17" i="2"/>
  <c r="O17" i="2"/>
  <c r="G17" i="2"/>
  <c r="BB17" i="6"/>
  <c r="AX17" i="6"/>
  <c r="AT17" i="6"/>
  <c r="AO17" i="6"/>
  <c r="AK17" i="6"/>
  <c r="AG17" i="6"/>
  <c r="AB17" i="6"/>
  <c r="X17" i="6"/>
  <c r="T17" i="6"/>
  <c r="O17" i="6"/>
  <c r="K17" i="6"/>
  <c r="G17" i="6"/>
  <c r="BA17" i="5"/>
  <c r="D17" i="5"/>
  <c r="AQ17" i="5"/>
  <c r="AH17" i="5"/>
  <c r="Y17" i="5"/>
  <c r="Q17" i="5"/>
  <c r="H17" i="5"/>
  <c r="D17" i="6"/>
  <c r="AZ17" i="2"/>
  <c r="R17" i="5"/>
  <c r="AD17" i="2"/>
  <c r="H17" i="2"/>
  <c r="AH17" i="6"/>
  <c r="L17" i="6"/>
  <c r="AT17" i="5"/>
  <c r="AG17" i="2"/>
  <c r="K17" i="2"/>
  <c r="AM17" i="5"/>
  <c r="E17" i="5"/>
  <c r="AN17" i="2"/>
  <c r="AF17" i="2"/>
  <c r="W17" i="2"/>
  <c r="N17" i="2"/>
  <c r="F17" i="2"/>
  <c r="J17" i="6"/>
  <c r="F17" i="6"/>
  <c r="BB17" i="5"/>
  <c r="I17" i="5"/>
  <c r="AH17" i="2"/>
  <c r="L17" i="2"/>
  <c r="AQ17" i="6"/>
  <c r="U17" i="6"/>
  <c r="AY17" i="5"/>
  <c r="K17" i="5"/>
  <c r="AO17" i="2"/>
  <c r="X17" i="2"/>
  <c r="AX17" i="2"/>
  <c r="V17" i="5"/>
  <c r="AS17" i="2"/>
  <c r="AJ17" i="2"/>
  <c r="AA17" i="2"/>
  <c r="S17" i="2"/>
  <c r="J17" i="2"/>
  <c r="BA17" i="6"/>
  <c r="AW17" i="6"/>
  <c r="AS17" i="6"/>
  <c r="AN17" i="6"/>
  <c r="AJ17" i="6"/>
  <c r="AF17" i="6"/>
  <c r="AA17" i="6"/>
  <c r="W17" i="6"/>
  <c r="S17" i="6"/>
  <c r="N17" i="6"/>
  <c r="AS17" i="5"/>
  <c r="AJ17" i="5"/>
  <c r="AA17" i="5"/>
  <c r="S17" i="5"/>
  <c r="J17" i="5"/>
  <c r="AR17" i="5"/>
  <c r="AQ17" i="2"/>
  <c r="U17" i="2"/>
  <c r="AY17" i="6"/>
  <c r="Y17" i="6"/>
  <c r="Q17" i="6"/>
  <c r="AY17" i="2"/>
  <c r="AB17" i="5"/>
  <c r="AK17" i="2"/>
  <c r="T17" i="2"/>
  <c r="BB17" i="2"/>
  <c r="AE17" i="5"/>
  <c r="AZ17" i="5"/>
  <c r="AW17" i="2"/>
  <c r="AG17" i="5"/>
  <c r="X17" i="5"/>
  <c r="G17" i="5"/>
  <c r="AM17" i="2"/>
  <c r="AE17" i="2"/>
  <c r="V17" i="2"/>
  <c r="M17" i="2"/>
  <c r="E17" i="2"/>
  <c r="AV17" i="6"/>
  <c r="AR17" i="6"/>
  <c r="AM17" i="6"/>
  <c r="AI17" i="6"/>
  <c r="AE17" i="6"/>
  <c r="Z17" i="6"/>
  <c r="V17" i="6"/>
  <c r="R17" i="6"/>
  <c r="M17" i="6"/>
  <c r="I17" i="6"/>
  <c r="E17" i="6"/>
  <c r="AI17" i="5"/>
  <c r="AL17" i="2"/>
  <c r="Q17" i="2"/>
  <c r="AL17" i="6"/>
  <c r="AN17" i="5"/>
  <c r="T17" i="5"/>
  <c r="AB17" i="2"/>
  <c r="AX17" i="5"/>
  <c r="AV17" i="5"/>
  <c r="M17" i="5"/>
  <c r="BA17" i="2"/>
  <c r="AO17" i="5"/>
  <c r="O17" i="5"/>
  <c r="AR17" i="2"/>
  <c r="AI17" i="2"/>
  <c r="Z17" i="2"/>
  <c r="R17" i="2"/>
  <c r="I17" i="2"/>
  <c r="AZ17" i="6"/>
  <c r="AW17" i="5"/>
  <c r="AU17" i="5"/>
  <c r="AL17" i="5"/>
  <c r="AD17" i="5"/>
  <c r="U17" i="5"/>
  <c r="L17" i="5"/>
  <c r="Z17" i="5"/>
  <c r="AW6" i="5"/>
  <c r="AL7" i="5"/>
  <c r="AL6" i="5"/>
  <c r="AD7" i="5"/>
  <c r="AD6" i="5"/>
  <c r="U6" i="5"/>
  <c r="L6" i="5"/>
  <c r="D6" i="5"/>
  <c r="AR6" i="5"/>
  <c r="AI7" i="5"/>
  <c r="AI6" i="5"/>
  <c r="Z6" i="5"/>
  <c r="R6" i="5"/>
  <c r="AG7" i="5"/>
  <c r="AG6" i="5"/>
  <c r="BA6" i="5"/>
  <c r="AK7" i="5"/>
  <c r="AK6" i="5"/>
  <c r="AB6" i="5"/>
  <c r="T6" i="5"/>
  <c r="X6" i="5"/>
  <c r="O6" i="5"/>
  <c r="G6" i="5"/>
  <c r="W6" i="5"/>
  <c r="AH7" i="5"/>
  <c r="Y6" i="5"/>
  <c r="Q6" i="5"/>
  <c r="H6" i="5"/>
  <c r="AF7" i="5"/>
  <c r="N6" i="5"/>
  <c r="AM7" i="5"/>
  <c r="AM6" i="5"/>
  <c r="AE7" i="5"/>
  <c r="V6" i="5"/>
  <c r="M6" i="5"/>
  <c r="E6" i="5"/>
  <c r="AO7" i="5"/>
  <c r="AO6" i="5"/>
  <c r="AN7" i="5"/>
  <c r="AN6" i="5"/>
  <c r="F6" i="5"/>
  <c r="AZ6" i="5"/>
  <c r="AS6" i="5"/>
  <c r="AJ7" i="5"/>
  <c r="AJ6" i="5"/>
  <c r="AA6" i="5"/>
  <c r="Q7" i="4"/>
  <c r="Q6" i="4"/>
  <c r="AH7" i="4"/>
  <c r="AH6" i="4"/>
  <c r="AI7" i="4"/>
  <c r="AI6" i="4"/>
  <c r="H7" i="4"/>
  <c r="Y7" i="4"/>
  <c r="Y6" i="4"/>
  <c r="AQ7" i="4"/>
  <c r="AQ6" i="4"/>
  <c r="AV7" i="4"/>
  <c r="AV6" i="4"/>
  <c r="D7" i="4"/>
  <c r="D6" i="4"/>
  <c r="AD7" i="4"/>
  <c r="AD6" i="4"/>
  <c r="AU7" i="4"/>
  <c r="AZ7" i="4"/>
  <c r="AZ6" i="4"/>
  <c r="AE7" i="4"/>
  <c r="AM7" i="4"/>
  <c r="AM6" i="4"/>
  <c r="BB7" i="4"/>
  <c r="BB6" i="4"/>
  <c r="AX7" i="4"/>
  <c r="AX6" i="4"/>
  <c r="BA7" i="4"/>
  <c r="BA6" i="4"/>
  <c r="AY7" i="4"/>
  <c r="AY6" i="4"/>
  <c r="AW7" i="4"/>
  <c r="AW6" i="4"/>
  <c r="G7" i="4"/>
  <c r="G6" i="4"/>
  <c r="O7" i="4"/>
  <c r="O6" i="4"/>
  <c r="X7" i="4"/>
  <c r="AG7" i="4"/>
  <c r="AG6" i="4"/>
  <c r="AO7" i="4"/>
  <c r="AO6" i="4"/>
  <c r="D7" i="6"/>
  <c r="D6" i="6"/>
  <c r="AS7" i="3"/>
  <c r="AS6" i="3"/>
  <c r="AN7" i="3"/>
  <c r="AN6" i="3"/>
  <c r="AJ7" i="3"/>
  <c r="AJ6" i="3"/>
  <c r="AF7" i="3"/>
  <c r="AF6" i="3"/>
  <c r="AA7" i="3"/>
  <c r="AA6" i="3"/>
  <c r="W7" i="3"/>
  <c r="W6" i="3"/>
  <c r="S7" i="3"/>
  <c r="S6" i="3"/>
  <c r="N7" i="3"/>
  <c r="N6" i="3"/>
  <c r="J7" i="3"/>
  <c r="J6" i="3"/>
  <c r="F7" i="3"/>
  <c r="F6" i="3"/>
  <c r="BA7" i="3"/>
  <c r="BA6" i="3"/>
  <c r="AW7" i="3"/>
  <c r="AW6" i="3"/>
  <c r="BB7" i="6"/>
  <c r="BB6" i="6"/>
  <c r="AX7" i="6"/>
  <c r="AX6" i="6"/>
  <c r="AT7" i="6"/>
  <c r="AO7" i="6"/>
  <c r="AK7" i="6"/>
  <c r="AK6" i="6"/>
  <c r="AG7" i="6"/>
  <c r="AG6" i="6"/>
  <c r="AB7" i="6"/>
  <c r="AB6" i="6"/>
  <c r="X7" i="6"/>
  <c r="X6" i="6"/>
  <c r="T7" i="6"/>
  <c r="O7" i="6"/>
  <c r="K7" i="6"/>
  <c r="K6" i="6"/>
  <c r="G7" i="6"/>
  <c r="G6" i="6"/>
  <c r="AU7" i="3"/>
  <c r="AU6" i="3"/>
  <c r="AQ7" i="3"/>
  <c r="AQ6" i="3"/>
  <c r="AL7" i="3"/>
  <c r="AL6" i="3"/>
  <c r="AH7" i="3"/>
  <c r="AH6" i="3"/>
  <c r="AD7" i="3"/>
  <c r="AD6" i="3"/>
  <c r="Y7" i="3"/>
  <c r="Y6" i="3"/>
  <c r="U7" i="3"/>
  <c r="U6" i="3"/>
  <c r="Q7" i="3"/>
  <c r="Q6" i="3"/>
  <c r="L7" i="3"/>
  <c r="L6" i="3"/>
  <c r="H7" i="3"/>
  <c r="H6" i="3"/>
  <c r="I7" i="4"/>
  <c r="I6" i="4"/>
  <c r="R7" i="4"/>
  <c r="R6" i="4"/>
  <c r="Z7" i="4"/>
  <c r="Z6" i="4"/>
  <c r="AR7" i="4"/>
  <c r="AR6" i="4"/>
  <c r="BB7" i="3"/>
  <c r="BB6" i="3"/>
  <c r="AX7" i="3"/>
  <c r="AX6" i="3"/>
  <c r="BA7" i="6"/>
  <c r="BA6" i="6"/>
  <c r="AW7" i="6"/>
  <c r="AW6" i="6"/>
  <c r="AS7" i="6"/>
  <c r="AS6" i="6"/>
  <c r="AN7" i="6"/>
  <c r="AN6" i="6"/>
  <c r="AJ7" i="6"/>
  <c r="AJ6" i="6"/>
  <c r="AF7" i="6"/>
  <c r="AF6" i="6"/>
  <c r="AA7" i="6"/>
  <c r="AA6" i="6"/>
  <c r="W7" i="6"/>
  <c r="W6" i="6"/>
  <c r="S7" i="6"/>
  <c r="S6" i="6"/>
  <c r="N7" i="6"/>
  <c r="N6" i="6"/>
  <c r="J7" i="6"/>
  <c r="J6" i="6"/>
  <c r="F7" i="6"/>
  <c r="F6" i="6"/>
  <c r="AR7" i="3"/>
  <c r="AR6" i="3"/>
  <c r="AM7" i="3"/>
  <c r="AM6" i="3"/>
  <c r="AI7" i="3"/>
  <c r="AI6" i="3"/>
  <c r="AE7" i="3"/>
  <c r="AE6" i="3"/>
  <c r="Z7" i="3"/>
  <c r="Z6" i="3"/>
  <c r="V7" i="3"/>
  <c r="V6" i="3"/>
  <c r="R7" i="3"/>
  <c r="R6" i="3"/>
  <c r="M7" i="3"/>
  <c r="M6" i="3"/>
  <c r="I7" i="3"/>
  <c r="I6" i="3"/>
  <c r="E7" i="3"/>
  <c r="E6" i="3"/>
  <c r="J7" i="4"/>
  <c r="S7" i="4"/>
  <c r="S6" i="4"/>
  <c r="AA7" i="4"/>
  <c r="AA6" i="4"/>
  <c r="AJ7" i="4"/>
  <c r="AJ6" i="4"/>
  <c r="AS7" i="4"/>
  <c r="AS6" i="4"/>
  <c r="K7" i="4"/>
  <c r="K6" i="4"/>
  <c r="T7" i="4"/>
  <c r="T6" i="4"/>
  <c r="AB7" i="4"/>
  <c r="AB6" i="4"/>
  <c r="AK7" i="4"/>
  <c r="AK6" i="4"/>
  <c r="AT7" i="4"/>
  <c r="AT6" i="4"/>
  <c r="AY7" i="3"/>
  <c r="AY6" i="3"/>
  <c r="AZ7" i="6"/>
  <c r="AZ6" i="6"/>
  <c r="AV7" i="6"/>
  <c r="AR7" i="6"/>
  <c r="AM7" i="6"/>
  <c r="AM6" i="6"/>
  <c r="AI7" i="6"/>
  <c r="AI6" i="6"/>
  <c r="AE7" i="6"/>
  <c r="AE6" i="6"/>
  <c r="Z7" i="6"/>
  <c r="Z6" i="6"/>
  <c r="V7" i="6"/>
  <c r="R7" i="6"/>
  <c r="M7" i="6"/>
  <c r="M6" i="6"/>
  <c r="I7" i="6"/>
  <c r="I6" i="6"/>
  <c r="E7" i="6"/>
  <c r="E6" i="6"/>
  <c r="L7" i="4"/>
  <c r="L6" i="4"/>
  <c r="U7" i="4"/>
  <c r="U6" i="4"/>
  <c r="AL7" i="4"/>
  <c r="AL6" i="4"/>
  <c r="D7" i="3"/>
  <c r="D6" i="3"/>
  <c r="E7" i="4"/>
  <c r="E6" i="4"/>
  <c r="M7" i="4"/>
  <c r="M6" i="4"/>
  <c r="V7" i="4"/>
  <c r="V6" i="4"/>
  <c r="AZ7" i="3"/>
  <c r="AZ6" i="3"/>
  <c r="AV7" i="3"/>
  <c r="AV6" i="3"/>
  <c r="AY7" i="6"/>
  <c r="AY6" i="6"/>
  <c r="AU7" i="6"/>
  <c r="AU6" i="6"/>
  <c r="AQ7" i="6"/>
  <c r="AQ6" i="6"/>
  <c r="AL7" i="6"/>
  <c r="AL6" i="6"/>
  <c r="AH7" i="6"/>
  <c r="AH6" i="6"/>
  <c r="AD7" i="6"/>
  <c r="AD6" i="6"/>
  <c r="Y7" i="6"/>
  <c r="U7" i="6"/>
  <c r="U6" i="6"/>
  <c r="Q7" i="6"/>
  <c r="Q6" i="6"/>
  <c r="L7" i="6"/>
  <c r="L6" i="6"/>
  <c r="H7" i="6"/>
  <c r="H6" i="6"/>
  <c r="AT7" i="3"/>
  <c r="AT6" i="3"/>
  <c r="AO7" i="3"/>
  <c r="AO6" i="3"/>
  <c r="AK7" i="3"/>
  <c r="AK6" i="3"/>
  <c r="AG7" i="3"/>
  <c r="AG6" i="3"/>
  <c r="AB7" i="3"/>
  <c r="AB6" i="3"/>
  <c r="X7" i="3"/>
  <c r="X6" i="3"/>
  <c r="T7" i="3"/>
  <c r="T6" i="3"/>
  <c r="O7" i="3"/>
  <c r="O6" i="3"/>
  <c r="K7" i="3"/>
  <c r="K6" i="3"/>
  <c r="G7" i="3"/>
  <c r="G6" i="3"/>
  <c r="F7" i="4"/>
  <c r="F6" i="4"/>
  <c r="N7" i="4"/>
  <c r="W7" i="4"/>
  <c r="W6" i="4"/>
  <c r="AF7" i="4"/>
  <c r="AF6" i="4"/>
  <c r="AN7" i="4"/>
  <c r="AN6" i="4"/>
  <c r="AS7" i="2"/>
  <c r="AS6" i="2"/>
  <c r="AN7" i="2"/>
  <c r="AN6" i="2"/>
  <c r="AJ7" i="2"/>
  <c r="AF7" i="2"/>
  <c r="AA7" i="2"/>
  <c r="AA6" i="2"/>
  <c r="W7" i="2"/>
  <c r="S7" i="2"/>
  <c r="S6" i="2"/>
  <c r="N7" i="2"/>
  <c r="N6" i="2"/>
  <c r="J7" i="2"/>
  <c r="J6" i="2"/>
  <c r="F7" i="2"/>
  <c r="F6" i="2"/>
  <c r="D7" i="2"/>
  <c r="D6" i="2"/>
  <c r="BB7" i="2"/>
  <c r="BB6" i="2"/>
  <c r="AT7" i="2"/>
  <c r="AT6" i="2"/>
  <c r="AO7" i="2"/>
  <c r="AO6" i="2"/>
  <c r="AK7" i="2"/>
  <c r="AK6" i="2"/>
  <c r="AG7" i="2"/>
  <c r="AB7" i="2"/>
  <c r="AB6" i="2"/>
  <c r="X7" i="2"/>
  <c r="X6" i="2"/>
  <c r="T7" i="2"/>
  <c r="T6" i="2"/>
  <c r="O7" i="2"/>
  <c r="O6" i="2"/>
  <c r="K7" i="2"/>
  <c r="K6" i="2"/>
  <c r="G7" i="2"/>
  <c r="G6" i="2"/>
  <c r="BA7" i="2"/>
  <c r="BA6" i="2"/>
  <c r="AW7" i="2"/>
  <c r="AW6" i="2"/>
  <c r="AV7" i="2"/>
  <c r="AV6" i="2"/>
  <c r="AR7" i="2"/>
  <c r="AM7" i="2"/>
  <c r="AI7" i="2"/>
  <c r="AE7" i="2"/>
  <c r="AE6" i="2"/>
  <c r="Z7" i="2"/>
  <c r="Z6" i="2"/>
  <c r="V7" i="2"/>
  <c r="V6" i="2"/>
  <c r="R7" i="2"/>
  <c r="R6" i="2"/>
  <c r="M7" i="2"/>
  <c r="M6" i="2"/>
  <c r="I7" i="2"/>
  <c r="I6" i="2"/>
  <c r="E7" i="2"/>
  <c r="E6" i="2"/>
  <c r="AZ7" i="2"/>
  <c r="AZ6" i="2"/>
  <c r="AY7" i="2"/>
  <c r="AY6" i="2"/>
  <c r="AU7" i="2"/>
  <c r="AQ7" i="2"/>
  <c r="AQ6" i="2"/>
  <c r="AL7" i="2"/>
  <c r="AH7" i="2"/>
  <c r="AH6" i="2"/>
  <c r="AD7" i="2"/>
  <c r="AD6" i="2"/>
  <c r="Y7" i="2"/>
  <c r="Y6" i="2"/>
  <c r="U7" i="2"/>
  <c r="U6" i="2"/>
  <c r="Q7" i="2"/>
  <c r="L7" i="2"/>
  <c r="L6" i="2"/>
  <c r="H7" i="2"/>
  <c r="H6" i="2"/>
  <c r="AX7" i="2"/>
  <c r="AX6" i="2"/>
  <c r="G6" i="1"/>
  <c r="O6" i="1"/>
  <c r="X6" i="1"/>
  <c r="AF6" i="1"/>
  <c r="AN6" i="1"/>
  <c r="J6" i="1"/>
  <c r="S6" i="1"/>
  <c r="AA6" i="1"/>
  <c r="AI6" i="1"/>
  <c r="H6" i="1"/>
  <c r="Y6" i="1"/>
  <c r="AG6" i="1"/>
  <c r="AO6" i="1"/>
  <c r="K6" i="1"/>
  <c r="T6" i="1"/>
  <c r="AB6" i="1"/>
  <c r="AJ6" i="1"/>
  <c r="U6" i="1"/>
  <c r="AK6" i="1"/>
  <c r="E6" i="1"/>
  <c r="M6" i="1"/>
  <c r="V6" i="1"/>
  <c r="AL6" i="1"/>
  <c r="L6" i="1"/>
  <c r="F6" i="1"/>
  <c r="N6" i="1"/>
  <c r="W6" i="1"/>
  <c r="AE6" i="1"/>
  <c r="AM6" i="1"/>
  <c r="I6" i="1"/>
  <c r="R6" i="1"/>
  <c r="Z6" i="1"/>
  <c r="AH6" i="1"/>
  <c r="AD6" i="1"/>
  <c r="Q6" i="1"/>
  <c r="J6" i="5"/>
  <c r="Y6" i="6"/>
  <c r="S6" i="5"/>
  <c r="AT6" i="5"/>
  <c r="AE6" i="5"/>
  <c r="AL6" i="2"/>
  <c r="AI6" i="2"/>
  <c r="AG6" i="2"/>
  <c r="AF6" i="2"/>
  <c r="R6" i="6"/>
  <c r="AR6" i="6"/>
  <c r="O6" i="6"/>
  <c r="AO6" i="6"/>
  <c r="AU6" i="4"/>
  <c r="H6" i="4"/>
  <c r="AV6" i="5"/>
  <c r="AH6" i="5"/>
  <c r="W6" i="2"/>
  <c r="AM6" i="2"/>
  <c r="AJ6" i="2"/>
  <c r="N6" i="4"/>
  <c r="V6" i="6"/>
  <c r="AV6" i="6"/>
  <c r="J6" i="4"/>
  <c r="T6" i="6"/>
  <c r="AT6" i="6"/>
  <c r="X6" i="4"/>
  <c r="AQ6" i="5"/>
  <c r="K6" i="5"/>
  <c r="AU6" i="5"/>
  <c r="AE6" i="4"/>
  <c r="Q6" i="2"/>
  <c r="AU6" i="2"/>
  <c r="AR6" i="2"/>
  <c r="AF6" i="5"/>
  <c r="AX6" i="5"/>
  <c r="I6" i="5"/>
  <c r="AY6" i="5"/>
  <c r="BB6" i="5"/>
  <c r="BB7" i="1"/>
  <c r="BB6" i="1"/>
  <c r="BA7" i="1"/>
  <c r="BA6" i="1"/>
  <c r="AZ7" i="1"/>
  <c r="AZ6" i="1"/>
  <c r="AY7" i="1"/>
  <c r="AY6" i="1"/>
  <c r="AX7" i="1"/>
  <c r="AX6" i="1"/>
  <c r="AW7" i="1"/>
  <c r="AW6" i="1"/>
  <c r="AV7" i="1"/>
  <c r="AV6" i="1"/>
  <c r="D7" i="1"/>
  <c r="D6" i="1"/>
</calcChain>
</file>

<file path=xl/sharedStrings.xml><?xml version="1.0" encoding="utf-8"?>
<sst xmlns="http://schemas.openxmlformats.org/spreadsheetml/2006/main" count="3778" uniqueCount="229">
  <si>
    <t>CUBE:</t>
  </si>
  <si>
    <t>Cosan_Logistica:CLOG.ACO.116.VOLUMETRIA.FLUXO</t>
  </si>
  <si>
    <t>CLOG.D.ACO.VERSAO</t>
  </si>
  <si>
    <t>R</t>
  </si>
  <si>
    <t>ALL.D.TEMPO.ANO</t>
  </si>
  <si>
    <t>2019</t>
  </si>
  <si>
    <t>CLOG.M.ACO.VOLUMETRIA.FLUXO</t>
  </si>
  <si>
    <t>Toneladas Km Útil</t>
  </si>
  <si>
    <t>CLOG.D.ACO.MODAL</t>
  </si>
  <si>
    <t>Total Modal</t>
  </si>
  <si>
    <t>CLOG.D.ALL.CORREDOR</t>
  </si>
  <si>
    <t>Total Corredor</t>
  </si>
  <si>
    <t>CLOG.D.ACO.GERENCIA</t>
  </si>
  <si>
    <t>Total Gerencia</t>
  </si>
  <si>
    <t>CLOG.D.ALL.EMPRESA</t>
  </si>
  <si>
    <t>Total Empresa</t>
  </si>
  <si>
    <t>CLOG.D.ACO.ORIGEM</t>
  </si>
  <si>
    <t>Total Origem</t>
  </si>
  <si>
    <t>CLOG.D.ACO.DESTINO</t>
  </si>
  <si>
    <t>Total Destino</t>
  </si>
  <si>
    <t>CLOG.D.ALL.CLIENTE.HIERARQUIA</t>
  </si>
  <si>
    <t>Total Clientes</t>
  </si>
  <si>
    <t>2016</t>
  </si>
  <si>
    <t>2017</t>
  </si>
  <si>
    <t>2018</t>
  </si>
  <si>
    <t>Classificação RI</t>
  </si>
  <si>
    <t>Operação</t>
  </si>
  <si>
    <t>Produto</t>
  </si>
  <si>
    <t>Total Ano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</si>
  <si>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</si>
  <si>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</si>
  <si>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</si>
  <si>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</si>
  <si>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</si>
  <si>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</si>
  <si>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</si>
  <si>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</si>
  <si>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</si>
  <si>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</si>
  <si>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</si>
  <si>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</si>
  <si>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 2020</t>
  </si>
  <si>
    <t>Total 2021</t>
  </si>
  <si>
    <t>Total Operação</t>
  </si>
  <si>
    <t>Total Produto</t>
  </si>
  <si>
    <t>Açúcar</t>
  </si>
  <si>
    <t>GRUPO - AÇÚCAR</t>
  </si>
  <si>
    <t>Contêiner</t>
  </si>
  <si>
    <t>GRUPO - BRADO</t>
  </si>
  <si>
    <t>Fertilizantes</t>
  </si>
  <si>
    <t>GRUPO - FERTILIZANTES</t>
  </si>
  <si>
    <t>GRUPO - GRÃOS</t>
  </si>
  <si>
    <t>ARROZ (GRANEL)</t>
  </si>
  <si>
    <t xml:space="preserve"> -   </t>
  </si>
  <si>
    <t>Farelo de Soja</t>
  </si>
  <si>
    <t>FARELO</t>
  </si>
  <si>
    <t>Farelo de Milho</t>
  </si>
  <si>
    <t>FARELO DE MILHO</t>
  </si>
  <si>
    <t>Malte</t>
  </si>
  <si>
    <t>MALTE</t>
  </si>
  <si>
    <t>Milho</t>
  </si>
  <si>
    <t>MILHO</t>
  </si>
  <si>
    <t>Soja</t>
  </si>
  <si>
    <t>SOJA</t>
  </si>
  <si>
    <t>Trigo</t>
  </si>
  <si>
    <t>TRIGO</t>
  </si>
  <si>
    <t>ÓLEO VEGETAL</t>
  </si>
  <si>
    <t>GRUPO - INDUSTRIAL</t>
  </si>
  <si>
    <t>Madeira, Papel e Celulose</t>
  </si>
  <si>
    <t>ARROZ (ENSACADO)</t>
  </si>
  <si>
    <t>CALCÁREO (IND)</t>
  </si>
  <si>
    <t>CELULOSE</t>
  </si>
  <si>
    <t>Construção Civil</t>
  </si>
  <si>
    <t>CIMENTO</t>
  </si>
  <si>
    <t>CLINQUER</t>
  </si>
  <si>
    <t>MADEIRA</t>
  </si>
  <si>
    <t>Siderúrgicos e Mineração</t>
  </si>
  <si>
    <t>MINÉRIO</t>
  </si>
  <si>
    <t>OUTROS (IND)</t>
  </si>
  <si>
    <t>PAPEL</t>
  </si>
  <si>
    <t>SIDERÚRGICOS (IND)</t>
  </si>
  <si>
    <t>Combustível</t>
  </si>
  <si>
    <t>GRUPO - LÍQUIDOS</t>
  </si>
  <si>
    <t>GRUPO - OUTROS</t>
  </si>
  <si>
    <t>NORTE</t>
  </si>
  <si>
    <t>SUL</t>
  </si>
  <si>
    <t>RI Classification</t>
  </si>
  <si>
    <t>Operation</t>
  </si>
  <si>
    <t>Product (PTBR)</t>
  </si>
  <si>
    <t>Full Year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</si>
  <si>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</si>
  <si>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</si>
  <si>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</si>
  <si>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</si>
  <si>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</si>
  <si>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</si>
  <si>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</si>
  <si>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</si>
  <si>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</si>
  <si>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</si>
  <si>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</si>
  <si>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</si>
  <si>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Full Year 2020</t>
  </si>
  <si>
    <t>Full Year 2021</t>
  </si>
  <si>
    <t>Consolidated</t>
  </si>
  <si>
    <t>Sugar</t>
  </si>
  <si>
    <t>Containers</t>
  </si>
  <si>
    <t>Fertilizers</t>
  </si>
  <si>
    <t>Soybean meal</t>
  </si>
  <si>
    <t>Corn meal</t>
  </si>
  <si>
    <t>Malt</t>
  </si>
  <si>
    <t>Corn</t>
  </si>
  <si>
    <t>Soybean</t>
  </si>
  <si>
    <t>Wheat</t>
  </si>
  <si>
    <t>Wood, pulp and paper</t>
  </si>
  <si>
    <t>Construction</t>
  </si>
  <si>
    <t>Steel and mining</t>
  </si>
  <si>
    <t>Fuels</t>
  </si>
  <si>
    <t>North</t>
  </si>
  <si>
    <t>South</t>
  </si>
  <si>
    <t>Toneladas Úteis</t>
  </si>
  <si>
    <t>Cosan_Logistica:CLOG.ACO.130.MARGEM.RUMO</t>
  </si>
  <si>
    <t>ALL.D.VERSAO</t>
  </si>
  <si>
    <t>Realizado</t>
  </si>
  <si>
    <t>CLOG.D.ACO.GRUPO.MARGEM.RUMO</t>
  </si>
  <si>
    <t>Volume (Ton)</t>
  </si>
  <si>
    <t>CLOG.M.ACO.MARGEM.RUMO</t>
  </si>
  <si>
    <t>Valor Total</t>
  </si>
  <si>
    <t>ALL.D.MENSAL.YTD</t>
  </si>
  <si>
    <t>Mensal</t>
  </si>
  <si>
    <t>Elevação</t>
  </si>
  <si>
    <t>Transporte</t>
  </si>
  <si>
    <t xml:space="preserve">Port Elevation </t>
  </si>
  <si>
    <t xml:space="preserve">Logistics Solution </t>
  </si>
  <si>
    <t>TKU</t>
  </si>
  <si>
    <t>TU</t>
  </si>
  <si>
    <r>
      <t xml:space="preserve">Volume TKU RI | </t>
    </r>
    <r>
      <rPr>
        <b/>
        <sz val="18"/>
        <color theme="0" tint="-0.34998626667073579"/>
        <rFont val="Arial"/>
        <family val="2"/>
      </rPr>
      <t>Consolidado</t>
    </r>
  </si>
  <si>
    <t>Transporte Ferro (TKU Mil)</t>
  </si>
  <si>
    <t>Produtos Agrícolas</t>
  </si>
  <si>
    <t>Produtos Industriais</t>
  </si>
  <si>
    <r>
      <t xml:space="preserve">Volume TKU RI | </t>
    </r>
    <r>
      <rPr>
        <b/>
        <sz val="18"/>
        <color theme="0" tint="-0.34998626667073579"/>
        <rFont val="Arial"/>
        <family val="2"/>
      </rPr>
      <t>Norte</t>
    </r>
  </si>
  <si>
    <r>
      <t xml:space="preserve">Volume TKU RI | </t>
    </r>
    <r>
      <rPr>
        <b/>
        <sz val="18"/>
        <color theme="0" tint="-0.34998626667073579"/>
        <rFont val="Arial"/>
        <family val="2"/>
      </rPr>
      <t>Sul</t>
    </r>
  </si>
  <si>
    <r>
      <t xml:space="preserve">Volume TU RI | </t>
    </r>
    <r>
      <rPr>
        <b/>
        <sz val="18"/>
        <color theme="0" tint="-0.34998626667073579"/>
        <rFont val="Arial"/>
        <family val="2"/>
      </rPr>
      <t>Consolidado</t>
    </r>
  </si>
  <si>
    <t>Transporte Ferro (TU Mil)</t>
  </si>
  <si>
    <t>Operação Rumo (TU Mil)</t>
  </si>
  <si>
    <t>Solução Logística</t>
  </si>
  <si>
    <r>
      <t xml:space="preserve">Volume TU RI | </t>
    </r>
    <r>
      <rPr>
        <b/>
        <sz val="18"/>
        <color theme="0" tint="-0.34998626667073579"/>
        <rFont val="Arial"/>
        <family val="2"/>
      </rPr>
      <t>Norte</t>
    </r>
  </si>
  <si>
    <r>
      <t xml:space="preserve">Volume TU RI | </t>
    </r>
    <r>
      <rPr>
        <b/>
        <sz val="18"/>
        <color theme="0" tint="-0.34998626667073579"/>
        <rFont val="Arial"/>
        <family val="2"/>
      </rPr>
      <t>Sul</t>
    </r>
  </si>
  <si>
    <r>
      <t xml:space="preserve">Volume RTK | </t>
    </r>
    <r>
      <rPr>
        <b/>
        <sz val="18"/>
        <color theme="0" tint="-0.34998626667073579"/>
        <rFont val="Arial"/>
        <family val="2"/>
      </rPr>
      <t>Consolidated</t>
    </r>
  </si>
  <si>
    <t>feb/17</t>
  </si>
  <si>
    <t>apr/16</t>
  </si>
  <si>
    <t>may/16</t>
  </si>
  <si>
    <t>aug/16</t>
  </si>
  <si>
    <t>sep/16</t>
  </si>
  <si>
    <t>oct/16</t>
  </si>
  <si>
    <t>dec/16</t>
  </si>
  <si>
    <t>apr/17</t>
  </si>
  <si>
    <t>may/17</t>
  </si>
  <si>
    <t>aug/17</t>
  </si>
  <si>
    <t>sep/17</t>
  </si>
  <si>
    <t>oct/17</t>
  </si>
  <si>
    <t>dec/17</t>
  </si>
  <si>
    <t>feb/18</t>
  </si>
  <si>
    <t>apr/18</t>
  </si>
  <si>
    <t>may/18</t>
  </si>
  <si>
    <t>aug/18</t>
  </si>
  <si>
    <t>sep/18</t>
  </si>
  <si>
    <t>oct/18</t>
  </si>
  <si>
    <t>dec/18</t>
  </si>
  <si>
    <t>jan/19</t>
  </si>
  <si>
    <t>feb/19</t>
  </si>
  <si>
    <t>mar/19</t>
  </si>
  <si>
    <t>apr/19</t>
  </si>
  <si>
    <t>may/19</t>
  </si>
  <si>
    <t>jun/19</t>
  </si>
  <si>
    <t>jul/19</t>
  </si>
  <si>
    <t>aug/19</t>
  </si>
  <si>
    <t>sep/19</t>
  </si>
  <si>
    <t>oct/19</t>
  </si>
  <si>
    <t>nov/19</t>
  </si>
  <si>
    <t>dec/19</t>
  </si>
  <si>
    <t>feb/20</t>
  </si>
  <si>
    <t>apr/20</t>
  </si>
  <si>
    <t>may/20</t>
  </si>
  <si>
    <t>aug/20</t>
  </si>
  <si>
    <t>sep/20</t>
  </si>
  <si>
    <t>oct/20</t>
  </si>
  <si>
    <t>dec/20</t>
  </si>
  <si>
    <t>Transported (MM RTK)</t>
  </si>
  <si>
    <t>Agricultural Products</t>
  </si>
  <si>
    <t>Industrial Products</t>
  </si>
  <si>
    <r>
      <t xml:space="preserve">Volume RTK | </t>
    </r>
    <r>
      <rPr>
        <b/>
        <sz val="18"/>
        <color theme="0" tint="-0.34998626667073579"/>
        <rFont val="Arial"/>
        <family val="2"/>
      </rPr>
      <t>North</t>
    </r>
  </si>
  <si>
    <r>
      <t xml:space="preserve">Volume RTK | </t>
    </r>
    <r>
      <rPr>
        <b/>
        <sz val="18"/>
        <color theme="0" tint="-0.34998626667073579"/>
        <rFont val="Arial"/>
        <family val="2"/>
      </rPr>
      <t>South</t>
    </r>
  </si>
  <si>
    <r>
      <t xml:space="preserve">Volume TU | </t>
    </r>
    <r>
      <rPr>
        <b/>
        <sz val="18"/>
        <color theme="0" tint="-0.34998626667073579"/>
        <rFont val="Arial"/>
        <family val="2"/>
      </rPr>
      <t>Consolidated</t>
    </r>
  </si>
  <si>
    <t>Transported (TU' 000)</t>
  </si>
  <si>
    <t>Port Elevation (TU' 000)</t>
  </si>
  <si>
    <r>
      <t xml:space="preserve">Volume TU | </t>
    </r>
    <r>
      <rPr>
        <b/>
        <sz val="18"/>
        <color theme="0" tint="-0.34998626667073579"/>
        <rFont val="Arial"/>
        <family val="2"/>
      </rPr>
      <t>North</t>
    </r>
  </si>
  <si>
    <t>-</t>
  </si>
  <si>
    <t>Central (Already composed in the number of the North)</t>
  </si>
  <si>
    <t>Central (Já compõe o valor acima divulgado)</t>
  </si>
  <si>
    <t>TKU Norte</t>
  </si>
  <si>
    <t>TKU Sul</t>
  </si>
  <si>
    <t>TU Norte</t>
  </si>
  <si>
    <t>TU Sul</t>
  </si>
  <si>
    <t>TKU Central</t>
  </si>
  <si>
    <t>TU Central</t>
  </si>
  <si>
    <t>DBMS</t>
  </si>
  <si>
    <t>Central</t>
  </si>
  <si>
    <t>Var.</t>
  </si>
  <si>
    <t>CLOG.D.ACO.MERCADORIA.HIERARQUIA</t>
  </si>
  <si>
    <t>NS</t>
  </si>
  <si>
    <t>RTK</t>
  </si>
  <si>
    <t>RTK Norte</t>
  </si>
  <si>
    <t>RTK Sul</t>
  </si>
  <si>
    <t>RTK Central</t>
  </si>
  <si>
    <t>UT</t>
  </si>
  <si>
    <t>UT Norte</t>
  </si>
  <si>
    <t>UT Sul</t>
  </si>
  <si>
    <t>UT Central</t>
  </si>
  <si>
    <t>Excel</t>
  </si>
  <si>
    <t>PTB - ING</t>
  </si>
  <si>
    <t>RUMO</t>
  </si>
  <si>
    <t/>
  </si>
  <si>
    <t>Mês</t>
  </si>
  <si>
    <t>Soma dos meses</t>
  </si>
  <si>
    <t>Check</t>
  </si>
  <si>
    <t>Rumo</t>
  </si>
  <si>
    <t>Norte-Sul</t>
  </si>
  <si>
    <t>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</si>
</sst>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.00_);_(* \(#,##0.00\);_(* &quot;-&quot;??_);_(@_)"/>
    <numFmt numFmtId="165" formatCode="_ * #,##0_-;\(#,##0\);_*\ &quot;-&quot;_-"/>
    <numFmt numFmtId="166" formatCode="[$-416]mmm\-yy;@"/>
    <numFmt numFmtId="167" formatCode="_-* #,##0_-;\-* #,##0_-;_-* &quot;-&quot;??_-;_-@_-"/>
    <numFmt numFmtId="168" formatCode="_(* #,##0_);_(* \(#,##0\);_(* &quot;-&quot;??_);_(@_)"/>
  </numFmts>
  <fonts count="20" x14ac:knownFonts="1">
    <font>
      <sz val="11"/>
      <color theme="1"/>
      <name val="Calibri"/>
      <family val="2"/>
      <scheme val="minor"/>
    </font>
    <font>
      <b/>
      <sz val="18"/>
      <color rgb="FF002060"/>
      <name val="Arial"/>
      <family val="2"/>
    </font>
    <font>
      <b/>
      <sz val="18"/>
      <color theme="0" tint="-0.34998626667073579"/>
      <name val="Arial"/>
      <family val="2"/>
    </font>
    <font>
      <sz val="12"/>
      <name val="Arial"/>
      <family val="2"/>
    </font>
    <font>
      <sz val="12"/>
      <color theme="0" tint="-0.249977111117893"/>
      <name val="Arial"/>
      <family val="2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b/>
      <sz val="12"/>
      <color rgb="FF002060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2060"/>
        <bgColor indexed="11"/>
      </patternFill>
    </fill>
    <fill>
      <patternFill patternType="solid">
        <fgColor theme="4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indexed="65"/>
        <bgColor indexed="11"/>
      </patternFill>
    </fill>
    <fill>
      <patternFill patternType="mediumGray">
        <fgColor theme="0" tint="-0.14996795556505021"/>
        <bgColor indexed="65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</borders>
  <cellStyleXfs count="5">
    <xf numFmtId="0" fontId="0" fillId="0" borderId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5" fillId="6" borderId="0" applyNumberFormat="0" applyBorder="0" applyAlignment="0" applyProtection="0"/>
    <xf numFmtId="0" fontId="16" fillId="7" borderId="0" applyNumberFormat="0" applyBorder="0" applyAlignment="0" applyProtection="0"/>
  </cellStyleXfs>
  <cellXfs count="73">
    <xf numFmtId="0" fontId="0" fillId="0" borderId="0" xfId="0"/>
    <xf numFmtId="0" fontId="1" fillId="0" borderId="1" xfId="0" applyFont="1" applyBorder="1"/>
    <xf numFmtId="0" fontId="3" fillId="0" borderId="1" xfId="0" applyFont="1" applyBorder="1"/>
    <xf numFmtId="0" fontId="4" fillId="0" borderId="1" xfId="0" applyFont="1" applyBorder="1"/>
    <xf numFmtId="165" fontId="3" fillId="0" borderId="1" xfId="0" applyNumberFormat="1" applyFont="1" applyBorder="1"/>
    <xf numFmtId="0" fontId="5" fillId="0" borderId="0" xfId="0" applyFont="1"/>
    <xf numFmtId="0" fontId="7" fillId="3" borderId="1" xfId="0" applyFont="1" applyFill="1" applyBorder="1" applyAlignment="1">
      <alignment horizontal="left"/>
    </xf>
    <xf numFmtId="165" fontId="7" fillId="3" borderId="1" xfId="0" applyNumberFormat="1" applyFont="1" applyFill="1" applyBorder="1"/>
    <xf numFmtId="0" fontId="9" fillId="0" borderId="0" xfId="0" applyFont="1" applyAlignment="1">
      <alignment horizontal="left" indent="2"/>
    </xf>
    <xf numFmtId="165" fontId="9" fillId="0" borderId="0" xfId="0" applyNumberFormat="1" applyFont="1"/>
    <xf numFmtId="0" fontId="5" fillId="0" borderId="0" xfId="0" applyFont="1" applyAlignment="1">
      <alignment horizontal="left" indent="3"/>
    </xf>
    <xf numFmtId="165" fontId="5" fillId="0" borderId="0" xfId="0" applyNumberFormat="1" applyFont="1"/>
    <xf numFmtId="0" fontId="5" fillId="0" borderId="0" xfId="0" applyFont="1" applyAlignment="1">
      <alignment horizontal="left" indent="2"/>
    </xf>
    <xf numFmtId="0" fontId="11" fillId="0" borderId="0" xfId="0" applyFont="1"/>
    <xf numFmtId="167" fontId="11" fillId="0" borderId="0" xfId="2" applyNumberFormat="1" applyFont="1"/>
    <xf numFmtId="0" fontId="11" fillId="0" borderId="0" xfId="0" applyFont="1" applyAlignment="1"/>
    <xf numFmtId="0" fontId="11" fillId="0" borderId="0" xfId="0" applyFont="1" applyAlignment="1">
      <alignment horizontal="left" indent="2"/>
    </xf>
    <xf numFmtId="0" fontId="12" fillId="2" borderId="0" xfId="0" applyFont="1" applyFill="1" applyAlignment="1">
      <alignment horizontal="center"/>
    </xf>
    <xf numFmtId="0" fontId="12" fillId="4" borderId="0" xfId="0" applyFont="1" applyFill="1" applyAlignment="1">
      <alignment horizontal="center"/>
    </xf>
    <xf numFmtId="0" fontId="13" fillId="0" borderId="0" xfId="0" applyFont="1"/>
    <xf numFmtId="0" fontId="14" fillId="5" borderId="0" xfId="0" applyFont="1" applyFill="1" applyBorder="1" applyAlignment="1"/>
    <xf numFmtId="167" fontId="14" fillId="5" borderId="0" xfId="2" applyNumberFormat="1" applyFont="1" applyFill="1" applyBorder="1"/>
    <xf numFmtId="0" fontId="13" fillId="0" borderId="2" xfId="0" applyFont="1" applyBorder="1" applyAlignment="1"/>
    <xf numFmtId="0" fontId="13" fillId="0" borderId="2" xfId="0" applyFont="1" applyBorder="1" applyAlignment="1">
      <alignment horizontal="left" indent="1"/>
    </xf>
    <xf numFmtId="167" fontId="13" fillId="0" borderId="2" xfId="2" applyNumberFormat="1" applyFont="1" applyBorder="1"/>
    <xf numFmtId="167" fontId="0" fillId="0" borderId="0" xfId="2" applyNumberFormat="1" applyFont="1"/>
    <xf numFmtId="3" fontId="0" fillId="0" borderId="0" xfId="0" applyNumberFormat="1"/>
    <xf numFmtId="3" fontId="11" fillId="0" borderId="0" xfId="2" applyNumberFormat="1" applyFont="1"/>
    <xf numFmtId="167" fontId="13" fillId="8" borderId="2" xfId="2" applyNumberFormat="1" applyFont="1" applyFill="1" applyBorder="1"/>
    <xf numFmtId="167" fontId="11" fillId="8" borderId="0" xfId="2" applyNumberFormat="1" applyFont="1" applyFill="1"/>
    <xf numFmtId="167" fontId="11" fillId="9" borderId="0" xfId="2" applyNumberFormat="1" applyFont="1" applyFill="1"/>
    <xf numFmtId="167" fontId="13" fillId="9" borderId="2" xfId="2" applyNumberFormat="1" applyFont="1" applyFill="1" applyBorder="1"/>
    <xf numFmtId="167" fontId="11" fillId="0" borderId="0" xfId="0" applyNumberFormat="1" applyFont="1"/>
    <xf numFmtId="167" fontId="11" fillId="0" borderId="0" xfId="2" applyNumberFormat="1" applyFont="1" applyFill="1"/>
    <xf numFmtId="0" fontId="11" fillId="10" borderId="0" xfId="0" applyFont="1" applyFill="1" applyAlignment="1"/>
    <xf numFmtId="0" fontId="11" fillId="10" borderId="0" xfId="0" applyFont="1" applyFill="1" applyAlignment="1">
      <alignment horizontal="left" indent="2"/>
    </xf>
    <xf numFmtId="0" fontId="11" fillId="0" borderId="0" xfId="0" applyFont="1" applyFill="1" applyAlignment="1"/>
    <xf numFmtId="0" fontId="11" fillId="0" borderId="0" xfId="0" applyFont="1" applyFill="1" applyAlignment="1">
      <alignment horizontal="left" indent="2"/>
    </xf>
    <xf numFmtId="0" fontId="11" fillId="9" borderId="0" xfId="0" applyFont="1" applyFill="1" applyAlignment="1"/>
    <xf numFmtId="0" fontId="11" fillId="9" borderId="0" xfId="0" applyFont="1" applyFill="1" applyAlignment="1">
      <alignment horizontal="left" indent="2"/>
    </xf>
    <xf numFmtId="167" fontId="13" fillId="11" borderId="2" xfId="2" applyNumberFormat="1" applyFont="1" applyFill="1" applyBorder="1"/>
    <xf numFmtId="167" fontId="11" fillId="11" borderId="0" xfId="2" applyNumberFormat="1" applyFont="1" applyFill="1"/>
    <xf numFmtId="165" fontId="8" fillId="0" borderId="1" xfId="0" applyNumberFormat="1" applyFont="1" applyBorder="1"/>
    <xf numFmtId="166" fontId="7" fillId="0" borderId="0" xfId="0" applyNumberFormat="1" applyFont="1" applyAlignment="1">
      <alignment vertical="center"/>
    </xf>
    <xf numFmtId="3" fontId="11" fillId="0" borderId="0" xfId="0" applyNumberFormat="1" applyFont="1"/>
    <xf numFmtId="0" fontId="2" fillId="0" borderId="1" xfId="0" applyFont="1" applyBorder="1"/>
    <xf numFmtId="0" fontId="17" fillId="12" borderId="0" xfId="0" applyFont="1" applyFill="1"/>
    <xf numFmtId="0" fontId="17" fillId="13" borderId="0" xfId="0" applyFont="1" applyFill="1" applyAlignment="1">
      <alignment horizontal="centerContinuous"/>
    </xf>
    <xf numFmtId="0" fontId="17" fillId="12" borderId="0" xfId="0" applyFont="1" applyFill="1" applyAlignment="1">
      <alignment horizontal="center"/>
    </xf>
    <xf numFmtId="0" fontId="0" fillId="15" borderId="0" xfId="0" applyFill="1"/>
    <xf numFmtId="0" fontId="0" fillId="16" borderId="0" xfId="0" applyFill="1"/>
    <xf numFmtId="167" fontId="0" fillId="16" borderId="0" xfId="2" applyNumberFormat="1" applyFont="1" applyFill="1"/>
    <xf numFmtId="167" fontId="17" fillId="13" borderId="0" xfId="2" applyNumberFormat="1" applyFont="1" applyFill="1" applyAlignment="1">
      <alignment horizontal="centerContinuous"/>
    </xf>
    <xf numFmtId="168" fontId="0" fillId="16" borderId="0" xfId="2" applyNumberFormat="1" applyFont="1" applyFill="1"/>
    <xf numFmtId="168" fontId="0" fillId="15" borderId="0" xfId="0" applyNumberFormat="1" applyFill="1"/>
    <xf numFmtId="168" fontId="0" fillId="16" borderId="0" xfId="0" applyNumberFormat="1" applyFill="1"/>
    <xf numFmtId="168" fontId="0" fillId="0" borderId="0" xfId="2" applyNumberFormat="1" applyFont="1"/>
    <xf numFmtId="168" fontId="0" fillId="0" borderId="0" xfId="0" applyNumberFormat="1"/>
    <xf numFmtId="168" fontId="17" fillId="13" borderId="0" xfId="0" applyNumberFormat="1" applyFont="1" applyFill="1" applyAlignment="1">
      <alignment horizontal="centerContinuous"/>
    </xf>
    <xf numFmtId="168" fontId="17" fillId="13" borderId="0" xfId="2" applyNumberFormat="1" applyFont="1" applyFill="1" applyAlignment="1">
      <alignment horizontal="centerContinuous"/>
    </xf>
    <xf numFmtId="0" fontId="18" fillId="14" borderId="0" xfId="0" applyFont="1" applyFill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quotePrefix="1" applyAlignment="1">
      <alignment horizontal="centerContinuous"/>
    </xf>
    <xf numFmtId="0" fontId="0" fillId="0" borderId="3" xfId="0" applyBorder="1"/>
    <xf numFmtId="0" fontId="0" fillId="0" borderId="4" xfId="0" applyBorder="1"/>
    <xf numFmtId="0" fontId="0" fillId="0" borderId="4" xfId="0" applyBorder="1" applyAlignment="1">
      <alignment horizontal="center" vertical="center"/>
    </xf>
    <xf numFmtId="168" fontId="19" fillId="0" borderId="4" xfId="2" applyNumberFormat="1" applyFont="1" applyBorder="1" applyAlignment="1">
      <alignment horizontal="center" vertical="center"/>
    </xf>
    <xf numFmtId="0" fontId="0" fillId="0" borderId="5" xfId="0" applyBorder="1"/>
    <xf numFmtId="166" fontId="6" fillId="2" borderId="0" xfId="1" applyNumberFormat="1" applyFont="1" applyFill="1" applyAlignment="1">
      <alignment horizontal="center" vertical="center"/>
    </xf>
    <xf numFmtId="166" fontId="6" fillId="2" borderId="0" xfId="0" applyNumberFormat="1" applyFont="1" applyFill="1" applyAlignment="1">
      <alignment horizontal="left" vertical="center" wrapText="1" indent="1"/>
    </xf>
    <xf numFmtId="49" fontId="6" fillId="2" borderId="0" xfId="1" applyNumberFormat="1" applyFont="1" applyFill="1" applyBorder="1" applyAlignment="1">
      <alignment horizontal="center" vertical="center"/>
    </xf>
    <xf numFmtId="17" fontId="6" fillId="2" borderId="0" xfId="1" applyNumberFormat="1" applyFont="1" applyFill="1" applyBorder="1" applyAlignment="1">
      <alignment horizontal="center" vertical="center"/>
    </xf>
    <xf numFmtId="166" fontId="6" fillId="2" borderId="0" xfId="1" applyNumberFormat="1" applyFont="1" applyFill="1" applyBorder="1" applyAlignment="1">
      <alignment horizontal="center" vertical="center"/>
    </xf>
  </cellXfs>
  <cellStyles count="5">
    <cellStyle name="Incorreto" xfId="3" xr:uid="{00000000-0005-0000-0000-000000000000}"/>
    <cellStyle name="Neutra" xfId="4" xr:uid="{00000000-0005-0000-0000-000001000000}"/>
    <cellStyle name="Normal" xfId="0" builtinId="0"/>
    <cellStyle name="Separador de milhares 4" xfId="1" xr:uid="{00000000-0005-0000-0000-000003000000}"/>
    <cellStyle name="Vírgula" xfId="2" builtinId="3"/>
  </cellStyles>
  <dxfs count="2">
    <dxf>
      <font>
        <b/>
        <i val="0"/>
        <color rgb="FF00B050"/>
      </font>
    </dxf>
    <dxf>
      <font>
        <b/>
        <i val="0"/>
        <color rgb="FF00B050"/>
      </font>
    </dxf>
  </dxfs>
  <tableStyles count="0" defaultTableStyle="TableStyleMedium2" defaultPivotStyle="PivotStyleLight16"/>
  <colors>
    <mruColors>
      <color rgb="FF00386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6.xml"/><Relationship Id="rId39" Type="http://schemas.openxmlformats.org/officeDocument/2006/relationships/externalLink" Target="externalLinks/externalLink19.xml"/><Relationship Id="rId21" Type="http://schemas.openxmlformats.org/officeDocument/2006/relationships/externalLink" Target="externalLinks/externalLink1.xml"/><Relationship Id="rId34" Type="http://schemas.openxmlformats.org/officeDocument/2006/relationships/externalLink" Target="externalLinks/externalLink14.xml"/><Relationship Id="rId42" Type="http://schemas.openxmlformats.org/officeDocument/2006/relationships/externalLink" Target="externalLinks/externalLink22.xml"/><Relationship Id="rId47" Type="http://schemas.openxmlformats.org/officeDocument/2006/relationships/calcChain" Target="calcChain.xml"/><Relationship Id="rId50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externalLink" Target="externalLinks/externalLink9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4.xml"/><Relationship Id="rId32" Type="http://schemas.openxmlformats.org/officeDocument/2006/relationships/externalLink" Target="externalLinks/externalLink12.xml"/><Relationship Id="rId37" Type="http://schemas.openxmlformats.org/officeDocument/2006/relationships/externalLink" Target="externalLinks/externalLink17.xml"/><Relationship Id="rId40" Type="http://schemas.openxmlformats.org/officeDocument/2006/relationships/externalLink" Target="externalLinks/externalLink20.xml"/><Relationship Id="rId45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3.xml"/><Relationship Id="rId28" Type="http://schemas.openxmlformats.org/officeDocument/2006/relationships/externalLink" Target="externalLinks/externalLink8.xml"/><Relationship Id="rId36" Type="http://schemas.openxmlformats.org/officeDocument/2006/relationships/externalLink" Target="externalLinks/externalLink16.xml"/><Relationship Id="rId49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1.xml"/><Relationship Id="rId4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Relationship Id="rId27" Type="http://schemas.openxmlformats.org/officeDocument/2006/relationships/externalLink" Target="externalLinks/externalLink7.xml"/><Relationship Id="rId30" Type="http://schemas.openxmlformats.org/officeDocument/2006/relationships/externalLink" Target="externalLinks/externalLink10.xml"/><Relationship Id="rId35" Type="http://schemas.openxmlformats.org/officeDocument/2006/relationships/externalLink" Target="externalLinks/externalLink15.xml"/><Relationship Id="rId43" Type="http://schemas.openxmlformats.org/officeDocument/2006/relationships/externalLink" Target="externalLinks/externalLink23.xml"/><Relationship Id="rId48" Type="http://schemas.openxmlformats.org/officeDocument/2006/relationships/customXml" Target="../customXml/item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5.xml"/><Relationship Id="rId33" Type="http://schemas.openxmlformats.org/officeDocument/2006/relationships/externalLink" Target="externalLinks/externalLink13.xml"/><Relationship Id="rId38" Type="http://schemas.openxmlformats.org/officeDocument/2006/relationships/externalLink" Target="externalLinks/externalLink18.xml"/><Relationship Id="rId46" Type="http://schemas.openxmlformats.org/officeDocument/2006/relationships/sharedStrings" Target="sharedStrings.xml"/><Relationship Id="rId20" Type="http://schemas.openxmlformats.org/officeDocument/2006/relationships/worksheet" Target="worksheets/sheet20.xml"/><Relationship Id="rId41" Type="http://schemas.openxmlformats.org/officeDocument/2006/relationships/externalLink" Target="externalLinks/externalLink2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581025</xdr:colOff>
      <xdr:row>25</xdr:row>
      <xdr:rowOff>15875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467725" cy="47307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L-LOGISTICA.NET\FILESERVERALL\DOCUME~1\ADMINI~1\CONFIG~1\Temp\Diret&#243;rio%20tempor&#225;rio%201%20para%20torre2005%20v5%20prior.zip\Marco%20VIA\metas%202002\MARCO\CORRE&#199;&#195;O%20GEOM\7Relat&#243;rio%20do%20m&#234;s%20de%20Julho%20%20-%20200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spfs\WORKFAS\DIPLAF\Or&#231;amento%2098%20-%20Rev.%201\MODELOpo98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s314253/Desktop/Arquivo%20auxiliares/Divulga&#231;&#227;o%20de%20dados/02.%20Volume/Worksheet%20in%202232.1%20CIAO%2031%2010%202006%20-%20Controladora%20e%20Consolidado%20Combined%20Leadsheet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s314253/Desktop/Arquivo%20auxiliares/Divulga&#231;&#227;o%20de%20dados/02.%20Volume/Worksheet%20in%202253%20Fluxo%20de%20Caixa%20e%20Doar%20Consolidados%2012-2005%20%7bppc%7d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210%20Temporary%20Investments%20-%20%20-%20IP%20Co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%20%20An&#225;lise%20Empr&#233;stimos%20-%2031%2010%202003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Gabriel%202\Desktop\Andamento\pfrizo\Local%20Settings\Temporary%20Internet%20Files\OLK2A\Trabalho%20Finan&#231;as%20I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A%201611%20Revis&#227;o%20Anal&#237;tica%2031%2007%202006%20-%20CIAO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Gabriel%202\Desktop\Andamento\Clientes%20-%202009\Vias%20OHL\OHL%202009\Relat&#243;rio%2031-03-09\0004778-A1j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s314253/Desktop/Arquivo%20auxiliares/Divulga&#231;&#227;o%20de%20dados/02.%20Volume/Worksheet%20in%20lx%20Obriga&#231;&#245;es%20com%20o%20Poder%20Concedente%20Combined%20Leadsheet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s314253/Desktop/Arquivo%20auxiliares/Divulga&#231;&#227;o%20de%20dados/02.%20Volume/Worksheet%20in%206610%20Obriga&#231;&#245;es%20Sociais%20e%20Trabalhistas%20Combined%20Leadsheet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ADMINI~1\CONFIG~1\Temp\Diret&#243;rio%20tempor&#225;rio%201%20para%20torre2005%20v5%20prior.zip\Marco%20VIA\metas%202002\MARCO\CORRE&#199;&#195;O%20GEOM\7Relat&#243;rio%20do%20m&#234;s%20de%20Julho%20%20-%20200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s314253/Desktop/Arquivo%20auxiliares/Divulga&#231;&#227;o%20de%20dados/02.%20Volume/Worksheet%20in%206610%20Obriga&#231;&#245;es%20Sociais%20e%20Trabalhistas%20Leadsheet%202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s314253/Desktop/Arquivo%20auxiliares/Divulga&#231;&#227;o%20de%20dados/02.%20Volume/Worksheet%20in%20(C)%206216-LX%20Credores%20pela%20Concess&#227;o%20CP%20Combined%20Leadsheet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s314253/Desktop/Arquivo%20auxiliares/Divulga&#231;&#227;o%20de%20dados/02.%20Volume/Worksheet%20in%20(C)%201611%20-%20A%20Revis&#227;o%20Anal&#237;tica%20Paulista%2030%2009%202008%20Combined%20Leadsheet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spfs\WORKFAS\Despesas\Despesas%20Rec.%20Humano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arane\Local%20Settings\Temporary%20Internet%20Files\OLK77\data\Paper%20&amp;%20Forest\Comps\extra%20page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L-LOGISTICA.NET\FILESERVERALL\Marco%20VIA\metas%202002\MARCO\CORRE&#199;&#195;O%20GEOM\7Relat&#243;rio%20do%20m&#234;s%20de%20Julho%20%20-%20200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-vwps02.all-logistica.net\grupos1\DOCUME~1\ADMINI~1\CONFIG~1\Temp\Diret&#243;rio%20tempor&#225;rio%201%20para%20torre2005%20v5%20prior.zip\Marco%20VIA\metas%202002\MARCO\CORRE&#199;&#195;O%20GEOM\7Relat&#243;rio%20do%20m&#234;s%20de%20Julho%20%20-%20200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ient\C$\1jz\TrainingTheStreet\Presentations\Valuation\DCF%20&amp;%20LBO\Worksheet%20in%20Master%20Version%20DCF%20&amp;%20LBO%20for%20Fordham%20v2.0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s314253/Desktop/Arquivo%20auxiliares/Divulga&#231;&#227;o%20de%20dados/02.%20Volume/Worksheet%20in%20(C)%206310%20Empr&#233;stimos%20e%20financiamentos%20Leadsheet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665B868F\Resultado_%20Rateio%20de%20Gastos%20por%20Opera&#231;&#227;o%20-%20'Abr-19%20-%20no%20link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ient\C$\DOCUME~1\ADMINI~1\CONFIG~1\Temp\Diret&#243;rio%20tempor&#225;rio%201%20para%20torre2005%20v5%20prior.zip\Marco%20VIA\metas%202002\MARCO\CORRE&#199;&#195;O%20GEOM\7Relat&#243;rio%20do%20m&#234;s%20de%20Julho%20%20-%2020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"/>
      <sheetName val="Prod. UP Def"/>
      <sheetName val="ResumoGeral"/>
      <sheetName val="Resumo "/>
      <sheetName val="Prod. Mensal Def "/>
      <sheetName val="Produção"/>
      <sheetName val="Prod. M. Horária"/>
      <sheetName val="P. F. Intervalo"/>
      <sheetName val="Em Percurso"/>
      <sheetName val="P.Manut.Prog."/>
      <sheetName val="P.Avaria"/>
      <sheetName val="P.Peças"/>
      <sheetName val="P.Diversos"/>
      <sheetName val="H.Trabalhadas"/>
      <sheetName val="Disponibilidade"/>
      <sheetName val="Utilização"/>
      <sheetName val="P.Manut 07-16 S4"/>
      <sheetName val="P.Manut 08-16 SNA"/>
      <sheetName val="P.Manut 07-16 BRBS"/>
      <sheetName val="Jan"/>
      <sheetName val="Fev"/>
      <sheetName val="Mar"/>
      <sheetName val="Abr"/>
      <sheetName val="Maio"/>
      <sheetName val="Jun"/>
      <sheetName val="Jul"/>
      <sheetName val="Ago"/>
      <sheetName val="Set"/>
      <sheetName val="Out"/>
      <sheetName val="Nov"/>
      <sheetName val="Dez"/>
      <sheetName val="ACUMULADO ANO 2001"/>
      <sheetName val="Prod. UP Def (2)"/>
      <sheetName val="Padrões"/>
      <sheetName val="CAD"/>
      <sheetName val="Plan1"/>
      <sheetName val="7Relatório do mês de Julho  - 2"/>
      <sheetName val="MEX95I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>
        <row r="6">
          <cell r="B6">
            <v>1</v>
          </cell>
        </row>
        <row r="7">
          <cell r="B7">
            <v>1</v>
          </cell>
        </row>
        <row r="8">
          <cell r="B8">
            <v>1</v>
          </cell>
        </row>
        <row r="9">
          <cell r="B9">
            <v>1</v>
          </cell>
        </row>
        <row r="10">
          <cell r="B10">
            <v>1</v>
          </cell>
        </row>
        <row r="11">
          <cell r="B11">
            <v>1</v>
          </cell>
        </row>
        <row r="12">
          <cell r="B12">
            <v>1</v>
          </cell>
        </row>
        <row r="13">
          <cell r="B13">
            <v>1</v>
          </cell>
        </row>
      </sheetData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 LP"/>
      <sheetName val="MODELOpo98"/>
      <sheetName val="Capa"/>
      <sheetName val="Taxas"/>
      <sheetName val="GERREAL"/>
      <sheetName val="P_L"/>
      <sheetName val="Resumo"/>
      <sheetName val="Lead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P Combinado AA"/>
      <sheetName val="DRE Combinado AA"/>
      <sheetName val="BP Formato Final"/>
      <sheetName val="DRE Formato Final"/>
      <sheetName val="DMPL Formato Final"/>
      <sheetName val="Links"/>
      <sheetName val="DOAR Formato Final"/>
      <sheetName val="BP"/>
      <sheetName val="DRE"/>
      <sheetName val="DOAR"/>
      <sheetName val="Suporte DOAR"/>
      <sheetName val="Eliminações"/>
      <sheetName val="DMPL Ciao"/>
      <sheetName val="Lead CIAO"/>
      <sheetName val="BC USM"/>
      <sheetName val="BC Boa Vista"/>
      <sheetName val="BC Mogi"/>
      <sheetName val="BC Omtek"/>
      <sheetName val="XREF"/>
      <sheetName val="Tickmarks"/>
      <sheetName val="Rec-MEOF"/>
      <sheetName val="Conc. bancária 30.09.97 {ppc}"/>
      <sheetName val="DMPL"/>
      <sheetName val="Intercompany BP"/>
      <sheetName val="ush"/>
      <sheetName val="#REF"/>
      <sheetName val="Juros sobre Capital"/>
      <sheetName val="Lead"/>
      <sheetName val="Input"/>
      <sheetName val="MEMÓRIA BP SAP"/>
      <sheetName val="Macro"/>
      <sheetName val="Versão 2000_2001"/>
      <sheetName val="Fin L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. fluxo caixa 2005"/>
      <sheetName val="Movim CASH consolidado 122005 "/>
      <sheetName val="cons. DOAR 2005"/>
      <sheetName val="Movim DOAR Cons 122005"/>
      <sheetName val="Movim DOAR Cons 122005 SOMA"/>
      <sheetName val="Provisão contingencias"/>
      <sheetName val="Obrig. Poder concedente"/>
      <sheetName val="Minoritários"/>
      <sheetName val="IR"/>
      <sheetName val="Swap "/>
      <sheetName val="Investimentos"/>
      <sheetName val="Imobilizado"/>
      <sheetName val="Diferido"/>
      <sheetName val="DMPL"/>
      <sheetName val="Empréstimos"/>
      <sheetName val="XREF"/>
      <sheetName val="Tickmarks"/>
      <sheetName val="Rec-MEOF"/>
      <sheetName val="Suporte DOAR"/>
      <sheetName val="Versão 2000_2001"/>
      <sheetName val="Movimentação Imobilizado"/>
      <sheetName val="SERIES CDI E PTAX"/>
      <sheetName val="Entrada de dados"/>
      <sheetName val="GERREAL"/>
      <sheetName val="Balance Sheet"/>
      <sheetName val="ATIVO"/>
    </sheetNames>
    <sheetDataSet>
      <sheetData sheetId="0"/>
      <sheetData sheetId="1"/>
      <sheetData sheetId="2" refreshError="1"/>
      <sheetData sheetId="3" refreshError="1"/>
      <sheetData sheetId="4" refreshError="1"/>
      <sheetData sheetId="5"/>
      <sheetData sheetId="6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Abertura Saldos"/>
      <sheetName val="Links"/>
      <sheetName val="Para referencia"/>
      <sheetName val="Resumo de aplicações"/>
      <sheetName val="Circularização"/>
      <sheetName val="PAS de juros"/>
      <sheetName val="Composição Aplicação"/>
      <sheetName val="Parâmetro"/>
      <sheetName val="XREF"/>
      <sheetName val="Tickmarks"/>
      <sheetName val="Cons. fluxo caixa 2005"/>
      <sheetName val="Old Lead"/>
      <sheetName val="Teste de Adições"/>
      <sheetName val="Suporte DOAR"/>
      <sheetName val="ush"/>
      <sheetName val="CDI"/>
      <sheetName val="Input"/>
      <sheetName val="Eliminações BP e DRE"/>
      <sheetName val="PAS Aplicações Finc"/>
      <sheetName val="adições"/>
      <sheetName val="mapa movimentação"/>
      <sheetName val="Folha Pagto"/>
      <sheetName val="População Res."/>
      <sheetName val="Calculo global Depr."/>
      <sheetName val="Cover"/>
      <sheetName val="Filters"/>
      <sheetName val="TB"/>
      <sheetName val="WC"/>
      <sheetName val="1 - Assets"/>
      <sheetName val="2 - Liabilities"/>
      <sheetName val="1.1 - Cash and Cash Equivalents"/>
      <sheetName val="3 - P&amp;L"/>
      <sheetName val="1.1 Cash and Cash Equivalents"/>
      <sheetName val="1.2 - Trade Receivables"/>
      <sheetName val="1.3 - Derivatives"/>
      <sheetName val="1.3 Derivatives"/>
      <sheetName val="1.4 - Intercompany Assets"/>
      <sheetName val="1.5 - Inventories"/>
      <sheetName val="1.6 - Judicial deposits"/>
      <sheetName val="1.7 - Contract Assets"/>
      <sheetName val="1.8 - Right-of-use Assets"/>
      <sheetName val="1.8 - Fixed Assets"/>
      <sheetName val="1.9 - Intangible"/>
      <sheetName val="2.1 - Loans and borrowings"/>
      <sheetName val="2.2 - Leases"/>
      <sheetName val="2.3 - Intercompany Liabilities"/>
      <sheetName val="2.4 - Judicial demands"/>
      <sheetName val="2.5 Deferred Taxes"/>
      <sheetName val="2.6 - Equity"/>
      <sheetName val="3.1 - Revenues"/>
      <sheetName val="3.2 - CGS"/>
      <sheetName val="3.3 - G&amp;A"/>
      <sheetName val="3.4 - Others"/>
      <sheetName val="4.1 - Effective rate"/>
      <sheetName val="4.2 - Cash flow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Emprestimos 102003 {ppc}"/>
      <sheetName val="Calculos - DTT"/>
      <sheetName val="Parametro - Juros e VM"/>
      <sheetName val="Parametro - VC"/>
      <sheetName val="Threshold Calc"/>
      <sheetName val="XREF"/>
      <sheetName val="Tickmarks"/>
      <sheetName val="Analítico-clientes"/>
      <sheetName val="AutoBAn-relatório de clientes f"/>
      <sheetName val="Emprestimos 102003 _ppc_"/>
      <sheetName val="Parametro _ VC"/>
      <sheetName val="PAS de juros"/>
      <sheetName val="Anexo 6"/>
      <sheetName val="GERREAL"/>
      <sheetName val="Cons. fluxo caixa 2005"/>
      <sheetName val=""/>
      <sheetName val="Links"/>
      <sheetName val="Lead"/>
      <sheetName val="Seguros 2001-2002 {ppc}"/>
      <sheetName val="Mapa 1 - Base Férias e 13o."/>
      <sheetName val="Seguros"/>
      <sheetName val="Calculo global Depr."/>
      <sheetName val="MovimentEmprést. 31122003 {ppc}"/>
      <sheetName val="Conciliação Custos"/>
      <sheetName val="Conciliação 30.09.04"/>
      <sheetName val="Tratos"/>
      <sheetName val="CP"/>
      <sheetName val="Ativo"/>
      <sheetName val="Dados Star"/>
      <sheetName val="Resumo"/>
      <sheetName val="Mapa Imobilizado"/>
      <sheetName val="MAPA"/>
      <sheetName val="PAS Moeda Nacional"/>
      <sheetName val="Suporte DOAR"/>
      <sheetName val="BASE2"/>
      <sheetName val="Balance Sheet"/>
      <sheetName val="Mapa de Resultado"/>
    </sheetNames>
    <sheetDataSet>
      <sheetData sheetId="0" refreshError="1"/>
      <sheetData sheetId="1" refreshError="1">
        <row r="40">
          <cell r="AN40">
            <v>103533</v>
          </cell>
        </row>
        <row r="57">
          <cell r="X57">
            <v>19195</v>
          </cell>
        </row>
      </sheetData>
      <sheetData sheetId="2"/>
      <sheetData sheetId="3">
        <row r="40">
          <cell r="AN40">
            <v>103533</v>
          </cell>
        </row>
      </sheetData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ço"/>
      <sheetName val="DRE"/>
      <sheetName val="Análise Financeira"/>
    </sheetNames>
    <sheetDataSet>
      <sheetData sheetId="0"/>
      <sheetData sheetId="1"/>
      <sheetData sheetId="2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BP"/>
      <sheetName val="DR"/>
      <sheetName val="Análise Preço Venda"/>
      <sheetName val="XREF"/>
      <sheetName val="Tickmarks"/>
      <sheetName val="Emprestimos 102003 {ppc}"/>
      <sheetName val="Brasil-Jab"/>
      <sheetName val="mapa movimentação"/>
      <sheetName val=" Global fopag"/>
      <sheetName val="Mapa Mov. 429"/>
      <sheetName val="Comparativo-GSM"/>
      <sheetName val="Balanço"/>
      <sheetName val="PAS de juros"/>
      <sheetName val="Taxas"/>
      <sheetName val="ush"/>
      <sheetName val="Suporte DOAR"/>
    </sheetNames>
    <sheetDataSet>
      <sheetData sheetId="0">
        <row r="926">
          <cell r="F926">
            <v>412190</v>
          </cell>
        </row>
        <row r="1006">
          <cell r="O1006">
            <v>-1407785.6</v>
          </cell>
        </row>
        <row r="1072">
          <cell r="F1072">
            <v>119077.57</v>
          </cell>
        </row>
      </sheetData>
      <sheetData sheetId="1" refreshError="1"/>
      <sheetData sheetId="2" refreshError="1"/>
      <sheetData sheetId="3" refreshError="1"/>
      <sheetData sheetId="4" refreshError="1"/>
      <sheetData sheetId="5">
        <row r="2">
          <cell r="A2">
            <v>10109184.819999926</v>
          </cell>
          <cell r="B2">
            <v>10109184.819999926</v>
          </cell>
          <cell r="D2" t="str">
            <v>Imposto de Renda e Contribuição Social - Combined Leadsheet - CIAO</v>
          </cell>
          <cell r="E2" t="str">
            <v>!</v>
          </cell>
        </row>
        <row r="4">
          <cell r="A4">
            <v>-3936848.98</v>
          </cell>
          <cell r="B4">
            <v>-3936848.98</v>
          </cell>
          <cell r="D4" t="str">
            <v>Imposto de Renda e Contribuição Social - Combined Leadsheet - CIAO</v>
          </cell>
          <cell r="E4" t="str">
            <v>!</v>
          </cell>
        </row>
        <row r="5">
          <cell r="A5">
            <v>119077.57</v>
          </cell>
          <cell r="B5">
            <v>119077.57</v>
          </cell>
          <cell r="D5" t="str">
            <v>Imposto de Renda e Contribuição Social - Combined Leadsheet - CIAO</v>
          </cell>
          <cell r="E5" t="str">
            <v>!</v>
          </cell>
        </row>
        <row r="6">
          <cell r="A6">
            <v>-1407785.6</v>
          </cell>
          <cell r="B6">
            <v>-1407785.6</v>
          </cell>
          <cell r="D6" t="str">
            <v>Imposto de Renda e Contribuição Social - Combined Leadsheet - CIAO</v>
          </cell>
          <cell r="E6" t="str">
            <v>!</v>
          </cell>
        </row>
        <row r="7">
          <cell r="A7">
            <v>412190</v>
          </cell>
          <cell r="B7">
            <v>412190</v>
          </cell>
          <cell r="D7" t="str">
            <v>Imposto de Renda e Contribuição Social - Combined Leadsheet - CIAO</v>
          </cell>
          <cell r="E7" t="str">
            <v>!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P"/>
      <sheetName val="DRE"/>
      <sheetName val="DMPL"/>
      <sheetName val="Cash flow"/>
      <sheetName val="DVA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Outorga 2005"/>
      <sheetName val="Outorga Fixa e Variável"/>
      <sheetName val="VP - HP 12C"/>
      <sheetName val="VP - 31.12.2004"/>
      <sheetName val="XREF"/>
      <sheetName val="Tickmarks"/>
      <sheetName val="Nota Explicativa"/>
      <sheetName val="Outorga Fixa"/>
      <sheetName val="Vr. Presente Outorga"/>
      <sheetName val="Mov. LP"/>
      <sheetName val="DRE"/>
      <sheetName val="SERIES CDI E PTAX"/>
      <sheetName val="Balanço"/>
      <sheetName val="Cons. fluxo caixa 2005"/>
      <sheetName val="BP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PAS Custo-despesa e Provisão"/>
      <sheetName val="Parâmetro"/>
      <sheetName val="Tickmarks"/>
      <sheetName val="Det  Parâmetros"/>
      <sheetName val="XREF"/>
      <sheetName val="Tickmarks "/>
      <sheetName val="c008"/>
      <sheetName val="ATIVO"/>
      <sheetName val="PAS Custo_despesa e Provisão"/>
      <sheetName val="DRE"/>
      <sheetName val="Conciliação e Circular31.12.05"/>
      <sheetName val="Depreciação SET_02"/>
      <sheetName val="GERREAL"/>
      <sheetName val="PAS de juros"/>
      <sheetName val="Teste de Adições"/>
    </sheetNames>
    <sheetDataSet>
      <sheetData sheetId="0"/>
      <sheetData sheetId="1"/>
      <sheetData sheetId="2">
        <row r="1">
          <cell r="B1" t="str">
            <v>Despesas com Folha - 30/09/2004</v>
          </cell>
        </row>
      </sheetData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"/>
      <sheetName val="Prod. UP Def"/>
      <sheetName val="ResumoGeral"/>
      <sheetName val="Resumo "/>
      <sheetName val="Prod. Mensal Def "/>
      <sheetName val="Produção"/>
      <sheetName val="Prod. M. Horária"/>
      <sheetName val="P. F. Intervalo"/>
      <sheetName val="Em Percurso"/>
      <sheetName val="P.Manut.Prog."/>
      <sheetName val="P.Avaria"/>
      <sheetName val="P.Peças"/>
      <sheetName val="P.Diversos"/>
      <sheetName val="H.Trabalhadas"/>
      <sheetName val="Disponibilidade"/>
      <sheetName val="Utilização"/>
      <sheetName val="P.Manut 07-16 S4"/>
      <sheetName val="P.Manut 08-16 SNA"/>
      <sheetName val="P.Manut 07-16 BRBS"/>
      <sheetName val="Jan"/>
      <sheetName val="Fev"/>
      <sheetName val="Mar"/>
      <sheetName val="Abr"/>
      <sheetName val="Maio"/>
      <sheetName val="Jun"/>
      <sheetName val="Jul"/>
      <sheetName val="Ago"/>
      <sheetName val="Set"/>
      <sheetName val="Out"/>
      <sheetName val="Nov"/>
      <sheetName val="Dez"/>
      <sheetName val="ACUMULADO ANO 2001"/>
      <sheetName val="Prod. UP Def (2)"/>
      <sheetName val="merg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>
        <row r="6">
          <cell r="B6">
            <v>1</v>
          </cell>
        </row>
        <row r="7">
          <cell r="B7">
            <v>1</v>
          </cell>
        </row>
        <row r="8">
          <cell r="B8">
            <v>1</v>
          </cell>
        </row>
        <row r="9">
          <cell r="B9">
            <v>1</v>
          </cell>
        </row>
        <row r="10">
          <cell r="B10">
            <v>1</v>
          </cell>
        </row>
        <row r="11">
          <cell r="B11">
            <v>1</v>
          </cell>
        </row>
        <row r="12">
          <cell r="B12">
            <v>1</v>
          </cell>
        </row>
        <row r="13">
          <cell r="B13">
            <v>1</v>
          </cell>
        </row>
      </sheetData>
      <sheetData sheetId="32" refreshError="1"/>
      <sheetData sheetId="33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PAS Despesa-Custo e Provisão"/>
      <sheetName val="Det  Parâmetros"/>
      <sheetName val="Banco de Horas"/>
      <sheetName val="XREF"/>
      <sheetName val="Tickmarks"/>
      <sheetName val="PAS Custo-despesa e Provisão"/>
      <sheetName val="ush"/>
      <sheetName val="DRE"/>
      <sheetName val="Input"/>
      <sheetName val="Emprestimos 102003 {ppc}"/>
      <sheetName val="Fin LP"/>
    </sheetNames>
    <sheetDataSet>
      <sheetData sheetId="0">
        <row r="10">
          <cell r="I10" t="str">
            <v>{h}</v>
          </cell>
        </row>
      </sheetData>
      <sheetData sheetId="1"/>
      <sheetData sheetId="2"/>
      <sheetData sheetId="3" refreshError="1"/>
      <sheetData sheetId="4"/>
      <sheetData sheetId="5">
        <row r="2">
          <cell r="A2">
            <v>1905</v>
          </cell>
        </row>
        <row r="3">
          <cell r="A3">
            <v>50.829694269475816</v>
          </cell>
          <cell r="B3">
            <v>50.829694269475802</v>
          </cell>
          <cell r="D3" t="str">
            <v>Avaliação de Erros Monetários</v>
          </cell>
          <cell r="E3" t="str">
            <v>!</v>
          </cell>
        </row>
      </sheetData>
      <sheetData sheetId="6">
        <row r="17">
          <cell r="B17" t="str">
            <v>Saldo divergente do resumo da folha de pagamento. Verificamos conciliações das contas de folha de pagamento, que foram efetuadas somente até dezembro/03. Levantamos ponto para carta comentário, conforme referência de texto anexa.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NE e Mov Outorga"/>
      <sheetName val="VP - HP 12C (2)"/>
      <sheetName val="Report - 30.06.2005"/>
      <sheetName val="VP - 30.06.2005"/>
      <sheetName val="Outorga Fixa 30.06.2005"/>
      <sheetName val="XREF"/>
      <sheetName val="Tickmarks"/>
      <sheetName val="estoque total dez_98"/>
      <sheetName val="Empréstimos"/>
      <sheetName val="BB PCH's"/>
      <sheetName val="PAS Custo-despesa e Provisão"/>
      <sheetName val="Balance Sheet"/>
      <sheetName val="Balanço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P-08"/>
      <sheetName val="DRE-08"/>
      <sheetName val="DMPL-08"/>
      <sheetName val="DVA-08"/>
      <sheetName val="FCAIXA-08"/>
      <sheetName val="Lead"/>
      <sheetName val="Links"/>
      <sheetName val="BP "/>
      <sheetName val="DRE "/>
      <sheetName val="Receitas por tipo de venda"/>
      <sheetName val="Gráfico"/>
      <sheetName val="Tabela Preços"/>
      <sheetName val="XREF"/>
      <sheetName val="Tickmarks"/>
      <sheetName val="Suporte DOAR"/>
      <sheetName val="PAS Custo-despesa e Provisão"/>
      <sheetName val="SERIES CDI E PTAX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/>
      <sheetData sheetId="8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. HUMANOS"/>
      <sheetName val="REC. HUMANOS INDUSTRIAL"/>
      <sheetName val="REC. HUMANOS ADMINISTRATIVO"/>
      <sheetName val="Rec-MEOF"/>
      <sheetName val="Rec-SPFI"/>
      <sheetName val="Rec-ARHF"/>
      <sheetName val="Rec-AFFI"/>
      <sheetName val="Rec-AINF"/>
      <sheetName val="Rec-STFI"/>
      <sheetName val="Rec-BEFI"/>
      <sheetName val="Rec-TRFI"/>
      <sheetName val="Rec-MEOM"/>
      <sheetName val="Rec-SPMA"/>
      <sheetName val="Rec-ARHM"/>
      <sheetName val="Rec-AFMA"/>
      <sheetName val="Rec-AINM"/>
      <sheetName val="Rec-STMA"/>
      <sheetName val="Rec-BEMA"/>
      <sheetName val="Rec-TRMA"/>
      <sheetName val="Rec-DACF"/>
      <sheetName val="Rec-DACM"/>
      <sheetName val="Rec-RPJF"/>
      <sheetName val="Rec-RPJM"/>
      <sheetName val="REC. HUMANOS ADM."/>
      <sheetName val="REC. HUMANOS IND."/>
      <sheetName val="REC. HUM. MEOC"/>
      <sheetName val="REC. HUM. SPAT"/>
      <sheetName val="REC. HUM. AFAS"/>
      <sheetName val="REC. HUM. INSS"/>
      <sheetName val="REC. HUM. ESTR"/>
      <sheetName val="REC. HUM. PRJA"/>
      <sheetName val="REC. HUM. BENE"/>
      <sheetName val="Despesas Rec. Humanos"/>
      <sheetName val="Diferido em Set2004"/>
      <sheetName val="Cons. fluxo caixa 2005"/>
      <sheetName val="XREF"/>
      <sheetName val="Lead"/>
      <sheetName val="ush"/>
      <sheetName val="D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MO"/>
      <sheetName val="WP Market Capitalization"/>
      <sheetName val="WP Output-change ytd"/>
      <sheetName val="WP Output-Price volatility"/>
      <sheetName val="Comps"/>
      <sheetName val="Mkt Cap"/>
      <sheetName val="WACC"/>
      <sheetName val="Calc"/>
      <sheetName val="CGS per Ton"/>
      <sheetName val="Sales"/>
      <sheetName val="Pri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UMULADO ANO 2001"/>
      <sheetName val="CAPA"/>
      <sheetName val="Prod. UP Def"/>
      <sheetName val="ResumoGeral"/>
      <sheetName val="Resumo "/>
      <sheetName val="Prod. Mensal Def "/>
      <sheetName val="Produção"/>
      <sheetName val="Prod. M. Horária"/>
      <sheetName val="P. F. Intervalo"/>
      <sheetName val="Em Percurso"/>
      <sheetName val="P.Manut.Prog."/>
      <sheetName val="P.Avaria"/>
      <sheetName val="P.Peças"/>
      <sheetName val="P.Diversos"/>
      <sheetName val="H.Trabalhadas"/>
      <sheetName val="Disponibilidade"/>
      <sheetName val="Utilização"/>
      <sheetName val="P.Manut 07-16 S4"/>
      <sheetName val="P.Manut 08-16 SNA"/>
      <sheetName val="P.Manut 07-16 BRBS"/>
      <sheetName val="Jan"/>
      <sheetName val="Fev"/>
      <sheetName val="Mar"/>
      <sheetName val="Abr"/>
      <sheetName val="Maio"/>
      <sheetName val="Jun"/>
      <sheetName val="Jul"/>
      <sheetName val="Ago"/>
      <sheetName val="Set"/>
      <sheetName val="Out"/>
      <sheetName val="Nov"/>
      <sheetName val="Dez"/>
      <sheetName val="Prod. UP Def (2)"/>
    </sheetNames>
    <sheetDataSet>
      <sheetData sheetId="0" refreshError="1">
        <row r="6">
          <cell r="B6">
            <v>1</v>
          </cell>
        </row>
        <row r="7">
          <cell r="B7">
            <v>1</v>
          </cell>
        </row>
        <row r="8">
          <cell r="B8">
            <v>1</v>
          </cell>
        </row>
        <row r="9">
          <cell r="B9">
            <v>1</v>
          </cell>
        </row>
        <row r="10">
          <cell r="B10">
            <v>1</v>
          </cell>
        </row>
        <row r="11">
          <cell r="B11">
            <v>1</v>
          </cell>
        </row>
        <row r="12">
          <cell r="B12">
            <v>1</v>
          </cell>
        </row>
        <row r="13">
          <cell r="B13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"/>
      <sheetName val="Prod. UP Def"/>
      <sheetName val="ResumoGeral"/>
      <sheetName val="Resumo "/>
      <sheetName val="Prod. Mensal Def "/>
      <sheetName val="Produção"/>
      <sheetName val="Prod. M. Horária"/>
      <sheetName val="P. F. Intervalo"/>
      <sheetName val="Em Percurso"/>
      <sheetName val="P.Manut.Prog."/>
      <sheetName val="P.Avaria"/>
      <sheetName val="P.Peças"/>
      <sheetName val="P.Diversos"/>
      <sheetName val="H.Trabalhadas"/>
      <sheetName val="Disponibilidade"/>
      <sheetName val="Utilização"/>
      <sheetName val="P.Manut 07-16 S4"/>
      <sheetName val="P.Manut 08-16 SNA"/>
      <sheetName val="P.Manut 07-16 BRBS"/>
      <sheetName val="Jan"/>
      <sheetName val="Fev"/>
      <sheetName val="Mar"/>
      <sheetName val="Abr"/>
      <sheetName val="Maio"/>
      <sheetName val="Jun"/>
      <sheetName val="Jul"/>
      <sheetName val="Ago"/>
      <sheetName val="Set"/>
      <sheetName val="Out"/>
      <sheetName val="Nov"/>
      <sheetName val="Dez"/>
      <sheetName val="ACUMULADO ANO 2001"/>
      <sheetName val="Prod. UP Def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>
        <row r="6">
          <cell r="B6">
            <v>1</v>
          </cell>
        </row>
        <row r="7">
          <cell r="B7">
            <v>1</v>
          </cell>
        </row>
        <row r="8">
          <cell r="B8">
            <v>1</v>
          </cell>
        </row>
        <row r="9">
          <cell r="B9">
            <v>1</v>
          </cell>
        </row>
        <row r="10">
          <cell r="B10">
            <v>1</v>
          </cell>
        </row>
        <row r="11">
          <cell r="B11">
            <v>1</v>
          </cell>
        </row>
        <row r="12">
          <cell r="B12">
            <v>1</v>
          </cell>
        </row>
        <row r="13">
          <cell r="B13">
            <v>1</v>
          </cell>
        </row>
      </sheetData>
      <sheetData sheetId="3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 SHEET"/>
      <sheetName val="MAIN"/>
      <sheetName val="DIV INC"/>
      <sheetName val="MGT INPUTS"/>
      <sheetName val="LBO Analysis"/>
      <sheetName val="Valuation"/>
      <sheetName val="PPT Sheet"/>
      <sheetName val="WACC"/>
      <sheetName val="S&amp;P"/>
      <sheetName val="EQ. IRR"/>
      <sheetName val="COVEN"/>
      <sheetName val="SUMMARY"/>
      <sheetName val="Reconciliations"/>
      <sheetName val="Developer Notes"/>
      <sheetName val="LTM"/>
      <sheetName val="CREDIT STATS"/>
      <sheetName val="Toggles"/>
      <sheetName val="Data"/>
      <sheetName val="dPrint"/>
      <sheetName val="DropZone"/>
      <sheetName val="mProcess"/>
      <sheetName val="mlError"/>
      <sheetName val="mGlobals"/>
      <sheetName val="mMain"/>
      <sheetName val="mToggles"/>
      <sheetName val="mcFunctions"/>
      <sheetName val="mMisc"/>
      <sheetName val="mdPri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461"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L461">
            <v>0</v>
          </cell>
          <cell r="M461">
            <v>0</v>
          </cell>
          <cell r="N461">
            <v>0</v>
          </cell>
        </row>
        <row r="463"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L463">
            <v>0</v>
          </cell>
          <cell r="M463">
            <v>0</v>
          </cell>
          <cell r="N463">
            <v>0</v>
          </cell>
        </row>
        <row r="464"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L464">
            <v>0</v>
          </cell>
          <cell r="M464">
            <v>0</v>
          </cell>
          <cell r="N464">
            <v>0</v>
          </cell>
        </row>
        <row r="465">
          <cell r="G465" t="str">
            <v>______</v>
          </cell>
          <cell r="H465" t="str">
            <v>______</v>
          </cell>
          <cell r="I465" t="str">
            <v>______</v>
          </cell>
          <cell r="J465" t="str">
            <v>______</v>
          </cell>
          <cell r="L465" t="str">
            <v>______</v>
          </cell>
          <cell r="M465" t="str">
            <v>______</v>
          </cell>
          <cell r="N465" t="str">
            <v>______</v>
          </cell>
        </row>
        <row r="466"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L466">
            <v>0</v>
          </cell>
          <cell r="M466">
            <v>0</v>
          </cell>
          <cell r="N466">
            <v>0</v>
          </cell>
        </row>
        <row r="468"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L468">
            <v>0</v>
          </cell>
          <cell r="M468">
            <v>0</v>
          </cell>
          <cell r="N468">
            <v>0</v>
          </cell>
        </row>
        <row r="469"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L469">
            <v>0</v>
          </cell>
          <cell r="M469">
            <v>0</v>
          </cell>
          <cell r="N469">
            <v>0</v>
          </cell>
        </row>
        <row r="470">
          <cell r="G470" t="str">
            <v>______</v>
          </cell>
          <cell r="H470" t="str">
            <v>______</v>
          </cell>
          <cell r="I470" t="str">
            <v>______</v>
          </cell>
          <cell r="J470" t="str">
            <v>______</v>
          </cell>
          <cell r="L470" t="str">
            <v>______</v>
          </cell>
          <cell r="M470" t="str">
            <v>______</v>
          </cell>
          <cell r="N470" t="str">
            <v>______</v>
          </cell>
        </row>
        <row r="471"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L471">
            <v>0</v>
          </cell>
          <cell r="M471">
            <v>0</v>
          </cell>
          <cell r="N471">
            <v>0</v>
          </cell>
        </row>
        <row r="473"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L473">
            <v>0</v>
          </cell>
          <cell r="M473">
            <v>0</v>
          </cell>
          <cell r="N473">
            <v>0</v>
          </cell>
        </row>
        <row r="474"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L474">
            <v>0</v>
          </cell>
          <cell r="M474">
            <v>0</v>
          </cell>
          <cell r="N474">
            <v>0</v>
          </cell>
        </row>
        <row r="475"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L475">
            <v>0</v>
          </cell>
          <cell r="M475">
            <v>0</v>
          </cell>
          <cell r="N475">
            <v>0</v>
          </cell>
        </row>
        <row r="477"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L477">
            <v>0</v>
          </cell>
          <cell r="M477">
            <v>0</v>
          </cell>
          <cell r="N477">
            <v>0</v>
          </cell>
        </row>
        <row r="480"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L480">
            <v>0</v>
          </cell>
          <cell r="M480">
            <v>0</v>
          </cell>
          <cell r="N480">
            <v>0</v>
          </cell>
        </row>
        <row r="481">
          <cell r="G481" t="str">
            <v>______</v>
          </cell>
          <cell r="H481" t="str">
            <v>______</v>
          </cell>
          <cell r="I481" t="str">
            <v>______</v>
          </cell>
          <cell r="J481" t="str">
            <v>______</v>
          </cell>
          <cell r="L481" t="str">
            <v>______</v>
          </cell>
          <cell r="M481" t="str">
            <v>______</v>
          </cell>
          <cell r="N481" t="str">
            <v>______</v>
          </cell>
        </row>
        <row r="482"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L482">
            <v>0</v>
          </cell>
          <cell r="M482">
            <v>0</v>
          </cell>
          <cell r="N482">
            <v>0</v>
          </cell>
        </row>
        <row r="484"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L484">
            <v>0</v>
          </cell>
          <cell r="M484">
            <v>0</v>
          </cell>
          <cell r="N484">
            <v>0</v>
          </cell>
        </row>
        <row r="485"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L485">
            <v>0</v>
          </cell>
          <cell r="M485">
            <v>0</v>
          </cell>
          <cell r="N485">
            <v>0</v>
          </cell>
        </row>
        <row r="486">
          <cell r="G486" t="str">
            <v>______</v>
          </cell>
          <cell r="H486" t="str">
            <v>______</v>
          </cell>
          <cell r="I486" t="str">
            <v>______</v>
          </cell>
          <cell r="J486" t="str">
            <v>______</v>
          </cell>
          <cell r="L486" t="str">
            <v>______</v>
          </cell>
          <cell r="M486" t="str">
            <v>______</v>
          </cell>
          <cell r="N486" t="str">
            <v>______</v>
          </cell>
        </row>
        <row r="487"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L487">
            <v>0</v>
          </cell>
          <cell r="M487">
            <v>0</v>
          </cell>
          <cell r="N487">
            <v>0</v>
          </cell>
        </row>
        <row r="490"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L490">
            <v>0</v>
          </cell>
          <cell r="M490">
            <v>0</v>
          </cell>
          <cell r="N490">
            <v>0</v>
          </cell>
        </row>
        <row r="510">
          <cell r="G510" t="str">
            <v>______</v>
          </cell>
          <cell r="H510" t="str">
            <v>______</v>
          </cell>
          <cell r="I510" t="str">
            <v>______</v>
          </cell>
          <cell r="J510" t="str">
            <v>______</v>
          </cell>
          <cell r="L510" t="str">
            <v>______</v>
          </cell>
          <cell r="M510" t="str">
            <v>______</v>
          </cell>
          <cell r="N510" t="str">
            <v>______</v>
          </cell>
        </row>
        <row r="511"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L511">
            <v>0</v>
          </cell>
          <cell r="M511">
            <v>0</v>
          </cell>
          <cell r="N511">
            <v>0</v>
          </cell>
        </row>
        <row r="512"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L512">
            <v>0</v>
          </cell>
          <cell r="M512">
            <v>0</v>
          </cell>
          <cell r="N512">
            <v>0</v>
          </cell>
        </row>
        <row r="514"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L514">
            <v>0</v>
          </cell>
          <cell r="M514">
            <v>0</v>
          </cell>
          <cell r="N514">
            <v>0</v>
          </cell>
        </row>
        <row r="515"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L515">
            <v>0</v>
          </cell>
          <cell r="M515">
            <v>0</v>
          </cell>
          <cell r="N515">
            <v>0</v>
          </cell>
        </row>
        <row r="516"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L516">
            <v>0</v>
          </cell>
          <cell r="M516">
            <v>0</v>
          </cell>
          <cell r="N516">
            <v>0</v>
          </cell>
        </row>
        <row r="517"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L517">
            <v>0</v>
          </cell>
          <cell r="M517">
            <v>0</v>
          </cell>
          <cell r="N517">
            <v>0</v>
          </cell>
        </row>
        <row r="518"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L518">
            <v>0</v>
          </cell>
          <cell r="M518">
            <v>0</v>
          </cell>
          <cell r="N518">
            <v>0</v>
          </cell>
        </row>
        <row r="519">
          <cell r="G519" t="str">
            <v>______</v>
          </cell>
          <cell r="H519" t="str">
            <v>______</v>
          </cell>
          <cell r="I519" t="str">
            <v>______</v>
          </cell>
          <cell r="J519" t="str">
            <v>______</v>
          </cell>
          <cell r="L519" t="str">
            <v>______</v>
          </cell>
          <cell r="M519" t="str">
            <v>______</v>
          </cell>
          <cell r="N519" t="str">
            <v>______</v>
          </cell>
        </row>
        <row r="520"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L520">
            <v>0</v>
          </cell>
          <cell r="M520">
            <v>0</v>
          </cell>
          <cell r="N520">
            <v>0</v>
          </cell>
        </row>
        <row r="522">
          <cell r="G522">
            <v>1997</v>
          </cell>
          <cell r="H522">
            <v>1998</v>
          </cell>
          <cell r="I522">
            <v>1999</v>
          </cell>
          <cell r="J522">
            <v>2000</v>
          </cell>
          <cell r="L522">
            <v>2000</v>
          </cell>
          <cell r="M522">
            <v>2001</v>
          </cell>
          <cell r="N522">
            <v>2002</v>
          </cell>
        </row>
        <row r="525"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L525">
            <v>0</v>
          </cell>
          <cell r="M525">
            <v>0</v>
          </cell>
          <cell r="N525">
            <v>0</v>
          </cell>
        </row>
        <row r="526"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L526">
            <v>0</v>
          </cell>
          <cell r="M526">
            <v>0</v>
          </cell>
          <cell r="N526">
            <v>0</v>
          </cell>
        </row>
        <row r="527">
          <cell r="G527" t="str">
            <v>______</v>
          </cell>
          <cell r="H527" t="str">
            <v>______</v>
          </cell>
          <cell r="I527" t="str">
            <v>______</v>
          </cell>
          <cell r="J527" t="str">
            <v>______</v>
          </cell>
          <cell r="L527" t="str">
            <v>______</v>
          </cell>
          <cell r="M527" t="str">
            <v>______</v>
          </cell>
          <cell r="N527" t="str">
            <v>______</v>
          </cell>
        </row>
        <row r="528"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</row>
        <row r="529">
          <cell r="G529" t="str">
            <v>______</v>
          </cell>
          <cell r="H529" t="str">
            <v>______</v>
          </cell>
          <cell r="I529" t="str">
            <v>______</v>
          </cell>
          <cell r="J529" t="str">
            <v>______</v>
          </cell>
          <cell r="L529" t="str">
            <v>______</v>
          </cell>
          <cell r="M529" t="str">
            <v>______</v>
          </cell>
          <cell r="N529" t="str">
            <v>______</v>
          </cell>
        </row>
        <row r="530"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L530">
            <v>0</v>
          </cell>
          <cell r="M530">
            <v>0</v>
          </cell>
          <cell r="N530">
            <v>0</v>
          </cell>
        </row>
        <row r="532"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L532">
            <v>0</v>
          </cell>
          <cell r="M532">
            <v>0</v>
          </cell>
          <cell r="N532">
            <v>0</v>
          </cell>
        </row>
        <row r="533"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L533">
            <v>0</v>
          </cell>
          <cell r="M533">
            <v>0</v>
          </cell>
          <cell r="N533">
            <v>0</v>
          </cell>
        </row>
        <row r="534"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L534">
            <v>0</v>
          </cell>
          <cell r="M534">
            <v>0</v>
          </cell>
          <cell r="N534">
            <v>0</v>
          </cell>
        </row>
        <row r="535"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L535">
            <v>0</v>
          </cell>
          <cell r="M535">
            <v>0</v>
          </cell>
          <cell r="N535">
            <v>0</v>
          </cell>
        </row>
        <row r="536"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L536">
            <v>0</v>
          </cell>
          <cell r="M536">
            <v>0</v>
          </cell>
          <cell r="N536">
            <v>0</v>
          </cell>
        </row>
        <row r="537"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L537">
            <v>0</v>
          </cell>
          <cell r="M537">
            <v>0</v>
          </cell>
          <cell r="N537">
            <v>0</v>
          </cell>
        </row>
        <row r="538">
          <cell r="G538" t="str">
            <v>______</v>
          </cell>
          <cell r="H538" t="str">
            <v>______</v>
          </cell>
          <cell r="I538" t="str">
            <v>______</v>
          </cell>
          <cell r="J538" t="str">
            <v>______</v>
          </cell>
          <cell r="L538" t="str">
            <v>______</v>
          </cell>
          <cell r="M538" t="str">
            <v>______</v>
          </cell>
          <cell r="N538" t="str">
            <v>______</v>
          </cell>
        </row>
        <row r="539"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L539">
            <v>0</v>
          </cell>
          <cell r="M539">
            <v>0</v>
          </cell>
          <cell r="N539">
            <v>0</v>
          </cell>
        </row>
        <row r="548"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L548">
            <v>0</v>
          </cell>
          <cell r="M548">
            <v>0</v>
          </cell>
          <cell r="N548">
            <v>0</v>
          </cell>
        </row>
        <row r="550"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L550">
            <v>0</v>
          </cell>
          <cell r="M550">
            <v>0</v>
          </cell>
          <cell r="N550">
            <v>0</v>
          </cell>
        </row>
        <row r="551"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L551">
            <v>0</v>
          </cell>
          <cell r="M551">
            <v>0</v>
          </cell>
          <cell r="N551">
            <v>0</v>
          </cell>
        </row>
        <row r="552"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L552">
            <v>0</v>
          </cell>
          <cell r="M552">
            <v>0</v>
          </cell>
          <cell r="N552">
            <v>0</v>
          </cell>
        </row>
        <row r="553"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L553">
            <v>0</v>
          </cell>
          <cell r="M553">
            <v>0</v>
          </cell>
          <cell r="N553">
            <v>0</v>
          </cell>
        </row>
        <row r="554"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L554">
            <v>0</v>
          </cell>
          <cell r="M554">
            <v>0</v>
          </cell>
          <cell r="N554">
            <v>0</v>
          </cell>
        </row>
        <row r="555"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L555">
            <v>0</v>
          </cell>
          <cell r="M555">
            <v>0</v>
          </cell>
          <cell r="N555">
            <v>0</v>
          </cell>
        </row>
        <row r="556"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L556">
            <v>0</v>
          </cell>
          <cell r="M556">
            <v>0</v>
          </cell>
          <cell r="N556">
            <v>0</v>
          </cell>
        </row>
        <row r="557"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L557">
            <v>0</v>
          </cell>
          <cell r="M557">
            <v>0</v>
          </cell>
          <cell r="N557">
            <v>0</v>
          </cell>
        </row>
        <row r="558"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L558">
            <v>0</v>
          </cell>
          <cell r="M558">
            <v>0</v>
          </cell>
          <cell r="N558">
            <v>0</v>
          </cell>
        </row>
        <row r="559"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L559">
            <v>0</v>
          </cell>
          <cell r="M559">
            <v>0</v>
          </cell>
          <cell r="N559">
            <v>0</v>
          </cell>
        </row>
        <row r="560"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L560">
            <v>0</v>
          </cell>
          <cell r="M560">
            <v>0</v>
          </cell>
          <cell r="N560">
            <v>0</v>
          </cell>
        </row>
        <row r="561">
          <cell r="G561" t="str">
            <v>______</v>
          </cell>
          <cell r="H561" t="str">
            <v>______</v>
          </cell>
          <cell r="I561" t="str">
            <v>______</v>
          </cell>
          <cell r="J561" t="str">
            <v>______</v>
          </cell>
          <cell r="L561" t="str">
            <v>______</v>
          </cell>
          <cell r="M561" t="str">
            <v>______</v>
          </cell>
          <cell r="N561" t="str">
            <v>______</v>
          </cell>
        </row>
        <row r="562"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L562">
            <v>0</v>
          </cell>
          <cell r="M562">
            <v>0</v>
          </cell>
          <cell r="N562">
            <v>0</v>
          </cell>
        </row>
        <row r="565">
          <cell r="H565">
            <v>0</v>
          </cell>
          <cell r="I565">
            <v>0</v>
          </cell>
          <cell r="J565">
            <v>0</v>
          </cell>
          <cell r="M565">
            <v>0</v>
          </cell>
          <cell r="N565">
            <v>0</v>
          </cell>
        </row>
        <row r="566">
          <cell r="H566">
            <v>0</v>
          </cell>
          <cell r="I566">
            <v>0</v>
          </cell>
          <cell r="J566">
            <v>0</v>
          </cell>
          <cell r="M566">
            <v>0</v>
          </cell>
          <cell r="N566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  <cell r="M567">
            <v>0</v>
          </cell>
          <cell r="N567">
            <v>0</v>
          </cell>
        </row>
        <row r="568">
          <cell r="H568">
            <v>0</v>
          </cell>
          <cell r="I568">
            <v>0</v>
          </cell>
          <cell r="J568">
            <v>0</v>
          </cell>
          <cell r="M568">
            <v>0</v>
          </cell>
          <cell r="N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  <cell r="M569">
            <v>0</v>
          </cell>
          <cell r="N569">
            <v>0</v>
          </cell>
        </row>
        <row r="570">
          <cell r="H570">
            <v>0</v>
          </cell>
          <cell r="I570">
            <v>0</v>
          </cell>
          <cell r="J570">
            <v>0</v>
          </cell>
          <cell r="M570">
            <v>0</v>
          </cell>
          <cell r="N570">
            <v>0</v>
          </cell>
        </row>
        <row r="571">
          <cell r="H571">
            <v>0</v>
          </cell>
          <cell r="I571">
            <v>0</v>
          </cell>
          <cell r="J571">
            <v>0</v>
          </cell>
          <cell r="M571">
            <v>0</v>
          </cell>
          <cell r="N571">
            <v>0</v>
          </cell>
        </row>
        <row r="572">
          <cell r="H572">
            <v>0</v>
          </cell>
          <cell r="I572">
            <v>0</v>
          </cell>
          <cell r="J572">
            <v>0</v>
          </cell>
          <cell r="M572">
            <v>0</v>
          </cell>
          <cell r="N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  <cell r="M573">
            <v>0</v>
          </cell>
          <cell r="N573">
            <v>0</v>
          </cell>
        </row>
        <row r="574">
          <cell r="H574">
            <v>0</v>
          </cell>
          <cell r="I574">
            <v>0</v>
          </cell>
          <cell r="J574">
            <v>0</v>
          </cell>
          <cell r="M574">
            <v>0</v>
          </cell>
          <cell r="N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  <cell r="M575">
            <v>0</v>
          </cell>
          <cell r="N575">
            <v>0</v>
          </cell>
        </row>
        <row r="576">
          <cell r="H576">
            <v>0</v>
          </cell>
          <cell r="I576">
            <v>0</v>
          </cell>
          <cell r="J576">
            <v>0</v>
          </cell>
          <cell r="M576">
            <v>0</v>
          </cell>
          <cell r="N576">
            <v>0</v>
          </cell>
        </row>
        <row r="577">
          <cell r="H577">
            <v>0</v>
          </cell>
          <cell r="I577">
            <v>0</v>
          </cell>
          <cell r="J577">
            <v>0</v>
          </cell>
          <cell r="M577">
            <v>0</v>
          </cell>
          <cell r="N577">
            <v>0</v>
          </cell>
        </row>
        <row r="578">
          <cell r="H578">
            <v>0</v>
          </cell>
          <cell r="I578">
            <v>0</v>
          </cell>
          <cell r="J578">
            <v>0</v>
          </cell>
          <cell r="M578">
            <v>0</v>
          </cell>
          <cell r="N578">
            <v>0</v>
          </cell>
        </row>
        <row r="579">
          <cell r="H579" t="str">
            <v>______</v>
          </cell>
          <cell r="I579" t="str">
            <v>______</v>
          </cell>
          <cell r="J579" t="str">
            <v>______</v>
          </cell>
          <cell r="M579" t="str">
            <v>______</v>
          </cell>
          <cell r="N579" t="str">
            <v>______</v>
          </cell>
        </row>
        <row r="580">
          <cell r="H580">
            <v>0</v>
          </cell>
          <cell r="I580">
            <v>0</v>
          </cell>
          <cell r="J580">
            <v>0</v>
          </cell>
          <cell r="M580">
            <v>0</v>
          </cell>
          <cell r="N580">
            <v>0</v>
          </cell>
        </row>
        <row r="581">
          <cell r="H581" t="str">
            <v>______</v>
          </cell>
          <cell r="I581" t="str">
            <v>______</v>
          </cell>
          <cell r="J581" t="str">
            <v>______</v>
          </cell>
          <cell r="M581" t="str">
            <v>______</v>
          </cell>
          <cell r="N581" t="str">
            <v>______</v>
          </cell>
        </row>
        <row r="582">
          <cell r="H582">
            <v>0</v>
          </cell>
          <cell r="I582">
            <v>0</v>
          </cell>
          <cell r="J582">
            <v>0</v>
          </cell>
          <cell r="M582">
            <v>0</v>
          </cell>
          <cell r="N582">
            <v>0</v>
          </cell>
        </row>
        <row r="584">
          <cell r="H584">
            <v>0</v>
          </cell>
          <cell r="I584">
            <v>0</v>
          </cell>
          <cell r="J584">
            <v>0</v>
          </cell>
          <cell r="M584">
            <v>0</v>
          </cell>
          <cell r="N584">
            <v>0</v>
          </cell>
        </row>
        <row r="585">
          <cell r="H585">
            <v>0</v>
          </cell>
          <cell r="I585">
            <v>0</v>
          </cell>
          <cell r="J585">
            <v>0</v>
          </cell>
          <cell r="M585">
            <v>0</v>
          </cell>
          <cell r="N585">
            <v>0</v>
          </cell>
        </row>
        <row r="586">
          <cell r="H586" t="str">
            <v>______</v>
          </cell>
          <cell r="I586" t="str">
            <v>______</v>
          </cell>
          <cell r="J586" t="str">
            <v>______</v>
          </cell>
          <cell r="M586" t="str">
            <v>______</v>
          </cell>
          <cell r="N586" t="str">
            <v>______</v>
          </cell>
        </row>
        <row r="587">
          <cell r="H587">
            <v>0</v>
          </cell>
          <cell r="I587">
            <v>0</v>
          </cell>
          <cell r="J587">
            <v>0</v>
          </cell>
          <cell r="M587">
            <v>0</v>
          </cell>
          <cell r="N587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  <cell r="M590">
            <v>0</v>
          </cell>
          <cell r="N590">
            <v>0</v>
          </cell>
        </row>
        <row r="591">
          <cell r="H591">
            <v>0</v>
          </cell>
          <cell r="I591">
            <v>0</v>
          </cell>
          <cell r="J591">
            <v>0</v>
          </cell>
          <cell r="M591">
            <v>0</v>
          </cell>
          <cell r="N591">
            <v>0</v>
          </cell>
        </row>
        <row r="593">
          <cell r="H593">
            <v>0</v>
          </cell>
          <cell r="I593">
            <v>0</v>
          </cell>
          <cell r="J593">
            <v>0</v>
          </cell>
          <cell r="M593">
            <v>0</v>
          </cell>
          <cell r="N593">
            <v>0</v>
          </cell>
        </row>
        <row r="594">
          <cell r="H594">
            <v>0</v>
          </cell>
          <cell r="I594">
            <v>0</v>
          </cell>
          <cell r="J594">
            <v>0</v>
          </cell>
          <cell r="M594">
            <v>0</v>
          </cell>
          <cell r="N594">
            <v>0</v>
          </cell>
        </row>
        <row r="595">
          <cell r="H595">
            <v>0</v>
          </cell>
          <cell r="I595">
            <v>0</v>
          </cell>
          <cell r="J595">
            <v>0</v>
          </cell>
          <cell r="M595">
            <v>0</v>
          </cell>
          <cell r="N595">
            <v>0</v>
          </cell>
        </row>
        <row r="596">
          <cell r="H596">
            <v>0</v>
          </cell>
          <cell r="I596">
            <v>0</v>
          </cell>
          <cell r="J596">
            <v>0</v>
          </cell>
          <cell r="M596">
            <v>0</v>
          </cell>
          <cell r="N596">
            <v>0</v>
          </cell>
        </row>
        <row r="597">
          <cell r="H597">
            <v>0</v>
          </cell>
          <cell r="I597">
            <v>0</v>
          </cell>
          <cell r="J597">
            <v>0</v>
          </cell>
          <cell r="M597">
            <v>0</v>
          </cell>
          <cell r="N597">
            <v>0</v>
          </cell>
        </row>
        <row r="598">
          <cell r="H598">
            <v>0</v>
          </cell>
          <cell r="I598">
            <v>0</v>
          </cell>
          <cell r="J598">
            <v>0</v>
          </cell>
          <cell r="M598">
            <v>0</v>
          </cell>
          <cell r="N598">
            <v>0</v>
          </cell>
        </row>
        <row r="599">
          <cell r="H599">
            <v>0</v>
          </cell>
          <cell r="I599">
            <v>0</v>
          </cell>
          <cell r="J599">
            <v>0</v>
          </cell>
          <cell r="M599">
            <v>0</v>
          </cell>
          <cell r="N599">
            <v>0</v>
          </cell>
        </row>
        <row r="600">
          <cell r="H600">
            <v>0</v>
          </cell>
          <cell r="I600">
            <v>0</v>
          </cell>
          <cell r="J600">
            <v>0</v>
          </cell>
          <cell r="M600">
            <v>0</v>
          </cell>
          <cell r="N600">
            <v>0</v>
          </cell>
        </row>
        <row r="601">
          <cell r="H601">
            <v>0</v>
          </cell>
          <cell r="I601">
            <v>0</v>
          </cell>
          <cell r="J601">
            <v>0</v>
          </cell>
          <cell r="M601">
            <v>0</v>
          </cell>
          <cell r="N601">
            <v>0</v>
          </cell>
        </row>
        <row r="602">
          <cell r="H602">
            <v>0</v>
          </cell>
          <cell r="I602">
            <v>0</v>
          </cell>
          <cell r="J602">
            <v>0</v>
          </cell>
          <cell r="M602">
            <v>0</v>
          </cell>
          <cell r="N602">
            <v>0</v>
          </cell>
        </row>
        <row r="603">
          <cell r="H603">
            <v>0</v>
          </cell>
          <cell r="I603">
            <v>0</v>
          </cell>
          <cell r="J603">
            <v>0</v>
          </cell>
          <cell r="M603">
            <v>0</v>
          </cell>
          <cell r="N603">
            <v>0</v>
          </cell>
        </row>
        <row r="604">
          <cell r="H604">
            <v>0</v>
          </cell>
          <cell r="I604">
            <v>0</v>
          </cell>
          <cell r="J604">
            <v>0</v>
          </cell>
          <cell r="M604">
            <v>0</v>
          </cell>
          <cell r="N604">
            <v>0</v>
          </cell>
        </row>
        <row r="605">
          <cell r="H605">
            <v>0</v>
          </cell>
          <cell r="I605">
            <v>0</v>
          </cell>
          <cell r="J605">
            <v>0</v>
          </cell>
          <cell r="M605">
            <v>0</v>
          </cell>
          <cell r="N605">
            <v>0</v>
          </cell>
        </row>
        <row r="606">
          <cell r="H606">
            <v>0</v>
          </cell>
          <cell r="I606">
            <v>0</v>
          </cell>
          <cell r="J606">
            <v>0</v>
          </cell>
          <cell r="M606">
            <v>0</v>
          </cell>
          <cell r="N606">
            <v>0</v>
          </cell>
        </row>
        <row r="608">
          <cell r="H608">
            <v>0</v>
          </cell>
          <cell r="I608">
            <v>0</v>
          </cell>
          <cell r="J608">
            <v>0</v>
          </cell>
          <cell r="M608">
            <v>0</v>
          </cell>
          <cell r="N608">
            <v>0</v>
          </cell>
        </row>
        <row r="614">
          <cell r="H614">
            <v>0</v>
          </cell>
          <cell r="I614">
            <v>0</v>
          </cell>
          <cell r="J614">
            <v>0</v>
          </cell>
          <cell r="M614">
            <v>0</v>
          </cell>
          <cell r="N614">
            <v>0</v>
          </cell>
        </row>
        <row r="632">
          <cell r="H632" t="str">
            <v>______</v>
          </cell>
          <cell r="I632" t="str">
            <v>______</v>
          </cell>
          <cell r="J632" t="str">
            <v>______</v>
          </cell>
          <cell r="M632" t="str">
            <v>______</v>
          </cell>
          <cell r="N632" t="str">
            <v>______</v>
          </cell>
        </row>
        <row r="633">
          <cell r="H633">
            <v>0</v>
          </cell>
          <cell r="I633">
            <v>0</v>
          </cell>
          <cell r="J633">
            <v>0</v>
          </cell>
          <cell r="M633">
            <v>0</v>
          </cell>
          <cell r="N633">
            <v>0</v>
          </cell>
        </row>
        <row r="635">
          <cell r="H635">
            <v>0</v>
          </cell>
          <cell r="I635">
            <v>0</v>
          </cell>
          <cell r="J635">
            <v>0</v>
          </cell>
          <cell r="M635">
            <v>0</v>
          </cell>
          <cell r="N635">
            <v>0</v>
          </cell>
        </row>
        <row r="636">
          <cell r="H636">
            <v>0</v>
          </cell>
          <cell r="I636">
            <v>0</v>
          </cell>
          <cell r="J636">
            <v>0</v>
          </cell>
          <cell r="M636">
            <v>0</v>
          </cell>
          <cell r="N636">
            <v>0</v>
          </cell>
        </row>
        <row r="637">
          <cell r="H637" t="str">
            <v>______</v>
          </cell>
          <cell r="I637" t="str">
            <v>______</v>
          </cell>
          <cell r="J637" t="str">
            <v>______</v>
          </cell>
          <cell r="M637" t="str">
            <v>______</v>
          </cell>
          <cell r="N637" t="str">
            <v>______</v>
          </cell>
        </row>
        <row r="665">
          <cell r="H665">
            <v>0</v>
          </cell>
          <cell r="I665">
            <v>0</v>
          </cell>
          <cell r="J665">
            <v>0</v>
          </cell>
          <cell r="M665">
            <v>0</v>
          </cell>
          <cell r="N665">
            <v>0</v>
          </cell>
        </row>
        <row r="667">
          <cell r="H667">
            <v>0</v>
          </cell>
          <cell r="I667">
            <v>0</v>
          </cell>
          <cell r="J667">
            <v>0</v>
          </cell>
          <cell r="M667">
            <v>0</v>
          </cell>
          <cell r="N667">
            <v>0</v>
          </cell>
        </row>
        <row r="676"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L676">
            <v>0</v>
          </cell>
          <cell r="M676">
            <v>0</v>
          </cell>
          <cell r="N676">
            <v>0</v>
          </cell>
        </row>
        <row r="677"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L677">
            <v>0</v>
          </cell>
          <cell r="M677">
            <v>0</v>
          </cell>
          <cell r="N677">
            <v>0</v>
          </cell>
        </row>
        <row r="678"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L678">
            <v>0</v>
          </cell>
          <cell r="M678">
            <v>0</v>
          </cell>
          <cell r="N678">
            <v>0</v>
          </cell>
        </row>
        <row r="679">
          <cell r="G679">
            <v>0</v>
          </cell>
          <cell r="H679">
            <v>0</v>
          </cell>
          <cell r="I679">
            <v>0</v>
          </cell>
          <cell r="J679">
            <v>0</v>
          </cell>
          <cell r="L679">
            <v>0</v>
          </cell>
          <cell r="M679">
            <v>0</v>
          </cell>
          <cell r="N679">
            <v>0</v>
          </cell>
        </row>
        <row r="680">
          <cell r="G680">
            <v>0</v>
          </cell>
          <cell r="H680">
            <v>0</v>
          </cell>
          <cell r="I680">
            <v>0</v>
          </cell>
          <cell r="J680">
            <v>0</v>
          </cell>
          <cell r="L680">
            <v>0</v>
          </cell>
          <cell r="M680">
            <v>0</v>
          </cell>
          <cell r="N680">
            <v>0</v>
          </cell>
        </row>
        <row r="681"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L681">
            <v>0</v>
          </cell>
          <cell r="M681">
            <v>0</v>
          </cell>
          <cell r="N681">
            <v>0</v>
          </cell>
        </row>
        <row r="682"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L682">
            <v>0</v>
          </cell>
          <cell r="M682">
            <v>0</v>
          </cell>
          <cell r="N682">
            <v>0</v>
          </cell>
        </row>
        <row r="683">
          <cell r="G683" t="str">
            <v>______</v>
          </cell>
          <cell r="H683" t="str">
            <v>______</v>
          </cell>
          <cell r="I683" t="str">
            <v>______</v>
          </cell>
          <cell r="J683" t="str">
            <v>______</v>
          </cell>
          <cell r="L683" t="str">
            <v>______</v>
          </cell>
          <cell r="M683" t="str">
            <v>______</v>
          </cell>
          <cell r="N683" t="str">
            <v>______</v>
          </cell>
        </row>
        <row r="684"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L684">
            <v>0</v>
          </cell>
          <cell r="M684">
            <v>0</v>
          </cell>
          <cell r="N684">
            <v>0</v>
          </cell>
        </row>
        <row r="686"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L686">
            <v>0</v>
          </cell>
          <cell r="M686">
            <v>0</v>
          </cell>
          <cell r="N686">
            <v>0</v>
          </cell>
        </row>
        <row r="688"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L688">
            <v>0</v>
          </cell>
          <cell r="M688">
            <v>0</v>
          </cell>
          <cell r="N688">
            <v>0</v>
          </cell>
        </row>
        <row r="689"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L689">
            <v>0</v>
          </cell>
          <cell r="M689">
            <v>0</v>
          </cell>
          <cell r="N689">
            <v>0</v>
          </cell>
        </row>
        <row r="690"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L690">
            <v>0</v>
          </cell>
          <cell r="M690">
            <v>0</v>
          </cell>
          <cell r="N690">
            <v>0</v>
          </cell>
        </row>
        <row r="691"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L691">
            <v>0</v>
          </cell>
          <cell r="M691">
            <v>0</v>
          </cell>
          <cell r="N691">
            <v>0</v>
          </cell>
        </row>
        <row r="692"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L692">
            <v>0</v>
          </cell>
          <cell r="M692">
            <v>0</v>
          </cell>
          <cell r="N692">
            <v>0</v>
          </cell>
        </row>
        <row r="693"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L693">
            <v>0</v>
          </cell>
          <cell r="M693">
            <v>0</v>
          </cell>
          <cell r="N693">
            <v>0</v>
          </cell>
        </row>
        <row r="694"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L694">
            <v>0</v>
          </cell>
          <cell r="M694">
            <v>0</v>
          </cell>
          <cell r="N694">
            <v>0</v>
          </cell>
        </row>
        <row r="696"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L696">
            <v>0</v>
          </cell>
          <cell r="M696">
            <v>0</v>
          </cell>
          <cell r="N696">
            <v>0</v>
          </cell>
        </row>
        <row r="699"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L699">
            <v>0</v>
          </cell>
          <cell r="M699">
            <v>0</v>
          </cell>
          <cell r="N699">
            <v>0</v>
          </cell>
        </row>
        <row r="700"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L700">
            <v>0</v>
          </cell>
          <cell r="M700">
            <v>0</v>
          </cell>
          <cell r="N700">
            <v>0</v>
          </cell>
        </row>
        <row r="701"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L701">
            <v>0</v>
          </cell>
          <cell r="M701">
            <v>0</v>
          </cell>
          <cell r="N701">
            <v>0</v>
          </cell>
        </row>
        <row r="702"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L702">
            <v>0</v>
          </cell>
          <cell r="M702">
            <v>0</v>
          </cell>
          <cell r="N702">
            <v>0</v>
          </cell>
        </row>
        <row r="703"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L703">
            <v>0</v>
          </cell>
          <cell r="M703">
            <v>0</v>
          </cell>
          <cell r="N703">
            <v>0</v>
          </cell>
        </row>
        <row r="704"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L704">
            <v>0</v>
          </cell>
          <cell r="M704">
            <v>0</v>
          </cell>
          <cell r="N704">
            <v>0</v>
          </cell>
        </row>
        <row r="705"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L705">
            <v>0</v>
          </cell>
          <cell r="M705">
            <v>0</v>
          </cell>
          <cell r="N705">
            <v>0</v>
          </cell>
        </row>
        <row r="706"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L706">
            <v>0</v>
          </cell>
          <cell r="M706">
            <v>0</v>
          </cell>
          <cell r="N706">
            <v>0</v>
          </cell>
        </row>
        <row r="707">
          <cell r="G707" t="str">
            <v>______</v>
          </cell>
          <cell r="H707" t="str">
            <v>______</v>
          </cell>
          <cell r="I707" t="str">
            <v>______</v>
          </cell>
          <cell r="J707" t="str">
            <v>______</v>
          </cell>
          <cell r="L707" t="str">
            <v>______</v>
          </cell>
          <cell r="M707" t="str">
            <v>______</v>
          </cell>
          <cell r="N707" t="str">
            <v>______</v>
          </cell>
        </row>
        <row r="708"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L708">
            <v>0</v>
          </cell>
          <cell r="M708">
            <v>0</v>
          </cell>
          <cell r="N708">
            <v>0</v>
          </cell>
        </row>
        <row r="710"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L710">
            <v>0</v>
          </cell>
          <cell r="M710">
            <v>0</v>
          </cell>
          <cell r="N710">
            <v>0</v>
          </cell>
        </row>
        <row r="711"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L711">
            <v>0</v>
          </cell>
          <cell r="M711">
            <v>0</v>
          </cell>
          <cell r="N711">
            <v>0</v>
          </cell>
        </row>
        <row r="712"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L712">
            <v>0</v>
          </cell>
          <cell r="M712">
            <v>0</v>
          </cell>
          <cell r="N712">
            <v>0</v>
          </cell>
        </row>
        <row r="713"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L713">
            <v>0</v>
          </cell>
          <cell r="M713">
            <v>0</v>
          </cell>
          <cell r="N713">
            <v>0</v>
          </cell>
        </row>
        <row r="714"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L714">
            <v>0</v>
          </cell>
          <cell r="M714">
            <v>0</v>
          </cell>
          <cell r="N714">
            <v>0</v>
          </cell>
        </row>
        <row r="717"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L717">
            <v>0</v>
          </cell>
          <cell r="M717">
            <v>0</v>
          </cell>
          <cell r="N717">
            <v>0</v>
          </cell>
        </row>
        <row r="718"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L718">
            <v>0</v>
          </cell>
          <cell r="M718">
            <v>0</v>
          </cell>
          <cell r="N718">
            <v>0</v>
          </cell>
        </row>
        <row r="719"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L719">
            <v>0</v>
          </cell>
          <cell r="M719">
            <v>0</v>
          </cell>
          <cell r="N719">
            <v>0</v>
          </cell>
        </row>
        <row r="720"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L720">
            <v>0</v>
          </cell>
          <cell r="M720">
            <v>0</v>
          </cell>
          <cell r="N720">
            <v>0</v>
          </cell>
        </row>
        <row r="721"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L721">
            <v>0</v>
          </cell>
          <cell r="M721">
            <v>0</v>
          </cell>
          <cell r="N721">
            <v>0</v>
          </cell>
        </row>
        <row r="722"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L722">
            <v>0</v>
          </cell>
          <cell r="M722">
            <v>0</v>
          </cell>
          <cell r="N722">
            <v>0</v>
          </cell>
        </row>
        <row r="723"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L723">
            <v>0</v>
          </cell>
          <cell r="M723">
            <v>0</v>
          </cell>
          <cell r="N723">
            <v>0</v>
          </cell>
        </row>
        <row r="724"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L724">
            <v>0</v>
          </cell>
          <cell r="M724">
            <v>0</v>
          </cell>
          <cell r="N724">
            <v>0</v>
          </cell>
        </row>
        <row r="725"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L725">
            <v>0</v>
          </cell>
          <cell r="M725">
            <v>0</v>
          </cell>
          <cell r="N725">
            <v>0</v>
          </cell>
        </row>
        <row r="726"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L726">
            <v>0</v>
          </cell>
          <cell r="M726">
            <v>0</v>
          </cell>
          <cell r="N726">
            <v>0</v>
          </cell>
        </row>
        <row r="727"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L727">
            <v>0</v>
          </cell>
          <cell r="M727">
            <v>0</v>
          </cell>
          <cell r="N727">
            <v>0</v>
          </cell>
        </row>
        <row r="728"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L728">
            <v>0</v>
          </cell>
          <cell r="M728">
            <v>0</v>
          </cell>
          <cell r="N728">
            <v>0</v>
          </cell>
        </row>
        <row r="729"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L729">
            <v>0</v>
          </cell>
          <cell r="M729">
            <v>0</v>
          </cell>
          <cell r="N729">
            <v>0</v>
          </cell>
        </row>
        <row r="730"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L730">
            <v>0</v>
          </cell>
          <cell r="M730">
            <v>0</v>
          </cell>
          <cell r="N730">
            <v>0</v>
          </cell>
        </row>
        <row r="731"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L731">
            <v>0</v>
          </cell>
          <cell r="M731">
            <v>0</v>
          </cell>
          <cell r="N731">
            <v>0</v>
          </cell>
        </row>
        <row r="732"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L732">
            <v>0</v>
          </cell>
          <cell r="M732">
            <v>0</v>
          </cell>
          <cell r="N732">
            <v>0</v>
          </cell>
        </row>
        <row r="733"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L733">
            <v>0</v>
          </cell>
          <cell r="M733">
            <v>0</v>
          </cell>
          <cell r="N733">
            <v>0</v>
          </cell>
        </row>
        <row r="734"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L734">
            <v>0</v>
          </cell>
          <cell r="M734">
            <v>0</v>
          </cell>
          <cell r="N734">
            <v>0</v>
          </cell>
        </row>
        <row r="735">
          <cell r="G735" t="str">
            <v>______</v>
          </cell>
          <cell r="H735" t="str">
            <v>______</v>
          </cell>
          <cell r="I735" t="str">
            <v>______</v>
          </cell>
          <cell r="J735" t="str">
            <v>______</v>
          </cell>
          <cell r="L735" t="str">
            <v>______</v>
          </cell>
          <cell r="M735" t="str">
            <v>______</v>
          </cell>
          <cell r="N735" t="str">
            <v>______</v>
          </cell>
        </row>
        <row r="736"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L736">
            <v>0</v>
          </cell>
          <cell r="M736">
            <v>0</v>
          </cell>
          <cell r="N736">
            <v>0</v>
          </cell>
        </row>
        <row r="738"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L738">
            <v>0</v>
          </cell>
          <cell r="M738">
            <v>0</v>
          </cell>
          <cell r="N738">
            <v>0</v>
          </cell>
        </row>
        <row r="740"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L740">
            <v>0</v>
          </cell>
          <cell r="M740">
            <v>0</v>
          </cell>
          <cell r="N740">
            <v>0</v>
          </cell>
        </row>
        <row r="742">
          <cell r="G742">
            <v>1997</v>
          </cell>
          <cell r="H742">
            <v>1998</v>
          </cell>
          <cell r="I742">
            <v>1999</v>
          </cell>
          <cell r="J742">
            <v>2000</v>
          </cell>
          <cell r="L742">
            <v>2000</v>
          </cell>
          <cell r="M742">
            <v>2001</v>
          </cell>
          <cell r="N742">
            <v>2002</v>
          </cell>
        </row>
        <row r="745"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L745">
            <v>0</v>
          </cell>
          <cell r="M745">
            <v>0</v>
          </cell>
          <cell r="N745">
            <v>0</v>
          </cell>
        </row>
        <row r="746"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L746">
            <v>0</v>
          </cell>
          <cell r="M746">
            <v>0</v>
          </cell>
          <cell r="N746">
            <v>0</v>
          </cell>
        </row>
        <row r="747"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L747">
            <v>0</v>
          </cell>
          <cell r="M747">
            <v>0</v>
          </cell>
          <cell r="N747">
            <v>0</v>
          </cell>
        </row>
        <row r="748">
          <cell r="G748">
            <v>0</v>
          </cell>
          <cell r="H748">
            <v>0</v>
          </cell>
          <cell r="I748">
            <v>0</v>
          </cell>
          <cell r="J748">
            <v>0</v>
          </cell>
          <cell r="L748">
            <v>0</v>
          </cell>
          <cell r="M748">
            <v>0</v>
          </cell>
          <cell r="N748">
            <v>0</v>
          </cell>
        </row>
        <row r="749">
          <cell r="G749">
            <v>0</v>
          </cell>
          <cell r="H749">
            <v>0</v>
          </cell>
          <cell r="I749">
            <v>0</v>
          </cell>
          <cell r="J749">
            <v>0</v>
          </cell>
          <cell r="L749">
            <v>0</v>
          </cell>
          <cell r="M749">
            <v>0</v>
          </cell>
          <cell r="N749">
            <v>0</v>
          </cell>
        </row>
        <row r="750"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L750">
            <v>0</v>
          </cell>
          <cell r="M750">
            <v>0</v>
          </cell>
          <cell r="N750">
            <v>0</v>
          </cell>
        </row>
        <row r="751"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L751">
            <v>0</v>
          </cell>
          <cell r="M751">
            <v>0</v>
          </cell>
          <cell r="N751">
            <v>0</v>
          </cell>
        </row>
        <row r="753"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L753">
            <v>0</v>
          </cell>
          <cell r="M753">
            <v>0</v>
          </cell>
          <cell r="N753">
            <v>0</v>
          </cell>
        </row>
        <row r="755"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L755">
            <v>0</v>
          </cell>
          <cell r="M755">
            <v>0</v>
          </cell>
          <cell r="N755">
            <v>0</v>
          </cell>
        </row>
        <row r="757"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L757">
            <v>0</v>
          </cell>
          <cell r="M757">
            <v>0</v>
          </cell>
          <cell r="N757">
            <v>0</v>
          </cell>
        </row>
        <row r="837">
          <cell r="L837">
            <v>0</v>
          </cell>
          <cell r="M837">
            <v>0</v>
          </cell>
          <cell r="N837">
            <v>0</v>
          </cell>
        </row>
        <row r="838">
          <cell r="L838">
            <v>0</v>
          </cell>
          <cell r="M838">
            <v>0</v>
          </cell>
          <cell r="N838">
            <v>0</v>
          </cell>
        </row>
        <row r="840"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L840">
            <v>0</v>
          </cell>
          <cell r="M840">
            <v>0</v>
          </cell>
          <cell r="N840">
            <v>0</v>
          </cell>
        </row>
        <row r="1266">
          <cell r="H1266">
            <v>0</v>
          </cell>
          <cell r="I1266">
            <v>0</v>
          </cell>
          <cell r="J1266">
            <v>0</v>
          </cell>
          <cell r="M1266">
            <v>0</v>
          </cell>
          <cell r="N1266">
            <v>0</v>
          </cell>
        </row>
        <row r="1267">
          <cell r="G1267">
            <v>0</v>
          </cell>
          <cell r="H1267">
            <v>0</v>
          </cell>
          <cell r="I1267">
            <v>0</v>
          </cell>
          <cell r="J1267">
            <v>0</v>
          </cell>
        </row>
        <row r="1454">
          <cell r="G1454">
            <v>0</v>
          </cell>
          <cell r="H1454">
            <v>0</v>
          </cell>
          <cell r="I1454">
            <v>0</v>
          </cell>
          <cell r="J1454">
            <v>0</v>
          </cell>
          <cell r="L1454">
            <v>0</v>
          </cell>
          <cell r="M1454">
            <v>0</v>
          </cell>
          <cell r="N1454">
            <v>0</v>
          </cell>
        </row>
        <row r="1455">
          <cell r="G1455">
            <v>0</v>
          </cell>
          <cell r="H1455">
            <v>0</v>
          </cell>
          <cell r="I1455">
            <v>0</v>
          </cell>
          <cell r="J1455">
            <v>0</v>
          </cell>
          <cell r="L1455">
            <v>0</v>
          </cell>
          <cell r="M1455">
            <v>0</v>
          </cell>
          <cell r="N1455">
            <v>0</v>
          </cell>
        </row>
        <row r="1456">
          <cell r="G1456">
            <v>0</v>
          </cell>
          <cell r="H1456">
            <v>0</v>
          </cell>
          <cell r="I1456">
            <v>0</v>
          </cell>
          <cell r="J1456">
            <v>0</v>
          </cell>
          <cell r="L1456">
            <v>0</v>
          </cell>
          <cell r="M1456">
            <v>0</v>
          </cell>
          <cell r="N1456">
            <v>0</v>
          </cell>
        </row>
        <row r="1457">
          <cell r="G1457">
            <v>0</v>
          </cell>
          <cell r="H1457">
            <v>0</v>
          </cell>
          <cell r="I1457">
            <v>0</v>
          </cell>
          <cell r="J1457">
            <v>0</v>
          </cell>
          <cell r="L1457">
            <v>0</v>
          </cell>
          <cell r="M1457">
            <v>0</v>
          </cell>
          <cell r="N1457">
            <v>0</v>
          </cell>
        </row>
        <row r="1458">
          <cell r="G1458">
            <v>0</v>
          </cell>
          <cell r="H1458">
            <v>0</v>
          </cell>
          <cell r="I1458">
            <v>0</v>
          </cell>
          <cell r="J1458">
            <v>0</v>
          </cell>
          <cell r="L1458">
            <v>0</v>
          </cell>
          <cell r="M1458">
            <v>0</v>
          </cell>
          <cell r="N1458">
            <v>0</v>
          </cell>
        </row>
        <row r="1459">
          <cell r="G1459">
            <v>0</v>
          </cell>
          <cell r="H1459">
            <v>0</v>
          </cell>
          <cell r="I1459">
            <v>0</v>
          </cell>
          <cell r="J1459">
            <v>0</v>
          </cell>
        </row>
        <row r="1460">
          <cell r="G1460">
            <v>0</v>
          </cell>
          <cell r="H1460">
            <v>0</v>
          </cell>
          <cell r="I1460">
            <v>0</v>
          </cell>
          <cell r="J1460">
            <v>0</v>
          </cell>
        </row>
        <row r="1461">
          <cell r="G1461">
            <v>0</v>
          </cell>
          <cell r="H1461">
            <v>0</v>
          </cell>
          <cell r="I1461">
            <v>0</v>
          </cell>
          <cell r="J1461">
            <v>0</v>
          </cell>
        </row>
        <row r="1462">
          <cell r="J1462">
            <v>0</v>
          </cell>
        </row>
        <row r="1463">
          <cell r="J1463">
            <v>0</v>
          </cell>
        </row>
        <row r="1464">
          <cell r="J1464">
            <v>0</v>
          </cell>
        </row>
        <row r="1465">
          <cell r="J1465">
            <v>0</v>
          </cell>
        </row>
        <row r="1468">
          <cell r="G1468">
            <v>0</v>
          </cell>
          <cell r="H1468">
            <v>0</v>
          </cell>
          <cell r="I1468">
            <v>0</v>
          </cell>
          <cell r="J1468">
            <v>0</v>
          </cell>
          <cell r="L1468">
            <v>0</v>
          </cell>
          <cell r="M1468">
            <v>0</v>
          </cell>
          <cell r="N1468">
            <v>0</v>
          </cell>
        </row>
        <row r="1469">
          <cell r="G1469">
            <v>0</v>
          </cell>
          <cell r="H1469">
            <v>0</v>
          </cell>
          <cell r="I1469">
            <v>0</v>
          </cell>
          <cell r="J1469">
            <v>0</v>
          </cell>
          <cell r="L1469">
            <v>0</v>
          </cell>
          <cell r="M1469">
            <v>0</v>
          </cell>
          <cell r="N1469">
            <v>0</v>
          </cell>
        </row>
      </sheetData>
      <sheetData sheetId="15" refreshError="1">
        <row r="9">
          <cell r="B9" t="str">
            <v>Senior Debt*/EBITDA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B10" t="str">
            <v>Total Debt/EBITDA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B11" t="str">
            <v>Total Debt/(EBITDA-CAPEX)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O11" t="str">
            <v>EBITDA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V11">
            <v>0</v>
          </cell>
          <cell r="W11">
            <v>0</v>
          </cell>
          <cell r="X11">
            <v>0</v>
          </cell>
        </row>
        <row r="12">
          <cell r="O12" t="str">
            <v>EBITDA Margin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V12">
            <v>0</v>
          </cell>
          <cell r="W12">
            <v>0</v>
          </cell>
          <cell r="X12">
            <v>0</v>
          </cell>
        </row>
        <row r="13">
          <cell r="O13" t="str">
            <v>% Growth</v>
          </cell>
          <cell r="R13">
            <v>0</v>
          </cell>
          <cell r="S13">
            <v>0</v>
          </cell>
          <cell r="T13">
            <v>0</v>
          </cell>
          <cell r="W13">
            <v>0</v>
          </cell>
          <cell r="X13">
            <v>0</v>
          </cell>
        </row>
        <row r="14">
          <cell r="O14" t="str">
            <v>Depreciation &amp; Amortization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V14">
            <v>0</v>
          </cell>
          <cell r="W14">
            <v>0</v>
          </cell>
          <cell r="X14">
            <v>0</v>
          </cell>
        </row>
        <row r="25">
          <cell r="B25" t="str">
            <v>EBITDA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I25">
            <v>0</v>
          </cell>
          <cell r="J25">
            <v>0</v>
          </cell>
          <cell r="K25">
            <v>0</v>
          </cell>
          <cell r="O25" t="str">
            <v>Total Cash &amp; Cash Equivalents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V25">
            <v>0</v>
          </cell>
          <cell r="W25">
            <v>0</v>
          </cell>
          <cell r="X25">
            <v>0</v>
          </cell>
        </row>
        <row r="26">
          <cell r="B26" t="str">
            <v>Interest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I26">
            <v>0</v>
          </cell>
          <cell r="J26">
            <v>0</v>
          </cell>
          <cell r="K26">
            <v>0</v>
          </cell>
          <cell r="O26" t="str">
            <v>Working Capital, Including Cash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V26">
            <v>0</v>
          </cell>
          <cell r="W26">
            <v>0</v>
          </cell>
          <cell r="X26">
            <v>0</v>
          </cell>
        </row>
        <row r="27">
          <cell r="B27" t="str">
            <v>CAPEX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  <cell r="K27">
            <v>0</v>
          </cell>
        </row>
        <row r="28">
          <cell r="B28" t="str">
            <v>EBITDA/Total Interest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I28">
            <v>0</v>
          </cell>
          <cell r="J28">
            <v>0</v>
          </cell>
          <cell r="K28">
            <v>0</v>
          </cell>
        </row>
        <row r="29">
          <cell r="B29" t="str">
            <v>(EBITDA-CAPEX)/Total Interest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B30" t="str">
            <v>EBIT/Total Interest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  <cell r="K30">
            <v>0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sumitomo"/>
      <sheetName val="volkswagen"/>
      <sheetName val="banespa"/>
      <sheetName val="ajuste e abertura relatório"/>
      <sheetName val="juros 2000"/>
      <sheetName val="Tickmarks"/>
      <sheetName val="Abertura das Contas"/>
      <sheetName val="Movimentação dos Empréstimos"/>
      <sheetName val="Controle das Circul. 06.03"/>
      <sheetName val="Nota Explicativa"/>
      <sheetName val="Outorga 2003"/>
      <sheetName val="XREF"/>
      <sheetName val="Movimentação {ppc}"/>
      <sheetName val="Outorga"/>
      <sheetName val="Segregação CP vs LP"/>
      <sheetName val="Suporte para NE {ppc}"/>
      <sheetName val="Mapa Mov. Empréstimos 06.03"/>
      <sheetName val="Teste da Mov. dos Emprést.06.03"/>
      <sheetName val="Nota Explicativa 06.03"/>
      <sheetName val="Outorga Fixa 06.03"/>
      <sheetName val="Sheet1"/>
      <sheetName val="Resumo Empréstimos"/>
      <sheetName val="Outorga Fixa"/>
      <sheetName val="Mapa Mov. Empréstimos 11_03"/>
      <sheetName val="Teste da Mov. dos Emprést.11_03"/>
      <sheetName val="Nota Explicativa 12.03"/>
      <sheetName val="Controle das Circul. 11_03"/>
      <sheetName val="Outorga Fixa e Variável 30.11 H"/>
      <sheetName val="Parametro Outorga"/>
      <sheetName val="Threshold Calc"/>
      <sheetName val="Outorga Fixa e Variável 30.06 H"/>
      <sheetName val="Teste da Mov. dos Emprést.12_03"/>
      <sheetName val="Nota Explicativa12.03"/>
      <sheetName val="Nota Explicativa 11.03"/>
      <sheetName val="Controle das Circul. 11 e 12.03"/>
      <sheetName val="Movimentação"/>
      <sheetName val="Resumo 30-11"/>
      <sheetName val="Emp. Nacionais"/>
      <sheetName val="Swap"/>
      <sheetName val="Moeda Estrangeira"/>
      <sheetName val="Finame Bandeirantes"/>
      <sheetName val="Finame Brad. e BB"/>
      <sheetName val="Juros Total"/>
      <sheetName val="Mapa de movimentação"/>
      <sheetName val="Parâmetro"/>
      <sheetName val="Circularização"/>
      <sheetName val="Info Empréstimos"/>
      <sheetName val="Mapa mov {ppc}"/>
      <sheetName val="Suporte para Report"/>
      <sheetName val="Segregação CP x LP"/>
      <sheetName val="Finame"/>
      <sheetName val="TCalc (2)"/>
      <sheetName val="Empréstimos"/>
      <sheetName val="TCalc (1)"/>
      <sheetName val="TCalc (3)"/>
      <sheetName val="Para Ref."/>
      <sheetName val="Mapa de emprest 09.04"/>
      <sheetName val="Circularização ACC 09.04"/>
      <sheetName val="Circularização09.04 "/>
      <sheetName val="Circularização 31.12"/>
      <sheetName val="Comp. e Mapa de mov empr. 31.12"/>
      <sheetName val="Mapa"/>
      <sheetName val="Mapa 31.10"/>
      <sheetName val="Mapa 31.12"/>
      <sheetName val="Circularização 31.10"/>
      <sheetName val="Empréstimo Safra"/>
      <sheetName val="Memo"/>
      <sheetName val="Razão Empréstimos"/>
      <sheetName val="NE 7"/>
      <sheetName val="Circularizações"/>
      <sheetName val="Mapa de Movimentação {ppc}"/>
      <sheetName val="Mútuo OHL {ppc}"/>
      <sheetName val="Mútuo SPR {ppc}"/>
      <sheetName val="Covenants"/>
      <sheetName val="Cálculo Parâmetro"/>
      <sheetName val="Summary Page"/>
      <sheetName val="NEs"/>
      <sheetName val="Teste de Baixas"/>
      <sheetName val="Empréstimos - 31.12.06"/>
      <sheetName val="Empréstimos - PAS"/>
      <sheetName val="Memo Empréstimos"/>
      <sheetName val="Cálculo do Parâmetro"/>
      <sheetName val="Off books Set.05"/>
      <sheetName val="Off book dez 05"/>
      <sheetName val="Empréstimos Estrangeiros"/>
      <sheetName val="Garantias Set.05"/>
      <sheetName val="Garantias dez 05"/>
      <sheetName val="Insuf Carteira"/>
      <sheetName val="Contratos Dez.05"/>
      <sheetName val="Resumo BP - Set.05"/>
      <sheetName val="Resumo BPI dez 05"/>
      <sheetName val="Composição empréstimo BPI dez"/>
      <sheetName val="Resumo MKT"/>
      <sheetName val="Adições"/>
      <sheetName val="Detalhado - Set.05"/>
      <sheetName val="Mapa Movimentação - 30.09"/>
      <sheetName val="Pgtos Set.05"/>
      <sheetName val="Pgtos dez 05"/>
      <sheetName val="Taxa Média Juros"/>
      <sheetName val="Resumo das Circularizações"/>
      <sheetName val="Fomentar - BEG"/>
      <sheetName val="Saldo Leiloado CIPA"/>
      <sheetName val="Resumo"/>
      <sheetName val="Saldo não leiloado - CIPA"/>
      <sheetName val="96.786-6"/>
      <sheetName val="97.052-2"/>
      <sheetName val="96.778-5"/>
      <sheetName val="671.362-2"/>
      <sheetName val="30.264 UMBDES"/>
      <sheetName val="30.264 TJLP"/>
      <sheetName val="Movimentação Mútuo"/>
      <sheetName val="NE 8"/>
      <sheetName val="Cálculo do Escalonamento"/>
      <sheetName val="PAS Encargos"/>
      <sheetName val="Empréstimo 31.12"/>
      <sheetName val="Empréstimo Citibank 31.12"/>
      <sheetName val="ACC {PPC} e PAS Encargos_30.09."/>
      <sheetName val="Empréstimos 30.09"/>
      <sheetName val="Níveis Parâmetro"/>
      <sheetName val="ACC {PPC}"/>
      <sheetName val="ACE {PPC}"/>
      <sheetName val="NE"/>
      <sheetName val="ACC {PPC} e PAS Encargos"/>
      <sheetName val="Segregação"/>
      <sheetName val="Empréstimo"/>
      <sheetName val="Movimentação 09"/>
      <sheetName val="Sumário"/>
      <sheetName val="Rollforward"/>
      <sheetName val="Mapa Movim. 3112"/>
      <sheetName val="Controle Empréstimos"/>
      <sheetName val="Parametro"/>
      <sheetName val="investimentos"/>
      <sheetName val="EmpFin"/>
      <sheetName val="Movimentação Imobilizado"/>
      <sheetName val="Mapa Empréstimos"/>
      <sheetName val="Contrato a termo"/>
      <sheetName val="Fluxo de Caixa CF"/>
      <sheetName val="Calculo global Depr."/>
      <sheetName val="Others than Risks"/>
      <sheetName val="Rollfoward"/>
      <sheetName val="Derivativos"/>
      <sheetName val="Teste Adição &amp; Baixas"/>
      <sheetName val="Global Juros"/>
      <sheetName val="Global Variação cambial"/>
      <sheetName val="rough"/>
      <sheetName val="Macros"/>
      <sheetName val="Cash flow"/>
      <sheetName val="Movim. DOAR (31_12_03)"/>
      <sheetName val="Summary"/>
      <sheetName val="Mapa movimentação"/>
      <sheetName val="Segregação CP e LP Empréstimos"/>
      <sheetName val="{PPC} - Saldo C. Giro BB"/>
      <sheetName val="SELIC"/>
      <sheetName val="Comissões"/>
      <sheetName val="Tarifas"/>
      <sheetName val="Suporte NE"/>
      <sheetName val="Teste Adições"/>
      <sheetName val="Mapa Imobilizado"/>
      <sheetName val="Control Sheet"/>
      <sheetName val="DCF Matrix Red"/>
      <sheetName val="Control Page"/>
      <sheetName val="Model"/>
      <sheetName val="FLUXO GERAL"/>
      <sheetName val="Customize Your Invoice"/>
      <sheetName val="2000"/>
      <sheetName val="Worksheet in (C) 6310 Empréstim"/>
      <sheetName val="PAS Juros"/>
      <sheetName val="Fiança Bancária"/>
      <sheetName val="ACUMULADO ANO 2001"/>
      <sheetName val="De-Par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 refreshError="1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/>
      <sheetData sheetId="58"/>
      <sheetData sheetId="59"/>
      <sheetData sheetId="60"/>
      <sheetData sheetId="61"/>
      <sheetData sheetId="62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/>
      <sheetData sheetId="129"/>
      <sheetData sheetId="130"/>
      <sheetData sheetId="131"/>
      <sheetData sheetId="132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/>
      <sheetData sheetId="142"/>
      <sheetData sheetId="143"/>
      <sheetData sheetId="144"/>
      <sheetData sheetId="145"/>
      <sheetData sheetId="146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"/>
      <sheetName val="Report Op. Norte"/>
      <sheetName val="Report Op. Sul"/>
      <sheetName val="Report Op. Brado"/>
      <sheetName val="BD &gt;&gt;&gt;&gt;&gt;&gt;"/>
      <sheetName val="BD.CF.N Dedicado"/>
      <sheetName val="BD.CF.N Matricial"/>
      <sheetName val="BD.CF.N Corporativo"/>
      <sheetName val="BD.SGA.N Dedicado"/>
      <sheetName val="BD.SGA.N Matricial"/>
      <sheetName val="BD.SGA.N Corporativo"/>
      <sheetName val="BD.CF.N Brado"/>
      <sheetName val="BD.E.N"/>
      <sheetName val="BD.O.N"/>
      <sheetName val="BD.T.N"/>
      <sheetName val="BD.CF.S Dedicado"/>
      <sheetName val="BD.CF.S Matricial"/>
      <sheetName val="BD.CF.S Corporativo"/>
      <sheetName val="BD.SGA.S Dedicado"/>
      <sheetName val="BD.SGA.S Matricial"/>
      <sheetName val="BD.SGA.S Corporativo"/>
      <sheetName val="BD.CF.S Brado"/>
      <sheetName val="BD.E.S"/>
      <sheetName val="BD.O.S"/>
      <sheetName val="BD.T.S"/>
      <sheetName val="BD.CF.B Dedicado"/>
      <sheetName val="BD.CF.B Matricial"/>
      <sheetName val="BD.CF.B Corporativo"/>
      <sheetName val="BD.SGA.B Dedicado"/>
      <sheetName val="BD.SGA.B Matricial"/>
      <sheetName val="BD.SGA.B Corporativo"/>
      <sheetName val="BD.CF.B Brado"/>
      <sheetName val="BD.E.B"/>
      <sheetName val="BD.O.B"/>
      <sheetName val="BD.T.B"/>
      <sheetName val="Aux"/>
    </sheetNames>
    <sheetDataSet>
      <sheetData sheetId="0">
        <row r="5">
          <cell r="C5" t="str">
            <v>Abril</v>
          </cell>
        </row>
      </sheetData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/>
      <sheetData sheetId="33"/>
      <sheetData sheetId="34"/>
      <sheetData sheetId="35">
        <row r="4">
          <cell r="B4" t="str">
            <v>Mês</v>
          </cell>
          <cell r="C4" t="str">
            <v>Resumido</v>
          </cell>
          <cell r="D4" t="str">
            <v>Número</v>
          </cell>
          <cell r="E4" t="str">
            <v xml:space="preserve">Mês | </v>
          </cell>
          <cell r="F4" t="str">
            <v>Mês | Ant.</v>
          </cell>
        </row>
        <row r="5">
          <cell r="B5" t="str">
            <v>Janeiro</v>
          </cell>
          <cell r="C5">
            <v>43466</v>
          </cell>
          <cell r="D5">
            <v>1</v>
          </cell>
          <cell r="E5" t="str">
            <v>Mês | jan-19</v>
          </cell>
          <cell r="F5" t="str">
            <v>Mês | jan-18</v>
          </cell>
        </row>
        <row r="6">
          <cell r="B6" t="str">
            <v>Fevereiro</v>
          </cell>
          <cell r="C6">
            <v>43497</v>
          </cell>
          <cell r="D6">
            <v>2</v>
          </cell>
          <cell r="E6" t="str">
            <v>Mês | fev-19</v>
          </cell>
          <cell r="F6" t="str">
            <v>Mês | fev-18</v>
          </cell>
        </row>
        <row r="7">
          <cell r="B7" t="str">
            <v>Março</v>
          </cell>
          <cell r="C7">
            <v>43525</v>
          </cell>
          <cell r="D7">
            <v>3</v>
          </cell>
          <cell r="E7" t="str">
            <v>Mês | mar-19</v>
          </cell>
          <cell r="F7" t="str">
            <v>Mês | mar-18</v>
          </cell>
        </row>
        <row r="8">
          <cell r="B8" t="str">
            <v>Abril</v>
          </cell>
          <cell r="C8">
            <v>43556</v>
          </cell>
          <cell r="D8">
            <v>4</v>
          </cell>
          <cell r="E8" t="str">
            <v>Mês | abr-19</v>
          </cell>
          <cell r="F8" t="str">
            <v>Mês | abr-18</v>
          </cell>
        </row>
        <row r="9">
          <cell r="B9" t="str">
            <v>Maio</v>
          </cell>
          <cell r="C9">
            <v>43586</v>
          </cell>
          <cell r="D9">
            <v>5</v>
          </cell>
          <cell r="E9" t="str">
            <v>Mês | mai-19</v>
          </cell>
          <cell r="F9" t="str">
            <v>Mês | mai-18</v>
          </cell>
        </row>
        <row r="10">
          <cell r="B10" t="str">
            <v>Junho</v>
          </cell>
          <cell r="C10">
            <v>43617</v>
          </cell>
          <cell r="D10">
            <v>6</v>
          </cell>
          <cell r="E10" t="str">
            <v>Mês | jun-19</v>
          </cell>
          <cell r="F10" t="str">
            <v>Mês | jun-18</v>
          </cell>
        </row>
        <row r="11">
          <cell r="B11" t="str">
            <v>Julho</v>
          </cell>
          <cell r="C11">
            <v>43647</v>
          </cell>
          <cell r="D11">
            <v>7</v>
          </cell>
          <cell r="E11" t="str">
            <v>Mês | jul-19</v>
          </cell>
          <cell r="F11" t="str">
            <v>Mês | jul-18</v>
          </cell>
        </row>
        <row r="12">
          <cell r="B12" t="str">
            <v>Agosto</v>
          </cell>
          <cell r="C12">
            <v>43678</v>
          </cell>
          <cell r="D12">
            <v>8</v>
          </cell>
          <cell r="E12" t="str">
            <v>Mês | ago-19</v>
          </cell>
          <cell r="F12" t="str">
            <v>Mês | ago-18</v>
          </cell>
        </row>
        <row r="13">
          <cell r="B13" t="str">
            <v>Setembro</v>
          </cell>
          <cell r="C13">
            <v>43709</v>
          </cell>
          <cell r="D13">
            <v>9</v>
          </cell>
          <cell r="E13" t="str">
            <v>Mês | set-19</v>
          </cell>
          <cell r="F13" t="str">
            <v>Mês | set-18</v>
          </cell>
        </row>
        <row r="14">
          <cell r="B14" t="str">
            <v>Outubro</v>
          </cell>
          <cell r="C14">
            <v>43739</v>
          </cell>
          <cell r="D14">
            <v>10</v>
          </cell>
          <cell r="E14" t="str">
            <v>Mês | out-19</v>
          </cell>
          <cell r="F14" t="str">
            <v>Mês | out-18</v>
          </cell>
        </row>
        <row r="15">
          <cell r="B15" t="str">
            <v>Novembro</v>
          </cell>
          <cell r="C15">
            <v>43770</v>
          </cell>
          <cell r="D15">
            <v>11</v>
          </cell>
          <cell r="E15" t="str">
            <v>Mês | nov-19</v>
          </cell>
          <cell r="F15" t="str">
            <v>Mês | nov-18</v>
          </cell>
        </row>
        <row r="16">
          <cell r="B16" t="str">
            <v>Dezembro</v>
          </cell>
          <cell r="C16">
            <v>43800</v>
          </cell>
          <cell r="D16">
            <v>12</v>
          </cell>
          <cell r="E16" t="str">
            <v>Mês | dez-19</v>
          </cell>
          <cell r="F16" t="str">
            <v>Mês | dez-18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"/>
      <sheetName val="Prod. UP Def"/>
      <sheetName val="ResumoGeral"/>
      <sheetName val="Resumo "/>
      <sheetName val="Prod. Mensal Def "/>
      <sheetName val="Produção"/>
      <sheetName val="Prod. M. Horária"/>
      <sheetName val="P. F. Intervalo"/>
      <sheetName val="Em Percurso"/>
      <sheetName val="P.Manut.Prog."/>
      <sheetName val="P.Avaria"/>
      <sheetName val="P.Peças"/>
      <sheetName val="P.Diversos"/>
      <sheetName val="H.Trabalhadas"/>
      <sheetName val="Disponibilidade"/>
      <sheetName val="Utilização"/>
      <sheetName val="P.Manut 07-16 S4"/>
      <sheetName val="P.Manut 08-16 SNA"/>
      <sheetName val="P.Manut 07-16 BRBS"/>
      <sheetName val="Jan"/>
      <sheetName val="Fev"/>
      <sheetName val="Mar"/>
      <sheetName val="Abr"/>
      <sheetName val="Maio"/>
      <sheetName val="Jun"/>
      <sheetName val="Jul"/>
      <sheetName val="Ago"/>
      <sheetName val="Set"/>
      <sheetName val="Out"/>
      <sheetName val="Nov"/>
      <sheetName val="Dez"/>
      <sheetName val="ACUMULADO ANO 2001"/>
      <sheetName val="Prod. UP Def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>
        <row r="6">
          <cell r="B6">
            <v>1</v>
          </cell>
        </row>
        <row r="7">
          <cell r="B7">
            <v>1</v>
          </cell>
        </row>
        <row r="8">
          <cell r="B8">
            <v>1</v>
          </cell>
        </row>
        <row r="9">
          <cell r="B9">
            <v>1</v>
          </cell>
        </row>
        <row r="10">
          <cell r="B10">
            <v>1</v>
          </cell>
        </row>
        <row r="11">
          <cell r="B11">
            <v>1</v>
          </cell>
        </row>
        <row r="12">
          <cell r="B12">
            <v>1</v>
          </cell>
        </row>
        <row r="13">
          <cell r="B13">
            <v>1</v>
          </cell>
        </row>
      </sheetData>
      <sheetData sheetId="32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ilha1">
    <tabColor rgb="FFFF0000"/>
  </sheetPr>
  <dimension ref="A1:CH100"/>
  <sheetViews>
    <sheetView showGridLines="0" topLeftCell="BO7" workbookViewId="0"/>
  </sheetViews>
  <sheetFormatPr defaultColWidth="9.140625" defaultRowHeight="11.25" x14ac:dyDescent="0.2"/>
  <cols>
    <col min="1" max="1" width="20.7109375" style="13" customWidth="1"/>
    <col min="2" max="2" width="26.140625" style="13" bestFit="1" customWidth="1"/>
    <col min="3" max="3" width="39.85546875" style="13" bestFit="1" customWidth="1"/>
    <col min="4" max="4" width="12.85546875" style="13" customWidth="1"/>
    <col min="5" max="5" width="12" style="13" customWidth="1"/>
    <col min="6" max="6" width="12.140625" style="13" customWidth="1"/>
    <col min="7" max="12" width="12" style="13" customWidth="1"/>
    <col min="13" max="13" width="12.140625" style="13" customWidth="1"/>
    <col min="14" max="14" width="12" style="13" customWidth="1"/>
    <col min="15" max="16" width="12.5703125" style="13" customWidth="1"/>
    <col min="17" max="17" width="12.85546875" style="13" customWidth="1"/>
    <col min="18" max="18" width="12" style="13" customWidth="1"/>
    <col min="19" max="19" width="12.140625" style="13" customWidth="1"/>
    <col min="20" max="25" width="12" style="13" customWidth="1"/>
    <col min="26" max="26" width="12.140625" style="13" customWidth="1"/>
    <col min="27" max="27" width="12" style="13" customWidth="1"/>
    <col min="28" max="29" width="12.5703125" style="13" customWidth="1"/>
    <col min="30" max="30" width="12.85546875" style="13" customWidth="1"/>
    <col min="31" max="31" width="12" style="13" customWidth="1"/>
    <col min="32" max="32" width="12.140625" style="13" customWidth="1"/>
    <col min="33" max="38" width="12" style="13" customWidth="1"/>
    <col min="39" max="39" width="12.140625" style="13" customWidth="1"/>
    <col min="40" max="40" width="12" style="13" customWidth="1"/>
    <col min="41" max="42" width="12.5703125" style="13" customWidth="1"/>
    <col min="43" max="43" width="12.85546875" style="13" customWidth="1"/>
    <col min="44" max="44" width="12" style="13" customWidth="1"/>
    <col min="45" max="45" width="12.140625" style="13" customWidth="1"/>
    <col min="46" max="51" width="12" style="13" customWidth="1"/>
    <col min="52" max="52" width="12.140625" style="13" customWidth="1"/>
    <col min="53" max="53" width="12" style="13" customWidth="1"/>
    <col min="54" max="55" width="12.5703125" style="13" customWidth="1"/>
    <col min="56" max="56" width="13.85546875" style="13" bestFit="1" customWidth="1"/>
    <col min="57" max="57" width="12" style="13" bestFit="1" customWidth="1"/>
    <col min="58" max="58" width="12.85546875" style="13" bestFit="1" customWidth="1"/>
    <col min="59" max="67" width="12" style="13" bestFit="1" customWidth="1"/>
    <col min="68" max="68" width="12" style="13" customWidth="1"/>
    <col min="69" max="69" width="12.85546875" style="13" bestFit="1" customWidth="1"/>
    <col min="70" max="81" width="12" style="13" customWidth="1"/>
    <col min="82" max="16384" width="9.140625" style="13"/>
  </cols>
  <sheetData>
    <row r="1" spans="1:86" ht="11.25" customHeight="1" x14ac:dyDescent="0.25">
      <c r="B1" s="13" t="s">
        <v>0</v>
      </c>
      <c r="C1" s="13" t="s">
        <v>1</v>
      </c>
      <c r="CH1"/>
    </row>
    <row r="2" spans="1:86" ht="11.25" customHeight="1" x14ac:dyDescent="0.25">
      <c r="B2" s="13" t="s">
        <v>2</v>
      </c>
      <c r="C2" s="13" t="s">
        <v>3</v>
      </c>
      <c r="CH2"/>
    </row>
    <row r="3" spans="1:86" ht="11.25" customHeight="1" x14ac:dyDescent="0.25">
      <c r="B3" s="13" t="s">
        <v>4</v>
      </c>
      <c r="C3" s="13" t="s">
        <v>5</v>
      </c>
      <c r="CH3"/>
    </row>
    <row r="4" spans="1:86" ht="11.25" customHeight="1" x14ac:dyDescent="0.25">
      <c r="B4" s="13" t="s">
        <v>6</v>
      </c>
      <c r="C4" s="13" t="s">
        <v>7</v>
      </c>
      <c r="CH4"/>
    </row>
    <row r="5" spans="1:86" ht="11.25" customHeight="1" x14ac:dyDescent="0.25">
      <c r="B5" s="13" t="s">
        <v>8</v>
      </c>
      <c r="C5" s="13" t="s">
        <v>9</v>
      </c>
      <c r="CH5"/>
    </row>
    <row r="6" spans="1:86" ht="11.25" customHeight="1" x14ac:dyDescent="0.25">
      <c r="B6" s="13" t="s">
        <v>10</v>
      </c>
      <c r="C6" s="13" t="s">
        <v>11</v>
      </c>
      <c r="CH6"/>
    </row>
    <row r="7" spans="1:86" ht="11.25" customHeight="1" x14ac:dyDescent="0.25">
      <c r="B7" s="13" t="s">
        <v>12</v>
      </c>
      <c r="C7" s="13" t="s">
        <v>13</v>
      </c>
      <c r="CH7"/>
    </row>
    <row r="8" spans="1:86" ht="11.25" customHeight="1" x14ac:dyDescent="0.25">
      <c r="B8" s="13" t="s">
        <v>14</v>
      </c>
      <c r="C8" s="13" t="s">
        <v>15</v>
      </c>
      <c r="CH8"/>
    </row>
    <row r="9" spans="1:86" ht="11.25" customHeight="1" x14ac:dyDescent="0.25">
      <c r="B9" s="13" t="s">
        <v>16</v>
      </c>
      <c r="C9" s="13" t="s">
        <v>17</v>
      </c>
      <c r="CH9"/>
    </row>
    <row r="10" spans="1:86" ht="11.25" customHeight="1" x14ac:dyDescent="0.25">
      <c r="B10" s="13" t="s">
        <v>18</v>
      </c>
      <c r="C10" s="13" t="s">
        <v>19</v>
      </c>
      <c r="CH10"/>
    </row>
    <row r="11" spans="1:86" ht="11.25" customHeight="1" x14ac:dyDescent="0.25">
      <c r="B11" s="13" t="s">
        <v>20</v>
      </c>
      <c r="C11" s="13" t="s">
        <v>21</v>
      </c>
      <c r="CF11"/>
      <c r="CG11"/>
      <c r="CH11"/>
    </row>
    <row r="12" spans="1:86" ht="11.25" customHeight="1" x14ac:dyDescent="0.25">
      <c r="CF12"/>
      <c r="CG12"/>
      <c r="CH12"/>
    </row>
    <row r="13" spans="1:86" ht="11.25" customHeight="1" x14ac:dyDescent="0.25">
      <c r="D13" s="13" t="s">
        <v>22</v>
      </c>
      <c r="E13" s="13" t="s">
        <v>22</v>
      </c>
      <c r="F13" s="13" t="s">
        <v>22</v>
      </c>
      <c r="G13" s="13" t="s">
        <v>22</v>
      </c>
      <c r="H13" s="13" t="s">
        <v>22</v>
      </c>
      <c r="I13" s="13" t="s">
        <v>22</v>
      </c>
      <c r="J13" s="13" t="s">
        <v>22</v>
      </c>
      <c r="K13" s="13" t="s">
        <v>22</v>
      </c>
      <c r="L13" s="13" t="s">
        <v>22</v>
      </c>
      <c r="M13" s="13" t="s">
        <v>22</v>
      </c>
      <c r="N13" s="13" t="s">
        <v>22</v>
      </c>
      <c r="O13" s="13" t="s">
        <v>22</v>
      </c>
      <c r="P13" s="13" t="s">
        <v>22</v>
      </c>
      <c r="Q13" s="13" t="s">
        <v>23</v>
      </c>
      <c r="R13" s="13" t="s">
        <v>23</v>
      </c>
      <c r="S13" s="13" t="s">
        <v>23</v>
      </c>
      <c r="T13" s="13" t="s">
        <v>23</v>
      </c>
      <c r="U13" s="13" t="s">
        <v>23</v>
      </c>
      <c r="V13" s="13" t="s">
        <v>23</v>
      </c>
      <c r="W13" s="13" t="s">
        <v>23</v>
      </c>
      <c r="X13" s="13" t="s">
        <v>23</v>
      </c>
      <c r="Y13" s="13" t="s">
        <v>23</v>
      </c>
      <c r="Z13" s="13" t="s">
        <v>23</v>
      </c>
      <c r="AA13" s="13" t="s">
        <v>23</v>
      </c>
      <c r="AB13" s="13" t="s">
        <v>23</v>
      </c>
      <c r="AC13" s="13" t="s">
        <v>23</v>
      </c>
      <c r="AD13" s="13" t="s">
        <v>24</v>
      </c>
      <c r="AE13" s="13" t="s">
        <v>24</v>
      </c>
      <c r="AF13" s="13" t="s">
        <v>24</v>
      </c>
      <c r="AG13" s="13" t="s">
        <v>24</v>
      </c>
      <c r="AH13" s="13" t="s">
        <v>24</v>
      </c>
      <c r="AI13" s="13" t="s">
        <v>24</v>
      </c>
      <c r="AJ13" s="13" t="s">
        <v>24</v>
      </c>
      <c r="AK13" s="13" t="s">
        <v>24</v>
      </c>
      <c r="AL13" s="13" t="s">
        <v>24</v>
      </c>
      <c r="AM13" s="13" t="s">
        <v>24</v>
      </c>
      <c r="AN13" s="13" t="s">
        <v>24</v>
      </c>
      <c r="AO13" s="13" t="s">
        <v>24</v>
      </c>
      <c r="AP13" s="13" t="s">
        <v>24</v>
      </c>
      <c r="AQ13" s="13" t="s">
        <v>5</v>
      </c>
      <c r="AR13" s="13" t="s">
        <v>5</v>
      </c>
      <c r="AS13" s="13" t="s">
        <v>5</v>
      </c>
      <c r="AT13" s="13" t="s">
        <v>5</v>
      </c>
      <c r="AU13" s="13" t="s">
        <v>5</v>
      </c>
      <c r="AV13" s="13" t="s">
        <v>5</v>
      </c>
      <c r="AW13" s="13" t="s">
        <v>5</v>
      </c>
      <c r="AX13" s="13" t="s">
        <v>5</v>
      </c>
      <c r="AY13" s="13" t="s">
        <v>5</v>
      </c>
      <c r="AZ13" s="13" t="s">
        <v>5</v>
      </c>
      <c r="BA13" s="13" t="s">
        <v>5</v>
      </c>
      <c r="BB13" s="13" t="s">
        <v>5</v>
      </c>
      <c r="BC13" s="13" t="s">
        <v>5</v>
      </c>
      <c r="BE13" s="13">
        <v>2020</v>
      </c>
      <c r="BF13" s="13">
        <v>2020</v>
      </c>
      <c r="BG13" s="13">
        <v>2020</v>
      </c>
      <c r="BH13" s="13">
        <v>2020</v>
      </c>
      <c r="BI13" s="13">
        <v>2020</v>
      </c>
      <c r="BJ13" s="13">
        <v>2020</v>
      </c>
      <c r="BK13" s="13">
        <v>2020</v>
      </c>
      <c r="BL13" s="13">
        <v>2020</v>
      </c>
      <c r="BM13" s="13">
        <v>2020</v>
      </c>
      <c r="BN13" s="13">
        <v>2020</v>
      </c>
      <c r="BO13" s="13">
        <v>2020</v>
      </c>
      <c r="BP13" s="13">
        <v>2020</v>
      </c>
      <c r="BR13" s="13">
        <v>2021</v>
      </c>
      <c r="BS13" s="13">
        <v>2021</v>
      </c>
      <c r="BT13" s="13">
        <v>2021</v>
      </c>
      <c r="BU13" s="13">
        <v>2021</v>
      </c>
      <c r="BV13" s="13">
        <v>2021</v>
      </c>
      <c r="BW13" s="13">
        <v>2021</v>
      </c>
      <c r="BX13" s="13">
        <v>2021</v>
      </c>
      <c r="BY13" s="13">
        <v>2021</v>
      </c>
      <c r="BZ13" s="13">
        <v>2021</v>
      </c>
      <c r="CA13" s="13">
        <v>2021</v>
      </c>
      <c r="CB13" s="13">
        <v>2021</v>
      </c>
      <c r="CC13" s="13">
        <v>2021</v>
      </c>
      <c r="CF13"/>
      <c r="CG13"/>
      <c r="CH13"/>
    </row>
    <row r="14" spans="1:86" ht="11.25" customHeight="1" x14ac:dyDescent="0.25">
      <c r="A14" s="17" t="s">
        <v>25</v>
      </c>
      <c r="B14" s="17" t="s">
        <v>26</v>
      </c>
      <c r="C14" s="17" t="s">
        <v>27</v>
      </c>
      <c r="D14" s="18" t="s">
        <v>28</v>
      </c>
      <c r="E14" s="17" t="s">
        <v>29</v>
      </c>
      <c r="F14" s="17" t="s">
        <v>30</v>
      </c>
      <c r="G14" s="17" t="s">
        <v>31</v>
      </c>
      <c r="H14" s="17" t="s">
        <v>32</v>
      </c>
      <c r="I14" s="17" t="s">
        <v>33</v>
      </c>
      <c r="J14" s="18" t="s">
        <v>34</v>
      </c>
      <c r="K14" s="17" t="s">
        <v>35</v>
      </c>
      <c r="L14" s="17" t="s">
        <v>36</v>
      </c>
      <c r="M14" s="17" t="s">
        <v>37</v>
      </c>
      <c r="N14" s="17" t="s">
        <v>38</v>
      </c>
      <c r="O14" s="17" t="s">
        <v>39</v>
      </c>
      <c r="P14" s="18" t="s">
        <v>40</v>
      </c>
      <c r="Q14" s="17" t="s">
        <v>28</v>
      </c>
      <c r="R14" s="17" t="s">
        <v>29</v>
      </c>
      <c r="S14" s="17" t="s">
        <v>30</v>
      </c>
      <c r="T14" s="17" t="s">
        <v>31</v>
      </c>
      <c r="U14" s="17" t="s">
        <v>32</v>
      </c>
      <c r="V14" s="18" t="s">
        <v>33</v>
      </c>
      <c r="W14" s="17" t="s">
        <v>34</v>
      </c>
      <c r="X14" s="17" t="s">
        <v>35</v>
      </c>
      <c r="Y14" s="17" t="s">
        <v>36</v>
      </c>
      <c r="Z14" s="17" t="s">
        <v>37</v>
      </c>
      <c r="AA14" s="17" t="s">
        <v>38</v>
      </c>
      <c r="AB14" s="18" t="s">
        <v>39</v>
      </c>
      <c r="AC14" s="17" t="s">
        <v>40</v>
      </c>
      <c r="AD14" s="17" t="s">
        <v>28</v>
      </c>
      <c r="AE14" s="17" t="s">
        <v>29</v>
      </c>
      <c r="AF14" s="17" t="s">
        <v>30</v>
      </c>
      <c r="AG14" s="17" t="s">
        <v>31</v>
      </c>
      <c r="AH14" s="18" t="s">
        <v>32</v>
      </c>
      <c r="AI14" s="17" t="s">
        <v>33</v>
      </c>
      <c r="AJ14" s="17" t="s">
        <v>34</v>
      </c>
      <c r="AK14" s="17" t="s">
        <v>35</v>
      </c>
      <c r="AL14" s="17" t="s">
        <v>36</v>
      </c>
      <c r="AM14" s="17" t="s">
        <v>37</v>
      </c>
      <c r="AN14" s="18" t="s">
        <v>38</v>
      </c>
      <c r="AO14" s="17" t="s">
        <v>39</v>
      </c>
      <c r="AP14" s="17" t="s">
        <v>40</v>
      </c>
      <c r="AQ14" s="18" t="s">
        <v>28</v>
      </c>
      <c r="AR14" s="17" t="s">
        <v>29</v>
      </c>
      <c r="AS14" s="17" t="s">
        <v>30</v>
      </c>
      <c r="AT14" s="17" t="s">
        <v>31</v>
      </c>
      <c r="AU14" s="17" t="s">
        <v>32</v>
      </c>
      <c r="AV14" s="17" t="s">
        <v>33</v>
      </c>
      <c r="AW14" s="17" t="s">
        <v>34</v>
      </c>
      <c r="AX14" s="17" t="s">
        <v>35</v>
      </c>
      <c r="AY14" s="17" t="s">
        <v>36</v>
      </c>
      <c r="AZ14" s="17" t="s">
        <v>37</v>
      </c>
      <c r="BA14" s="17" t="s">
        <v>38</v>
      </c>
      <c r="BB14" s="17" t="s">
        <v>39</v>
      </c>
      <c r="BC14" s="17" t="s">
        <v>40</v>
      </c>
      <c r="BD14" s="17" t="s">
        <v>41</v>
      </c>
      <c r="BE14" s="17" t="s">
        <v>29</v>
      </c>
      <c r="BF14" s="17" t="s">
        <v>30</v>
      </c>
      <c r="BG14" s="17" t="s">
        <v>31</v>
      </c>
      <c r="BH14" s="17" t="s">
        <v>32</v>
      </c>
      <c r="BI14" s="17" t="s">
        <v>33</v>
      </c>
      <c r="BJ14" s="17" t="s">
        <v>34</v>
      </c>
      <c r="BK14" s="17" t="s">
        <v>35</v>
      </c>
      <c r="BL14" s="17" t="s">
        <v>36</v>
      </c>
      <c r="BM14" s="17" t="s">
        <v>37</v>
      </c>
      <c r="BN14" s="17" t="s">
        <v>38</v>
      </c>
      <c r="BO14" s="17" t="s">
        <v>39</v>
      </c>
      <c r="BP14" s="17" t="s">
        <v>40</v>
      </c>
      <c r="BQ14" s="17" t="s">
        <v>42</v>
      </c>
      <c r="BR14" s="17" t="s">
        <v>29</v>
      </c>
      <c r="BS14" s="17" t="s">
        <v>30</v>
      </c>
      <c r="BT14" s="17" t="s">
        <v>31</v>
      </c>
      <c r="BU14" s="17" t="s">
        <v>32</v>
      </c>
      <c r="BV14" s="17" t="s">
        <v>33</v>
      </c>
      <c r="BW14" s="17" t="s">
        <v>34</v>
      </c>
      <c r="BX14" s="17" t="s">
        <v>35</v>
      </c>
      <c r="BY14" s="17" t="s">
        <v>36</v>
      </c>
      <c r="BZ14" s="17" t="s">
        <v>37</v>
      </c>
      <c r="CA14" s="17" t="s">
        <v>38</v>
      </c>
      <c r="CB14" s="17" t="s">
        <v>39</v>
      </c>
      <c r="CC14" s="17" t="s">
        <v>40</v>
      </c>
      <c r="CF14"/>
      <c r="CG14"/>
      <c r="CH14"/>
    </row>
    <row r="15" spans="1:86" ht="11.25" customHeight="1" x14ac:dyDescent="0.25">
      <c r="A15" s="20"/>
      <c r="B15" s="20" t="s">
        <v>43</v>
      </c>
      <c r="C15" s="20" t="s">
        <v>44</v>
      </c>
      <c r="D15" s="21">
        <f t="shared" ref="D15:AI15" si="0">SUM(D16:D19,D28,D39)</f>
        <v>40269274785</v>
      </c>
      <c r="E15" s="21">
        <f t="shared" si="0"/>
        <v>2935859903</v>
      </c>
      <c r="F15" s="21">
        <f t="shared" si="0"/>
        <v>3206215552</v>
      </c>
      <c r="G15" s="21">
        <f t="shared" si="0"/>
        <v>3934263149</v>
      </c>
      <c r="H15" s="21">
        <f t="shared" si="0"/>
        <v>4019427284</v>
      </c>
      <c r="I15" s="21">
        <f t="shared" si="0"/>
        <v>3717579416</v>
      </c>
      <c r="J15" s="21">
        <f t="shared" si="0"/>
        <v>3098303462</v>
      </c>
      <c r="K15" s="21">
        <f t="shared" si="0"/>
        <v>3991928450</v>
      </c>
      <c r="L15" s="21">
        <f t="shared" si="0"/>
        <v>4101131995</v>
      </c>
      <c r="M15" s="21">
        <f t="shared" si="0"/>
        <v>3805228688</v>
      </c>
      <c r="N15" s="21">
        <f t="shared" si="0"/>
        <v>2657968599</v>
      </c>
      <c r="O15" s="21">
        <f t="shared" si="0"/>
        <v>2333336596</v>
      </c>
      <c r="P15" s="21">
        <f t="shared" si="0"/>
        <v>2468031691</v>
      </c>
      <c r="Q15" s="21">
        <f t="shared" si="0"/>
        <v>49687534138</v>
      </c>
      <c r="R15" s="21">
        <f t="shared" si="0"/>
        <v>2400694247</v>
      </c>
      <c r="S15" s="21">
        <f t="shared" si="0"/>
        <v>3457325086</v>
      </c>
      <c r="T15" s="21">
        <f t="shared" si="0"/>
        <v>4163179347</v>
      </c>
      <c r="U15" s="21">
        <f t="shared" si="0"/>
        <v>3979012076</v>
      </c>
      <c r="V15" s="21">
        <f t="shared" si="0"/>
        <v>4230460382</v>
      </c>
      <c r="W15" s="21">
        <f t="shared" si="0"/>
        <v>4104771401</v>
      </c>
      <c r="X15" s="21">
        <f t="shared" si="0"/>
        <v>4584238928</v>
      </c>
      <c r="Y15" s="21">
        <f t="shared" si="0"/>
        <v>4833114222</v>
      </c>
      <c r="Z15" s="21">
        <f t="shared" si="0"/>
        <v>4584363564</v>
      </c>
      <c r="AA15" s="21">
        <f t="shared" si="0"/>
        <v>4796737135</v>
      </c>
      <c r="AB15" s="21">
        <f t="shared" si="0"/>
        <v>4404518043</v>
      </c>
      <c r="AC15" s="21">
        <f t="shared" si="0"/>
        <v>4149119707</v>
      </c>
      <c r="AD15" s="21">
        <f t="shared" si="0"/>
        <v>56365855566.989998</v>
      </c>
      <c r="AE15" s="21">
        <f t="shared" si="0"/>
        <v>3024619551</v>
      </c>
      <c r="AF15" s="21">
        <f t="shared" si="0"/>
        <v>4076401446</v>
      </c>
      <c r="AG15" s="21">
        <f t="shared" si="0"/>
        <v>4726180173</v>
      </c>
      <c r="AH15" s="21">
        <f t="shared" si="0"/>
        <v>4577654180</v>
      </c>
      <c r="AI15" s="21">
        <f t="shared" si="0"/>
        <v>4138350614</v>
      </c>
      <c r="AJ15" s="21">
        <f t="shared" ref="AJ15:BO15" si="1">SUM(AJ16:AJ19,AJ28,AJ39)</f>
        <v>4748781097</v>
      </c>
      <c r="AK15" s="21">
        <f t="shared" si="1"/>
        <v>5299339127</v>
      </c>
      <c r="AL15" s="21">
        <f t="shared" si="1"/>
        <v>5546486360</v>
      </c>
      <c r="AM15" s="21">
        <f t="shared" si="1"/>
        <v>5284907798</v>
      </c>
      <c r="AN15" s="21">
        <f t="shared" si="1"/>
        <v>4891203035</v>
      </c>
      <c r="AO15" s="21">
        <f t="shared" si="1"/>
        <v>5224852231</v>
      </c>
      <c r="AP15" s="21">
        <f t="shared" si="1"/>
        <v>4827079954.9899998</v>
      </c>
      <c r="AQ15" s="21">
        <f t="shared" si="1"/>
        <v>60096159678</v>
      </c>
      <c r="AR15" s="21">
        <f t="shared" si="1"/>
        <v>4113877853</v>
      </c>
      <c r="AS15" s="21">
        <f t="shared" si="1"/>
        <v>4077830912</v>
      </c>
      <c r="AT15" s="21">
        <f t="shared" si="1"/>
        <v>5114060523</v>
      </c>
      <c r="AU15" s="21">
        <f t="shared" si="1"/>
        <v>4578383160</v>
      </c>
      <c r="AV15" s="21">
        <f t="shared" si="1"/>
        <v>4283034713</v>
      </c>
      <c r="AW15" s="21">
        <f t="shared" si="1"/>
        <v>5554706542</v>
      </c>
      <c r="AX15" s="21">
        <f t="shared" si="1"/>
        <v>6176665240</v>
      </c>
      <c r="AY15" s="21">
        <f t="shared" si="1"/>
        <v>5846945066</v>
      </c>
      <c r="AZ15" s="21">
        <f t="shared" si="1"/>
        <v>5353300654</v>
      </c>
      <c r="BA15" s="21">
        <f t="shared" si="1"/>
        <v>5592950155</v>
      </c>
      <c r="BB15" s="21">
        <f t="shared" si="1"/>
        <v>5573179594</v>
      </c>
      <c r="BC15" s="21">
        <f t="shared" si="1"/>
        <v>3831225266</v>
      </c>
      <c r="BD15" s="21">
        <f t="shared" si="1"/>
        <v>62458411884</v>
      </c>
      <c r="BE15" s="21">
        <f t="shared" si="1"/>
        <v>3567796821</v>
      </c>
      <c r="BF15" s="21">
        <f t="shared" si="1"/>
        <v>4909247069</v>
      </c>
      <c r="BG15" s="21">
        <f t="shared" si="1"/>
        <v>3820431784</v>
      </c>
      <c r="BH15" s="21">
        <f t="shared" si="1"/>
        <v>5230196623</v>
      </c>
      <c r="BI15" s="21">
        <f t="shared" si="1"/>
        <v>5744285903</v>
      </c>
      <c r="BJ15" s="21">
        <f t="shared" si="1"/>
        <v>5442092770</v>
      </c>
      <c r="BK15" s="21">
        <f t="shared" si="1"/>
        <v>6156971912</v>
      </c>
      <c r="BL15" s="21">
        <f t="shared" si="1"/>
        <v>5782032590</v>
      </c>
      <c r="BM15" s="21">
        <f t="shared" si="1"/>
        <v>5607934850</v>
      </c>
      <c r="BN15" s="21">
        <f t="shared" si="1"/>
        <v>5735395980</v>
      </c>
      <c r="BO15" s="21">
        <f t="shared" si="1"/>
        <v>5388710038</v>
      </c>
      <c r="BP15" s="21">
        <v>5073315548</v>
      </c>
      <c r="BQ15" s="21">
        <f t="shared" ref="BQ15:BQ46" si="2">SUM(BR15:CC15)</f>
        <v>31778138620</v>
      </c>
      <c r="BR15" s="21">
        <v>2703592947</v>
      </c>
      <c r="BS15" s="21">
        <v>5048896966</v>
      </c>
      <c r="BT15" s="21">
        <v>6120824128</v>
      </c>
      <c r="BU15" s="21">
        <v>5970771174</v>
      </c>
      <c r="BV15" s="21">
        <v>6233856237</v>
      </c>
      <c r="BW15" s="21">
        <v>5700197168</v>
      </c>
      <c r="BX15" s="21"/>
      <c r="BY15" s="21"/>
      <c r="BZ15" s="21"/>
      <c r="CA15" s="21"/>
      <c r="CB15" s="21"/>
      <c r="CC15" s="21"/>
      <c r="CF15"/>
      <c r="CG15"/>
      <c r="CH15"/>
    </row>
    <row r="16" spans="1:86" ht="11.25" customHeight="1" x14ac:dyDescent="0.2">
      <c r="A16" s="22" t="s">
        <v>45</v>
      </c>
      <c r="B16" s="22" t="s">
        <v>43</v>
      </c>
      <c r="C16" s="23" t="s">
        <v>46</v>
      </c>
      <c r="D16" s="40">
        <v>5272723853</v>
      </c>
      <c r="E16" s="24">
        <v>234456127</v>
      </c>
      <c r="F16" s="24">
        <v>157457807</v>
      </c>
      <c r="G16" s="24">
        <v>178380923</v>
      </c>
      <c r="H16" s="24">
        <v>207666213</v>
      </c>
      <c r="I16" s="24">
        <v>435861989</v>
      </c>
      <c r="J16" s="24">
        <v>586082991</v>
      </c>
      <c r="K16" s="24">
        <v>506293778</v>
      </c>
      <c r="L16" s="24">
        <v>574426665</v>
      </c>
      <c r="M16" s="24">
        <v>585802120</v>
      </c>
      <c r="N16" s="24">
        <v>682569854</v>
      </c>
      <c r="O16" s="24">
        <v>588722783</v>
      </c>
      <c r="P16" s="24">
        <v>535002603</v>
      </c>
      <c r="Q16" s="24">
        <v>3953951221</v>
      </c>
      <c r="R16" s="24">
        <v>282027679</v>
      </c>
      <c r="S16" s="24">
        <v>118958041</v>
      </c>
      <c r="T16" s="24">
        <v>104334820</v>
      </c>
      <c r="U16" s="24">
        <v>214854646</v>
      </c>
      <c r="V16" s="24">
        <v>531045332</v>
      </c>
      <c r="W16" s="24">
        <v>422409931</v>
      </c>
      <c r="X16" s="24">
        <v>385769440</v>
      </c>
      <c r="Y16" s="24">
        <v>407300956</v>
      </c>
      <c r="Z16" s="24">
        <v>420547076</v>
      </c>
      <c r="AA16" s="24">
        <v>385730898</v>
      </c>
      <c r="AB16" s="24">
        <v>379151472</v>
      </c>
      <c r="AC16" s="24">
        <v>301820930</v>
      </c>
      <c r="AD16" s="24">
        <v>3529189508</v>
      </c>
      <c r="AE16" s="24">
        <v>294655220</v>
      </c>
      <c r="AF16" s="24">
        <v>193819178</v>
      </c>
      <c r="AG16" s="24">
        <v>140573881</v>
      </c>
      <c r="AH16" s="24">
        <v>165996269</v>
      </c>
      <c r="AI16" s="24">
        <v>412855333</v>
      </c>
      <c r="AJ16" s="24">
        <v>435275749</v>
      </c>
      <c r="AK16" s="24">
        <v>322824073</v>
      </c>
      <c r="AL16" s="24">
        <v>326510975</v>
      </c>
      <c r="AM16" s="24">
        <v>356321626</v>
      </c>
      <c r="AN16" s="24">
        <v>400664258</v>
      </c>
      <c r="AO16" s="24">
        <v>229239340</v>
      </c>
      <c r="AP16" s="24">
        <v>250453606</v>
      </c>
      <c r="AQ16" s="24">
        <f>SUM(AR16:BC16)</f>
        <v>2847097185</v>
      </c>
      <c r="AR16" s="24">
        <v>154011202</v>
      </c>
      <c r="AS16" s="24">
        <v>86190192</v>
      </c>
      <c r="AT16" s="24">
        <v>142319921</v>
      </c>
      <c r="AU16" s="24">
        <v>225747978</v>
      </c>
      <c r="AV16" s="24">
        <v>317024881</v>
      </c>
      <c r="AW16" s="24">
        <v>262381096</v>
      </c>
      <c r="AX16" s="24">
        <v>295557980</v>
      </c>
      <c r="AY16" s="24">
        <v>238205073</v>
      </c>
      <c r="AZ16" s="24">
        <v>262978241</v>
      </c>
      <c r="BA16" s="24">
        <v>239161723</v>
      </c>
      <c r="BB16" s="24">
        <v>267346364</v>
      </c>
      <c r="BC16" s="24">
        <v>356172534</v>
      </c>
      <c r="BD16" s="24">
        <f>SUM(BE16:BP16)</f>
        <v>5010561601</v>
      </c>
      <c r="BE16" s="24">
        <v>237738464</v>
      </c>
      <c r="BF16" s="24">
        <v>175342797</v>
      </c>
      <c r="BG16" s="24">
        <v>147830554</v>
      </c>
      <c r="BH16" s="24">
        <v>249287130</v>
      </c>
      <c r="BI16" s="24">
        <v>436874687</v>
      </c>
      <c r="BJ16" s="24">
        <v>365364448</v>
      </c>
      <c r="BK16" s="24">
        <v>337393157</v>
      </c>
      <c r="BL16" s="24">
        <v>494165516</v>
      </c>
      <c r="BM16" s="24">
        <v>664780826</v>
      </c>
      <c r="BN16" s="24">
        <v>735318079</v>
      </c>
      <c r="BO16" s="24">
        <v>660154195</v>
      </c>
      <c r="BP16" s="24">
        <v>506311748</v>
      </c>
      <c r="BQ16" s="24">
        <f t="shared" si="2"/>
        <v>1999257511</v>
      </c>
      <c r="BR16" s="24">
        <v>369388573</v>
      </c>
      <c r="BS16" s="24">
        <v>87318869</v>
      </c>
      <c r="BT16" s="24">
        <v>143548775</v>
      </c>
      <c r="BU16" s="24">
        <v>233179737</v>
      </c>
      <c r="BV16" s="24">
        <v>544244105</v>
      </c>
      <c r="BW16" s="24">
        <v>621577452</v>
      </c>
      <c r="BX16" s="24"/>
      <c r="BY16" s="24"/>
      <c r="BZ16" s="24"/>
      <c r="CA16" s="24"/>
      <c r="CB16" s="24"/>
      <c r="CC16" s="24"/>
    </row>
    <row r="17" spans="1:81" ht="11.25" customHeight="1" x14ac:dyDescent="0.2">
      <c r="A17" s="22" t="s">
        <v>47</v>
      </c>
      <c r="B17" s="22" t="s">
        <v>43</v>
      </c>
      <c r="C17" s="23" t="s">
        <v>48</v>
      </c>
      <c r="D17" s="40">
        <v>1638372032</v>
      </c>
      <c r="E17" s="24">
        <v>130967792</v>
      </c>
      <c r="F17" s="24">
        <v>148674379</v>
      </c>
      <c r="G17" s="24">
        <v>165831386</v>
      </c>
      <c r="H17" s="24">
        <v>156251329</v>
      </c>
      <c r="I17" s="24">
        <v>155735935</v>
      </c>
      <c r="J17" s="24">
        <v>145132120</v>
      </c>
      <c r="K17" s="24">
        <v>137973975</v>
      </c>
      <c r="L17" s="24">
        <v>123861135</v>
      </c>
      <c r="M17" s="24">
        <v>117616418</v>
      </c>
      <c r="N17" s="24">
        <v>122481666</v>
      </c>
      <c r="O17" s="24">
        <v>123082850</v>
      </c>
      <c r="P17" s="24">
        <v>110763047</v>
      </c>
      <c r="Q17" s="24">
        <v>1764622143</v>
      </c>
      <c r="R17" s="24">
        <v>130928520</v>
      </c>
      <c r="S17" s="24">
        <v>102663992</v>
      </c>
      <c r="T17" s="24">
        <v>114834939</v>
      </c>
      <c r="U17" s="24">
        <v>127973428</v>
      </c>
      <c r="V17" s="24">
        <v>157626899</v>
      </c>
      <c r="W17" s="24">
        <v>166338509</v>
      </c>
      <c r="X17" s="24">
        <v>168299872</v>
      </c>
      <c r="Y17" s="24">
        <v>190253514</v>
      </c>
      <c r="Z17" s="24">
        <v>165768720</v>
      </c>
      <c r="AA17" s="24">
        <v>169785212</v>
      </c>
      <c r="AB17" s="24">
        <v>139966732</v>
      </c>
      <c r="AC17" s="24">
        <v>130181806</v>
      </c>
      <c r="AD17" s="24">
        <v>2305426125</v>
      </c>
      <c r="AE17" s="24">
        <v>73832041</v>
      </c>
      <c r="AF17" s="24">
        <v>203242721</v>
      </c>
      <c r="AG17" s="24">
        <v>201001869</v>
      </c>
      <c r="AH17" s="24">
        <v>211056270</v>
      </c>
      <c r="AI17" s="24">
        <v>167602482</v>
      </c>
      <c r="AJ17" s="24">
        <v>179181716</v>
      </c>
      <c r="AK17" s="24">
        <v>228942881</v>
      </c>
      <c r="AL17" s="24">
        <v>234107430</v>
      </c>
      <c r="AM17" s="24">
        <v>214036905</v>
      </c>
      <c r="AN17" s="24">
        <v>203000901</v>
      </c>
      <c r="AO17" s="24">
        <v>191951165</v>
      </c>
      <c r="AP17" s="24">
        <v>197469744</v>
      </c>
      <c r="AQ17" s="24">
        <f t="shared" ref="AQ17:AQ81" si="3">SUM(AR17:BC17)</f>
        <v>2766297634</v>
      </c>
      <c r="AR17" s="24">
        <v>184379005</v>
      </c>
      <c r="AS17" s="24">
        <v>170016947</v>
      </c>
      <c r="AT17" s="24">
        <v>236750341</v>
      </c>
      <c r="AU17" s="24">
        <v>231422933</v>
      </c>
      <c r="AV17" s="24">
        <v>228749626</v>
      </c>
      <c r="AW17" s="24">
        <v>208663527</v>
      </c>
      <c r="AX17" s="24">
        <v>240803420</v>
      </c>
      <c r="AY17" s="24">
        <v>259778024</v>
      </c>
      <c r="AZ17" s="24">
        <v>257763296</v>
      </c>
      <c r="BA17" s="24">
        <v>243628384</v>
      </c>
      <c r="BB17" s="24">
        <v>261913998</v>
      </c>
      <c r="BC17" s="24">
        <v>242428133</v>
      </c>
      <c r="BD17" s="24">
        <f t="shared" ref="BD17:BD81" si="4">SUM(BE17:BP17)</f>
        <v>2956498561</v>
      </c>
      <c r="BE17" s="24">
        <v>228107072</v>
      </c>
      <c r="BF17" s="24">
        <v>226052541</v>
      </c>
      <c r="BG17" s="24">
        <v>232818475</v>
      </c>
      <c r="BH17" s="24">
        <v>199005432</v>
      </c>
      <c r="BI17" s="24">
        <v>189002920</v>
      </c>
      <c r="BJ17" s="24">
        <v>252885049</v>
      </c>
      <c r="BK17" s="24">
        <v>265497537</v>
      </c>
      <c r="BL17" s="24">
        <v>257950276</v>
      </c>
      <c r="BM17" s="24">
        <v>272916521</v>
      </c>
      <c r="BN17" s="24">
        <v>272503055</v>
      </c>
      <c r="BO17" s="24">
        <v>291262425</v>
      </c>
      <c r="BP17" s="24">
        <v>268497258</v>
      </c>
      <c r="BQ17" s="24">
        <f t="shared" si="2"/>
        <v>1578342696</v>
      </c>
      <c r="BR17" s="24">
        <v>244131778</v>
      </c>
      <c r="BS17" s="24">
        <v>241929942</v>
      </c>
      <c r="BT17" s="24">
        <v>241431957</v>
      </c>
      <c r="BU17" s="24">
        <v>284646377</v>
      </c>
      <c r="BV17" s="24">
        <v>276343617</v>
      </c>
      <c r="BW17" s="24">
        <v>289859025</v>
      </c>
      <c r="BX17" s="24"/>
      <c r="BY17" s="24"/>
      <c r="BZ17" s="24"/>
      <c r="CA17" s="24"/>
      <c r="CB17" s="24"/>
      <c r="CC17" s="24"/>
    </row>
    <row r="18" spans="1:81" x14ac:dyDescent="0.2">
      <c r="A18" s="22" t="s">
        <v>49</v>
      </c>
      <c r="B18" s="22" t="s">
        <v>43</v>
      </c>
      <c r="C18" s="23" t="s">
        <v>50</v>
      </c>
      <c r="D18" s="40">
        <v>814939100</v>
      </c>
      <c r="E18" s="24">
        <v>28277886</v>
      </c>
      <c r="F18" s="24">
        <v>17986273</v>
      </c>
      <c r="G18" s="24">
        <v>20430346</v>
      </c>
      <c r="H18" s="24">
        <v>22496891</v>
      </c>
      <c r="I18" s="24">
        <v>61922969</v>
      </c>
      <c r="J18" s="24">
        <v>79419138</v>
      </c>
      <c r="K18" s="24">
        <v>91515181</v>
      </c>
      <c r="L18" s="24">
        <v>95034592</v>
      </c>
      <c r="M18" s="24">
        <v>123820635</v>
      </c>
      <c r="N18" s="24">
        <v>98535259</v>
      </c>
      <c r="O18" s="24">
        <v>98943488</v>
      </c>
      <c r="P18" s="24">
        <v>76556442</v>
      </c>
      <c r="Q18" s="24">
        <v>683653693</v>
      </c>
      <c r="R18" s="24">
        <v>67081150</v>
      </c>
      <c r="S18" s="24">
        <v>37347427</v>
      </c>
      <c r="T18" s="24">
        <v>30187374</v>
      </c>
      <c r="U18" s="24">
        <v>69954742</v>
      </c>
      <c r="V18" s="24">
        <v>69651088</v>
      </c>
      <c r="W18" s="24">
        <v>49094098</v>
      </c>
      <c r="X18" s="24">
        <v>51279952</v>
      </c>
      <c r="Y18" s="24">
        <v>55388520</v>
      </c>
      <c r="Z18" s="24">
        <v>60182641</v>
      </c>
      <c r="AA18" s="24">
        <v>70693725</v>
      </c>
      <c r="AB18" s="24">
        <v>63823446</v>
      </c>
      <c r="AC18" s="24">
        <v>58969530</v>
      </c>
      <c r="AD18" s="24">
        <v>1861603051</v>
      </c>
      <c r="AE18" s="24">
        <v>67919034</v>
      </c>
      <c r="AF18" s="24">
        <v>48889296</v>
      </c>
      <c r="AG18" s="24">
        <v>34909110</v>
      </c>
      <c r="AH18" s="24">
        <v>48651351</v>
      </c>
      <c r="AI18" s="24">
        <v>111770289</v>
      </c>
      <c r="AJ18" s="24">
        <v>137895092</v>
      </c>
      <c r="AK18" s="24">
        <v>249050670</v>
      </c>
      <c r="AL18" s="24">
        <v>250780489</v>
      </c>
      <c r="AM18" s="24">
        <v>151730932</v>
      </c>
      <c r="AN18" s="24">
        <v>172935569</v>
      </c>
      <c r="AO18" s="24">
        <v>249323062</v>
      </c>
      <c r="AP18" s="24">
        <v>337748157</v>
      </c>
      <c r="AQ18" s="24">
        <f t="shared" si="3"/>
        <v>3537113771</v>
      </c>
      <c r="AR18" s="24">
        <v>264335857</v>
      </c>
      <c r="AS18" s="24">
        <v>166741201</v>
      </c>
      <c r="AT18" s="24">
        <v>194926232</v>
      </c>
      <c r="AU18" s="24">
        <v>248118763</v>
      </c>
      <c r="AV18" s="24">
        <v>368948113</v>
      </c>
      <c r="AW18" s="24">
        <v>352127685</v>
      </c>
      <c r="AX18" s="24">
        <v>400542858</v>
      </c>
      <c r="AY18" s="24">
        <v>327778933</v>
      </c>
      <c r="AZ18" s="24">
        <v>181152004</v>
      </c>
      <c r="BA18" s="24">
        <v>281218724</v>
      </c>
      <c r="BB18" s="24">
        <v>331257013</v>
      </c>
      <c r="BC18" s="24">
        <v>419966388</v>
      </c>
      <c r="BD18" s="24">
        <f t="shared" si="4"/>
        <v>4464529843</v>
      </c>
      <c r="BE18" s="24">
        <v>367050116</v>
      </c>
      <c r="BF18" s="24">
        <v>296982213</v>
      </c>
      <c r="BG18" s="24">
        <v>135626534</v>
      </c>
      <c r="BH18" s="24">
        <v>339998024</v>
      </c>
      <c r="BI18" s="24">
        <v>442256234</v>
      </c>
      <c r="BJ18" s="24">
        <v>408841668</v>
      </c>
      <c r="BK18" s="24">
        <v>441870999</v>
      </c>
      <c r="BL18" s="24">
        <v>308394735</v>
      </c>
      <c r="BM18" s="24">
        <v>335131549</v>
      </c>
      <c r="BN18" s="24">
        <v>472406176</v>
      </c>
      <c r="BO18" s="24">
        <v>464465745</v>
      </c>
      <c r="BP18" s="24">
        <v>451505850</v>
      </c>
      <c r="BQ18" s="24">
        <f t="shared" si="2"/>
        <v>2027235020</v>
      </c>
      <c r="BR18" s="24">
        <v>485666343</v>
      </c>
      <c r="BS18" s="24">
        <v>411296596</v>
      </c>
      <c r="BT18" s="24">
        <v>248293627</v>
      </c>
      <c r="BU18" s="24">
        <v>272282472</v>
      </c>
      <c r="BV18" s="24">
        <v>295951034</v>
      </c>
      <c r="BW18" s="24">
        <v>313744948</v>
      </c>
      <c r="BX18" s="24"/>
      <c r="BY18" s="24"/>
      <c r="BZ18" s="24"/>
      <c r="CA18" s="24"/>
      <c r="CB18" s="24"/>
      <c r="CC18" s="24"/>
    </row>
    <row r="19" spans="1:81" x14ac:dyDescent="0.2">
      <c r="A19" s="22"/>
      <c r="B19" s="22" t="s">
        <v>43</v>
      </c>
      <c r="C19" s="23" t="s">
        <v>51</v>
      </c>
      <c r="D19" s="40">
        <f>SUM(D20:D27)</f>
        <v>26522594640</v>
      </c>
      <c r="E19" s="24">
        <f t="shared" ref="E19:BD19" si="5">SUM(E20:E27)</f>
        <v>2136398149</v>
      </c>
      <c r="F19" s="24">
        <f t="shared" si="5"/>
        <v>2454697287</v>
      </c>
      <c r="G19" s="24">
        <f t="shared" si="5"/>
        <v>3107888033</v>
      </c>
      <c r="H19" s="24">
        <f t="shared" si="5"/>
        <v>3185144987</v>
      </c>
      <c r="I19" s="24">
        <f t="shared" si="5"/>
        <v>2582137849</v>
      </c>
      <c r="J19" s="24">
        <f t="shared" si="5"/>
        <v>1763734218</v>
      </c>
      <c r="K19" s="24">
        <f t="shared" si="5"/>
        <v>2693741792</v>
      </c>
      <c r="L19" s="24">
        <f t="shared" si="5"/>
        <v>2729740010</v>
      </c>
      <c r="M19" s="24">
        <f t="shared" si="5"/>
        <v>2397744718</v>
      </c>
      <c r="N19" s="24">
        <f t="shared" si="5"/>
        <v>1180188781</v>
      </c>
      <c r="O19" s="24">
        <f t="shared" si="5"/>
        <v>1021505151</v>
      </c>
      <c r="P19" s="24">
        <f t="shared" si="5"/>
        <v>1269673665</v>
      </c>
      <c r="Q19" s="24">
        <f t="shared" si="5"/>
        <v>36801524106</v>
      </c>
      <c r="R19" s="24">
        <f t="shared" si="5"/>
        <v>1416734136</v>
      </c>
      <c r="S19" s="24">
        <f t="shared" si="5"/>
        <v>2753269754</v>
      </c>
      <c r="T19" s="24">
        <f t="shared" si="5"/>
        <v>3409909657</v>
      </c>
      <c r="U19" s="24">
        <f t="shared" si="5"/>
        <v>3103438712</v>
      </c>
      <c r="V19" s="24">
        <f t="shared" si="5"/>
        <v>2941591951</v>
      </c>
      <c r="W19" s="24">
        <f t="shared" si="5"/>
        <v>2945152403</v>
      </c>
      <c r="X19" s="24">
        <f t="shared" si="5"/>
        <v>3396920876</v>
      </c>
      <c r="Y19" s="24">
        <f t="shared" si="5"/>
        <v>3593436283</v>
      </c>
      <c r="Z19" s="24">
        <f t="shared" si="5"/>
        <v>3384126955</v>
      </c>
      <c r="AA19" s="24">
        <f t="shared" si="5"/>
        <v>3525864709</v>
      </c>
      <c r="AB19" s="24">
        <f t="shared" si="5"/>
        <v>3255078757</v>
      </c>
      <c r="AC19" s="24">
        <f t="shared" si="5"/>
        <v>3075999913</v>
      </c>
      <c r="AD19" s="24">
        <f t="shared" si="5"/>
        <v>41059266403.989998</v>
      </c>
      <c r="AE19" s="24">
        <f t="shared" si="5"/>
        <v>2008684993</v>
      </c>
      <c r="AF19" s="24">
        <f t="shared" si="5"/>
        <v>3053637437</v>
      </c>
      <c r="AG19" s="24">
        <f t="shared" si="5"/>
        <v>3755394426</v>
      </c>
      <c r="AH19" s="24">
        <f t="shared" si="5"/>
        <v>3633108996</v>
      </c>
      <c r="AI19" s="24">
        <f t="shared" si="5"/>
        <v>2904375685</v>
      </c>
      <c r="AJ19" s="24">
        <f t="shared" si="5"/>
        <v>3310282915</v>
      </c>
      <c r="AK19" s="24">
        <f t="shared" si="5"/>
        <v>3817003917</v>
      </c>
      <c r="AL19" s="24">
        <f t="shared" si="5"/>
        <v>4024439668</v>
      </c>
      <c r="AM19" s="24">
        <f t="shared" si="5"/>
        <v>3868614116</v>
      </c>
      <c r="AN19" s="24">
        <f t="shared" si="5"/>
        <v>3415565891</v>
      </c>
      <c r="AO19" s="24">
        <f t="shared" si="5"/>
        <v>3888256423</v>
      </c>
      <c r="AP19" s="24">
        <f t="shared" si="5"/>
        <v>3379901936.9899998</v>
      </c>
      <c r="AQ19" s="24">
        <f t="shared" si="5"/>
        <v>42948445350</v>
      </c>
      <c r="AR19" s="24">
        <f t="shared" si="5"/>
        <v>2849315590</v>
      </c>
      <c r="AS19" s="24">
        <f t="shared" si="5"/>
        <v>3057062505</v>
      </c>
      <c r="AT19" s="24">
        <f t="shared" si="5"/>
        <v>3905476332</v>
      </c>
      <c r="AU19" s="24">
        <f t="shared" si="5"/>
        <v>3265170777</v>
      </c>
      <c r="AV19" s="24">
        <f t="shared" si="5"/>
        <v>2712228217</v>
      </c>
      <c r="AW19" s="24">
        <f t="shared" si="5"/>
        <v>4058312360</v>
      </c>
      <c r="AX19" s="24">
        <f t="shared" si="5"/>
        <v>4527509422</v>
      </c>
      <c r="AY19" s="24">
        <f t="shared" si="5"/>
        <v>4290426631</v>
      </c>
      <c r="AZ19" s="24">
        <f t="shared" si="5"/>
        <v>3939351262</v>
      </c>
      <c r="BA19" s="24">
        <f t="shared" si="5"/>
        <v>4090685906</v>
      </c>
      <c r="BB19" s="24">
        <f t="shared" si="5"/>
        <v>4058735503</v>
      </c>
      <c r="BC19" s="24">
        <f t="shared" si="5"/>
        <v>2194170845</v>
      </c>
      <c r="BD19" s="24">
        <f t="shared" si="5"/>
        <v>42354801120</v>
      </c>
      <c r="BE19" s="24">
        <v>2089616257</v>
      </c>
      <c r="BF19" s="24">
        <v>3611014226</v>
      </c>
      <c r="BG19" s="24">
        <v>2807206531</v>
      </c>
      <c r="BH19" s="24">
        <v>4000523005</v>
      </c>
      <c r="BI19" s="24">
        <v>4057838302</v>
      </c>
      <c r="BJ19" s="24">
        <v>3815358783</v>
      </c>
      <c r="BK19" s="24">
        <v>4429094221</v>
      </c>
      <c r="BL19" s="24">
        <v>4028421230</v>
      </c>
      <c r="BM19" s="24">
        <v>3590367246</v>
      </c>
      <c r="BN19" s="24">
        <v>3482112106</v>
      </c>
      <c r="BO19" s="24">
        <v>3229488056</v>
      </c>
      <c r="BP19" s="24">
        <v>3213761157</v>
      </c>
      <c r="BQ19" s="24">
        <f t="shared" si="2"/>
        <v>21802716669</v>
      </c>
      <c r="BR19" s="24">
        <v>908295914</v>
      </c>
      <c r="BS19" s="24">
        <v>3616791575</v>
      </c>
      <c r="BT19" s="24">
        <v>4747560898</v>
      </c>
      <c r="BU19" s="24">
        <v>4456254910</v>
      </c>
      <c r="BV19" s="24">
        <v>4345303613</v>
      </c>
      <c r="BW19" s="24">
        <v>3728509759</v>
      </c>
      <c r="BX19" s="24"/>
      <c r="BY19" s="24"/>
      <c r="BZ19" s="24"/>
      <c r="CA19" s="24"/>
      <c r="CB19" s="24"/>
      <c r="CC19" s="24"/>
    </row>
    <row r="20" spans="1:81" x14ac:dyDescent="0.2">
      <c r="A20" s="15"/>
      <c r="B20" s="15" t="s">
        <v>43</v>
      </c>
      <c r="C20" s="16" t="s">
        <v>52</v>
      </c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>
        <f t="shared" si="3"/>
        <v>0</v>
      </c>
      <c r="AR20" s="14">
        <v>0</v>
      </c>
      <c r="AS20" s="14">
        <v>0</v>
      </c>
      <c r="AT20" s="14">
        <v>0</v>
      </c>
      <c r="AU20" s="14">
        <v>0</v>
      </c>
      <c r="AV20" s="14">
        <v>0</v>
      </c>
      <c r="AW20" s="14">
        <v>0</v>
      </c>
      <c r="AX20" s="14">
        <v>0</v>
      </c>
      <c r="AY20" s="14">
        <v>0</v>
      </c>
      <c r="AZ20" s="14">
        <v>0</v>
      </c>
      <c r="BA20" s="14">
        <v>0</v>
      </c>
      <c r="BB20" s="14">
        <v>0</v>
      </c>
      <c r="BC20" s="14">
        <v>0</v>
      </c>
      <c r="BD20" s="14">
        <f t="shared" si="4"/>
        <v>0</v>
      </c>
      <c r="BE20" s="14">
        <v>0</v>
      </c>
      <c r="BF20" s="14">
        <v>0</v>
      </c>
      <c r="BG20" s="14">
        <v>0</v>
      </c>
      <c r="BH20" s="14">
        <v>0</v>
      </c>
      <c r="BI20" s="14">
        <v>0</v>
      </c>
      <c r="BJ20" s="14">
        <v>0</v>
      </c>
      <c r="BK20" s="14">
        <v>0</v>
      </c>
      <c r="BL20" s="14">
        <v>0</v>
      </c>
      <c r="BM20" s="14">
        <v>0</v>
      </c>
      <c r="BN20" s="14">
        <v>0</v>
      </c>
      <c r="BO20" s="14">
        <v>0</v>
      </c>
      <c r="BP20" s="14">
        <v>0</v>
      </c>
      <c r="BQ20" s="14">
        <f t="shared" si="2"/>
        <v>0</v>
      </c>
      <c r="BR20" s="14" t="s">
        <v>53</v>
      </c>
      <c r="BS20" s="14" t="s">
        <v>53</v>
      </c>
      <c r="BT20" s="14">
        <v>0</v>
      </c>
      <c r="BU20" s="14">
        <v>0</v>
      </c>
      <c r="BV20" s="14">
        <v>0</v>
      </c>
      <c r="BW20" s="14">
        <v>0</v>
      </c>
      <c r="BX20" s="14"/>
      <c r="BY20" s="14"/>
      <c r="BZ20" s="14"/>
      <c r="CA20" s="14"/>
      <c r="CB20" s="14"/>
      <c r="CC20" s="14"/>
    </row>
    <row r="21" spans="1:81" x14ac:dyDescent="0.2">
      <c r="A21" s="15" t="s">
        <v>54</v>
      </c>
      <c r="B21" s="15" t="s">
        <v>43</v>
      </c>
      <c r="C21" s="16" t="s">
        <v>55</v>
      </c>
      <c r="D21" s="14">
        <v>4848739945</v>
      </c>
      <c r="E21" s="14">
        <v>216263516</v>
      </c>
      <c r="F21" s="14">
        <v>395037005</v>
      </c>
      <c r="G21" s="14">
        <v>487856197</v>
      </c>
      <c r="H21" s="14">
        <v>535266493</v>
      </c>
      <c r="I21" s="14">
        <v>526415615</v>
      </c>
      <c r="J21" s="14">
        <v>472965977</v>
      </c>
      <c r="K21" s="14">
        <v>354226749</v>
      </c>
      <c r="L21" s="14">
        <v>316308402</v>
      </c>
      <c r="M21" s="14">
        <v>322786465</v>
      </c>
      <c r="N21" s="14">
        <v>377761324</v>
      </c>
      <c r="O21" s="14">
        <v>438987529</v>
      </c>
      <c r="P21" s="14">
        <v>404864673</v>
      </c>
      <c r="Q21" s="14">
        <v>5823144957</v>
      </c>
      <c r="R21" s="14">
        <v>402662255</v>
      </c>
      <c r="S21" s="14">
        <v>407247514</v>
      </c>
      <c r="T21" s="14">
        <v>517989061</v>
      </c>
      <c r="U21" s="14">
        <v>588470390</v>
      </c>
      <c r="V21" s="14">
        <v>519955254</v>
      </c>
      <c r="W21" s="14">
        <v>437873199</v>
      </c>
      <c r="X21" s="14">
        <v>520803951</v>
      </c>
      <c r="Y21" s="14">
        <v>428816672</v>
      </c>
      <c r="Z21" s="14">
        <v>434419046</v>
      </c>
      <c r="AA21" s="14">
        <v>529768690</v>
      </c>
      <c r="AB21" s="14">
        <v>506082882</v>
      </c>
      <c r="AC21" s="14">
        <v>529056043</v>
      </c>
      <c r="AD21" s="14">
        <v>6371569460.9899998</v>
      </c>
      <c r="AE21" s="14">
        <v>446265116</v>
      </c>
      <c r="AF21" s="14">
        <v>515199178</v>
      </c>
      <c r="AG21" s="14">
        <v>578462202</v>
      </c>
      <c r="AH21" s="14">
        <v>632174250</v>
      </c>
      <c r="AI21" s="14">
        <v>499679316</v>
      </c>
      <c r="AJ21" s="14">
        <v>584672441</v>
      </c>
      <c r="AK21" s="14">
        <v>509672392</v>
      </c>
      <c r="AL21" s="14">
        <v>486213891</v>
      </c>
      <c r="AM21" s="14">
        <v>524420464</v>
      </c>
      <c r="AN21" s="14">
        <v>475608570</v>
      </c>
      <c r="AO21" s="14">
        <v>515806161</v>
      </c>
      <c r="AP21" s="14">
        <v>603395479.99000001</v>
      </c>
      <c r="AQ21" s="14">
        <f t="shared" si="3"/>
        <v>6861034753</v>
      </c>
      <c r="AR21" s="14">
        <v>461211560</v>
      </c>
      <c r="AS21" s="14">
        <v>446229709</v>
      </c>
      <c r="AT21" s="14">
        <v>622222881</v>
      </c>
      <c r="AU21" s="14">
        <v>631900652</v>
      </c>
      <c r="AV21" s="14">
        <v>579339018</v>
      </c>
      <c r="AW21" s="14">
        <v>629968674</v>
      </c>
      <c r="AX21" s="14">
        <v>597870303</v>
      </c>
      <c r="AY21" s="14">
        <v>494529032</v>
      </c>
      <c r="AZ21" s="14">
        <v>542620092</v>
      </c>
      <c r="BA21" s="14">
        <v>593321554</v>
      </c>
      <c r="BB21" s="14">
        <v>664736418</v>
      </c>
      <c r="BC21" s="14">
        <v>597084860</v>
      </c>
      <c r="BD21" s="14">
        <f t="shared" si="4"/>
        <v>7529970646</v>
      </c>
      <c r="BE21" s="14">
        <v>402380851</v>
      </c>
      <c r="BF21" s="14">
        <v>540976483</v>
      </c>
      <c r="BG21" s="14">
        <v>561960584</v>
      </c>
      <c r="BH21" s="14">
        <v>663534438</v>
      </c>
      <c r="BI21" s="14">
        <v>631765018</v>
      </c>
      <c r="BJ21" s="14">
        <v>649359743</v>
      </c>
      <c r="BK21" s="14">
        <v>707366512</v>
      </c>
      <c r="BL21" s="14">
        <v>710348971</v>
      </c>
      <c r="BM21" s="14">
        <v>661590839</v>
      </c>
      <c r="BN21" s="14">
        <v>712141676</v>
      </c>
      <c r="BO21" s="14">
        <v>614376469</v>
      </c>
      <c r="BP21" s="14">
        <v>674169062</v>
      </c>
      <c r="BQ21" s="14">
        <f t="shared" si="2"/>
        <v>4121926395</v>
      </c>
      <c r="BR21" s="14">
        <v>444990608</v>
      </c>
      <c r="BS21" s="14">
        <v>602947558</v>
      </c>
      <c r="BT21" s="14">
        <v>704474780</v>
      </c>
      <c r="BU21" s="14">
        <v>786668571</v>
      </c>
      <c r="BV21" s="14">
        <v>755986114</v>
      </c>
      <c r="BW21" s="14">
        <v>826858764</v>
      </c>
      <c r="BX21" s="14"/>
      <c r="BY21" s="14"/>
      <c r="BZ21" s="14"/>
      <c r="CA21" s="14"/>
      <c r="CB21" s="14"/>
      <c r="CC21" s="14"/>
    </row>
    <row r="22" spans="1:81" x14ac:dyDescent="0.2">
      <c r="A22" s="38" t="s">
        <v>56</v>
      </c>
      <c r="B22" s="38" t="s">
        <v>43</v>
      </c>
      <c r="C22" s="39" t="s">
        <v>57</v>
      </c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>
        <f t="shared" si="3"/>
        <v>20738520</v>
      </c>
      <c r="AR22" s="14">
        <v>0</v>
      </c>
      <c r="AS22" s="14">
        <v>0</v>
      </c>
      <c r="AT22" s="14">
        <v>0</v>
      </c>
      <c r="AU22" s="14">
        <v>0</v>
      </c>
      <c r="AV22" s="14">
        <v>0</v>
      </c>
      <c r="AW22" s="14">
        <v>0</v>
      </c>
      <c r="AX22" s="14">
        <v>0</v>
      </c>
      <c r="AY22" s="14">
        <v>0</v>
      </c>
      <c r="AZ22" s="14">
        <v>0</v>
      </c>
      <c r="BA22" s="14">
        <v>0</v>
      </c>
      <c r="BB22" s="14">
        <v>0</v>
      </c>
      <c r="BC22" s="14">
        <v>20738520</v>
      </c>
      <c r="BD22" s="14">
        <f t="shared" si="4"/>
        <v>18105539</v>
      </c>
      <c r="BE22" s="14">
        <v>18105539</v>
      </c>
      <c r="BF22" s="14">
        <v>0</v>
      </c>
      <c r="BG22" s="14">
        <v>0</v>
      </c>
      <c r="BH22" s="14">
        <v>0</v>
      </c>
      <c r="BI22" s="14">
        <v>0</v>
      </c>
      <c r="BJ22" s="14">
        <v>0</v>
      </c>
      <c r="BK22" s="14">
        <v>0</v>
      </c>
      <c r="BL22" s="14">
        <v>0</v>
      </c>
      <c r="BM22" s="14">
        <v>0</v>
      </c>
      <c r="BN22" s="14">
        <v>0</v>
      </c>
      <c r="BO22" s="14">
        <v>0</v>
      </c>
      <c r="BP22" s="14">
        <v>0</v>
      </c>
      <c r="BQ22" s="14">
        <f t="shared" si="2"/>
        <v>0</v>
      </c>
      <c r="BR22" s="14" t="s">
        <v>53</v>
      </c>
      <c r="BS22" s="14" t="s">
        <v>53</v>
      </c>
      <c r="BT22" s="14">
        <v>0</v>
      </c>
      <c r="BU22" s="14">
        <v>0</v>
      </c>
      <c r="BV22" s="14">
        <v>0</v>
      </c>
      <c r="BW22" s="14">
        <v>0</v>
      </c>
      <c r="BX22" s="14"/>
      <c r="BY22" s="14"/>
      <c r="BZ22" s="14"/>
      <c r="CA22" s="14"/>
      <c r="CB22" s="14"/>
      <c r="CC22" s="14"/>
    </row>
    <row r="23" spans="1:81" x14ac:dyDescent="0.2">
      <c r="A23" s="15" t="s">
        <v>58</v>
      </c>
      <c r="B23" s="15" t="s">
        <v>43</v>
      </c>
      <c r="C23" s="16" t="s">
        <v>59</v>
      </c>
      <c r="D23" s="14">
        <v>1118223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1118223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  <c r="W23" s="14">
        <v>0</v>
      </c>
      <c r="X23" s="14">
        <v>0</v>
      </c>
      <c r="Y23" s="14">
        <v>0</v>
      </c>
      <c r="Z23" s="14">
        <v>0</v>
      </c>
      <c r="AA23" s="14">
        <v>0</v>
      </c>
      <c r="AB23" s="14">
        <v>0</v>
      </c>
      <c r="AC23" s="14">
        <v>0</v>
      </c>
      <c r="AD23" s="14">
        <v>0</v>
      </c>
      <c r="AE23" s="14">
        <v>0</v>
      </c>
      <c r="AF23" s="14">
        <v>0</v>
      </c>
      <c r="AG23" s="14">
        <v>0</v>
      </c>
      <c r="AH23" s="14">
        <v>0</v>
      </c>
      <c r="AI23" s="14">
        <v>0</v>
      </c>
      <c r="AJ23" s="14">
        <v>0</v>
      </c>
      <c r="AK23" s="14">
        <v>0</v>
      </c>
      <c r="AL23" s="14">
        <v>0</v>
      </c>
      <c r="AM23" s="14">
        <v>0</v>
      </c>
      <c r="AN23" s="14">
        <v>0</v>
      </c>
      <c r="AO23" s="14">
        <v>0</v>
      </c>
      <c r="AP23" s="14">
        <v>0</v>
      </c>
      <c r="AQ23" s="14">
        <f t="shared" si="3"/>
        <v>0</v>
      </c>
      <c r="AR23" s="14">
        <v>0</v>
      </c>
      <c r="AS23" s="14">
        <v>0</v>
      </c>
      <c r="AT23" s="14">
        <v>0</v>
      </c>
      <c r="AU23" s="14">
        <v>0</v>
      </c>
      <c r="AV23" s="14">
        <v>0</v>
      </c>
      <c r="AW23" s="14">
        <v>0</v>
      </c>
      <c r="AX23" s="14">
        <v>0</v>
      </c>
      <c r="AY23" s="14">
        <v>0</v>
      </c>
      <c r="AZ23" s="14">
        <v>0</v>
      </c>
      <c r="BA23" s="14">
        <v>0</v>
      </c>
      <c r="BB23" s="14">
        <v>0</v>
      </c>
      <c r="BC23" s="14">
        <v>0</v>
      </c>
      <c r="BD23" s="14">
        <f t="shared" si="4"/>
        <v>0</v>
      </c>
      <c r="BE23" s="14">
        <v>0</v>
      </c>
      <c r="BF23" s="14">
        <v>0</v>
      </c>
      <c r="BG23" s="14">
        <v>0</v>
      </c>
      <c r="BH23" s="14">
        <v>0</v>
      </c>
      <c r="BI23" s="14">
        <v>0</v>
      </c>
      <c r="BJ23" s="14">
        <v>0</v>
      </c>
      <c r="BK23" s="14">
        <v>0</v>
      </c>
      <c r="BL23" s="14">
        <v>0</v>
      </c>
      <c r="BM23" s="14">
        <v>0</v>
      </c>
      <c r="BN23" s="14">
        <v>0</v>
      </c>
      <c r="BO23" s="14">
        <v>0</v>
      </c>
      <c r="BP23" s="14">
        <v>0</v>
      </c>
      <c r="BQ23" s="14">
        <f t="shared" si="2"/>
        <v>0</v>
      </c>
      <c r="BR23" s="14" t="s">
        <v>53</v>
      </c>
      <c r="BS23" s="14" t="s">
        <v>53</v>
      </c>
      <c r="BT23" s="14">
        <v>0</v>
      </c>
      <c r="BU23" s="14">
        <v>0</v>
      </c>
      <c r="BV23" s="14">
        <v>0</v>
      </c>
      <c r="BW23" s="14">
        <v>0</v>
      </c>
      <c r="BX23" s="14"/>
      <c r="BY23" s="14"/>
      <c r="BZ23" s="14"/>
      <c r="CA23" s="14"/>
      <c r="CB23" s="14"/>
      <c r="CC23" s="14"/>
    </row>
    <row r="24" spans="1:81" x14ac:dyDescent="0.2">
      <c r="A24" s="15" t="s">
        <v>60</v>
      </c>
      <c r="B24" s="15" t="s">
        <v>43</v>
      </c>
      <c r="C24" s="16" t="s">
        <v>61</v>
      </c>
      <c r="D24" s="14">
        <v>10215397331</v>
      </c>
      <c r="E24" s="14">
        <v>1708525340</v>
      </c>
      <c r="F24" s="14">
        <v>147133150</v>
      </c>
      <c r="G24" s="14">
        <v>1444443</v>
      </c>
      <c r="H24" s="14">
        <v>0</v>
      </c>
      <c r="I24" s="14">
        <v>0</v>
      </c>
      <c r="J24" s="14">
        <v>343225995</v>
      </c>
      <c r="K24" s="14">
        <v>1978457048</v>
      </c>
      <c r="L24" s="14">
        <v>2230650957</v>
      </c>
      <c r="M24" s="14">
        <v>1944839001</v>
      </c>
      <c r="N24" s="14">
        <v>705937169</v>
      </c>
      <c r="O24" s="14">
        <v>482401835</v>
      </c>
      <c r="P24" s="14">
        <v>672782393</v>
      </c>
      <c r="Q24" s="14">
        <v>16414826967</v>
      </c>
      <c r="R24" s="14">
        <v>113381199</v>
      </c>
      <c r="S24" s="14">
        <v>6805808</v>
      </c>
      <c r="T24" s="14">
        <v>0</v>
      </c>
      <c r="U24" s="14">
        <v>0</v>
      </c>
      <c r="V24" s="14">
        <v>8610801</v>
      </c>
      <c r="W24" s="14">
        <v>1234812654</v>
      </c>
      <c r="X24" s="14">
        <v>2256657775</v>
      </c>
      <c r="Y24" s="14">
        <v>2716620059</v>
      </c>
      <c r="Z24" s="14">
        <v>2771581220</v>
      </c>
      <c r="AA24" s="14">
        <v>2787873497</v>
      </c>
      <c r="AB24" s="14">
        <v>2379400827</v>
      </c>
      <c r="AC24" s="14">
        <v>2139083127</v>
      </c>
      <c r="AD24" s="14">
        <v>16433036304</v>
      </c>
      <c r="AE24" s="14">
        <v>609522875</v>
      </c>
      <c r="AF24" s="14">
        <v>73753831</v>
      </c>
      <c r="AG24" s="14">
        <v>0</v>
      </c>
      <c r="AH24" s="14">
        <v>0</v>
      </c>
      <c r="AI24" s="14">
        <v>33737178</v>
      </c>
      <c r="AJ24" s="14">
        <v>327834185</v>
      </c>
      <c r="AK24" s="14">
        <v>2341412361</v>
      </c>
      <c r="AL24" s="14">
        <v>2803528227</v>
      </c>
      <c r="AM24" s="14">
        <v>2731437557</v>
      </c>
      <c r="AN24" s="14">
        <v>2248798138</v>
      </c>
      <c r="AO24" s="14">
        <v>2798098022</v>
      </c>
      <c r="AP24" s="14">
        <v>2464913930</v>
      </c>
      <c r="AQ24" s="14">
        <f t="shared" si="3"/>
        <v>19545827914</v>
      </c>
      <c r="AR24" s="14">
        <v>415344145</v>
      </c>
      <c r="AS24" s="14">
        <v>74140707</v>
      </c>
      <c r="AT24" s="14">
        <v>15008298</v>
      </c>
      <c r="AU24" s="14">
        <v>34903503</v>
      </c>
      <c r="AV24" s="14">
        <v>111762523</v>
      </c>
      <c r="AW24" s="14">
        <v>2575904658</v>
      </c>
      <c r="AX24" s="14">
        <v>3444661429</v>
      </c>
      <c r="AY24" s="14">
        <v>3342463779</v>
      </c>
      <c r="AZ24" s="14">
        <v>2963385093</v>
      </c>
      <c r="BA24" s="14">
        <v>2757652164</v>
      </c>
      <c r="BB24" s="14">
        <v>2568912783</v>
      </c>
      <c r="BC24" s="14">
        <v>1241688832</v>
      </c>
      <c r="BD24" s="14">
        <f t="shared" si="4"/>
        <v>17173456822</v>
      </c>
      <c r="BE24" s="14">
        <v>60468750</v>
      </c>
      <c r="BF24" s="14">
        <v>73095562</v>
      </c>
      <c r="BG24" s="14">
        <v>14966994</v>
      </c>
      <c r="BH24" s="14">
        <v>0</v>
      </c>
      <c r="BI24" s="14">
        <v>30471</v>
      </c>
      <c r="BJ24" s="14">
        <v>1431483015</v>
      </c>
      <c r="BK24" s="14">
        <v>2707269495</v>
      </c>
      <c r="BL24" s="14">
        <v>2787612289</v>
      </c>
      <c r="BM24" s="14">
        <v>2601258773</v>
      </c>
      <c r="BN24" s="14">
        <v>2608081080</v>
      </c>
      <c r="BO24" s="14">
        <v>2469402636</v>
      </c>
      <c r="BP24" s="14">
        <v>2419787757</v>
      </c>
      <c r="BQ24" s="14">
        <f t="shared" si="2"/>
        <v>712843197</v>
      </c>
      <c r="BR24" s="14">
        <v>124970308</v>
      </c>
      <c r="BS24" s="14">
        <v>73279588</v>
      </c>
      <c r="BT24" s="14">
        <v>6976461</v>
      </c>
      <c r="BU24" s="14">
        <v>0</v>
      </c>
      <c r="BV24" s="14">
        <v>0</v>
      </c>
      <c r="BW24" s="14">
        <v>507616840</v>
      </c>
      <c r="BX24" s="14"/>
      <c r="BY24" s="14"/>
      <c r="BZ24" s="14"/>
      <c r="CA24" s="14"/>
      <c r="CB24" s="14"/>
      <c r="CC24" s="14"/>
    </row>
    <row r="25" spans="1:81" x14ac:dyDescent="0.2">
      <c r="A25" s="15" t="s">
        <v>62</v>
      </c>
      <c r="B25" s="15" t="s">
        <v>43</v>
      </c>
      <c r="C25" s="16" t="s">
        <v>63</v>
      </c>
      <c r="D25" s="14">
        <v>11364153908</v>
      </c>
      <c r="E25" s="14">
        <v>169291606</v>
      </c>
      <c r="F25" s="14">
        <v>1910194661</v>
      </c>
      <c r="G25" s="14">
        <v>2614075535</v>
      </c>
      <c r="H25" s="14">
        <v>2648204562</v>
      </c>
      <c r="I25" s="14">
        <v>2054071595</v>
      </c>
      <c r="J25" s="14">
        <v>945775688</v>
      </c>
      <c r="K25" s="14">
        <v>359209924</v>
      </c>
      <c r="L25" s="14">
        <v>180625179</v>
      </c>
      <c r="M25" s="14">
        <v>129292939</v>
      </c>
      <c r="N25" s="14">
        <v>94551349</v>
      </c>
      <c r="O25" s="14">
        <v>84632489</v>
      </c>
      <c r="P25" s="14">
        <v>174228381</v>
      </c>
      <c r="Q25" s="14">
        <v>14400891554</v>
      </c>
      <c r="R25" s="14">
        <v>850038717</v>
      </c>
      <c r="S25" s="14">
        <v>2270692543</v>
      </c>
      <c r="T25" s="14">
        <v>2876176624</v>
      </c>
      <c r="U25" s="14">
        <v>2512529925</v>
      </c>
      <c r="V25" s="14">
        <v>2410849338</v>
      </c>
      <c r="W25" s="14">
        <v>1270572663</v>
      </c>
      <c r="X25" s="14">
        <v>616729111</v>
      </c>
      <c r="Y25" s="14">
        <v>446697778</v>
      </c>
      <c r="Z25" s="14">
        <v>177885711</v>
      </c>
      <c r="AA25" s="14">
        <v>207324380</v>
      </c>
      <c r="AB25" s="14">
        <v>364243137</v>
      </c>
      <c r="AC25" s="14">
        <v>397151627</v>
      </c>
      <c r="AD25" s="14">
        <v>18123088513</v>
      </c>
      <c r="AE25" s="14">
        <v>933152470</v>
      </c>
      <c r="AF25" s="14">
        <v>2458559789</v>
      </c>
      <c r="AG25" s="14">
        <v>3176387751</v>
      </c>
      <c r="AH25" s="14">
        <v>3000272386</v>
      </c>
      <c r="AI25" s="14">
        <v>2369348905</v>
      </c>
      <c r="AJ25" s="14">
        <v>2396205432</v>
      </c>
      <c r="AK25" s="14">
        <v>964269442</v>
      </c>
      <c r="AL25" s="14">
        <v>733456745</v>
      </c>
      <c r="AM25" s="14">
        <v>610131958</v>
      </c>
      <c r="AN25" s="14">
        <v>688905131</v>
      </c>
      <c r="AO25" s="14">
        <v>537752205</v>
      </c>
      <c r="AP25" s="14">
        <v>254646299</v>
      </c>
      <c r="AQ25" s="14">
        <f t="shared" si="3"/>
        <v>16440317363</v>
      </c>
      <c r="AR25" s="14">
        <v>1940144274</v>
      </c>
      <c r="AS25" s="14">
        <v>2532959259</v>
      </c>
      <c r="AT25" s="14">
        <v>3267423347</v>
      </c>
      <c r="AU25" s="14">
        <v>2597566063</v>
      </c>
      <c r="AV25" s="14">
        <v>2021126676</v>
      </c>
      <c r="AW25" s="14">
        <v>852439028</v>
      </c>
      <c r="AX25" s="14">
        <v>484977690</v>
      </c>
      <c r="AY25" s="14">
        <v>453433820</v>
      </c>
      <c r="AZ25" s="14">
        <v>432861137</v>
      </c>
      <c r="BA25" s="14">
        <v>739333550</v>
      </c>
      <c r="BB25" s="14">
        <v>819156360</v>
      </c>
      <c r="BC25" s="14">
        <v>298896159</v>
      </c>
      <c r="BD25" s="14">
        <f t="shared" si="4"/>
        <v>17453074969</v>
      </c>
      <c r="BE25" s="14">
        <v>1585000395</v>
      </c>
      <c r="BF25" s="14">
        <v>2995142025</v>
      </c>
      <c r="BG25" s="14">
        <v>2230278953</v>
      </c>
      <c r="BH25" s="14">
        <v>3336988567</v>
      </c>
      <c r="BI25" s="14">
        <v>3426042813</v>
      </c>
      <c r="BJ25" s="14">
        <v>1734516025</v>
      </c>
      <c r="BK25" s="14">
        <v>1014458214</v>
      </c>
      <c r="BL25" s="14">
        <v>530459970</v>
      </c>
      <c r="BM25" s="14">
        <v>327517634</v>
      </c>
      <c r="BN25" s="14">
        <v>149427977</v>
      </c>
      <c r="BO25" s="14">
        <v>69608678</v>
      </c>
      <c r="BP25" s="14">
        <v>53633718</v>
      </c>
      <c r="BQ25" s="14">
        <f t="shared" si="2"/>
        <v>16964289906</v>
      </c>
      <c r="BR25" s="14">
        <v>334677827</v>
      </c>
      <c r="BS25" s="14">
        <v>2940564429</v>
      </c>
      <c r="BT25" s="14">
        <v>4036109657</v>
      </c>
      <c r="BU25" s="14">
        <v>3669586339</v>
      </c>
      <c r="BV25" s="14">
        <v>3589317499</v>
      </c>
      <c r="BW25" s="14">
        <v>2394034155</v>
      </c>
      <c r="BX25" s="14"/>
      <c r="BY25" s="14"/>
      <c r="BZ25" s="14"/>
      <c r="CA25" s="14"/>
      <c r="CB25" s="14"/>
      <c r="CC25" s="14"/>
    </row>
    <row r="26" spans="1:81" x14ac:dyDescent="0.2">
      <c r="A26" s="15" t="s">
        <v>64</v>
      </c>
      <c r="B26" s="15" t="s">
        <v>43</v>
      </c>
      <c r="C26" s="16" t="s">
        <v>65</v>
      </c>
      <c r="D26" s="14">
        <v>76524334</v>
      </c>
      <c r="E26" s="14">
        <v>41988754</v>
      </c>
      <c r="F26" s="14">
        <v>1379574</v>
      </c>
      <c r="G26" s="14">
        <v>2484418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14076225</v>
      </c>
      <c r="P26" s="14">
        <v>16595363</v>
      </c>
      <c r="Q26" s="14">
        <v>144137874</v>
      </c>
      <c r="R26" s="14">
        <v>49240961</v>
      </c>
      <c r="S26" s="14">
        <v>66897076</v>
      </c>
      <c r="T26" s="14">
        <v>13417951</v>
      </c>
      <c r="U26" s="14">
        <v>0</v>
      </c>
      <c r="V26" s="14">
        <v>0</v>
      </c>
      <c r="W26" s="14">
        <v>0</v>
      </c>
      <c r="X26" s="14">
        <v>0</v>
      </c>
      <c r="Y26" s="14">
        <v>0</v>
      </c>
      <c r="Z26" s="14">
        <v>0</v>
      </c>
      <c r="AA26" s="14">
        <v>0</v>
      </c>
      <c r="AB26" s="14">
        <v>4788405</v>
      </c>
      <c r="AC26" s="14">
        <v>9793481</v>
      </c>
      <c r="AD26" s="14">
        <v>116573659</v>
      </c>
      <c r="AE26" s="14">
        <v>18765000</v>
      </c>
      <c r="AF26" s="14">
        <v>5009209</v>
      </c>
      <c r="AG26" s="14">
        <v>0</v>
      </c>
      <c r="AH26" s="14">
        <v>0</v>
      </c>
      <c r="AI26" s="14">
        <v>0</v>
      </c>
      <c r="AJ26" s="14">
        <v>0</v>
      </c>
      <c r="AK26" s="14">
        <v>0</v>
      </c>
      <c r="AL26" s="14">
        <v>0</v>
      </c>
      <c r="AM26" s="14">
        <v>0</v>
      </c>
      <c r="AN26" s="14">
        <v>0</v>
      </c>
      <c r="AO26" s="14">
        <v>36464420</v>
      </c>
      <c r="AP26" s="14">
        <v>56335030</v>
      </c>
      <c r="AQ26" s="14">
        <f t="shared" si="3"/>
        <v>75718645</v>
      </c>
      <c r="AR26" s="14">
        <v>30577094</v>
      </c>
      <c r="AS26" s="14">
        <v>3732830</v>
      </c>
      <c r="AT26" s="14">
        <v>0</v>
      </c>
      <c r="AU26" s="14">
        <v>0</v>
      </c>
      <c r="AV26" s="14">
        <v>0</v>
      </c>
      <c r="AW26" s="14">
        <v>0</v>
      </c>
      <c r="AX26" s="14">
        <v>0</v>
      </c>
      <c r="AY26" s="14">
        <v>0</v>
      </c>
      <c r="AZ26" s="14">
        <v>0</v>
      </c>
      <c r="BA26" s="14">
        <v>0</v>
      </c>
      <c r="BB26" s="14">
        <v>5788090</v>
      </c>
      <c r="BC26" s="14">
        <v>35620631</v>
      </c>
      <c r="BD26" s="14">
        <f t="shared" si="4"/>
        <v>180193144</v>
      </c>
      <c r="BE26" s="14">
        <v>23660722</v>
      </c>
      <c r="BF26" s="14">
        <v>1800156</v>
      </c>
      <c r="BG26" s="14">
        <v>0</v>
      </c>
      <c r="BH26" s="14">
        <v>0</v>
      </c>
      <c r="BI26" s="14">
        <v>0</v>
      </c>
      <c r="BJ26" s="14">
        <v>0</v>
      </c>
      <c r="BK26" s="14">
        <v>0</v>
      </c>
      <c r="BL26" s="14">
        <v>0</v>
      </c>
      <c r="BM26" s="14">
        <v>0</v>
      </c>
      <c r="BN26" s="14">
        <v>12461373</v>
      </c>
      <c r="BO26" s="14">
        <v>76100273</v>
      </c>
      <c r="BP26" s="14">
        <v>66170620</v>
      </c>
      <c r="BQ26" s="14">
        <f t="shared" si="2"/>
        <v>3657171</v>
      </c>
      <c r="BR26" s="14">
        <v>3657171</v>
      </c>
      <c r="BS26" s="14" t="s">
        <v>53</v>
      </c>
      <c r="BT26" s="14">
        <v>0</v>
      </c>
      <c r="BU26" s="14">
        <v>0</v>
      </c>
      <c r="BV26" s="14">
        <v>0</v>
      </c>
      <c r="BW26" s="14">
        <v>0</v>
      </c>
      <c r="BX26" s="14"/>
      <c r="BY26" s="14"/>
      <c r="BZ26" s="14"/>
      <c r="CA26" s="14"/>
      <c r="CB26" s="14"/>
      <c r="CC26" s="14"/>
    </row>
    <row r="27" spans="1:81" x14ac:dyDescent="0.2">
      <c r="A27" s="15" t="s">
        <v>62</v>
      </c>
      <c r="B27" s="15" t="s">
        <v>43</v>
      </c>
      <c r="C27" s="16" t="s">
        <v>66</v>
      </c>
      <c r="D27" s="14">
        <v>16660899</v>
      </c>
      <c r="E27" s="14">
        <v>328933</v>
      </c>
      <c r="F27" s="14">
        <v>952897</v>
      </c>
      <c r="G27" s="14">
        <v>2027440</v>
      </c>
      <c r="H27" s="14">
        <v>1673932</v>
      </c>
      <c r="I27" s="14">
        <v>1650639</v>
      </c>
      <c r="J27" s="14">
        <v>1766558</v>
      </c>
      <c r="K27" s="14">
        <v>1848071</v>
      </c>
      <c r="L27" s="14">
        <v>2155472</v>
      </c>
      <c r="M27" s="14">
        <v>826313</v>
      </c>
      <c r="N27" s="14">
        <v>820716</v>
      </c>
      <c r="O27" s="14">
        <v>1407073</v>
      </c>
      <c r="P27" s="14">
        <v>1202855</v>
      </c>
      <c r="Q27" s="14">
        <v>18522754</v>
      </c>
      <c r="R27" s="14">
        <v>1411004</v>
      </c>
      <c r="S27" s="14">
        <v>1626813</v>
      </c>
      <c r="T27" s="14">
        <v>2326021</v>
      </c>
      <c r="U27" s="14">
        <v>2438397</v>
      </c>
      <c r="V27" s="14">
        <v>2176558</v>
      </c>
      <c r="W27" s="14">
        <v>1893887</v>
      </c>
      <c r="X27" s="14">
        <v>2730039</v>
      </c>
      <c r="Y27" s="14">
        <v>1301774</v>
      </c>
      <c r="Z27" s="14">
        <v>240978</v>
      </c>
      <c r="AA27" s="14">
        <v>898142</v>
      </c>
      <c r="AB27" s="14">
        <v>563506</v>
      </c>
      <c r="AC27" s="14">
        <v>915635</v>
      </c>
      <c r="AD27" s="14">
        <v>14998467</v>
      </c>
      <c r="AE27" s="14">
        <v>979532</v>
      </c>
      <c r="AF27" s="14">
        <v>1115430</v>
      </c>
      <c r="AG27" s="14">
        <v>544473</v>
      </c>
      <c r="AH27" s="14">
        <v>662360</v>
      </c>
      <c r="AI27" s="14">
        <v>1610286</v>
      </c>
      <c r="AJ27" s="14">
        <v>1570857</v>
      </c>
      <c r="AK27" s="14">
        <v>1649722</v>
      </c>
      <c r="AL27" s="14">
        <v>1240805</v>
      </c>
      <c r="AM27" s="14">
        <v>2624137</v>
      </c>
      <c r="AN27" s="14">
        <v>2254052</v>
      </c>
      <c r="AO27" s="14">
        <v>135615</v>
      </c>
      <c r="AP27" s="14">
        <v>611198</v>
      </c>
      <c r="AQ27" s="14">
        <f t="shared" si="3"/>
        <v>4808155</v>
      </c>
      <c r="AR27" s="14">
        <v>2038517</v>
      </c>
      <c r="AS27" s="14">
        <v>0</v>
      </c>
      <c r="AT27" s="14">
        <v>821806</v>
      </c>
      <c r="AU27" s="14">
        <v>800559</v>
      </c>
      <c r="AV27" s="14">
        <v>0</v>
      </c>
      <c r="AW27" s="14">
        <v>0</v>
      </c>
      <c r="AX27" s="14">
        <v>0</v>
      </c>
      <c r="AY27" s="14">
        <v>0</v>
      </c>
      <c r="AZ27" s="14">
        <v>484940</v>
      </c>
      <c r="BA27" s="14">
        <v>378638</v>
      </c>
      <c r="BB27" s="14">
        <v>141852</v>
      </c>
      <c r="BC27" s="14">
        <v>141843</v>
      </c>
      <c r="BD27" s="14">
        <f t="shared" si="4"/>
        <v>0</v>
      </c>
      <c r="BE27" s="14">
        <v>0</v>
      </c>
      <c r="BF27" s="14">
        <v>0</v>
      </c>
      <c r="BG27" s="14">
        <v>0</v>
      </c>
      <c r="BH27" s="14">
        <v>0</v>
      </c>
      <c r="BI27" s="14">
        <v>0</v>
      </c>
      <c r="BJ27" s="14">
        <v>0</v>
      </c>
      <c r="BK27" s="14">
        <v>0</v>
      </c>
      <c r="BL27" s="14">
        <v>0</v>
      </c>
      <c r="BM27" s="14">
        <v>0</v>
      </c>
      <c r="BN27" s="14">
        <v>0</v>
      </c>
      <c r="BO27" s="14">
        <v>0</v>
      </c>
      <c r="BP27" s="14">
        <v>0</v>
      </c>
      <c r="BQ27" s="14">
        <f t="shared" si="2"/>
        <v>0</v>
      </c>
      <c r="BR27" s="14" t="s">
        <v>53</v>
      </c>
      <c r="BS27" s="14" t="s">
        <v>53</v>
      </c>
      <c r="BT27" s="14">
        <v>0</v>
      </c>
      <c r="BU27" s="14">
        <v>0</v>
      </c>
      <c r="BV27" s="14">
        <v>0</v>
      </c>
      <c r="BW27" s="14">
        <v>0</v>
      </c>
      <c r="BX27" s="14"/>
      <c r="BY27" s="14"/>
      <c r="BZ27" s="14"/>
      <c r="CA27" s="14"/>
      <c r="CB27" s="14"/>
      <c r="CC27" s="14"/>
    </row>
    <row r="28" spans="1:81" s="19" customFormat="1" x14ac:dyDescent="0.2">
      <c r="A28" s="22"/>
      <c r="B28" s="22" t="s">
        <v>43</v>
      </c>
      <c r="C28" s="23" t="s">
        <v>67</v>
      </c>
      <c r="D28" s="24">
        <v>1690647492</v>
      </c>
      <c r="E28" s="24">
        <v>101231757</v>
      </c>
      <c r="F28" s="24">
        <v>113726166</v>
      </c>
      <c r="G28" s="24">
        <v>116824008</v>
      </c>
      <c r="H28" s="24">
        <v>121254898</v>
      </c>
      <c r="I28" s="24">
        <v>129418789</v>
      </c>
      <c r="J28" s="24">
        <v>140842872</v>
      </c>
      <c r="K28" s="24">
        <v>172400540</v>
      </c>
      <c r="L28" s="24">
        <v>175132225</v>
      </c>
      <c r="M28" s="24">
        <v>161253546</v>
      </c>
      <c r="N28" s="24">
        <v>163644056</v>
      </c>
      <c r="O28" s="24">
        <v>154733873</v>
      </c>
      <c r="P28" s="24">
        <v>140184762</v>
      </c>
      <c r="Q28" s="24">
        <v>2119488606</v>
      </c>
      <c r="R28" s="24">
        <v>143950006</v>
      </c>
      <c r="S28" s="24">
        <v>111904479</v>
      </c>
      <c r="T28" s="24">
        <v>149819310</v>
      </c>
      <c r="U28" s="24">
        <v>152267058</v>
      </c>
      <c r="V28" s="24">
        <v>179305408</v>
      </c>
      <c r="W28" s="24">
        <v>162524672</v>
      </c>
      <c r="X28" s="24">
        <v>176861648</v>
      </c>
      <c r="Y28" s="24">
        <v>181297448</v>
      </c>
      <c r="Z28" s="24">
        <v>180508581</v>
      </c>
      <c r="AA28" s="24">
        <v>208742141</v>
      </c>
      <c r="AB28" s="24">
        <v>223193208</v>
      </c>
      <c r="AC28" s="24">
        <v>249114647</v>
      </c>
      <c r="AD28" s="24">
        <v>3070579325</v>
      </c>
      <c r="AE28" s="24">
        <v>236260744</v>
      </c>
      <c r="AF28" s="24">
        <v>218505087</v>
      </c>
      <c r="AG28" s="24">
        <v>228159889</v>
      </c>
      <c r="AH28" s="24">
        <v>201821058</v>
      </c>
      <c r="AI28" s="24">
        <v>218718236</v>
      </c>
      <c r="AJ28" s="24">
        <v>266527866</v>
      </c>
      <c r="AK28" s="24">
        <v>256645481</v>
      </c>
      <c r="AL28" s="24">
        <v>296450973</v>
      </c>
      <c r="AM28" s="24">
        <v>273725845</v>
      </c>
      <c r="AN28" s="24">
        <v>303173209</v>
      </c>
      <c r="AO28" s="24">
        <v>290202901</v>
      </c>
      <c r="AP28" s="24">
        <v>280388036</v>
      </c>
      <c r="AQ28" s="24">
        <f t="shared" si="3"/>
        <v>3308856023</v>
      </c>
      <c r="AR28" s="24">
        <v>276690453</v>
      </c>
      <c r="AS28" s="24">
        <v>229714860</v>
      </c>
      <c r="AT28" s="24">
        <v>270376133</v>
      </c>
      <c r="AU28" s="24">
        <v>260237665</v>
      </c>
      <c r="AV28" s="24">
        <v>272755128</v>
      </c>
      <c r="AW28" s="24">
        <v>276657976</v>
      </c>
      <c r="AX28" s="24">
        <v>273545578</v>
      </c>
      <c r="AY28" s="24">
        <v>287685130</v>
      </c>
      <c r="AZ28" s="24">
        <v>289890716</v>
      </c>
      <c r="BA28" s="24">
        <v>310638776</v>
      </c>
      <c r="BB28" s="24">
        <v>283700041</v>
      </c>
      <c r="BC28" s="24">
        <v>276963567</v>
      </c>
      <c r="BD28" s="24">
        <f t="shared" si="4"/>
        <v>3304746783</v>
      </c>
      <c r="BE28" s="24">
        <v>287850932</v>
      </c>
      <c r="BF28" s="24">
        <v>241363440</v>
      </c>
      <c r="BG28" s="24">
        <v>220726487</v>
      </c>
      <c r="BH28" s="24">
        <v>238851139</v>
      </c>
      <c r="BI28" s="24">
        <v>275399437</v>
      </c>
      <c r="BJ28" s="24">
        <v>264071820</v>
      </c>
      <c r="BK28" s="24">
        <v>296966479</v>
      </c>
      <c r="BL28" s="24">
        <v>308409531</v>
      </c>
      <c r="BM28" s="24">
        <v>316691294</v>
      </c>
      <c r="BN28" s="24">
        <v>316627039</v>
      </c>
      <c r="BO28" s="24">
        <v>314457929</v>
      </c>
      <c r="BP28" s="24">
        <v>223331256</v>
      </c>
      <c r="BQ28" s="24">
        <f t="shared" si="2"/>
        <v>1816871958</v>
      </c>
      <c r="BR28" s="24">
        <v>282662711</v>
      </c>
      <c r="BS28" s="24">
        <v>276440928</v>
      </c>
      <c r="BT28" s="24">
        <v>320931373</v>
      </c>
      <c r="BU28" s="24">
        <v>313908178</v>
      </c>
      <c r="BV28" s="24">
        <v>325065146</v>
      </c>
      <c r="BW28" s="24">
        <v>297863622</v>
      </c>
      <c r="BX28" s="24"/>
      <c r="BY28" s="24"/>
      <c r="BZ28" s="24"/>
      <c r="CA28" s="24"/>
      <c r="CB28" s="24"/>
      <c r="CC28" s="24"/>
    </row>
    <row r="29" spans="1:81" x14ac:dyDescent="0.2">
      <c r="A29" s="15" t="s">
        <v>68</v>
      </c>
      <c r="B29" s="15" t="s">
        <v>43</v>
      </c>
      <c r="C29" s="16" t="s">
        <v>69</v>
      </c>
      <c r="D29" s="41">
        <v>2949823</v>
      </c>
      <c r="E29" s="14">
        <v>2867029</v>
      </c>
      <c r="F29" s="14">
        <v>82794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  <c r="S29" s="14">
        <v>0</v>
      </c>
      <c r="T29" s="14">
        <v>0</v>
      </c>
      <c r="U29" s="14">
        <v>0</v>
      </c>
      <c r="V29" s="14">
        <v>0</v>
      </c>
      <c r="W29" s="14">
        <v>0</v>
      </c>
      <c r="X29" s="14">
        <v>0</v>
      </c>
      <c r="Y29" s="14">
        <v>0</v>
      </c>
      <c r="Z29" s="14">
        <v>0</v>
      </c>
      <c r="AA29" s="14">
        <v>0</v>
      </c>
      <c r="AB29" s="14">
        <v>0</v>
      </c>
      <c r="AC29" s="14">
        <v>0</v>
      </c>
      <c r="AD29" s="14">
        <v>0</v>
      </c>
      <c r="AE29" s="14">
        <v>0</v>
      </c>
      <c r="AF29" s="14">
        <v>0</v>
      </c>
      <c r="AG29" s="14">
        <v>0</v>
      </c>
      <c r="AH29" s="14">
        <v>0</v>
      </c>
      <c r="AI29" s="14">
        <v>0</v>
      </c>
      <c r="AJ29" s="14">
        <v>0</v>
      </c>
      <c r="AK29" s="14">
        <v>0</v>
      </c>
      <c r="AL29" s="14">
        <v>0</v>
      </c>
      <c r="AM29" s="14">
        <v>0</v>
      </c>
      <c r="AN29" s="14">
        <v>0</v>
      </c>
      <c r="AO29" s="14">
        <v>0</v>
      </c>
      <c r="AP29" s="14">
        <v>0</v>
      </c>
      <c r="AQ29" s="14">
        <f t="shared" si="3"/>
        <v>0</v>
      </c>
      <c r="AR29" s="14">
        <v>0</v>
      </c>
      <c r="AS29" s="14">
        <v>0</v>
      </c>
      <c r="AT29" s="14">
        <v>0</v>
      </c>
      <c r="AU29" s="14">
        <v>0</v>
      </c>
      <c r="AV29" s="14">
        <v>0</v>
      </c>
      <c r="AW29" s="14">
        <v>0</v>
      </c>
      <c r="AX29" s="14">
        <v>0</v>
      </c>
      <c r="AY29" s="14">
        <v>0</v>
      </c>
      <c r="AZ29" s="14">
        <v>0</v>
      </c>
      <c r="BA29" s="14">
        <v>0</v>
      </c>
      <c r="BB29" s="14">
        <v>0</v>
      </c>
      <c r="BC29" s="14">
        <v>0</v>
      </c>
      <c r="BD29" s="14">
        <f t="shared" si="4"/>
        <v>0</v>
      </c>
      <c r="BE29" s="14">
        <v>0</v>
      </c>
      <c r="BF29" s="14">
        <v>0</v>
      </c>
      <c r="BG29" s="14">
        <v>0</v>
      </c>
      <c r="BH29" s="14">
        <v>0</v>
      </c>
      <c r="BI29" s="14">
        <v>0</v>
      </c>
      <c r="BJ29" s="14">
        <v>0</v>
      </c>
      <c r="BK29" s="14">
        <v>0</v>
      </c>
      <c r="BL29" s="14">
        <v>0</v>
      </c>
      <c r="BM29" s="14">
        <v>0</v>
      </c>
      <c r="BN29" s="14">
        <v>0</v>
      </c>
      <c r="BO29" s="14">
        <v>0</v>
      </c>
      <c r="BP29" s="14">
        <v>0</v>
      </c>
      <c r="BQ29" s="14">
        <f t="shared" si="2"/>
        <v>0</v>
      </c>
      <c r="BR29" s="14" t="s">
        <v>53</v>
      </c>
      <c r="BS29" s="14" t="s">
        <v>53</v>
      </c>
      <c r="BT29" s="14">
        <v>0</v>
      </c>
      <c r="BU29" s="14">
        <v>0</v>
      </c>
      <c r="BV29" s="14">
        <v>0</v>
      </c>
      <c r="BW29" s="14">
        <v>0</v>
      </c>
      <c r="BX29" s="14"/>
      <c r="BY29" s="14"/>
      <c r="BZ29" s="14"/>
      <c r="CA29" s="14"/>
      <c r="CB29" s="14"/>
      <c r="CC29" s="14"/>
    </row>
    <row r="30" spans="1:81" x14ac:dyDescent="0.2">
      <c r="A30" s="15" t="s">
        <v>68</v>
      </c>
      <c r="B30" s="15" t="s">
        <v>43</v>
      </c>
      <c r="C30" s="16" t="s">
        <v>70</v>
      </c>
      <c r="D30" s="41">
        <v>6322851</v>
      </c>
      <c r="E30" s="14">
        <v>518815</v>
      </c>
      <c r="F30" s="14">
        <v>415052</v>
      </c>
      <c r="G30" s="14">
        <v>793481</v>
      </c>
      <c r="H30" s="14">
        <v>389493</v>
      </c>
      <c r="I30" s="14">
        <v>377690</v>
      </c>
      <c r="J30" s="14">
        <v>188845</v>
      </c>
      <c r="K30" s="14">
        <v>678662</v>
      </c>
      <c r="L30" s="14">
        <v>389493</v>
      </c>
      <c r="M30" s="14">
        <v>1003240</v>
      </c>
      <c r="N30" s="14">
        <v>1078263</v>
      </c>
      <c r="O30" s="14">
        <v>489817</v>
      </c>
      <c r="P30" s="14">
        <v>0</v>
      </c>
      <c r="Q30" s="14">
        <v>3316593</v>
      </c>
      <c r="R30" s="14">
        <v>495719</v>
      </c>
      <c r="S30" s="14">
        <v>483916</v>
      </c>
      <c r="T30" s="14">
        <v>631451</v>
      </c>
      <c r="U30" s="14">
        <v>507521</v>
      </c>
      <c r="V30" s="14">
        <v>489817</v>
      </c>
      <c r="W30" s="14">
        <v>177042</v>
      </c>
      <c r="X30" s="14">
        <v>177042</v>
      </c>
      <c r="Y30" s="14">
        <v>354085</v>
      </c>
      <c r="Z30" s="14">
        <v>0</v>
      </c>
      <c r="AA30" s="14">
        <v>0</v>
      </c>
      <c r="AB30" s="14">
        <v>0</v>
      </c>
      <c r="AC30" s="14">
        <v>0</v>
      </c>
      <c r="AD30" s="14">
        <v>0</v>
      </c>
      <c r="AE30" s="14">
        <v>0</v>
      </c>
      <c r="AF30" s="14">
        <v>0</v>
      </c>
      <c r="AG30" s="14">
        <v>0</v>
      </c>
      <c r="AH30" s="14">
        <v>0</v>
      </c>
      <c r="AI30" s="14">
        <v>0</v>
      </c>
      <c r="AJ30" s="14">
        <v>0</v>
      </c>
      <c r="AK30" s="14">
        <v>0</v>
      </c>
      <c r="AL30" s="14">
        <v>0</v>
      </c>
      <c r="AM30" s="14">
        <v>0</v>
      </c>
      <c r="AN30" s="14">
        <v>0</v>
      </c>
      <c r="AO30" s="14">
        <v>0</v>
      </c>
      <c r="AP30" s="14">
        <v>0</v>
      </c>
      <c r="AQ30" s="14">
        <f t="shared" si="3"/>
        <v>0</v>
      </c>
      <c r="AR30" s="14">
        <v>0</v>
      </c>
      <c r="AS30" s="14">
        <v>0</v>
      </c>
      <c r="AT30" s="14">
        <v>0</v>
      </c>
      <c r="AU30" s="14">
        <v>0</v>
      </c>
      <c r="AV30" s="14">
        <v>0</v>
      </c>
      <c r="AW30" s="14">
        <v>0</v>
      </c>
      <c r="AX30" s="14">
        <v>0</v>
      </c>
      <c r="AY30" s="14">
        <v>0</v>
      </c>
      <c r="AZ30" s="14">
        <v>0</v>
      </c>
      <c r="BA30" s="14">
        <v>0</v>
      </c>
      <c r="BB30" s="14">
        <v>0</v>
      </c>
      <c r="BC30" s="14">
        <v>0</v>
      </c>
      <c r="BD30" s="14">
        <f t="shared" si="4"/>
        <v>0</v>
      </c>
      <c r="BE30" s="14">
        <v>0</v>
      </c>
      <c r="BF30" s="14">
        <v>0</v>
      </c>
      <c r="BG30" s="14">
        <v>0</v>
      </c>
      <c r="BH30" s="14">
        <v>0</v>
      </c>
      <c r="BI30" s="14">
        <v>0</v>
      </c>
      <c r="BJ30" s="14">
        <v>0</v>
      </c>
      <c r="BK30" s="14">
        <v>0</v>
      </c>
      <c r="BL30" s="14">
        <v>0</v>
      </c>
      <c r="BM30" s="14">
        <v>0</v>
      </c>
      <c r="BN30" s="14">
        <v>0</v>
      </c>
      <c r="BO30" s="14">
        <v>0</v>
      </c>
      <c r="BP30" s="14">
        <v>0</v>
      </c>
      <c r="BQ30" s="14">
        <f t="shared" si="2"/>
        <v>0</v>
      </c>
      <c r="BR30" s="14" t="s">
        <v>53</v>
      </c>
      <c r="BS30" s="14" t="s">
        <v>53</v>
      </c>
      <c r="BT30" s="14">
        <v>0</v>
      </c>
      <c r="BU30" s="14">
        <v>0</v>
      </c>
      <c r="BV30" s="14">
        <v>0</v>
      </c>
      <c r="BW30" s="14">
        <v>0</v>
      </c>
      <c r="BX30" s="14"/>
      <c r="BY30" s="14"/>
      <c r="BZ30" s="14"/>
      <c r="CA30" s="14"/>
      <c r="CB30" s="14"/>
      <c r="CC30" s="14"/>
    </row>
    <row r="31" spans="1:81" x14ac:dyDescent="0.2">
      <c r="A31" s="15" t="s">
        <v>68</v>
      </c>
      <c r="B31" s="15" t="s">
        <v>43</v>
      </c>
      <c r="C31" s="16" t="s">
        <v>71</v>
      </c>
      <c r="D31" s="41">
        <v>844231566</v>
      </c>
      <c r="E31" s="14">
        <v>49640262</v>
      </c>
      <c r="F31" s="14">
        <v>53374024</v>
      </c>
      <c r="G31" s="14">
        <v>52726968</v>
      </c>
      <c r="H31" s="14">
        <v>53897960</v>
      </c>
      <c r="I31" s="14">
        <v>67886981</v>
      </c>
      <c r="J31" s="14">
        <v>68516859</v>
      </c>
      <c r="K31" s="14">
        <v>90106159</v>
      </c>
      <c r="L31" s="14">
        <v>88751216</v>
      </c>
      <c r="M31" s="14">
        <v>81277483</v>
      </c>
      <c r="N31" s="14">
        <v>85430901</v>
      </c>
      <c r="O31" s="14">
        <v>81173089</v>
      </c>
      <c r="P31" s="14">
        <v>71449664</v>
      </c>
      <c r="Q31" s="14">
        <v>1167203736</v>
      </c>
      <c r="R31" s="14">
        <v>66184266</v>
      </c>
      <c r="S31" s="14">
        <v>42196771</v>
      </c>
      <c r="T31" s="14">
        <v>73607079</v>
      </c>
      <c r="U31" s="14">
        <v>77942519</v>
      </c>
      <c r="V31" s="14">
        <v>91665532</v>
      </c>
      <c r="W31" s="14">
        <v>88958897</v>
      </c>
      <c r="X31" s="14">
        <v>90708861</v>
      </c>
      <c r="Y31" s="14">
        <v>94651136</v>
      </c>
      <c r="Z31" s="14">
        <v>96334750</v>
      </c>
      <c r="AA31" s="14">
        <v>121526374</v>
      </c>
      <c r="AB31" s="14">
        <v>150155622</v>
      </c>
      <c r="AC31" s="14">
        <v>173271929</v>
      </c>
      <c r="AD31" s="14">
        <v>2178928383</v>
      </c>
      <c r="AE31" s="14">
        <v>162081105</v>
      </c>
      <c r="AF31" s="14">
        <v>153469856</v>
      </c>
      <c r="AG31" s="14">
        <v>151655644</v>
      </c>
      <c r="AH31" s="14">
        <v>130458531</v>
      </c>
      <c r="AI31" s="14">
        <v>140731363</v>
      </c>
      <c r="AJ31" s="14">
        <v>190287606</v>
      </c>
      <c r="AK31" s="14">
        <v>179959534</v>
      </c>
      <c r="AL31" s="14">
        <v>223767418</v>
      </c>
      <c r="AM31" s="14">
        <v>199135618</v>
      </c>
      <c r="AN31" s="14">
        <v>221557066</v>
      </c>
      <c r="AO31" s="14">
        <v>209922064</v>
      </c>
      <c r="AP31" s="14">
        <v>215902578</v>
      </c>
      <c r="AQ31" s="14">
        <f t="shared" si="3"/>
        <v>2440985098</v>
      </c>
      <c r="AR31" s="14">
        <v>205204474</v>
      </c>
      <c r="AS31" s="14">
        <v>162200545</v>
      </c>
      <c r="AT31" s="14">
        <v>204809718</v>
      </c>
      <c r="AU31" s="14">
        <v>198715056</v>
      </c>
      <c r="AV31" s="14">
        <v>199981946</v>
      </c>
      <c r="AW31" s="14">
        <v>194433325</v>
      </c>
      <c r="AX31" s="14">
        <v>192615176</v>
      </c>
      <c r="AY31" s="14">
        <v>200060725</v>
      </c>
      <c r="AZ31" s="14">
        <v>211585503</v>
      </c>
      <c r="BA31" s="14">
        <v>227075549</v>
      </c>
      <c r="BB31" s="14">
        <v>218874407</v>
      </c>
      <c r="BC31" s="14">
        <v>225428674</v>
      </c>
      <c r="BD31" s="14">
        <f t="shared" si="4"/>
        <v>2488397639</v>
      </c>
      <c r="BE31" s="14">
        <v>221465242</v>
      </c>
      <c r="BF31" s="14">
        <v>175575279</v>
      </c>
      <c r="BG31" s="14">
        <v>162755064</v>
      </c>
      <c r="BH31" s="14">
        <v>165610028</v>
      </c>
      <c r="BI31" s="14">
        <v>201265267</v>
      </c>
      <c r="BJ31" s="14">
        <v>198208550</v>
      </c>
      <c r="BK31" s="14">
        <v>229472146</v>
      </c>
      <c r="BL31" s="14">
        <v>236640351</v>
      </c>
      <c r="BM31" s="14">
        <v>246489080</v>
      </c>
      <c r="BN31" s="14">
        <v>244847483</v>
      </c>
      <c r="BO31" s="14">
        <v>247883782</v>
      </c>
      <c r="BP31" s="14">
        <v>158185367</v>
      </c>
      <c r="BQ31" s="14">
        <f t="shared" si="2"/>
        <v>1348975771</v>
      </c>
      <c r="BR31" s="14">
        <v>215921055</v>
      </c>
      <c r="BS31" s="14">
        <v>212101781</v>
      </c>
      <c r="BT31" s="14">
        <v>236648794</v>
      </c>
      <c r="BU31" s="14">
        <v>230591333</v>
      </c>
      <c r="BV31" s="14">
        <v>237406111</v>
      </c>
      <c r="BW31" s="14">
        <v>216306697</v>
      </c>
      <c r="BX31" s="14"/>
      <c r="BY31" s="14"/>
      <c r="BZ31" s="14"/>
      <c r="CA31" s="14"/>
      <c r="CB31" s="14"/>
      <c r="CC31" s="14"/>
    </row>
    <row r="32" spans="1:81" x14ac:dyDescent="0.2">
      <c r="A32" s="15" t="s">
        <v>72</v>
      </c>
      <c r="B32" s="15" t="s">
        <v>43</v>
      </c>
      <c r="C32" s="16" t="s">
        <v>73</v>
      </c>
      <c r="D32" s="14">
        <v>406012747</v>
      </c>
      <c r="E32" s="14">
        <v>25021266</v>
      </c>
      <c r="F32" s="14">
        <v>31096223</v>
      </c>
      <c r="G32" s="14">
        <v>29058565</v>
      </c>
      <c r="H32" s="14">
        <v>30832058</v>
      </c>
      <c r="I32" s="14">
        <v>29756097</v>
      </c>
      <c r="J32" s="14">
        <v>34507802</v>
      </c>
      <c r="K32" s="14">
        <v>41185458</v>
      </c>
      <c r="L32" s="14">
        <v>38898023</v>
      </c>
      <c r="M32" s="14">
        <v>38650417</v>
      </c>
      <c r="N32" s="14">
        <v>37674924</v>
      </c>
      <c r="O32" s="14">
        <v>36084035</v>
      </c>
      <c r="P32" s="14">
        <v>33247879</v>
      </c>
      <c r="Q32" s="14">
        <v>400515925</v>
      </c>
      <c r="R32" s="14">
        <v>37076222</v>
      </c>
      <c r="S32" s="14">
        <v>31980842</v>
      </c>
      <c r="T32" s="14">
        <v>34680656</v>
      </c>
      <c r="U32" s="14">
        <v>32850063</v>
      </c>
      <c r="V32" s="14">
        <v>33627611</v>
      </c>
      <c r="W32" s="14">
        <v>31870072</v>
      </c>
      <c r="X32" s="14">
        <v>37261484</v>
      </c>
      <c r="Y32" s="14">
        <v>37759830</v>
      </c>
      <c r="Z32" s="14">
        <v>34472653</v>
      </c>
      <c r="AA32" s="14">
        <v>36542385</v>
      </c>
      <c r="AB32" s="14">
        <v>22153808</v>
      </c>
      <c r="AC32" s="14">
        <v>30240299</v>
      </c>
      <c r="AD32" s="14">
        <v>369321166</v>
      </c>
      <c r="AE32" s="14">
        <v>23693006</v>
      </c>
      <c r="AF32" s="14">
        <v>27252428</v>
      </c>
      <c r="AG32" s="14">
        <v>34011328</v>
      </c>
      <c r="AH32" s="14">
        <v>27853962</v>
      </c>
      <c r="AI32" s="14">
        <v>29987612</v>
      </c>
      <c r="AJ32" s="14">
        <v>30005187</v>
      </c>
      <c r="AK32" s="14">
        <v>33774298</v>
      </c>
      <c r="AL32" s="14">
        <v>35088519</v>
      </c>
      <c r="AM32" s="14">
        <v>33992573</v>
      </c>
      <c r="AN32" s="14">
        <v>31709538</v>
      </c>
      <c r="AO32" s="14">
        <v>34384484</v>
      </c>
      <c r="AP32" s="14">
        <v>27568231</v>
      </c>
      <c r="AQ32" s="14">
        <f t="shared" si="3"/>
        <v>399159313</v>
      </c>
      <c r="AR32" s="14">
        <v>30108220</v>
      </c>
      <c r="AS32" s="14">
        <v>30993666</v>
      </c>
      <c r="AT32" s="14">
        <v>29339409</v>
      </c>
      <c r="AU32" s="14">
        <v>32321400</v>
      </c>
      <c r="AV32" s="14">
        <v>33222594</v>
      </c>
      <c r="AW32" s="14">
        <v>35394924</v>
      </c>
      <c r="AX32" s="14">
        <v>34137492</v>
      </c>
      <c r="AY32" s="14">
        <v>37939603</v>
      </c>
      <c r="AZ32" s="14">
        <v>36582649</v>
      </c>
      <c r="BA32" s="14">
        <v>37524016</v>
      </c>
      <c r="BB32" s="14">
        <v>34164652</v>
      </c>
      <c r="BC32" s="14">
        <v>27430688</v>
      </c>
      <c r="BD32" s="14">
        <f t="shared" si="4"/>
        <v>409068317</v>
      </c>
      <c r="BE32" s="14">
        <v>32280331</v>
      </c>
      <c r="BF32" s="14">
        <v>32413036</v>
      </c>
      <c r="BG32" s="14">
        <v>22015789</v>
      </c>
      <c r="BH32" s="14">
        <v>34776696</v>
      </c>
      <c r="BI32" s="14">
        <v>38813822</v>
      </c>
      <c r="BJ32" s="14">
        <v>35975094</v>
      </c>
      <c r="BK32" s="14">
        <v>33772093</v>
      </c>
      <c r="BL32" s="14">
        <v>36324975</v>
      </c>
      <c r="BM32" s="14">
        <v>34265900</v>
      </c>
      <c r="BN32" s="14">
        <v>42201389</v>
      </c>
      <c r="BO32" s="14">
        <v>36708183</v>
      </c>
      <c r="BP32" s="14">
        <v>29521009</v>
      </c>
      <c r="BQ32" s="14">
        <f t="shared" si="2"/>
        <v>220208207</v>
      </c>
      <c r="BR32" s="14">
        <v>35882849</v>
      </c>
      <c r="BS32" s="14">
        <v>30382099</v>
      </c>
      <c r="BT32" s="14">
        <v>39176060</v>
      </c>
      <c r="BU32" s="14">
        <v>39256930</v>
      </c>
      <c r="BV32" s="14">
        <v>39572747</v>
      </c>
      <c r="BW32" s="14">
        <v>35937522</v>
      </c>
      <c r="BX32" s="14"/>
      <c r="BY32" s="14"/>
      <c r="BZ32" s="14"/>
      <c r="CA32" s="14"/>
      <c r="CB32" s="14"/>
      <c r="CC32" s="14"/>
    </row>
    <row r="33" spans="1:81" x14ac:dyDescent="0.2">
      <c r="A33" s="15" t="s">
        <v>72</v>
      </c>
      <c r="B33" s="15" t="s">
        <v>43</v>
      </c>
      <c r="C33" s="16" t="s">
        <v>74</v>
      </c>
      <c r="D33" s="14">
        <v>268353756</v>
      </c>
      <c r="E33" s="14">
        <v>11125714</v>
      </c>
      <c r="F33" s="14">
        <v>14730836</v>
      </c>
      <c r="G33" s="14">
        <v>22055745</v>
      </c>
      <c r="H33" s="14">
        <v>21417587</v>
      </c>
      <c r="I33" s="14">
        <v>19434678</v>
      </c>
      <c r="J33" s="14">
        <v>25563960</v>
      </c>
      <c r="K33" s="14">
        <v>23592094</v>
      </c>
      <c r="L33" s="14">
        <v>30229781</v>
      </c>
      <c r="M33" s="14">
        <v>27228373</v>
      </c>
      <c r="N33" s="14">
        <v>23891311</v>
      </c>
      <c r="O33" s="14">
        <v>24944558</v>
      </c>
      <c r="P33" s="14">
        <v>24139119</v>
      </c>
      <c r="Q33" s="14">
        <v>310508595</v>
      </c>
      <c r="R33" s="14">
        <v>28589788</v>
      </c>
      <c r="S33" s="14">
        <v>23594240</v>
      </c>
      <c r="T33" s="14">
        <v>24919905</v>
      </c>
      <c r="U33" s="14">
        <v>23344695</v>
      </c>
      <c r="V33" s="14">
        <v>31976498</v>
      </c>
      <c r="W33" s="14">
        <v>18795045</v>
      </c>
      <c r="X33" s="14">
        <v>26501542</v>
      </c>
      <c r="Y33" s="14">
        <v>24642464</v>
      </c>
      <c r="Z33" s="14">
        <v>26107876</v>
      </c>
      <c r="AA33" s="14">
        <v>27610298</v>
      </c>
      <c r="AB33" s="14">
        <v>29377714</v>
      </c>
      <c r="AC33" s="14">
        <v>25048530</v>
      </c>
      <c r="AD33" s="14">
        <v>255138924</v>
      </c>
      <c r="AE33" s="14">
        <v>29037669</v>
      </c>
      <c r="AF33" s="14">
        <v>20837751</v>
      </c>
      <c r="AG33" s="14">
        <v>22022316</v>
      </c>
      <c r="AH33" s="14">
        <v>22468443</v>
      </c>
      <c r="AI33" s="14">
        <v>21611727</v>
      </c>
      <c r="AJ33" s="14">
        <v>22031745</v>
      </c>
      <c r="AK33" s="14">
        <v>15691852</v>
      </c>
      <c r="AL33" s="14">
        <v>11400157</v>
      </c>
      <c r="AM33" s="14">
        <v>20164956</v>
      </c>
      <c r="AN33" s="14">
        <v>30130241</v>
      </c>
      <c r="AO33" s="14">
        <v>25284496</v>
      </c>
      <c r="AP33" s="14">
        <v>14457571</v>
      </c>
      <c r="AQ33" s="14">
        <f t="shared" si="3"/>
        <v>245003344</v>
      </c>
      <c r="AR33" s="14">
        <v>24320952</v>
      </c>
      <c r="AS33" s="14">
        <v>20734556</v>
      </c>
      <c r="AT33" s="14">
        <v>24555766</v>
      </c>
      <c r="AU33" s="14">
        <v>10913353</v>
      </c>
      <c r="AV33" s="14">
        <v>19713320</v>
      </c>
      <c r="AW33" s="14">
        <v>21634621</v>
      </c>
      <c r="AX33" s="14">
        <v>22731986</v>
      </c>
      <c r="AY33" s="14">
        <v>24647846</v>
      </c>
      <c r="AZ33" s="14">
        <v>19582849</v>
      </c>
      <c r="BA33" s="14">
        <v>21916588</v>
      </c>
      <c r="BB33" s="14">
        <v>14562899</v>
      </c>
      <c r="BC33" s="14">
        <v>19688608</v>
      </c>
      <c r="BD33" s="14">
        <f t="shared" si="4"/>
        <v>264669342</v>
      </c>
      <c r="BE33" s="14">
        <v>20505114</v>
      </c>
      <c r="BF33" s="14">
        <v>23210996</v>
      </c>
      <c r="BG33" s="14">
        <v>18758407</v>
      </c>
      <c r="BH33" s="14">
        <v>17424984</v>
      </c>
      <c r="BI33" s="14">
        <v>24623111</v>
      </c>
      <c r="BJ33" s="14">
        <v>18618729</v>
      </c>
      <c r="BK33" s="14">
        <v>18058073</v>
      </c>
      <c r="BL33" s="14">
        <v>22284230</v>
      </c>
      <c r="BM33" s="14">
        <v>22391212</v>
      </c>
      <c r="BN33" s="14">
        <v>28358231</v>
      </c>
      <c r="BO33" s="14">
        <v>25170330</v>
      </c>
      <c r="BP33" s="14">
        <v>25265925</v>
      </c>
      <c r="BQ33" s="14">
        <f t="shared" si="2"/>
        <v>152577608</v>
      </c>
      <c r="BR33" s="14">
        <v>22026355</v>
      </c>
      <c r="BS33" s="14">
        <v>24392857</v>
      </c>
      <c r="BT33" s="14">
        <v>27157676</v>
      </c>
      <c r="BU33" s="14">
        <v>26964901</v>
      </c>
      <c r="BV33" s="14">
        <v>25512579</v>
      </c>
      <c r="BW33" s="14">
        <v>26523240</v>
      </c>
      <c r="BX33" s="14"/>
      <c r="BY33" s="14"/>
      <c r="BZ33" s="14"/>
      <c r="CA33" s="14"/>
      <c r="CB33" s="14"/>
      <c r="CC33" s="14"/>
    </row>
    <row r="34" spans="1:81" x14ac:dyDescent="0.2">
      <c r="A34" s="15" t="s">
        <v>68</v>
      </c>
      <c r="B34" s="15" t="s">
        <v>43</v>
      </c>
      <c r="C34" s="16" t="s">
        <v>75</v>
      </c>
      <c r="D34" s="41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>
        <f t="shared" si="3"/>
        <v>0</v>
      </c>
      <c r="AR34" s="14">
        <v>0</v>
      </c>
      <c r="AS34" s="14">
        <v>0</v>
      </c>
      <c r="AT34" s="14">
        <v>0</v>
      </c>
      <c r="AU34" s="14">
        <v>0</v>
      </c>
      <c r="AV34" s="14">
        <v>0</v>
      </c>
      <c r="AW34" s="14">
        <v>0</v>
      </c>
      <c r="AX34" s="14">
        <v>0</v>
      </c>
      <c r="AY34" s="14">
        <v>0</v>
      </c>
      <c r="AZ34" s="14">
        <v>0</v>
      </c>
      <c r="BA34" s="14">
        <v>0</v>
      </c>
      <c r="BB34" s="14">
        <v>0</v>
      </c>
      <c r="BC34" s="14">
        <v>0</v>
      </c>
      <c r="BD34" s="14">
        <f t="shared" si="4"/>
        <v>0</v>
      </c>
      <c r="BE34" s="14">
        <v>0</v>
      </c>
      <c r="BF34" s="14">
        <v>0</v>
      </c>
      <c r="BG34" s="14">
        <v>0</v>
      </c>
      <c r="BH34" s="14">
        <v>0</v>
      </c>
      <c r="BI34" s="14">
        <v>0</v>
      </c>
      <c r="BJ34" s="14">
        <v>0</v>
      </c>
      <c r="BK34" s="14">
        <v>0</v>
      </c>
      <c r="BL34" s="14">
        <v>0</v>
      </c>
      <c r="BM34" s="14">
        <v>0</v>
      </c>
      <c r="BN34" s="14">
        <v>0</v>
      </c>
      <c r="BO34" s="14">
        <v>0</v>
      </c>
      <c r="BP34" s="14">
        <v>0</v>
      </c>
      <c r="BQ34" s="14">
        <f t="shared" si="2"/>
        <v>0</v>
      </c>
      <c r="BR34" s="14" t="s">
        <v>53</v>
      </c>
      <c r="BS34" s="14" t="s">
        <v>53</v>
      </c>
      <c r="BT34" s="14">
        <v>0</v>
      </c>
      <c r="BU34" s="14">
        <v>0</v>
      </c>
      <c r="BV34" s="14">
        <v>0</v>
      </c>
      <c r="BW34" s="14">
        <v>0</v>
      </c>
      <c r="BX34" s="14"/>
      <c r="BY34" s="14"/>
      <c r="BZ34" s="14"/>
      <c r="CA34" s="14"/>
      <c r="CB34" s="14"/>
      <c r="CC34" s="14"/>
    </row>
    <row r="35" spans="1:81" x14ac:dyDescent="0.2">
      <c r="A35" s="15" t="s">
        <v>76</v>
      </c>
      <c r="B35" s="15" t="s">
        <v>43</v>
      </c>
      <c r="C35" s="16" t="s">
        <v>77</v>
      </c>
      <c r="D35" s="14">
        <v>112605614</v>
      </c>
      <c r="E35" s="14">
        <v>8654285</v>
      </c>
      <c r="F35" s="14">
        <v>5996943</v>
      </c>
      <c r="G35" s="14">
        <v>7605219</v>
      </c>
      <c r="H35" s="14">
        <v>8033596</v>
      </c>
      <c r="I35" s="14">
        <v>10460080</v>
      </c>
      <c r="J35" s="14">
        <v>10554157</v>
      </c>
      <c r="K35" s="14">
        <v>11605112</v>
      </c>
      <c r="L35" s="14">
        <v>12365736</v>
      </c>
      <c r="M35" s="14">
        <v>10089216</v>
      </c>
      <c r="N35" s="14">
        <v>9332464</v>
      </c>
      <c r="O35" s="14">
        <v>9337280</v>
      </c>
      <c r="P35" s="14">
        <v>8571526</v>
      </c>
      <c r="Q35" s="14">
        <v>138588620</v>
      </c>
      <c r="R35" s="14">
        <v>10252237</v>
      </c>
      <c r="S35" s="14">
        <v>10657173</v>
      </c>
      <c r="T35" s="14">
        <v>10507877</v>
      </c>
      <c r="U35" s="14">
        <v>10259738</v>
      </c>
      <c r="V35" s="14">
        <v>12089552</v>
      </c>
      <c r="W35" s="14">
        <v>13082477</v>
      </c>
      <c r="X35" s="14">
        <v>12270250</v>
      </c>
      <c r="Y35" s="14">
        <v>12224950</v>
      </c>
      <c r="Z35" s="14">
        <v>12088373</v>
      </c>
      <c r="AA35" s="14">
        <v>11726467</v>
      </c>
      <c r="AB35" s="14">
        <v>11907335</v>
      </c>
      <c r="AC35" s="14">
        <v>11522191</v>
      </c>
      <c r="AD35" s="14">
        <v>151769895</v>
      </c>
      <c r="AE35" s="14">
        <v>11811008</v>
      </c>
      <c r="AF35" s="14">
        <v>11045769</v>
      </c>
      <c r="AG35" s="14">
        <v>11749875</v>
      </c>
      <c r="AH35" s="14">
        <v>12837948</v>
      </c>
      <c r="AI35" s="14">
        <v>14275751</v>
      </c>
      <c r="AJ35" s="14">
        <v>12224975</v>
      </c>
      <c r="AK35" s="14">
        <v>12901107</v>
      </c>
      <c r="AL35" s="14">
        <v>13060754</v>
      </c>
      <c r="AM35" s="14">
        <v>13039535</v>
      </c>
      <c r="AN35" s="14">
        <v>13480931</v>
      </c>
      <c r="AO35" s="14">
        <v>12660792</v>
      </c>
      <c r="AP35" s="14">
        <v>12681450</v>
      </c>
      <c r="AQ35" s="14">
        <f t="shared" si="3"/>
        <v>117820494</v>
      </c>
      <c r="AR35" s="14">
        <v>8041064</v>
      </c>
      <c r="AS35" s="14">
        <v>5543822</v>
      </c>
      <c r="AT35" s="14">
        <v>7739533</v>
      </c>
      <c r="AU35" s="14">
        <v>10358154</v>
      </c>
      <c r="AV35" s="14">
        <v>10314870</v>
      </c>
      <c r="AW35" s="14">
        <v>12220594</v>
      </c>
      <c r="AX35" s="14">
        <v>14084214</v>
      </c>
      <c r="AY35" s="14">
        <v>13465750</v>
      </c>
      <c r="AZ35" s="14">
        <v>12336298</v>
      </c>
      <c r="BA35" s="14">
        <v>11216516</v>
      </c>
      <c r="BB35" s="14">
        <v>9628252</v>
      </c>
      <c r="BC35" s="14">
        <v>2871427</v>
      </c>
      <c r="BD35" s="14">
        <f t="shared" si="4"/>
        <v>87288883</v>
      </c>
      <c r="BE35" s="14">
        <v>4717469</v>
      </c>
      <c r="BF35" s="14">
        <v>8886288</v>
      </c>
      <c r="BG35" s="14">
        <v>6956271</v>
      </c>
      <c r="BH35" s="14">
        <v>12504445</v>
      </c>
      <c r="BI35" s="14">
        <v>8637286</v>
      </c>
      <c r="BJ35" s="14">
        <v>7780446</v>
      </c>
      <c r="BK35" s="14">
        <v>10197150</v>
      </c>
      <c r="BL35" s="14">
        <v>11211115</v>
      </c>
      <c r="BM35" s="14">
        <v>11035614</v>
      </c>
      <c r="BN35" s="14">
        <v>1219936</v>
      </c>
      <c r="BO35" s="14">
        <v>0</v>
      </c>
      <c r="BP35" s="14">
        <v>4142863</v>
      </c>
      <c r="BQ35" s="14">
        <f t="shared" si="2"/>
        <v>52797288</v>
      </c>
      <c r="BR35" s="14">
        <v>4186979</v>
      </c>
      <c r="BS35" s="14">
        <v>8048101</v>
      </c>
      <c r="BT35" s="14">
        <v>9409452</v>
      </c>
      <c r="BU35" s="14">
        <v>10241687</v>
      </c>
      <c r="BV35" s="14">
        <v>10999764</v>
      </c>
      <c r="BW35" s="14">
        <v>9911305</v>
      </c>
      <c r="BX35" s="14"/>
      <c r="BY35" s="14"/>
      <c r="BZ35" s="14"/>
      <c r="CA35" s="14"/>
      <c r="CB35" s="14"/>
      <c r="CC35" s="14"/>
    </row>
    <row r="36" spans="1:81" x14ac:dyDescent="0.2">
      <c r="A36" s="15" t="s">
        <v>68</v>
      </c>
      <c r="B36" s="15" t="s">
        <v>43</v>
      </c>
      <c r="C36" s="16" t="s">
        <v>78</v>
      </c>
      <c r="D36" s="41">
        <v>2840497</v>
      </c>
      <c r="E36" s="14">
        <v>76988</v>
      </c>
      <c r="F36" s="14">
        <v>1044257</v>
      </c>
      <c r="G36" s="14">
        <v>0</v>
      </c>
      <c r="H36" s="14">
        <v>1719252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  <c r="P36" s="14">
        <v>0</v>
      </c>
      <c r="Q36" s="14">
        <v>0</v>
      </c>
      <c r="R36" s="14">
        <v>0</v>
      </c>
      <c r="S36" s="14">
        <v>0</v>
      </c>
      <c r="T36" s="14">
        <v>0</v>
      </c>
      <c r="U36" s="14">
        <v>0</v>
      </c>
      <c r="V36" s="14">
        <v>0</v>
      </c>
      <c r="W36" s="14">
        <v>0</v>
      </c>
      <c r="X36" s="14">
        <v>0</v>
      </c>
      <c r="Y36" s="14">
        <v>0</v>
      </c>
      <c r="Z36" s="14">
        <v>0</v>
      </c>
      <c r="AA36" s="14">
        <v>0</v>
      </c>
      <c r="AB36" s="14">
        <v>0</v>
      </c>
      <c r="AC36" s="14">
        <v>0</v>
      </c>
      <c r="AD36" s="14">
        <v>24807</v>
      </c>
      <c r="AE36" s="14">
        <v>0</v>
      </c>
      <c r="AF36" s="14">
        <v>0</v>
      </c>
      <c r="AG36" s="14">
        <v>0</v>
      </c>
      <c r="AH36" s="14">
        <v>0</v>
      </c>
      <c r="AI36" s="14">
        <v>0</v>
      </c>
      <c r="AJ36" s="14">
        <v>0</v>
      </c>
      <c r="AK36" s="14">
        <v>0</v>
      </c>
      <c r="AL36" s="14">
        <v>24807</v>
      </c>
      <c r="AM36" s="14">
        <v>0</v>
      </c>
      <c r="AN36" s="14">
        <v>0</v>
      </c>
      <c r="AO36" s="14">
        <v>0</v>
      </c>
      <c r="AP36" s="14">
        <v>0</v>
      </c>
      <c r="AQ36" s="14">
        <f t="shared" si="3"/>
        <v>0</v>
      </c>
      <c r="AR36" s="14">
        <v>0</v>
      </c>
      <c r="AS36" s="14">
        <v>0</v>
      </c>
      <c r="AT36" s="14">
        <v>0</v>
      </c>
      <c r="AU36" s="14">
        <v>0</v>
      </c>
      <c r="AV36" s="14">
        <v>0</v>
      </c>
      <c r="AW36" s="14">
        <v>0</v>
      </c>
      <c r="AX36" s="14">
        <v>0</v>
      </c>
      <c r="AY36" s="14">
        <v>0</v>
      </c>
      <c r="AZ36" s="14">
        <v>0</v>
      </c>
      <c r="BA36" s="14">
        <v>0</v>
      </c>
      <c r="BB36" s="14">
        <v>0</v>
      </c>
      <c r="BC36" s="14">
        <v>0</v>
      </c>
      <c r="BD36" s="14">
        <f t="shared" si="4"/>
        <v>7586</v>
      </c>
      <c r="BE36" s="14">
        <v>0</v>
      </c>
      <c r="BF36" s="14">
        <v>0</v>
      </c>
      <c r="BG36" s="14">
        <v>0</v>
      </c>
      <c r="BH36" s="14">
        <v>0</v>
      </c>
      <c r="BI36" s="14">
        <v>0</v>
      </c>
      <c r="BJ36" s="14">
        <v>0</v>
      </c>
      <c r="BK36" s="14">
        <v>0</v>
      </c>
      <c r="BL36" s="14">
        <v>0</v>
      </c>
      <c r="BM36" s="14">
        <v>0</v>
      </c>
      <c r="BN36" s="14">
        <v>0</v>
      </c>
      <c r="BO36" s="14">
        <v>7586</v>
      </c>
      <c r="BP36" s="14">
        <v>0</v>
      </c>
      <c r="BQ36" s="14">
        <f t="shared" si="2"/>
        <v>0</v>
      </c>
      <c r="BR36" s="14" t="s">
        <v>53</v>
      </c>
      <c r="BS36" s="14" t="s">
        <v>53</v>
      </c>
      <c r="BT36" s="14">
        <v>0</v>
      </c>
      <c r="BU36" s="14">
        <v>0</v>
      </c>
      <c r="BV36" s="14">
        <v>0</v>
      </c>
      <c r="BW36" s="14">
        <v>0</v>
      </c>
      <c r="BX36" s="14"/>
      <c r="BY36" s="14"/>
      <c r="BZ36" s="14"/>
      <c r="CA36" s="14"/>
      <c r="CB36" s="14"/>
      <c r="CC36" s="14"/>
    </row>
    <row r="37" spans="1:81" x14ac:dyDescent="0.2">
      <c r="A37" s="15" t="s">
        <v>68</v>
      </c>
      <c r="B37" s="15" t="s">
        <v>43</v>
      </c>
      <c r="C37" s="16" t="s">
        <v>79</v>
      </c>
      <c r="D37" s="41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>
        <f t="shared" si="3"/>
        <v>0</v>
      </c>
      <c r="AR37" s="14">
        <v>0</v>
      </c>
      <c r="AS37" s="14">
        <v>0</v>
      </c>
      <c r="AT37" s="14">
        <v>0</v>
      </c>
      <c r="AU37" s="14">
        <v>0</v>
      </c>
      <c r="AV37" s="14">
        <v>0</v>
      </c>
      <c r="AW37" s="14">
        <v>0</v>
      </c>
      <c r="AX37" s="14">
        <v>0</v>
      </c>
      <c r="AY37" s="14">
        <v>0</v>
      </c>
      <c r="AZ37" s="14">
        <v>0</v>
      </c>
      <c r="BA37" s="14">
        <v>0</v>
      </c>
      <c r="BB37" s="14">
        <v>0</v>
      </c>
      <c r="BC37" s="14">
        <v>0</v>
      </c>
      <c r="BD37" s="14">
        <f t="shared" si="4"/>
        <v>0</v>
      </c>
      <c r="BE37" s="14">
        <v>0</v>
      </c>
      <c r="BF37" s="14">
        <v>0</v>
      </c>
      <c r="BG37" s="14">
        <v>0</v>
      </c>
      <c r="BH37" s="14">
        <v>0</v>
      </c>
      <c r="BI37" s="14">
        <v>0</v>
      </c>
      <c r="BJ37" s="14">
        <v>0</v>
      </c>
      <c r="BK37" s="14">
        <v>0</v>
      </c>
      <c r="BL37" s="14">
        <v>0</v>
      </c>
      <c r="BM37" s="14">
        <v>0</v>
      </c>
      <c r="BN37" s="14">
        <v>0</v>
      </c>
      <c r="BO37" s="14">
        <v>0</v>
      </c>
      <c r="BP37" s="14">
        <v>0</v>
      </c>
      <c r="BQ37" s="14">
        <f t="shared" si="2"/>
        <v>0</v>
      </c>
      <c r="BR37" s="14" t="s">
        <v>53</v>
      </c>
      <c r="BS37" s="14" t="s">
        <v>53</v>
      </c>
      <c r="BT37" s="14">
        <v>0</v>
      </c>
      <c r="BU37" s="14">
        <v>0</v>
      </c>
      <c r="BV37" s="14">
        <v>0</v>
      </c>
      <c r="BW37" s="14">
        <v>0</v>
      </c>
      <c r="BX37" s="14"/>
      <c r="BY37" s="14"/>
      <c r="BZ37" s="14"/>
      <c r="CA37" s="14"/>
      <c r="CB37" s="14"/>
      <c r="CC37" s="14"/>
    </row>
    <row r="38" spans="1:81" x14ac:dyDescent="0.2">
      <c r="A38" s="15" t="s">
        <v>76</v>
      </c>
      <c r="B38" s="15" t="s">
        <v>43</v>
      </c>
      <c r="C38" s="16" t="s">
        <v>80</v>
      </c>
      <c r="D38" s="14">
        <v>47330638</v>
      </c>
      <c r="E38" s="14">
        <v>3327398</v>
      </c>
      <c r="F38" s="14">
        <v>6986037</v>
      </c>
      <c r="G38" s="14">
        <v>4584030</v>
      </c>
      <c r="H38" s="14">
        <v>4964952</v>
      </c>
      <c r="I38" s="14">
        <v>1503263</v>
      </c>
      <c r="J38" s="14">
        <v>1511249</v>
      </c>
      <c r="K38" s="14">
        <v>5233055</v>
      </c>
      <c r="L38" s="14">
        <v>4497976</v>
      </c>
      <c r="M38" s="14">
        <v>3004817</v>
      </c>
      <c r="N38" s="14">
        <v>6236193</v>
      </c>
      <c r="O38" s="14">
        <v>2705094</v>
      </c>
      <c r="P38" s="14">
        <v>2776574</v>
      </c>
      <c r="Q38" s="14">
        <v>99355137</v>
      </c>
      <c r="R38" s="14">
        <v>1351774</v>
      </c>
      <c r="S38" s="14">
        <v>2991537</v>
      </c>
      <c r="T38" s="14">
        <v>5472342</v>
      </c>
      <c r="U38" s="14">
        <v>7362522</v>
      </c>
      <c r="V38" s="14">
        <v>9456398</v>
      </c>
      <c r="W38" s="14">
        <v>9641139</v>
      </c>
      <c r="X38" s="14">
        <v>9942469</v>
      </c>
      <c r="Y38" s="14">
        <v>11664983</v>
      </c>
      <c r="Z38" s="14">
        <v>11504929</v>
      </c>
      <c r="AA38" s="14">
        <v>11336617</v>
      </c>
      <c r="AB38" s="14">
        <v>9598729</v>
      </c>
      <c r="AC38" s="14">
        <v>9031698</v>
      </c>
      <c r="AD38" s="14">
        <v>115396150</v>
      </c>
      <c r="AE38" s="14">
        <v>9637956</v>
      </c>
      <c r="AF38" s="14">
        <v>5899283</v>
      </c>
      <c r="AG38" s="14">
        <v>8720726</v>
      </c>
      <c r="AH38" s="14">
        <v>8202174</v>
      </c>
      <c r="AI38" s="14">
        <v>12111783</v>
      </c>
      <c r="AJ38" s="14">
        <v>11978353</v>
      </c>
      <c r="AK38" s="14">
        <v>14318690</v>
      </c>
      <c r="AL38" s="14">
        <v>13109318</v>
      </c>
      <c r="AM38" s="14">
        <v>7393163</v>
      </c>
      <c r="AN38" s="14">
        <v>6295433</v>
      </c>
      <c r="AO38" s="14">
        <v>7951065</v>
      </c>
      <c r="AP38" s="14">
        <v>9778206</v>
      </c>
      <c r="AQ38" s="14">
        <f t="shared" si="3"/>
        <v>105887774</v>
      </c>
      <c r="AR38" s="14">
        <v>9015743</v>
      </c>
      <c r="AS38" s="14">
        <v>10242271</v>
      </c>
      <c r="AT38" s="14">
        <v>3931707</v>
      </c>
      <c r="AU38" s="14">
        <v>7929702</v>
      </c>
      <c r="AV38" s="14">
        <v>9522398</v>
      </c>
      <c r="AW38" s="14">
        <v>12974512</v>
      </c>
      <c r="AX38" s="14">
        <v>9976710</v>
      </c>
      <c r="AY38" s="14">
        <v>11571206</v>
      </c>
      <c r="AZ38" s="14">
        <v>9803417</v>
      </c>
      <c r="BA38" s="14">
        <v>12906107</v>
      </c>
      <c r="BB38" s="14">
        <v>6469831</v>
      </c>
      <c r="BC38" s="14">
        <v>1544170</v>
      </c>
      <c r="BD38" s="14">
        <f t="shared" si="4"/>
        <v>55315016</v>
      </c>
      <c r="BE38" s="14">
        <v>8882776</v>
      </c>
      <c r="BF38" s="14">
        <v>1277841</v>
      </c>
      <c r="BG38" s="14">
        <v>10240956</v>
      </c>
      <c r="BH38" s="14">
        <v>8534986</v>
      </c>
      <c r="BI38" s="14">
        <v>2059951</v>
      </c>
      <c r="BJ38" s="14">
        <v>3489001</v>
      </c>
      <c r="BK38" s="14">
        <v>5467017</v>
      </c>
      <c r="BL38" s="14">
        <v>1948860</v>
      </c>
      <c r="BM38" s="14">
        <v>2509488</v>
      </c>
      <c r="BN38" s="14">
        <v>0</v>
      </c>
      <c r="BO38" s="14">
        <v>4688048</v>
      </c>
      <c r="BP38" s="14">
        <v>6216092</v>
      </c>
      <c r="BQ38" s="14">
        <f t="shared" si="2"/>
        <v>42313084</v>
      </c>
      <c r="BR38" s="14">
        <v>4645473</v>
      </c>
      <c r="BS38" s="14">
        <v>1516090</v>
      </c>
      <c r="BT38" s="14">
        <v>8539391</v>
      </c>
      <c r="BU38" s="14">
        <v>6853327</v>
      </c>
      <c r="BV38" s="14">
        <v>11573945</v>
      </c>
      <c r="BW38" s="14">
        <v>9184858</v>
      </c>
      <c r="BX38" s="14"/>
      <c r="BY38" s="14"/>
      <c r="BZ38" s="14"/>
      <c r="CA38" s="14"/>
      <c r="CB38" s="14"/>
      <c r="CC38" s="14"/>
    </row>
    <row r="39" spans="1:81" s="19" customFormat="1" x14ac:dyDescent="0.2">
      <c r="A39" s="22" t="s">
        <v>81</v>
      </c>
      <c r="B39" s="22" t="s">
        <v>43</v>
      </c>
      <c r="C39" s="23" t="s">
        <v>82</v>
      </c>
      <c r="D39" s="24">
        <v>4329997668</v>
      </c>
      <c r="E39" s="24">
        <v>304528192</v>
      </c>
      <c r="F39" s="24">
        <v>313673640</v>
      </c>
      <c r="G39" s="24">
        <v>344908453</v>
      </c>
      <c r="H39" s="24">
        <v>326612966</v>
      </c>
      <c r="I39" s="24">
        <v>352501885</v>
      </c>
      <c r="J39" s="24">
        <v>383092123</v>
      </c>
      <c r="K39" s="24">
        <v>390003184</v>
      </c>
      <c r="L39" s="24">
        <v>402937368</v>
      </c>
      <c r="M39" s="24">
        <v>418991251</v>
      </c>
      <c r="N39" s="24">
        <v>410548983</v>
      </c>
      <c r="O39" s="24">
        <v>346348451</v>
      </c>
      <c r="P39" s="24">
        <v>335851172</v>
      </c>
      <c r="Q39" s="24">
        <v>4364294369</v>
      </c>
      <c r="R39" s="24">
        <v>359972756</v>
      </c>
      <c r="S39" s="24">
        <v>333181393</v>
      </c>
      <c r="T39" s="24">
        <v>354093247</v>
      </c>
      <c r="U39" s="24">
        <v>310523490</v>
      </c>
      <c r="V39" s="24">
        <v>351239704</v>
      </c>
      <c r="W39" s="24">
        <v>359251788</v>
      </c>
      <c r="X39" s="24">
        <v>405107140</v>
      </c>
      <c r="Y39" s="24">
        <v>405437501</v>
      </c>
      <c r="Z39" s="24">
        <v>373229591</v>
      </c>
      <c r="AA39" s="24">
        <v>435920450</v>
      </c>
      <c r="AB39" s="24">
        <v>343304428</v>
      </c>
      <c r="AC39" s="24">
        <v>333032881</v>
      </c>
      <c r="AD39" s="24">
        <v>4539791154</v>
      </c>
      <c r="AE39" s="24">
        <v>343267519</v>
      </c>
      <c r="AF39" s="24">
        <v>358307727</v>
      </c>
      <c r="AG39" s="24">
        <v>366140998</v>
      </c>
      <c r="AH39" s="24">
        <v>317020236</v>
      </c>
      <c r="AI39" s="24">
        <v>323028589</v>
      </c>
      <c r="AJ39" s="24">
        <v>419617759</v>
      </c>
      <c r="AK39" s="24">
        <v>424872105</v>
      </c>
      <c r="AL39" s="24">
        <v>414196825</v>
      </c>
      <c r="AM39" s="24">
        <v>420478374</v>
      </c>
      <c r="AN39" s="24">
        <v>395863207</v>
      </c>
      <c r="AO39" s="24">
        <v>375879340</v>
      </c>
      <c r="AP39" s="24">
        <v>381118475</v>
      </c>
      <c r="AQ39" s="24">
        <f t="shared" si="3"/>
        <v>4688349715</v>
      </c>
      <c r="AR39" s="24">
        <v>385145746</v>
      </c>
      <c r="AS39" s="24">
        <v>368105207</v>
      </c>
      <c r="AT39" s="24">
        <v>364211564</v>
      </c>
      <c r="AU39" s="24">
        <v>347685044</v>
      </c>
      <c r="AV39" s="24">
        <v>383328748</v>
      </c>
      <c r="AW39" s="24">
        <v>396563898</v>
      </c>
      <c r="AX39" s="24">
        <v>438705982</v>
      </c>
      <c r="AY39" s="24">
        <v>443071275</v>
      </c>
      <c r="AZ39" s="24">
        <v>422165135</v>
      </c>
      <c r="BA39" s="24">
        <v>427616642</v>
      </c>
      <c r="BB39" s="24">
        <v>370226675</v>
      </c>
      <c r="BC39" s="24">
        <v>341523799</v>
      </c>
      <c r="BD39" s="24">
        <f t="shared" si="4"/>
        <v>4367273976</v>
      </c>
      <c r="BE39" s="24">
        <v>357433980</v>
      </c>
      <c r="BF39" s="24">
        <v>358491852</v>
      </c>
      <c r="BG39" s="24">
        <v>276223203</v>
      </c>
      <c r="BH39" s="24">
        <v>202531893</v>
      </c>
      <c r="BI39" s="24">
        <v>342914323</v>
      </c>
      <c r="BJ39" s="24">
        <v>335571002</v>
      </c>
      <c r="BK39" s="24">
        <v>386149519</v>
      </c>
      <c r="BL39" s="24">
        <v>384691302</v>
      </c>
      <c r="BM39" s="24">
        <v>428047414</v>
      </c>
      <c r="BN39" s="24">
        <v>456429525</v>
      </c>
      <c r="BO39" s="24">
        <v>428881688</v>
      </c>
      <c r="BP39" s="24">
        <v>409908275</v>
      </c>
      <c r="BQ39" s="24">
        <f t="shared" si="2"/>
        <v>2553714745</v>
      </c>
      <c r="BR39" s="24">
        <v>413447622</v>
      </c>
      <c r="BS39" s="24">
        <v>415119052</v>
      </c>
      <c r="BT39" s="24">
        <v>419057494</v>
      </c>
      <c r="BU39" s="24">
        <v>410499497</v>
      </c>
      <c r="BV39" s="24">
        <v>446948719</v>
      </c>
      <c r="BW39" s="24">
        <v>448642361</v>
      </c>
      <c r="BX39" s="24"/>
      <c r="BY39" s="24"/>
      <c r="BZ39" s="24"/>
      <c r="CA39" s="24"/>
      <c r="CB39" s="24"/>
      <c r="CC39" s="24"/>
    </row>
    <row r="40" spans="1:81" s="19" customFormat="1" x14ac:dyDescent="0.2">
      <c r="A40" s="22"/>
      <c r="B40" s="22" t="s">
        <v>43</v>
      </c>
      <c r="C40" s="23" t="s">
        <v>83</v>
      </c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>
        <f t="shared" si="3"/>
        <v>3</v>
      </c>
      <c r="AR40" s="24">
        <v>0</v>
      </c>
      <c r="AS40" s="24">
        <v>0</v>
      </c>
      <c r="AT40" s="24">
        <v>0</v>
      </c>
      <c r="AU40" s="24">
        <v>0</v>
      </c>
      <c r="AV40" s="24">
        <v>0</v>
      </c>
      <c r="AW40" s="24">
        <v>0</v>
      </c>
      <c r="AX40" s="24">
        <v>0</v>
      </c>
      <c r="AY40" s="24">
        <v>0</v>
      </c>
      <c r="AZ40" s="24">
        <v>0</v>
      </c>
      <c r="BA40" s="24">
        <v>1</v>
      </c>
      <c r="BB40" s="24">
        <v>0</v>
      </c>
      <c r="BC40" s="24">
        <v>2</v>
      </c>
      <c r="BD40" s="24">
        <f t="shared" si="4"/>
        <v>46</v>
      </c>
      <c r="BE40" s="24">
        <v>2</v>
      </c>
      <c r="BF40" s="24">
        <v>4</v>
      </c>
      <c r="BG40" s="24">
        <v>4</v>
      </c>
      <c r="BH40" s="24">
        <v>4</v>
      </c>
      <c r="BI40" s="24">
        <v>4</v>
      </c>
      <c r="BJ40" s="24">
        <v>4</v>
      </c>
      <c r="BK40" s="24">
        <v>4</v>
      </c>
      <c r="BL40" s="24">
        <v>4</v>
      </c>
      <c r="BM40" s="24">
        <v>4</v>
      </c>
      <c r="BN40" s="24">
        <v>4</v>
      </c>
      <c r="BO40" s="24">
        <v>4</v>
      </c>
      <c r="BP40" s="24">
        <v>4</v>
      </c>
      <c r="BQ40" s="24">
        <f t="shared" si="2"/>
        <v>21</v>
      </c>
      <c r="BR40" s="24">
        <v>6</v>
      </c>
      <c r="BS40" s="24">
        <v>4</v>
      </c>
      <c r="BT40" s="24">
        <v>4</v>
      </c>
      <c r="BU40" s="24">
        <v>3</v>
      </c>
      <c r="BV40" s="24">
        <v>3</v>
      </c>
      <c r="BW40" s="24">
        <v>1</v>
      </c>
      <c r="BX40" s="24"/>
      <c r="BY40" s="24"/>
      <c r="BZ40" s="24"/>
      <c r="CA40" s="24"/>
      <c r="CB40" s="24"/>
      <c r="CC40" s="24"/>
    </row>
    <row r="41" spans="1:81" x14ac:dyDescent="0.2">
      <c r="A41" s="20"/>
      <c r="B41" s="20" t="s">
        <v>84</v>
      </c>
      <c r="C41" s="20" t="s">
        <v>44</v>
      </c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>
        <f t="shared" si="3"/>
        <v>44893337961</v>
      </c>
      <c r="AR41" s="21">
        <v>3120274334</v>
      </c>
      <c r="AS41" s="21">
        <v>2913643210</v>
      </c>
      <c r="AT41" s="21">
        <v>3840499256</v>
      </c>
      <c r="AU41" s="21">
        <v>3471864485</v>
      </c>
      <c r="AV41" s="21">
        <v>3130542893</v>
      </c>
      <c r="AW41" s="21">
        <v>4266686217</v>
      </c>
      <c r="AX41" s="21">
        <v>4665451529</v>
      </c>
      <c r="AY41" s="21">
        <v>4317726806</v>
      </c>
      <c r="AZ41" s="21">
        <v>3948703438</v>
      </c>
      <c r="BA41" s="21">
        <v>4132442121</v>
      </c>
      <c r="BB41" s="21">
        <v>4209967626</v>
      </c>
      <c r="BC41" s="21">
        <v>2875536046</v>
      </c>
      <c r="BD41" s="21">
        <f t="shared" si="4"/>
        <v>47927957824</v>
      </c>
      <c r="BE41" s="21">
        <v>2814419794</v>
      </c>
      <c r="BF41" s="21">
        <v>4001241182</v>
      </c>
      <c r="BG41" s="21">
        <v>2764831008</v>
      </c>
      <c r="BH41" s="21">
        <v>4040170514</v>
      </c>
      <c r="BI41" s="21">
        <v>4331176837</v>
      </c>
      <c r="BJ41" s="21">
        <v>4152160403</v>
      </c>
      <c r="BK41" s="21">
        <v>4750059681</v>
      </c>
      <c r="BL41" s="21">
        <v>4337350771</v>
      </c>
      <c r="BM41" s="21">
        <v>4220248052</v>
      </c>
      <c r="BN41" s="21">
        <v>4380910322</v>
      </c>
      <c r="BO41" s="21">
        <v>4057765514</v>
      </c>
      <c r="BP41" s="21">
        <v>4077623746</v>
      </c>
      <c r="BQ41" s="21">
        <f t="shared" si="2"/>
        <v>24735123448</v>
      </c>
      <c r="BR41" s="21">
        <v>2026076156</v>
      </c>
      <c r="BS41" s="21">
        <v>4303617503</v>
      </c>
      <c r="BT41" s="21">
        <v>4736982117</v>
      </c>
      <c r="BU41" s="21">
        <v>4581694293</v>
      </c>
      <c r="BV41" s="21">
        <v>4745631843</v>
      </c>
      <c r="BW41" s="21">
        <v>4341121536</v>
      </c>
      <c r="BX41" s="21"/>
      <c r="BY41" s="21"/>
      <c r="BZ41" s="21"/>
      <c r="CA41" s="21"/>
      <c r="CB41" s="21"/>
      <c r="CC41" s="21"/>
    </row>
    <row r="42" spans="1:81" x14ac:dyDescent="0.2">
      <c r="A42" s="22" t="s">
        <v>45</v>
      </c>
      <c r="B42" s="22" t="s">
        <v>84</v>
      </c>
      <c r="C42" s="23" t="s">
        <v>46</v>
      </c>
      <c r="D42" s="24">
        <v>2653566833</v>
      </c>
      <c r="E42" s="24">
        <v>114162274</v>
      </c>
      <c r="F42" s="24">
        <v>130724200</v>
      </c>
      <c r="G42" s="24">
        <v>102560156</v>
      </c>
      <c r="H42" s="24">
        <v>86993835</v>
      </c>
      <c r="I42" s="24">
        <v>242652566</v>
      </c>
      <c r="J42" s="24">
        <v>356961659</v>
      </c>
      <c r="K42" s="24">
        <v>206041495</v>
      </c>
      <c r="L42" s="24">
        <v>231280154</v>
      </c>
      <c r="M42" s="24">
        <v>240734575</v>
      </c>
      <c r="N42" s="24">
        <v>387554702</v>
      </c>
      <c r="O42" s="24">
        <v>330176061</v>
      </c>
      <c r="P42" s="24">
        <v>223725156</v>
      </c>
      <c r="Q42" s="24">
        <v>1519198944</v>
      </c>
      <c r="R42" s="24">
        <v>177465428</v>
      </c>
      <c r="S42" s="24">
        <v>69871586</v>
      </c>
      <c r="T42" s="24">
        <v>41425065</v>
      </c>
      <c r="U42" s="24">
        <v>88620569</v>
      </c>
      <c r="V42" s="24">
        <v>279497777</v>
      </c>
      <c r="W42" s="24">
        <v>170192640</v>
      </c>
      <c r="X42" s="24">
        <v>84577684</v>
      </c>
      <c r="Y42" s="24">
        <v>107523976</v>
      </c>
      <c r="Z42" s="24">
        <v>116958449</v>
      </c>
      <c r="AA42" s="24">
        <v>112038514</v>
      </c>
      <c r="AB42" s="24">
        <v>117008639</v>
      </c>
      <c r="AC42" s="24">
        <v>154018617</v>
      </c>
      <c r="AD42" s="24">
        <v>1740864052</v>
      </c>
      <c r="AE42" s="24">
        <v>233978546</v>
      </c>
      <c r="AF42" s="24">
        <v>128996850</v>
      </c>
      <c r="AG42" s="24">
        <v>101513181</v>
      </c>
      <c r="AH42" s="24">
        <v>75403311</v>
      </c>
      <c r="AI42" s="24">
        <v>223435970</v>
      </c>
      <c r="AJ42" s="24">
        <v>224783423</v>
      </c>
      <c r="AK42" s="24">
        <v>115660204</v>
      </c>
      <c r="AL42" s="24">
        <v>104162027</v>
      </c>
      <c r="AM42" s="24">
        <v>149057058</v>
      </c>
      <c r="AN42" s="24">
        <v>188454785</v>
      </c>
      <c r="AO42" s="24">
        <v>107391594</v>
      </c>
      <c r="AP42" s="24">
        <v>88027103</v>
      </c>
      <c r="AQ42" s="24">
        <f t="shared" si="3"/>
        <v>1432196538</v>
      </c>
      <c r="AR42" s="24">
        <v>122351917</v>
      </c>
      <c r="AS42" s="24">
        <v>54639006</v>
      </c>
      <c r="AT42" s="24">
        <v>114065594</v>
      </c>
      <c r="AU42" s="24">
        <v>140667081</v>
      </c>
      <c r="AV42" s="24">
        <v>178610283</v>
      </c>
      <c r="AW42" s="24">
        <v>106232936</v>
      </c>
      <c r="AX42" s="24">
        <v>85466035</v>
      </c>
      <c r="AY42" s="24">
        <v>75016852</v>
      </c>
      <c r="AZ42" s="24">
        <v>116453372</v>
      </c>
      <c r="BA42" s="24">
        <v>96988008</v>
      </c>
      <c r="BB42" s="24">
        <v>70955101</v>
      </c>
      <c r="BC42" s="24">
        <v>270750353</v>
      </c>
      <c r="BD42" s="24">
        <f t="shared" si="4"/>
        <v>2678654427</v>
      </c>
      <c r="BE42" s="24">
        <v>151529409</v>
      </c>
      <c r="BF42" s="24">
        <v>130163203</v>
      </c>
      <c r="BG42" s="24">
        <v>87833974</v>
      </c>
      <c r="BH42" s="24">
        <v>130076388</v>
      </c>
      <c r="BI42" s="24">
        <v>200064834</v>
      </c>
      <c r="BJ42" s="24">
        <v>157707584</v>
      </c>
      <c r="BK42" s="24">
        <v>130564837</v>
      </c>
      <c r="BL42" s="24">
        <v>261944022</v>
      </c>
      <c r="BM42" s="24">
        <v>352608901</v>
      </c>
      <c r="BN42" s="24">
        <v>427832381</v>
      </c>
      <c r="BO42" s="24">
        <v>369855550</v>
      </c>
      <c r="BP42" s="24">
        <v>278473344</v>
      </c>
      <c r="BQ42" s="24">
        <f t="shared" si="2"/>
        <v>985573559</v>
      </c>
      <c r="BR42" s="24">
        <v>245050447</v>
      </c>
      <c r="BS42" s="24">
        <v>21477309</v>
      </c>
      <c r="BT42" s="24">
        <v>44867139</v>
      </c>
      <c r="BU42" s="24">
        <v>118036126</v>
      </c>
      <c r="BV42" s="24">
        <v>284832162</v>
      </c>
      <c r="BW42" s="24">
        <v>271310376</v>
      </c>
      <c r="BX42" s="24"/>
      <c r="BY42" s="24"/>
      <c r="BZ42" s="24"/>
      <c r="CA42" s="24"/>
      <c r="CB42" s="24"/>
      <c r="CC42" s="24"/>
    </row>
    <row r="43" spans="1:81" x14ac:dyDescent="0.2">
      <c r="A43" s="22" t="s">
        <v>47</v>
      </c>
      <c r="B43" s="22" t="s">
        <v>84</v>
      </c>
      <c r="C43" s="23" t="s">
        <v>48</v>
      </c>
      <c r="D43" s="24">
        <v>1006648102</v>
      </c>
      <c r="E43" s="24">
        <v>80313919</v>
      </c>
      <c r="F43" s="24">
        <v>89996016</v>
      </c>
      <c r="G43" s="24">
        <v>100311275</v>
      </c>
      <c r="H43" s="24">
        <v>91571785</v>
      </c>
      <c r="I43" s="24">
        <v>97752010</v>
      </c>
      <c r="J43" s="24">
        <v>83559245</v>
      </c>
      <c r="K43" s="24">
        <v>89412357</v>
      </c>
      <c r="L43" s="24">
        <v>75172216</v>
      </c>
      <c r="M43" s="24">
        <v>69164680</v>
      </c>
      <c r="N43" s="24">
        <v>75906739</v>
      </c>
      <c r="O43" s="24">
        <v>80897017</v>
      </c>
      <c r="P43" s="24">
        <v>72590843</v>
      </c>
      <c r="Q43" s="24">
        <v>1290582508</v>
      </c>
      <c r="R43" s="24">
        <v>87411944</v>
      </c>
      <c r="S43" s="24">
        <v>63344561</v>
      </c>
      <c r="T43" s="24">
        <v>65941494</v>
      </c>
      <c r="U43" s="24">
        <v>89891550</v>
      </c>
      <c r="V43" s="24">
        <v>115268207</v>
      </c>
      <c r="W43" s="24">
        <v>123953000</v>
      </c>
      <c r="X43" s="24">
        <v>128026371</v>
      </c>
      <c r="Y43" s="24">
        <v>145190832</v>
      </c>
      <c r="Z43" s="24">
        <v>130634109</v>
      </c>
      <c r="AA43" s="24">
        <v>135364131</v>
      </c>
      <c r="AB43" s="24">
        <v>110149416</v>
      </c>
      <c r="AC43" s="24">
        <v>95406893</v>
      </c>
      <c r="AD43" s="24">
        <v>1732141452</v>
      </c>
      <c r="AE43" s="24">
        <v>44228946</v>
      </c>
      <c r="AF43" s="24">
        <v>163769291</v>
      </c>
      <c r="AG43" s="24">
        <v>157476452</v>
      </c>
      <c r="AH43" s="24">
        <v>163118955</v>
      </c>
      <c r="AI43" s="24">
        <v>127688865</v>
      </c>
      <c r="AJ43" s="24">
        <v>128941685</v>
      </c>
      <c r="AK43" s="24">
        <v>176466618</v>
      </c>
      <c r="AL43" s="24">
        <v>179560031</v>
      </c>
      <c r="AM43" s="24">
        <v>159889303</v>
      </c>
      <c r="AN43" s="24">
        <v>147097506</v>
      </c>
      <c r="AO43" s="24">
        <v>139534655</v>
      </c>
      <c r="AP43" s="24">
        <v>144369145</v>
      </c>
      <c r="AQ43" s="24">
        <f t="shared" si="3"/>
        <v>2048215868</v>
      </c>
      <c r="AR43" s="24">
        <v>133647746</v>
      </c>
      <c r="AS43" s="24">
        <v>120810840</v>
      </c>
      <c r="AT43" s="24">
        <v>180563662</v>
      </c>
      <c r="AU43" s="24">
        <v>174528241</v>
      </c>
      <c r="AV43" s="24">
        <v>169211507</v>
      </c>
      <c r="AW43" s="24">
        <v>150206234</v>
      </c>
      <c r="AX43" s="24">
        <v>176776755</v>
      </c>
      <c r="AY43" s="24">
        <v>192412243</v>
      </c>
      <c r="AZ43" s="24">
        <v>186461968</v>
      </c>
      <c r="BA43" s="24">
        <v>179937373</v>
      </c>
      <c r="BB43" s="24">
        <v>199214851</v>
      </c>
      <c r="BC43" s="24">
        <v>184444448</v>
      </c>
      <c r="BD43" s="24">
        <f t="shared" si="4"/>
        <v>2065754980</v>
      </c>
      <c r="BE43" s="24">
        <v>164529498</v>
      </c>
      <c r="BF43" s="24">
        <v>163333020</v>
      </c>
      <c r="BG43" s="24">
        <v>172201045</v>
      </c>
      <c r="BH43" s="24">
        <v>124373599</v>
      </c>
      <c r="BI43" s="24">
        <v>112287685</v>
      </c>
      <c r="BJ43" s="24">
        <v>171109559</v>
      </c>
      <c r="BK43" s="24">
        <v>181073235</v>
      </c>
      <c r="BL43" s="24">
        <v>178257746</v>
      </c>
      <c r="BM43" s="24">
        <v>193708592</v>
      </c>
      <c r="BN43" s="24">
        <v>192476160</v>
      </c>
      <c r="BO43" s="24">
        <v>213076598</v>
      </c>
      <c r="BP43" s="24">
        <v>199328243</v>
      </c>
      <c r="BQ43" s="24">
        <f t="shared" si="2"/>
        <v>1124994759</v>
      </c>
      <c r="BR43" s="24">
        <v>172370169</v>
      </c>
      <c r="BS43" s="24">
        <v>161965007</v>
      </c>
      <c r="BT43" s="24">
        <v>166565706</v>
      </c>
      <c r="BU43" s="24">
        <v>204521034</v>
      </c>
      <c r="BV43" s="24">
        <v>199751544</v>
      </c>
      <c r="BW43" s="24">
        <v>219821299</v>
      </c>
      <c r="BX43" s="24"/>
      <c r="BY43" s="24"/>
      <c r="BZ43" s="24"/>
      <c r="CA43" s="24"/>
      <c r="CB43" s="24"/>
      <c r="CC43" s="24"/>
    </row>
    <row r="44" spans="1:81" x14ac:dyDescent="0.2">
      <c r="A44" s="22" t="s">
        <v>49</v>
      </c>
      <c r="B44" s="22" t="s">
        <v>84</v>
      </c>
      <c r="C44" s="23" t="s">
        <v>50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4">
        <v>0</v>
      </c>
      <c r="P44" s="24">
        <v>0</v>
      </c>
      <c r="Q44" s="24">
        <v>0</v>
      </c>
      <c r="R44" s="24">
        <v>0</v>
      </c>
      <c r="S44" s="24">
        <v>0</v>
      </c>
      <c r="T44" s="24">
        <v>0</v>
      </c>
      <c r="U44" s="24">
        <v>0</v>
      </c>
      <c r="V44" s="24">
        <v>0</v>
      </c>
      <c r="W44" s="24">
        <v>0</v>
      </c>
      <c r="X44" s="24">
        <v>0</v>
      </c>
      <c r="Y44" s="24">
        <v>0</v>
      </c>
      <c r="Z44" s="24">
        <v>0</v>
      </c>
      <c r="AA44" s="24">
        <v>0</v>
      </c>
      <c r="AB44" s="24">
        <v>0</v>
      </c>
      <c r="AC44" s="24">
        <v>0</v>
      </c>
      <c r="AD44" s="24">
        <v>1157650235</v>
      </c>
      <c r="AE44" s="24">
        <v>0</v>
      </c>
      <c r="AF44" s="24">
        <v>0</v>
      </c>
      <c r="AG44" s="24">
        <v>0</v>
      </c>
      <c r="AH44" s="24">
        <v>2467047</v>
      </c>
      <c r="AI44" s="24">
        <v>64802734</v>
      </c>
      <c r="AJ44" s="24">
        <v>75318218</v>
      </c>
      <c r="AK44" s="24">
        <v>184063981</v>
      </c>
      <c r="AL44" s="24">
        <v>180525442</v>
      </c>
      <c r="AM44" s="24">
        <v>87010831</v>
      </c>
      <c r="AN44" s="24">
        <v>116635802</v>
      </c>
      <c r="AO44" s="24">
        <v>172102502</v>
      </c>
      <c r="AP44" s="24">
        <v>274723678</v>
      </c>
      <c r="AQ44" s="24">
        <f t="shared" si="3"/>
        <v>2865820287</v>
      </c>
      <c r="AR44" s="24">
        <v>177628474</v>
      </c>
      <c r="AS44" s="24">
        <v>123625083</v>
      </c>
      <c r="AT44" s="24">
        <v>164557460</v>
      </c>
      <c r="AU44" s="24">
        <v>216852398</v>
      </c>
      <c r="AV44" s="24">
        <v>305831356</v>
      </c>
      <c r="AW44" s="24">
        <v>290615819</v>
      </c>
      <c r="AX44" s="24">
        <v>335418279</v>
      </c>
      <c r="AY44" s="24">
        <v>267339750</v>
      </c>
      <c r="AZ44" s="24">
        <v>106771666</v>
      </c>
      <c r="BA44" s="24">
        <v>225662752</v>
      </c>
      <c r="BB44" s="24">
        <v>274704641</v>
      </c>
      <c r="BC44" s="24">
        <v>376812609</v>
      </c>
      <c r="BD44" s="24">
        <f t="shared" si="4"/>
        <v>3908618941</v>
      </c>
      <c r="BE44" s="24">
        <v>302451687</v>
      </c>
      <c r="BF44" s="24">
        <v>248778634</v>
      </c>
      <c r="BG44" s="24">
        <v>117898807</v>
      </c>
      <c r="BH44" s="24">
        <v>295673549</v>
      </c>
      <c r="BI44" s="24">
        <v>393429090</v>
      </c>
      <c r="BJ44" s="24">
        <v>366367788</v>
      </c>
      <c r="BK44" s="24">
        <v>392956371</v>
      </c>
      <c r="BL44" s="24">
        <v>264292646</v>
      </c>
      <c r="BM44" s="24">
        <v>290314702</v>
      </c>
      <c r="BN44" s="24">
        <v>419985494</v>
      </c>
      <c r="BO44" s="24">
        <v>407362878</v>
      </c>
      <c r="BP44" s="24">
        <v>409107295</v>
      </c>
      <c r="BQ44" s="24">
        <f t="shared" si="2"/>
        <v>1801004965</v>
      </c>
      <c r="BR44" s="24">
        <v>427860782</v>
      </c>
      <c r="BS44" s="24">
        <v>368102753</v>
      </c>
      <c r="BT44" s="24">
        <v>242237557</v>
      </c>
      <c r="BU44" s="24">
        <v>248889003</v>
      </c>
      <c r="BV44" s="24">
        <v>256377438</v>
      </c>
      <c r="BW44" s="24">
        <v>257537432</v>
      </c>
      <c r="BX44" s="24"/>
      <c r="BY44" s="24"/>
      <c r="BZ44" s="24"/>
      <c r="CA44" s="24"/>
      <c r="CB44" s="24"/>
      <c r="CC44" s="24"/>
    </row>
    <row r="45" spans="1:81" x14ac:dyDescent="0.2">
      <c r="A45" s="22"/>
      <c r="B45" s="22" t="s">
        <v>84</v>
      </c>
      <c r="C45" s="23" t="s">
        <v>51</v>
      </c>
      <c r="D45" s="24">
        <v>21586398881</v>
      </c>
      <c r="E45" s="24">
        <v>1781450591</v>
      </c>
      <c r="F45" s="24">
        <v>1900009710</v>
      </c>
      <c r="G45" s="24">
        <v>2446255311</v>
      </c>
      <c r="H45" s="24">
        <v>2559372323</v>
      </c>
      <c r="I45" s="24">
        <v>2039619266</v>
      </c>
      <c r="J45" s="24">
        <v>1287380510</v>
      </c>
      <c r="K45" s="24">
        <v>2257959496</v>
      </c>
      <c r="L45" s="24">
        <v>2282688163</v>
      </c>
      <c r="M45" s="24">
        <v>2103298624</v>
      </c>
      <c r="N45" s="24">
        <v>962341151</v>
      </c>
      <c r="O45" s="24">
        <v>849151231</v>
      </c>
      <c r="P45" s="24">
        <v>1116872505</v>
      </c>
      <c r="Q45" s="24">
        <v>29848922585</v>
      </c>
      <c r="R45" s="24">
        <v>1209152106</v>
      </c>
      <c r="S45" s="24">
        <v>2250796735</v>
      </c>
      <c r="T45" s="24">
        <v>2692836335</v>
      </c>
      <c r="U45" s="24">
        <v>2489566054</v>
      </c>
      <c r="V45" s="24">
        <v>2360645036</v>
      </c>
      <c r="W45" s="24">
        <v>2356999059</v>
      </c>
      <c r="X45" s="24">
        <v>2720626342</v>
      </c>
      <c r="Y45" s="24">
        <v>2883548890</v>
      </c>
      <c r="Z45" s="24">
        <v>2677511429</v>
      </c>
      <c r="AA45" s="24">
        <v>2936783973</v>
      </c>
      <c r="AB45" s="24">
        <v>2738469771</v>
      </c>
      <c r="AC45" s="24">
        <v>2531986855</v>
      </c>
      <c r="AD45" s="24">
        <v>32758871534.989998</v>
      </c>
      <c r="AE45" s="24">
        <v>1556161428</v>
      </c>
      <c r="AF45" s="24">
        <v>2512380228</v>
      </c>
      <c r="AG45" s="24">
        <v>2916980948</v>
      </c>
      <c r="AH45" s="24">
        <v>2827789692</v>
      </c>
      <c r="AI45" s="24">
        <v>2175933693</v>
      </c>
      <c r="AJ45" s="24">
        <v>2591315036</v>
      </c>
      <c r="AK45" s="24">
        <v>3051850628</v>
      </c>
      <c r="AL45" s="24">
        <v>3239508225</v>
      </c>
      <c r="AM45" s="24">
        <v>3137575889</v>
      </c>
      <c r="AN45" s="24">
        <v>2695969821</v>
      </c>
      <c r="AO45" s="24">
        <v>3202736467</v>
      </c>
      <c r="AP45" s="24">
        <v>2850669479.9899998</v>
      </c>
      <c r="AQ45" s="24">
        <f t="shared" si="3"/>
        <v>34695118621</v>
      </c>
      <c r="AR45" s="24">
        <v>2354081506</v>
      </c>
      <c r="AS45" s="24">
        <v>2335949626</v>
      </c>
      <c r="AT45" s="24">
        <v>3074830006</v>
      </c>
      <c r="AU45" s="24">
        <v>2650409847</v>
      </c>
      <c r="AV45" s="24">
        <v>2164329898</v>
      </c>
      <c r="AW45" s="24">
        <v>3400693380</v>
      </c>
      <c r="AX45" s="24">
        <v>3726297485</v>
      </c>
      <c r="AY45" s="24">
        <v>3453881204</v>
      </c>
      <c r="AZ45" s="24">
        <v>3199562045</v>
      </c>
      <c r="BA45" s="24">
        <v>3274771614</v>
      </c>
      <c r="BB45" s="24">
        <v>3337496660</v>
      </c>
      <c r="BC45" s="24">
        <v>1722815350</v>
      </c>
      <c r="BD45" s="24">
        <f t="shared" si="4"/>
        <v>34848956116</v>
      </c>
      <c r="BE45" s="24">
        <v>1856357955</v>
      </c>
      <c r="BF45" s="24">
        <v>3117630520</v>
      </c>
      <c r="BG45" s="24">
        <v>2078722617</v>
      </c>
      <c r="BH45" s="24">
        <v>3253709401</v>
      </c>
      <c r="BI45" s="24">
        <v>3247219551</v>
      </c>
      <c r="BJ45" s="24">
        <v>3098512540</v>
      </c>
      <c r="BK45" s="24">
        <v>3652379870</v>
      </c>
      <c r="BL45" s="24">
        <v>3243539684</v>
      </c>
      <c r="BM45" s="24">
        <v>2955121558</v>
      </c>
      <c r="BN45" s="24">
        <v>2887485522</v>
      </c>
      <c r="BO45" s="24">
        <v>2632611316</v>
      </c>
      <c r="BP45" s="24">
        <v>2825665582</v>
      </c>
      <c r="BQ45" s="24">
        <f t="shared" si="2"/>
        <v>18345763418</v>
      </c>
      <c r="BR45" s="24">
        <v>790107284</v>
      </c>
      <c r="BS45" s="24">
        <v>3356057981</v>
      </c>
      <c r="BT45" s="24">
        <v>3873438642</v>
      </c>
      <c r="BU45" s="24">
        <v>3597073870</v>
      </c>
      <c r="BV45" s="24">
        <v>3571904877</v>
      </c>
      <c r="BW45" s="24">
        <v>3157180764</v>
      </c>
      <c r="BX45" s="24"/>
      <c r="BY45" s="24"/>
      <c r="BZ45" s="24"/>
      <c r="CA45" s="24"/>
      <c r="CB45" s="24"/>
      <c r="CC45" s="24"/>
    </row>
    <row r="46" spans="1:81" x14ac:dyDescent="0.2">
      <c r="A46" s="15"/>
      <c r="B46" s="15" t="s">
        <v>84</v>
      </c>
      <c r="C46" s="16" t="s">
        <v>52</v>
      </c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>
        <f t="shared" si="3"/>
        <v>0</v>
      </c>
      <c r="AR46" s="14">
        <v>0</v>
      </c>
      <c r="AS46" s="14">
        <v>0</v>
      </c>
      <c r="AT46" s="14">
        <v>0</v>
      </c>
      <c r="AU46" s="14">
        <v>0</v>
      </c>
      <c r="AV46" s="14">
        <v>0</v>
      </c>
      <c r="AW46" s="14">
        <v>0</v>
      </c>
      <c r="AX46" s="14">
        <v>0</v>
      </c>
      <c r="AY46" s="14">
        <v>0</v>
      </c>
      <c r="AZ46" s="14">
        <v>0</v>
      </c>
      <c r="BA46" s="14">
        <v>0</v>
      </c>
      <c r="BB46" s="14">
        <v>0</v>
      </c>
      <c r="BC46" s="14">
        <v>0</v>
      </c>
      <c r="BD46" s="14">
        <f t="shared" si="4"/>
        <v>0</v>
      </c>
      <c r="BE46" s="14">
        <v>0</v>
      </c>
      <c r="BF46" s="14">
        <v>0</v>
      </c>
      <c r="BG46" s="14">
        <v>0</v>
      </c>
      <c r="BH46" s="14">
        <v>0</v>
      </c>
      <c r="BI46" s="14">
        <v>0</v>
      </c>
      <c r="BJ46" s="14">
        <v>0</v>
      </c>
      <c r="BK46" s="14">
        <v>0</v>
      </c>
      <c r="BL46" s="14">
        <v>0</v>
      </c>
      <c r="BM46" s="14">
        <v>0</v>
      </c>
      <c r="BN46" s="14">
        <v>0</v>
      </c>
      <c r="BO46" s="14">
        <v>0</v>
      </c>
      <c r="BP46" s="14">
        <v>0</v>
      </c>
      <c r="BQ46" s="14">
        <f t="shared" si="2"/>
        <v>0</v>
      </c>
      <c r="BR46" s="14" t="s">
        <v>53</v>
      </c>
      <c r="BS46" s="14" t="s">
        <v>53</v>
      </c>
      <c r="BT46" s="14">
        <v>0</v>
      </c>
      <c r="BU46" s="14">
        <v>0</v>
      </c>
      <c r="BV46" s="14">
        <v>0</v>
      </c>
      <c r="BW46" s="14">
        <v>0</v>
      </c>
      <c r="BX46" s="14"/>
      <c r="BY46" s="14"/>
      <c r="BZ46" s="14"/>
      <c r="CA46" s="14"/>
      <c r="CB46" s="14"/>
      <c r="CC46" s="14"/>
    </row>
    <row r="47" spans="1:81" x14ac:dyDescent="0.2">
      <c r="A47" s="36" t="s">
        <v>54</v>
      </c>
      <c r="B47" s="15" t="s">
        <v>84</v>
      </c>
      <c r="C47" s="16" t="s">
        <v>55</v>
      </c>
      <c r="D47" s="14">
        <v>4423007148</v>
      </c>
      <c r="E47" s="14">
        <v>193678377</v>
      </c>
      <c r="F47" s="14">
        <v>367783020</v>
      </c>
      <c r="G47" s="14">
        <v>448916552</v>
      </c>
      <c r="H47" s="14">
        <v>492667155</v>
      </c>
      <c r="I47" s="14">
        <v>489188134</v>
      </c>
      <c r="J47" s="14">
        <v>430945423</v>
      </c>
      <c r="K47" s="14">
        <v>318436351</v>
      </c>
      <c r="L47" s="14">
        <v>287095716</v>
      </c>
      <c r="M47" s="14">
        <v>288844467</v>
      </c>
      <c r="N47" s="14">
        <v>336430772</v>
      </c>
      <c r="O47" s="14">
        <v>393091784</v>
      </c>
      <c r="P47" s="14">
        <v>375929397</v>
      </c>
      <c r="Q47" s="14">
        <v>5478568850</v>
      </c>
      <c r="R47" s="14">
        <v>376936122</v>
      </c>
      <c r="S47" s="14">
        <v>383876280</v>
      </c>
      <c r="T47" s="14">
        <v>484933614</v>
      </c>
      <c r="U47" s="14">
        <v>552178829</v>
      </c>
      <c r="V47" s="14">
        <v>485317783</v>
      </c>
      <c r="W47" s="14">
        <v>407730849</v>
      </c>
      <c r="X47" s="14">
        <v>487181295</v>
      </c>
      <c r="Y47" s="14">
        <v>403707540</v>
      </c>
      <c r="Z47" s="14">
        <v>408604791</v>
      </c>
      <c r="AA47" s="14">
        <v>506955395</v>
      </c>
      <c r="AB47" s="14">
        <v>479734531</v>
      </c>
      <c r="AC47" s="14">
        <v>501411821</v>
      </c>
      <c r="AD47" s="14">
        <v>5842847376.9899998</v>
      </c>
      <c r="AE47" s="14">
        <v>411597834</v>
      </c>
      <c r="AF47" s="14">
        <v>487858802</v>
      </c>
      <c r="AG47" s="14">
        <v>541378769</v>
      </c>
      <c r="AH47" s="14">
        <v>587368580</v>
      </c>
      <c r="AI47" s="14">
        <v>448932085</v>
      </c>
      <c r="AJ47" s="14">
        <v>535740238</v>
      </c>
      <c r="AK47" s="14">
        <v>454516415</v>
      </c>
      <c r="AL47" s="14">
        <v>440809483</v>
      </c>
      <c r="AM47" s="14">
        <v>483767091</v>
      </c>
      <c r="AN47" s="14">
        <v>441058649</v>
      </c>
      <c r="AO47" s="14">
        <v>462549006</v>
      </c>
      <c r="AP47" s="14">
        <v>547270424.99000001</v>
      </c>
      <c r="AQ47" s="14">
        <f t="shared" si="3"/>
        <v>6145134981</v>
      </c>
      <c r="AR47" s="14">
        <v>423338642</v>
      </c>
      <c r="AS47" s="14">
        <v>410199022</v>
      </c>
      <c r="AT47" s="14">
        <v>570301515</v>
      </c>
      <c r="AU47" s="14">
        <v>578448165</v>
      </c>
      <c r="AV47" s="14">
        <v>529770737</v>
      </c>
      <c r="AW47" s="14">
        <v>548136369</v>
      </c>
      <c r="AX47" s="14">
        <v>520453233</v>
      </c>
      <c r="AY47" s="14">
        <v>445081033</v>
      </c>
      <c r="AZ47" s="14">
        <v>474598482</v>
      </c>
      <c r="BA47" s="14">
        <v>510827643</v>
      </c>
      <c r="BB47" s="14">
        <v>590555140</v>
      </c>
      <c r="BC47" s="14">
        <v>543425000</v>
      </c>
      <c r="BD47" s="14">
        <f t="shared" si="4"/>
        <v>6886159379</v>
      </c>
      <c r="BE47" s="14">
        <v>363276025</v>
      </c>
      <c r="BF47" s="14">
        <v>509029791</v>
      </c>
      <c r="BG47" s="14">
        <v>486277298</v>
      </c>
      <c r="BH47" s="14">
        <v>631979578</v>
      </c>
      <c r="BI47" s="14">
        <v>560637374</v>
      </c>
      <c r="BJ47" s="14">
        <v>593687312</v>
      </c>
      <c r="BK47" s="14">
        <v>634418399</v>
      </c>
      <c r="BL47" s="14">
        <v>648878840</v>
      </c>
      <c r="BM47" s="14">
        <v>589678251</v>
      </c>
      <c r="BN47" s="14">
        <v>650993694</v>
      </c>
      <c r="BO47" s="14">
        <v>569981060</v>
      </c>
      <c r="BP47" s="14">
        <v>647321757</v>
      </c>
      <c r="BQ47" s="14">
        <f t="shared" ref="BQ47:BQ73" si="6">SUM(BR47:CC47)</f>
        <v>3799041327</v>
      </c>
      <c r="BR47" s="14">
        <v>420956546</v>
      </c>
      <c r="BS47" s="14">
        <v>585143809</v>
      </c>
      <c r="BT47" s="14">
        <v>646234334</v>
      </c>
      <c r="BU47" s="14">
        <v>714946179</v>
      </c>
      <c r="BV47" s="14">
        <v>681841556</v>
      </c>
      <c r="BW47" s="14">
        <v>749918903</v>
      </c>
      <c r="BX47" s="14"/>
      <c r="BY47" s="14"/>
      <c r="BZ47" s="14"/>
      <c r="CA47" s="14"/>
      <c r="CB47" s="14"/>
      <c r="CC47" s="14"/>
    </row>
    <row r="48" spans="1:81" x14ac:dyDescent="0.2">
      <c r="A48" s="34" t="s">
        <v>56</v>
      </c>
      <c r="B48" s="15" t="s">
        <v>84</v>
      </c>
      <c r="C48" s="39" t="s">
        <v>57</v>
      </c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>
        <f t="shared" si="3"/>
        <v>20738520</v>
      </c>
      <c r="AR48" s="14">
        <v>0</v>
      </c>
      <c r="AS48" s="14">
        <v>0</v>
      </c>
      <c r="AT48" s="14">
        <v>0</v>
      </c>
      <c r="AU48" s="14">
        <v>0</v>
      </c>
      <c r="AV48" s="14">
        <v>0</v>
      </c>
      <c r="AW48" s="14">
        <v>0</v>
      </c>
      <c r="AX48" s="14">
        <v>0</v>
      </c>
      <c r="AY48" s="14">
        <v>0</v>
      </c>
      <c r="AZ48" s="14">
        <v>0</v>
      </c>
      <c r="BA48" s="14">
        <v>0</v>
      </c>
      <c r="BB48" s="14">
        <v>0</v>
      </c>
      <c r="BC48" s="14">
        <v>20738520</v>
      </c>
      <c r="BD48" s="14">
        <f t="shared" si="4"/>
        <v>18105539</v>
      </c>
      <c r="BE48" s="14">
        <v>18105539</v>
      </c>
      <c r="BF48" s="14">
        <v>0</v>
      </c>
      <c r="BG48" s="14">
        <v>0</v>
      </c>
      <c r="BH48" s="14">
        <v>0</v>
      </c>
      <c r="BI48" s="14">
        <v>0</v>
      </c>
      <c r="BJ48" s="14">
        <v>0</v>
      </c>
      <c r="BK48" s="14">
        <v>0</v>
      </c>
      <c r="BL48" s="14">
        <v>0</v>
      </c>
      <c r="BM48" s="14">
        <v>0</v>
      </c>
      <c r="BN48" s="14">
        <v>0</v>
      </c>
      <c r="BO48" s="14">
        <v>0</v>
      </c>
      <c r="BP48" s="14">
        <v>0</v>
      </c>
      <c r="BQ48" s="14">
        <f t="shared" si="6"/>
        <v>0</v>
      </c>
      <c r="BR48" s="14" t="s">
        <v>53</v>
      </c>
      <c r="BS48" s="14" t="s">
        <v>53</v>
      </c>
      <c r="BT48" s="14">
        <v>0</v>
      </c>
      <c r="BU48" s="14">
        <v>0</v>
      </c>
      <c r="BV48" s="14">
        <v>0</v>
      </c>
      <c r="BW48" s="14">
        <v>0</v>
      </c>
      <c r="BX48" s="14"/>
      <c r="BY48" s="14"/>
      <c r="BZ48" s="14"/>
      <c r="CA48" s="14"/>
      <c r="CB48" s="14"/>
      <c r="CC48" s="14"/>
    </row>
    <row r="49" spans="1:81" x14ac:dyDescent="0.2">
      <c r="A49" s="15" t="s">
        <v>58</v>
      </c>
      <c r="B49" s="15" t="s">
        <v>84</v>
      </c>
      <c r="C49" s="16" t="s">
        <v>59</v>
      </c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>
        <f t="shared" si="3"/>
        <v>0</v>
      </c>
      <c r="AR49" s="14">
        <v>0</v>
      </c>
      <c r="AS49" s="14">
        <v>0</v>
      </c>
      <c r="AT49" s="14">
        <v>0</v>
      </c>
      <c r="AU49" s="14">
        <v>0</v>
      </c>
      <c r="AV49" s="14">
        <v>0</v>
      </c>
      <c r="AW49" s="14">
        <v>0</v>
      </c>
      <c r="AX49" s="14">
        <v>0</v>
      </c>
      <c r="AY49" s="14">
        <v>0</v>
      </c>
      <c r="AZ49" s="14">
        <v>0</v>
      </c>
      <c r="BA49" s="14">
        <v>0</v>
      </c>
      <c r="BB49" s="14">
        <v>0</v>
      </c>
      <c r="BC49" s="14">
        <v>0</v>
      </c>
      <c r="BD49" s="14">
        <f t="shared" si="4"/>
        <v>0</v>
      </c>
      <c r="BE49" s="14">
        <v>0</v>
      </c>
      <c r="BF49" s="14">
        <v>0</v>
      </c>
      <c r="BG49" s="14">
        <v>0</v>
      </c>
      <c r="BH49" s="14">
        <v>0</v>
      </c>
      <c r="BI49" s="14">
        <v>0</v>
      </c>
      <c r="BJ49" s="14">
        <v>0</v>
      </c>
      <c r="BK49" s="14">
        <v>0</v>
      </c>
      <c r="BL49" s="14">
        <v>0</v>
      </c>
      <c r="BM49" s="14">
        <v>0</v>
      </c>
      <c r="BN49" s="14">
        <v>0</v>
      </c>
      <c r="BO49" s="14">
        <v>0</v>
      </c>
      <c r="BP49" s="14">
        <v>0</v>
      </c>
      <c r="BQ49" s="14">
        <f t="shared" si="6"/>
        <v>0</v>
      </c>
      <c r="BR49" s="14" t="s">
        <v>53</v>
      </c>
      <c r="BS49" s="14" t="s">
        <v>53</v>
      </c>
      <c r="BT49" s="14">
        <v>0</v>
      </c>
      <c r="BU49" s="14">
        <v>0</v>
      </c>
      <c r="BV49" s="14">
        <v>0</v>
      </c>
      <c r="BW49" s="14">
        <v>0</v>
      </c>
      <c r="BX49" s="14"/>
      <c r="BY49" s="14"/>
      <c r="BZ49" s="14"/>
      <c r="CA49" s="14"/>
      <c r="CB49" s="14"/>
      <c r="CC49" s="14"/>
    </row>
    <row r="50" spans="1:81" x14ac:dyDescent="0.2">
      <c r="A50" s="15" t="s">
        <v>60</v>
      </c>
      <c r="B50" s="15" t="s">
        <v>84</v>
      </c>
      <c r="C50" s="16" t="s">
        <v>61</v>
      </c>
      <c r="D50" s="14">
        <v>9279823129</v>
      </c>
      <c r="E50" s="14">
        <v>1467549536</v>
      </c>
      <c r="F50" s="14">
        <v>83340510</v>
      </c>
      <c r="G50" s="14">
        <v>215911</v>
      </c>
      <c r="H50" s="14">
        <v>0</v>
      </c>
      <c r="I50" s="14">
        <v>0</v>
      </c>
      <c r="J50" s="14">
        <v>342919621</v>
      </c>
      <c r="K50" s="14">
        <v>1895258647</v>
      </c>
      <c r="L50" s="14">
        <v>1995592447</v>
      </c>
      <c r="M50" s="14">
        <v>1814454157</v>
      </c>
      <c r="N50" s="14">
        <v>625910379</v>
      </c>
      <c r="O50" s="14">
        <v>433792284</v>
      </c>
      <c r="P50" s="14">
        <v>620789637</v>
      </c>
      <c r="Q50" s="14">
        <v>14750410951</v>
      </c>
      <c r="R50" s="14">
        <v>95217816</v>
      </c>
      <c r="S50" s="14">
        <v>236173</v>
      </c>
      <c r="T50" s="14">
        <v>0</v>
      </c>
      <c r="U50" s="14">
        <v>0</v>
      </c>
      <c r="V50" s="14">
        <v>8570985</v>
      </c>
      <c r="W50" s="14">
        <v>1222626774</v>
      </c>
      <c r="X50" s="14">
        <v>2076879188</v>
      </c>
      <c r="Y50" s="14">
        <v>2358834525</v>
      </c>
      <c r="Z50" s="14">
        <v>2268906638</v>
      </c>
      <c r="AA50" s="14">
        <v>2429828578</v>
      </c>
      <c r="AB50" s="14">
        <v>2258735240</v>
      </c>
      <c r="AC50" s="14">
        <v>2030575034</v>
      </c>
      <c r="AD50" s="14">
        <v>15827199318</v>
      </c>
      <c r="AE50" s="14">
        <v>449726126</v>
      </c>
      <c r="AF50" s="14">
        <v>60345404</v>
      </c>
      <c r="AG50" s="14">
        <v>0</v>
      </c>
      <c r="AH50" s="14">
        <v>0</v>
      </c>
      <c r="AI50" s="14">
        <v>33263967</v>
      </c>
      <c r="AJ50" s="14">
        <v>327834185</v>
      </c>
      <c r="AK50" s="14">
        <v>2338284778</v>
      </c>
      <c r="AL50" s="14">
        <v>2729308960</v>
      </c>
      <c r="AM50" s="14">
        <v>2633316732</v>
      </c>
      <c r="AN50" s="14">
        <v>2236974232</v>
      </c>
      <c r="AO50" s="14">
        <v>2714745879</v>
      </c>
      <c r="AP50" s="14">
        <v>2303399055</v>
      </c>
      <c r="AQ50" s="14">
        <f t="shared" si="3"/>
        <v>17200169987</v>
      </c>
      <c r="AR50" s="14">
        <v>311415483</v>
      </c>
      <c r="AS50" s="14">
        <v>0</v>
      </c>
      <c r="AT50" s="14">
        <v>0</v>
      </c>
      <c r="AU50" s="14">
        <v>0</v>
      </c>
      <c r="AV50" s="14">
        <v>73686267</v>
      </c>
      <c r="AW50" s="14">
        <v>2404180160</v>
      </c>
      <c r="AX50" s="14">
        <v>3047943378</v>
      </c>
      <c r="AY50" s="14">
        <v>2859489239</v>
      </c>
      <c r="AZ50" s="14">
        <v>2603795059</v>
      </c>
      <c r="BA50" s="14">
        <v>2501574468</v>
      </c>
      <c r="BB50" s="14">
        <v>2312322219</v>
      </c>
      <c r="BC50" s="14">
        <v>1085763714</v>
      </c>
      <c r="BD50" s="14">
        <f t="shared" si="4"/>
        <v>15377221316</v>
      </c>
      <c r="BE50" s="14">
        <v>2202418</v>
      </c>
      <c r="BF50" s="14">
        <v>0</v>
      </c>
      <c r="BG50" s="14">
        <v>0</v>
      </c>
      <c r="BH50" s="14">
        <v>0</v>
      </c>
      <c r="BI50" s="14">
        <v>0</v>
      </c>
      <c r="BJ50" s="14">
        <v>1431483015</v>
      </c>
      <c r="BK50" s="14">
        <v>2655903322</v>
      </c>
      <c r="BL50" s="14">
        <v>2522561961</v>
      </c>
      <c r="BM50" s="14">
        <v>2287604691</v>
      </c>
      <c r="BN50" s="14">
        <v>2236491828</v>
      </c>
      <c r="BO50" s="14">
        <v>2062630256</v>
      </c>
      <c r="BP50" s="14">
        <v>2178343825</v>
      </c>
      <c r="BQ50" s="14">
        <f t="shared" si="6"/>
        <v>550296312</v>
      </c>
      <c r="BR50" s="14">
        <v>46987066</v>
      </c>
      <c r="BS50" s="14">
        <v>-4101496</v>
      </c>
      <c r="BT50" s="14">
        <v>0</v>
      </c>
      <c r="BU50" s="14">
        <v>0</v>
      </c>
      <c r="BV50" s="14">
        <v>0</v>
      </c>
      <c r="BW50" s="14">
        <v>507410742</v>
      </c>
      <c r="BX50" s="14"/>
      <c r="BY50" s="14"/>
      <c r="BZ50" s="14"/>
      <c r="CA50" s="14"/>
      <c r="CB50" s="14"/>
      <c r="CC50" s="14"/>
    </row>
    <row r="51" spans="1:81" x14ac:dyDescent="0.2">
      <c r="A51" s="15" t="s">
        <v>62</v>
      </c>
      <c r="B51" s="15" t="s">
        <v>84</v>
      </c>
      <c r="C51" s="16" t="s">
        <v>63</v>
      </c>
      <c r="D51" s="14">
        <v>7883568604</v>
      </c>
      <c r="E51" s="14">
        <v>120222678</v>
      </c>
      <c r="F51" s="14">
        <v>1448886180</v>
      </c>
      <c r="G51" s="14">
        <v>1997122848</v>
      </c>
      <c r="H51" s="14">
        <v>2066705168</v>
      </c>
      <c r="I51" s="14">
        <v>1550431132</v>
      </c>
      <c r="J51" s="14">
        <v>513515466</v>
      </c>
      <c r="K51" s="14">
        <v>44264498</v>
      </c>
      <c r="L51" s="14">
        <v>0</v>
      </c>
      <c r="M51" s="14">
        <v>0</v>
      </c>
      <c r="N51" s="14">
        <v>0</v>
      </c>
      <c r="O51" s="14">
        <v>22267163</v>
      </c>
      <c r="P51" s="14">
        <v>120153471</v>
      </c>
      <c r="Q51" s="14">
        <v>9619942784</v>
      </c>
      <c r="R51" s="14">
        <v>736998168</v>
      </c>
      <c r="S51" s="14">
        <v>1866684282</v>
      </c>
      <c r="T51" s="14">
        <v>2207902721</v>
      </c>
      <c r="U51" s="14">
        <v>1937387225</v>
      </c>
      <c r="V51" s="14">
        <v>1866756268</v>
      </c>
      <c r="W51" s="14">
        <v>726641436</v>
      </c>
      <c r="X51" s="14">
        <v>156565859</v>
      </c>
      <c r="Y51" s="14">
        <v>121006825</v>
      </c>
      <c r="Z51" s="14">
        <v>0</v>
      </c>
      <c r="AA51" s="14">
        <v>0</v>
      </c>
      <c r="AB51" s="14">
        <v>0</v>
      </c>
      <c r="AC51" s="14">
        <v>0</v>
      </c>
      <c r="AD51" s="14">
        <v>11088824840</v>
      </c>
      <c r="AE51" s="14">
        <v>694837468</v>
      </c>
      <c r="AF51" s="14">
        <v>1964176022</v>
      </c>
      <c r="AG51" s="14">
        <v>2375602179</v>
      </c>
      <c r="AH51" s="14">
        <v>2240421112</v>
      </c>
      <c r="AI51" s="14">
        <v>1693737641</v>
      </c>
      <c r="AJ51" s="14">
        <v>1727740613</v>
      </c>
      <c r="AK51" s="14">
        <v>259049435</v>
      </c>
      <c r="AL51" s="14">
        <v>69389782</v>
      </c>
      <c r="AM51" s="14">
        <v>20492066</v>
      </c>
      <c r="AN51" s="14">
        <v>17936940</v>
      </c>
      <c r="AO51" s="14">
        <v>25441582</v>
      </c>
      <c r="AP51" s="14">
        <v>0</v>
      </c>
      <c r="AQ51" s="14">
        <f t="shared" si="3"/>
        <v>11329075133</v>
      </c>
      <c r="AR51" s="14">
        <v>1619327381</v>
      </c>
      <c r="AS51" s="14">
        <v>1925750604</v>
      </c>
      <c r="AT51" s="14">
        <v>2504528491</v>
      </c>
      <c r="AU51" s="14">
        <v>2071961682</v>
      </c>
      <c r="AV51" s="14">
        <v>1560872894</v>
      </c>
      <c r="AW51" s="14">
        <v>448376851</v>
      </c>
      <c r="AX51" s="14">
        <v>157900874</v>
      </c>
      <c r="AY51" s="14">
        <v>149310932</v>
      </c>
      <c r="AZ51" s="14">
        <v>121168504</v>
      </c>
      <c r="BA51" s="14">
        <v>262369503</v>
      </c>
      <c r="BB51" s="14">
        <v>434619301</v>
      </c>
      <c r="BC51" s="14">
        <v>72888116</v>
      </c>
      <c r="BD51" s="14">
        <f t="shared" si="4"/>
        <v>12567469882</v>
      </c>
      <c r="BE51" s="14">
        <v>1472773973</v>
      </c>
      <c r="BF51" s="14">
        <v>2608600729</v>
      </c>
      <c r="BG51" s="14">
        <v>1592445319</v>
      </c>
      <c r="BH51" s="14">
        <v>2621729823</v>
      </c>
      <c r="BI51" s="14">
        <v>2686582177</v>
      </c>
      <c r="BJ51" s="14">
        <v>1073342213</v>
      </c>
      <c r="BK51" s="14">
        <v>362058149</v>
      </c>
      <c r="BL51" s="14">
        <v>72098883</v>
      </c>
      <c r="BM51" s="14">
        <v>77838616</v>
      </c>
      <c r="BN51" s="14">
        <v>0</v>
      </c>
      <c r="BO51" s="14">
        <v>0</v>
      </c>
      <c r="BP51" s="14">
        <v>0</v>
      </c>
      <c r="BQ51" s="14">
        <f t="shared" si="6"/>
        <v>13996425779</v>
      </c>
      <c r="BR51" s="14">
        <v>322163672</v>
      </c>
      <c r="BS51" s="14">
        <v>2775015668</v>
      </c>
      <c r="BT51" s="14">
        <v>3227204308</v>
      </c>
      <c r="BU51" s="14">
        <v>2882127691</v>
      </c>
      <c r="BV51" s="14">
        <v>2890063321</v>
      </c>
      <c r="BW51" s="14">
        <v>1899851119</v>
      </c>
      <c r="BX51" s="14"/>
      <c r="BY51" s="14"/>
      <c r="BZ51" s="14"/>
      <c r="CA51" s="14"/>
      <c r="CB51" s="14"/>
      <c r="CC51" s="14"/>
    </row>
    <row r="52" spans="1:81" x14ac:dyDescent="0.2">
      <c r="A52" s="15" t="s">
        <v>64</v>
      </c>
      <c r="B52" s="15" t="s">
        <v>84</v>
      </c>
      <c r="C52" s="16" t="s">
        <v>65</v>
      </c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>
        <f t="shared" si="3"/>
        <v>0</v>
      </c>
      <c r="AR52" s="14">
        <v>0</v>
      </c>
      <c r="AS52" s="14">
        <v>0</v>
      </c>
      <c r="AT52" s="14">
        <v>0</v>
      </c>
      <c r="AU52" s="14">
        <v>0</v>
      </c>
      <c r="AV52" s="14">
        <v>0</v>
      </c>
      <c r="AW52" s="14">
        <v>0</v>
      </c>
      <c r="AX52" s="14">
        <v>0</v>
      </c>
      <c r="AY52" s="14">
        <v>0</v>
      </c>
      <c r="AZ52" s="14">
        <v>0</v>
      </c>
      <c r="BA52" s="14">
        <v>0</v>
      </c>
      <c r="BB52" s="14">
        <v>0</v>
      </c>
      <c r="BC52" s="14">
        <v>0</v>
      </c>
      <c r="BD52" s="14">
        <f t="shared" si="4"/>
        <v>0</v>
      </c>
      <c r="BE52" s="14">
        <v>0</v>
      </c>
      <c r="BF52" s="14">
        <v>0</v>
      </c>
      <c r="BG52" s="14">
        <v>0</v>
      </c>
      <c r="BH52" s="14">
        <v>0</v>
      </c>
      <c r="BI52" s="14">
        <v>0</v>
      </c>
      <c r="BJ52" s="14">
        <v>0</v>
      </c>
      <c r="BK52" s="14">
        <v>0</v>
      </c>
      <c r="BL52" s="14">
        <v>0</v>
      </c>
      <c r="BM52" s="14">
        <v>0</v>
      </c>
      <c r="BN52" s="14">
        <v>0</v>
      </c>
      <c r="BO52" s="14">
        <v>0</v>
      </c>
      <c r="BP52" s="14">
        <v>0</v>
      </c>
      <c r="BQ52" s="14">
        <f t="shared" si="6"/>
        <v>0</v>
      </c>
      <c r="BR52" s="14" t="s">
        <v>53</v>
      </c>
      <c r="BS52" s="14" t="s">
        <v>53</v>
      </c>
      <c r="BT52" s="14">
        <v>0</v>
      </c>
      <c r="BU52" s="14">
        <v>0</v>
      </c>
      <c r="BV52" s="14">
        <v>0</v>
      </c>
      <c r="BW52" s="14">
        <v>0</v>
      </c>
      <c r="BX52" s="14"/>
      <c r="BY52" s="14"/>
      <c r="BZ52" s="14"/>
      <c r="CA52" s="14"/>
      <c r="CB52" s="14"/>
      <c r="CC52" s="14"/>
    </row>
    <row r="53" spans="1:81" x14ac:dyDescent="0.2">
      <c r="A53" s="15" t="s">
        <v>62</v>
      </c>
      <c r="B53" s="15" t="s">
        <v>84</v>
      </c>
      <c r="C53" s="16" t="s">
        <v>66</v>
      </c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>
        <f t="shared" si="3"/>
        <v>0</v>
      </c>
      <c r="AR53" s="14">
        <v>0</v>
      </c>
      <c r="AS53" s="14">
        <v>0</v>
      </c>
      <c r="AT53" s="14">
        <v>0</v>
      </c>
      <c r="AU53" s="14">
        <v>0</v>
      </c>
      <c r="AV53" s="14">
        <v>0</v>
      </c>
      <c r="AW53" s="14">
        <v>0</v>
      </c>
      <c r="AX53" s="14">
        <v>0</v>
      </c>
      <c r="AY53" s="14">
        <v>0</v>
      </c>
      <c r="AZ53" s="14">
        <v>0</v>
      </c>
      <c r="BA53" s="14">
        <v>0</v>
      </c>
      <c r="BB53" s="14">
        <v>0</v>
      </c>
      <c r="BC53" s="14">
        <v>0</v>
      </c>
      <c r="BD53" s="14">
        <f t="shared" si="4"/>
        <v>0</v>
      </c>
      <c r="BE53" s="14">
        <v>0</v>
      </c>
      <c r="BF53" s="14">
        <v>0</v>
      </c>
      <c r="BG53" s="14">
        <v>0</v>
      </c>
      <c r="BH53" s="14">
        <v>0</v>
      </c>
      <c r="BI53" s="14">
        <v>0</v>
      </c>
      <c r="BJ53" s="14">
        <v>0</v>
      </c>
      <c r="BK53" s="14">
        <v>0</v>
      </c>
      <c r="BL53" s="14">
        <v>0</v>
      </c>
      <c r="BM53" s="14">
        <v>0</v>
      </c>
      <c r="BN53" s="14">
        <v>0</v>
      </c>
      <c r="BO53" s="14">
        <v>0</v>
      </c>
      <c r="BP53" s="14">
        <v>0</v>
      </c>
      <c r="BQ53" s="14">
        <f t="shared" si="6"/>
        <v>0</v>
      </c>
      <c r="BR53" s="14" t="s">
        <v>53</v>
      </c>
      <c r="BS53" s="14" t="s">
        <v>53</v>
      </c>
      <c r="BT53" s="14">
        <v>0</v>
      </c>
      <c r="BU53" s="14">
        <v>0</v>
      </c>
      <c r="BV53" s="14">
        <v>0</v>
      </c>
      <c r="BW53" s="14">
        <v>0</v>
      </c>
      <c r="BX53" s="14"/>
      <c r="BY53" s="14"/>
      <c r="BZ53" s="14"/>
      <c r="CA53" s="14"/>
      <c r="CB53" s="14"/>
      <c r="CC53" s="14"/>
    </row>
    <row r="54" spans="1:81" x14ac:dyDescent="0.2">
      <c r="A54" s="22"/>
      <c r="B54" s="22" t="s">
        <v>84</v>
      </c>
      <c r="C54" s="23" t="s">
        <v>67</v>
      </c>
      <c r="D54" s="24">
        <v>29531823</v>
      </c>
      <c r="E54" s="24">
        <v>13831614</v>
      </c>
      <c r="F54" s="24">
        <v>14401249</v>
      </c>
      <c r="G54" s="24">
        <v>860898</v>
      </c>
      <c r="H54" s="24">
        <v>438062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  <c r="O54" s="24">
        <v>0</v>
      </c>
      <c r="P54" s="24">
        <v>0</v>
      </c>
      <c r="Q54" s="24">
        <v>168192431</v>
      </c>
      <c r="R54" s="24">
        <v>0</v>
      </c>
      <c r="S54" s="24">
        <v>0</v>
      </c>
      <c r="T54" s="24">
        <v>0</v>
      </c>
      <c r="U54" s="24">
        <v>0</v>
      </c>
      <c r="V54" s="24">
        <v>0</v>
      </c>
      <c r="W54" s="24">
        <v>0</v>
      </c>
      <c r="X54" s="24">
        <v>0</v>
      </c>
      <c r="Y54" s="24">
        <v>0</v>
      </c>
      <c r="Z54" s="24">
        <v>0</v>
      </c>
      <c r="AA54" s="24">
        <v>28426654</v>
      </c>
      <c r="AB54" s="24">
        <v>62728277</v>
      </c>
      <c r="AC54" s="24">
        <v>77037500</v>
      </c>
      <c r="AD54" s="24">
        <v>1163357124</v>
      </c>
      <c r="AE54" s="24">
        <v>68292558</v>
      </c>
      <c r="AF54" s="24">
        <v>67976253</v>
      </c>
      <c r="AG54" s="24">
        <v>95264947</v>
      </c>
      <c r="AH54" s="24">
        <v>64045188</v>
      </c>
      <c r="AI54" s="24">
        <v>84316610</v>
      </c>
      <c r="AJ54" s="24">
        <v>95016535</v>
      </c>
      <c r="AK54" s="24">
        <v>95178266</v>
      </c>
      <c r="AL54" s="24">
        <v>118682862</v>
      </c>
      <c r="AM54" s="24">
        <v>108359282</v>
      </c>
      <c r="AN54" s="24">
        <v>121621164</v>
      </c>
      <c r="AO54" s="24">
        <v>121621165</v>
      </c>
      <c r="AP54" s="24">
        <v>122982294</v>
      </c>
      <c r="AQ54" s="24">
        <f t="shared" si="3"/>
        <v>1457132603</v>
      </c>
      <c r="AR54" s="24">
        <v>117837067</v>
      </c>
      <c r="AS54" s="24">
        <v>87871504</v>
      </c>
      <c r="AT54" s="24">
        <v>120364590</v>
      </c>
      <c r="AU54" s="24">
        <v>127828508</v>
      </c>
      <c r="AV54" s="24">
        <v>123642793</v>
      </c>
      <c r="AW54" s="24">
        <v>111674753</v>
      </c>
      <c r="AX54" s="24">
        <v>117577907</v>
      </c>
      <c r="AY54" s="24">
        <v>111458707</v>
      </c>
      <c r="AZ54" s="24">
        <v>127326846</v>
      </c>
      <c r="BA54" s="24">
        <v>140121410</v>
      </c>
      <c r="BB54" s="24">
        <v>130965777</v>
      </c>
      <c r="BC54" s="24">
        <v>140462741</v>
      </c>
      <c r="BD54" s="24">
        <f t="shared" si="4"/>
        <v>1802789349</v>
      </c>
      <c r="BE54" s="24">
        <v>139977246</v>
      </c>
      <c r="BF54" s="24">
        <v>136904676</v>
      </c>
      <c r="BG54" s="24">
        <v>128017390</v>
      </c>
      <c r="BH54" s="24">
        <v>149560624</v>
      </c>
      <c r="BI54" s="24">
        <v>166061583</v>
      </c>
      <c r="BJ54" s="24">
        <v>164224915</v>
      </c>
      <c r="BK54" s="24">
        <v>156265718</v>
      </c>
      <c r="BL54" s="24">
        <v>153533605</v>
      </c>
      <c r="BM54" s="24">
        <v>159924908</v>
      </c>
      <c r="BN54" s="24">
        <v>165670250</v>
      </c>
      <c r="BO54" s="24">
        <v>170801515</v>
      </c>
      <c r="BP54" s="24">
        <v>111846919</v>
      </c>
      <c r="BQ54" s="24">
        <f t="shared" si="6"/>
        <v>883539785</v>
      </c>
      <c r="BR54" s="24">
        <v>136881319</v>
      </c>
      <c r="BS54" s="24">
        <v>137533041</v>
      </c>
      <c r="BT54" s="24">
        <v>162453901</v>
      </c>
      <c r="BU54" s="24">
        <v>148107456</v>
      </c>
      <c r="BV54" s="24">
        <v>155138456</v>
      </c>
      <c r="BW54" s="24">
        <v>143425612</v>
      </c>
      <c r="BX54" s="24"/>
      <c r="BY54" s="24"/>
      <c r="BZ54" s="24"/>
      <c r="CA54" s="24"/>
      <c r="CB54" s="24"/>
      <c r="CC54" s="24"/>
    </row>
    <row r="55" spans="1:81" x14ac:dyDescent="0.2">
      <c r="A55" s="15" t="s">
        <v>68</v>
      </c>
      <c r="B55" s="15" t="s">
        <v>84</v>
      </c>
      <c r="C55" s="16" t="s">
        <v>69</v>
      </c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>
        <f t="shared" si="3"/>
        <v>0</v>
      </c>
      <c r="AR55" s="14">
        <v>0</v>
      </c>
      <c r="AS55" s="14">
        <v>0</v>
      </c>
      <c r="AT55" s="14">
        <v>0</v>
      </c>
      <c r="AU55" s="14">
        <v>0</v>
      </c>
      <c r="AV55" s="14">
        <v>0</v>
      </c>
      <c r="AW55" s="14">
        <v>0</v>
      </c>
      <c r="AX55" s="14">
        <v>0</v>
      </c>
      <c r="AY55" s="14">
        <v>0</v>
      </c>
      <c r="AZ55" s="14">
        <v>0</v>
      </c>
      <c r="BA55" s="14">
        <v>0</v>
      </c>
      <c r="BB55" s="14">
        <v>0</v>
      </c>
      <c r="BC55" s="14">
        <v>0</v>
      </c>
      <c r="BD55" s="14">
        <f t="shared" si="4"/>
        <v>0</v>
      </c>
      <c r="BE55" s="14">
        <v>0</v>
      </c>
      <c r="BF55" s="14">
        <v>0</v>
      </c>
      <c r="BG55" s="14">
        <v>0</v>
      </c>
      <c r="BH55" s="14">
        <v>0</v>
      </c>
      <c r="BI55" s="14">
        <v>0</v>
      </c>
      <c r="BJ55" s="14">
        <v>0</v>
      </c>
      <c r="BK55" s="14">
        <v>0</v>
      </c>
      <c r="BL55" s="14">
        <v>0</v>
      </c>
      <c r="BM55" s="14">
        <v>0</v>
      </c>
      <c r="BN55" s="14">
        <v>0</v>
      </c>
      <c r="BO55" s="14">
        <v>0</v>
      </c>
      <c r="BP55" s="14">
        <v>0</v>
      </c>
      <c r="BQ55" s="14">
        <f t="shared" si="6"/>
        <v>0</v>
      </c>
      <c r="BR55" s="14" t="s">
        <v>53</v>
      </c>
      <c r="BS55" s="14" t="s">
        <v>53</v>
      </c>
      <c r="BT55" s="14">
        <v>0</v>
      </c>
      <c r="BU55" s="14">
        <v>0</v>
      </c>
      <c r="BV55" s="14">
        <v>0</v>
      </c>
      <c r="BW55" s="14">
        <v>0</v>
      </c>
      <c r="BX55" s="14"/>
      <c r="BY55" s="14"/>
      <c r="BZ55" s="14"/>
      <c r="CA55" s="14"/>
      <c r="CB55" s="14"/>
      <c r="CC55" s="14"/>
    </row>
    <row r="56" spans="1:81" x14ac:dyDescent="0.2">
      <c r="A56" s="15" t="s">
        <v>68</v>
      </c>
      <c r="B56" s="15" t="s">
        <v>84</v>
      </c>
      <c r="C56" s="16" t="s">
        <v>70</v>
      </c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>
        <f t="shared" si="3"/>
        <v>0</v>
      </c>
      <c r="AR56" s="14">
        <v>0</v>
      </c>
      <c r="AS56" s="14">
        <v>0</v>
      </c>
      <c r="AT56" s="14">
        <v>0</v>
      </c>
      <c r="AU56" s="14">
        <v>0</v>
      </c>
      <c r="AV56" s="14">
        <v>0</v>
      </c>
      <c r="AW56" s="14">
        <v>0</v>
      </c>
      <c r="AX56" s="14">
        <v>0</v>
      </c>
      <c r="AY56" s="14">
        <v>0</v>
      </c>
      <c r="AZ56" s="14">
        <v>0</v>
      </c>
      <c r="BA56" s="14">
        <v>0</v>
      </c>
      <c r="BB56" s="14">
        <v>0</v>
      </c>
      <c r="BC56" s="14">
        <v>0</v>
      </c>
      <c r="BD56" s="14">
        <f t="shared" si="4"/>
        <v>0</v>
      </c>
      <c r="BE56" s="14">
        <v>0</v>
      </c>
      <c r="BF56" s="14">
        <v>0</v>
      </c>
      <c r="BG56" s="14">
        <v>0</v>
      </c>
      <c r="BH56" s="14">
        <v>0</v>
      </c>
      <c r="BI56" s="14">
        <v>0</v>
      </c>
      <c r="BJ56" s="14">
        <v>0</v>
      </c>
      <c r="BK56" s="14">
        <v>0</v>
      </c>
      <c r="BL56" s="14">
        <v>0</v>
      </c>
      <c r="BM56" s="14">
        <v>0</v>
      </c>
      <c r="BN56" s="14">
        <v>0</v>
      </c>
      <c r="BO56" s="14">
        <v>0</v>
      </c>
      <c r="BP56" s="14">
        <v>0</v>
      </c>
      <c r="BQ56" s="14">
        <f t="shared" si="6"/>
        <v>0</v>
      </c>
      <c r="BR56" s="14" t="s">
        <v>53</v>
      </c>
      <c r="BS56" s="14" t="s">
        <v>53</v>
      </c>
      <c r="BT56" s="14">
        <v>0</v>
      </c>
      <c r="BU56" s="14">
        <v>0</v>
      </c>
      <c r="BV56" s="14">
        <v>0</v>
      </c>
      <c r="BW56" s="14">
        <v>0</v>
      </c>
      <c r="BX56" s="14"/>
      <c r="BY56" s="14"/>
      <c r="BZ56" s="14"/>
      <c r="CA56" s="14"/>
      <c r="CB56" s="14"/>
      <c r="CC56" s="14"/>
    </row>
    <row r="57" spans="1:81" x14ac:dyDescent="0.2">
      <c r="A57" s="15" t="s">
        <v>68</v>
      </c>
      <c r="B57" s="15" t="s">
        <v>84</v>
      </c>
      <c r="C57" s="16" t="s">
        <v>71</v>
      </c>
      <c r="D57" s="14">
        <v>27736742</v>
      </c>
      <c r="E57" s="14">
        <v>13831614</v>
      </c>
      <c r="F57" s="14">
        <v>13905128</v>
      </c>
      <c r="G57" s="14">
        <v>0</v>
      </c>
      <c r="H57" s="14">
        <v>0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  <c r="N57" s="14">
        <v>0</v>
      </c>
      <c r="O57" s="14">
        <v>0</v>
      </c>
      <c r="P57" s="14">
        <v>0</v>
      </c>
      <c r="Q57" s="14">
        <v>168192431</v>
      </c>
      <c r="R57" s="14">
        <v>0</v>
      </c>
      <c r="S57" s="14">
        <v>0</v>
      </c>
      <c r="T57" s="14">
        <v>0</v>
      </c>
      <c r="U57" s="14">
        <v>0</v>
      </c>
      <c r="V57" s="14">
        <v>0</v>
      </c>
      <c r="W57" s="14">
        <v>0</v>
      </c>
      <c r="X57" s="14">
        <v>0</v>
      </c>
      <c r="Y57" s="14">
        <v>0</v>
      </c>
      <c r="Z57" s="14">
        <v>0</v>
      </c>
      <c r="AA57" s="14">
        <v>28426654</v>
      </c>
      <c r="AB57" s="14">
        <v>62728277</v>
      </c>
      <c r="AC57" s="14">
        <v>77037500</v>
      </c>
      <c r="AD57" s="14">
        <v>1163357124</v>
      </c>
      <c r="AE57" s="14">
        <v>68292558</v>
      </c>
      <c r="AF57" s="14">
        <v>67976253</v>
      </c>
      <c r="AG57" s="14">
        <v>95264947</v>
      </c>
      <c r="AH57" s="14">
        <v>64045188</v>
      </c>
      <c r="AI57" s="14">
        <v>84316610</v>
      </c>
      <c r="AJ57" s="14">
        <v>95016535</v>
      </c>
      <c r="AK57" s="14">
        <v>95178266</v>
      </c>
      <c r="AL57" s="14">
        <v>118682862</v>
      </c>
      <c r="AM57" s="14">
        <v>108359282</v>
      </c>
      <c r="AN57" s="14">
        <v>121621164</v>
      </c>
      <c r="AO57" s="14">
        <v>121621165</v>
      </c>
      <c r="AP57" s="14">
        <v>122982294</v>
      </c>
      <c r="AQ57" s="14">
        <f t="shared" si="3"/>
        <v>1457132603</v>
      </c>
      <c r="AR57" s="14">
        <v>117837067</v>
      </c>
      <c r="AS57" s="14">
        <v>87871504</v>
      </c>
      <c r="AT57" s="14">
        <v>120364590</v>
      </c>
      <c r="AU57" s="14">
        <v>127828508</v>
      </c>
      <c r="AV57" s="14">
        <v>123642793</v>
      </c>
      <c r="AW57" s="14">
        <v>111674753</v>
      </c>
      <c r="AX57" s="14">
        <v>117577907</v>
      </c>
      <c r="AY57" s="14">
        <v>111458707</v>
      </c>
      <c r="AZ57" s="14">
        <v>127326846</v>
      </c>
      <c r="BA57" s="14">
        <v>140121410</v>
      </c>
      <c r="BB57" s="14">
        <v>130965777</v>
      </c>
      <c r="BC57" s="14">
        <v>140462741</v>
      </c>
      <c r="BD57" s="14">
        <f t="shared" si="4"/>
        <v>1802789349</v>
      </c>
      <c r="BE57" s="14">
        <v>139977246</v>
      </c>
      <c r="BF57" s="14">
        <v>136904676</v>
      </c>
      <c r="BG57" s="14">
        <v>128017390</v>
      </c>
      <c r="BH57" s="14">
        <v>149560624</v>
      </c>
      <c r="BI57" s="14">
        <v>166061583</v>
      </c>
      <c r="BJ57" s="14">
        <v>164224915</v>
      </c>
      <c r="BK57" s="14">
        <v>156265718</v>
      </c>
      <c r="BL57" s="14">
        <v>153533605</v>
      </c>
      <c r="BM57" s="14">
        <v>159924908</v>
      </c>
      <c r="BN57" s="14">
        <v>165670250</v>
      </c>
      <c r="BO57" s="14">
        <v>170801515</v>
      </c>
      <c r="BP57" s="14">
        <v>111846919</v>
      </c>
      <c r="BQ57" s="14">
        <f t="shared" si="6"/>
        <v>883539785</v>
      </c>
      <c r="BR57" s="14">
        <v>136881319</v>
      </c>
      <c r="BS57" s="14">
        <v>137533041</v>
      </c>
      <c r="BT57" s="14">
        <v>162453901</v>
      </c>
      <c r="BU57" s="14">
        <v>148107456</v>
      </c>
      <c r="BV57" s="14">
        <v>155138456</v>
      </c>
      <c r="BW57" s="14">
        <v>143425612</v>
      </c>
      <c r="BX57" s="14"/>
      <c r="BY57" s="14"/>
      <c r="BZ57" s="14"/>
      <c r="CA57" s="14"/>
      <c r="CB57" s="14"/>
      <c r="CC57" s="14"/>
    </row>
    <row r="58" spans="1:81" x14ac:dyDescent="0.2">
      <c r="A58" s="15" t="s">
        <v>72</v>
      </c>
      <c r="B58" s="15" t="s">
        <v>84</v>
      </c>
      <c r="C58" s="16" t="s">
        <v>73</v>
      </c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>
        <f t="shared" si="3"/>
        <v>0</v>
      </c>
      <c r="AR58" s="14">
        <v>0</v>
      </c>
      <c r="AS58" s="14">
        <v>0</v>
      </c>
      <c r="AT58" s="14">
        <v>0</v>
      </c>
      <c r="AU58" s="14">
        <v>0</v>
      </c>
      <c r="AV58" s="14">
        <v>0</v>
      </c>
      <c r="AW58" s="14">
        <v>0</v>
      </c>
      <c r="AX58" s="14">
        <v>0</v>
      </c>
      <c r="AY58" s="14">
        <v>0</v>
      </c>
      <c r="AZ58" s="14">
        <v>0</v>
      </c>
      <c r="BA58" s="14">
        <v>0</v>
      </c>
      <c r="BB58" s="14">
        <v>0</v>
      </c>
      <c r="BC58" s="14">
        <v>0</v>
      </c>
      <c r="BD58" s="14">
        <f t="shared" si="4"/>
        <v>0</v>
      </c>
      <c r="BE58" s="14">
        <v>0</v>
      </c>
      <c r="BF58" s="14">
        <v>0</v>
      </c>
      <c r="BG58" s="14">
        <v>0</v>
      </c>
      <c r="BH58" s="14">
        <v>0</v>
      </c>
      <c r="BI58" s="14">
        <v>0</v>
      </c>
      <c r="BJ58" s="14">
        <v>0</v>
      </c>
      <c r="BK58" s="14">
        <v>0</v>
      </c>
      <c r="BL58" s="14">
        <v>0</v>
      </c>
      <c r="BM58" s="14">
        <v>0</v>
      </c>
      <c r="BN58" s="14">
        <v>0</v>
      </c>
      <c r="BO58" s="14">
        <v>0</v>
      </c>
      <c r="BP58" s="14">
        <v>0</v>
      </c>
      <c r="BQ58" s="14">
        <f t="shared" si="6"/>
        <v>0</v>
      </c>
      <c r="BR58" s="14" t="s">
        <v>53</v>
      </c>
      <c r="BS58" s="14" t="s">
        <v>53</v>
      </c>
      <c r="BT58" s="14">
        <v>0</v>
      </c>
      <c r="BU58" s="14">
        <v>0</v>
      </c>
      <c r="BV58" s="14">
        <v>0</v>
      </c>
      <c r="BW58" s="14">
        <v>0</v>
      </c>
      <c r="BX58" s="14"/>
      <c r="BY58" s="14"/>
      <c r="BZ58" s="14"/>
      <c r="CA58" s="14"/>
      <c r="CB58" s="14"/>
      <c r="CC58" s="14"/>
    </row>
    <row r="59" spans="1:81" x14ac:dyDescent="0.2">
      <c r="A59" s="15" t="s">
        <v>72</v>
      </c>
      <c r="B59" s="15" t="s">
        <v>84</v>
      </c>
      <c r="C59" s="16" t="s">
        <v>74</v>
      </c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>
        <f t="shared" si="3"/>
        <v>0</v>
      </c>
      <c r="AR59" s="14">
        <v>0</v>
      </c>
      <c r="AS59" s="14">
        <v>0</v>
      </c>
      <c r="AT59" s="14">
        <v>0</v>
      </c>
      <c r="AU59" s="14">
        <v>0</v>
      </c>
      <c r="AV59" s="14">
        <v>0</v>
      </c>
      <c r="AW59" s="14">
        <v>0</v>
      </c>
      <c r="AX59" s="14">
        <v>0</v>
      </c>
      <c r="AY59" s="14">
        <v>0</v>
      </c>
      <c r="AZ59" s="14">
        <v>0</v>
      </c>
      <c r="BA59" s="14">
        <v>0</v>
      </c>
      <c r="BB59" s="14">
        <v>0</v>
      </c>
      <c r="BC59" s="14">
        <v>0</v>
      </c>
      <c r="BD59" s="14">
        <f t="shared" si="4"/>
        <v>0</v>
      </c>
      <c r="BE59" s="14">
        <v>0</v>
      </c>
      <c r="BF59" s="14">
        <v>0</v>
      </c>
      <c r="BG59" s="14">
        <v>0</v>
      </c>
      <c r="BH59" s="14">
        <v>0</v>
      </c>
      <c r="BI59" s="14">
        <v>0</v>
      </c>
      <c r="BJ59" s="14">
        <v>0</v>
      </c>
      <c r="BK59" s="14">
        <v>0</v>
      </c>
      <c r="BL59" s="14">
        <v>0</v>
      </c>
      <c r="BM59" s="14">
        <v>0</v>
      </c>
      <c r="BN59" s="14">
        <v>0</v>
      </c>
      <c r="BO59" s="14">
        <v>0</v>
      </c>
      <c r="BP59" s="14">
        <v>0</v>
      </c>
      <c r="BQ59" s="14">
        <f t="shared" si="6"/>
        <v>0</v>
      </c>
      <c r="BR59" s="14" t="s">
        <v>53</v>
      </c>
      <c r="BS59" s="14" t="s">
        <v>53</v>
      </c>
      <c r="BT59" s="14">
        <v>0</v>
      </c>
      <c r="BU59" s="14">
        <v>0</v>
      </c>
      <c r="BV59" s="14">
        <v>0</v>
      </c>
      <c r="BW59" s="14">
        <v>0</v>
      </c>
      <c r="BX59" s="14"/>
      <c r="BY59" s="14"/>
      <c r="BZ59" s="14"/>
      <c r="CA59" s="14"/>
      <c r="CB59" s="14"/>
      <c r="CC59" s="14"/>
    </row>
    <row r="60" spans="1:81" x14ac:dyDescent="0.2">
      <c r="A60" s="15" t="s">
        <v>68</v>
      </c>
      <c r="B60" s="15" t="s">
        <v>84</v>
      </c>
      <c r="C60" s="16" t="s">
        <v>75</v>
      </c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>
        <f t="shared" si="3"/>
        <v>0</v>
      </c>
      <c r="AR60" s="14">
        <v>0</v>
      </c>
      <c r="AS60" s="14">
        <v>0</v>
      </c>
      <c r="AT60" s="14">
        <v>0</v>
      </c>
      <c r="AU60" s="14">
        <v>0</v>
      </c>
      <c r="AV60" s="14">
        <v>0</v>
      </c>
      <c r="AW60" s="14">
        <v>0</v>
      </c>
      <c r="AX60" s="14">
        <v>0</v>
      </c>
      <c r="AY60" s="14">
        <v>0</v>
      </c>
      <c r="AZ60" s="14">
        <v>0</v>
      </c>
      <c r="BA60" s="14">
        <v>0</v>
      </c>
      <c r="BB60" s="14">
        <v>0</v>
      </c>
      <c r="BC60" s="14">
        <v>0</v>
      </c>
      <c r="BD60" s="14">
        <f t="shared" si="4"/>
        <v>0</v>
      </c>
      <c r="BE60" s="14">
        <v>0</v>
      </c>
      <c r="BF60" s="14">
        <v>0</v>
      </c>
      <c r="BG60" s="14">
        <v>0</v>
      </c>
      <c r="BH60" s="14">
        <v>0</v>
      </c>
      <c r="BI60" s="14">
        <v>0</v>
      </c>
      <c r="BJ60" s="14">
        <v>0</v>
      </c>
      <c r="BK60" s="14">
        <v>0</v>
      </c>
      <c r="BL60" s="14">
        <v>0</v>
      </c>
      <c r="BM60" s="14">
        <v>0</v>
      </c>
      <c r="BN60" s="14">
        <v>0</v>
      </c>
      <c r="BO60" s="14">
        <v>0</v>
      </c>
      <c r="BP60" s="14">
        <v>0</v>
      </c>
      <c r="BQ60" s="14">
        <f t="shared" si="6"/>
        <v>0</v>
      </c>
      <c r="BR60" s="14" t="s">
        <v>53</v>
      </c>
      <c r="BS60" s="14" t="s">
        <v>53</v>
      </c>
      <c r="BT60" s="14">
        <v>0</v>
      </c>
      <c r="BU60" s="14">
        <v>0</v>
      </c>
      <c r="BV60" s="14">
        <v>0</v>
      </c>
      <c r="BW60" s="14">
        <v>0</v>
      </c>
      <c r="BX60" s="14"/>
      <c r="BY60" s="14"/>
      <c r="BZ60" s="14"/>
      <c r="CA60" s="14"/>
      <c r="CB60" s="14"/>
      <c r="CC60" s="14"/>
    </row>
    <row r="61" spans="1:81" x14ac:dyDescent="0.2">
      <c r="A61" s="15" t="s">
        <v>76</v>
      </c>
      <c r="B61" s="15" t="s">
        <v>84</v>
      </c>
      <c r="C61" s="16" t="s">
        <v>77</v>
      </c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>
        <f t="shared" si="3"/>
        <v>0</v>
      </c>
      <c r="AR61" s="14">
        <v>0</v>
      </c>
      <c r="AS61" s="14">
        <v>0</v>
      </c>
      <c r="AT61" s="14">
        <v>0</v>
      </c>
      <c r="AU61" s="14">
        <v>0</v>
      </c>
      <c r="AV61" s="14">
        <v>0</v>
      </c>
      <c r="AW61" s="14">
        <v>0</v>
      </c>
      <c r="AX61" s="14">
        <v>0</v>
      </c>
      <c r="AY61" s="14">
        <v>0</v>
      </c>
      <c r="AZ61" s="14">
        <v>0</v>
      </c>
      <c r="BA61" s="14">
        <v>0</v>
      </c>
      <c r="BB61" s="14">
        <v>0</v>
      </c>
      <c r="BC61" s="14">
        <v>0</v>
      </c>
      <c r="BD61" s="14">
        <f t="shared" si="4"/>
        <v>0</v>
      </c>
      <c r="BE61" s="14">
        <v>0</v>
      </c>
      <c r="BF61" s="14">
        <v>0</v>
      </c>
      <c r="BG61" s="14">
        <v>0</v>
      </c>
      <c r="BH61" s="14">
        <v>0</v>
      </c>
      <c r="BI61" s="14">
        <v>0</v>
      </c>
      <c r="BJ61" s="14">
        <v>0</v>
      </c>
      <c r="BK61" s="14">
        <v>0</v>
      </c>
      <c r="BL61" s="14">
        <v>0</v>
      </c>
      <c r="BM61" s="14">
        <v>0</v>
      </c>
      <c r="BN61" s="14">
        <v>0</v>
      </c>
      <c r="BO61" s="14">
        <v>0</v>
      </c>
      <c r="BP61" s="14">
        <v>0</v>
      </c>
      <c r="BQ61" s="14">
        <f t="shared" si="6"/>
        <v>0</v>
      </c>
      <c r="BR61" s="14" t="s">
        <v>53</v>
      </c>
      <c r="BS61" s="14" t="s">
        <v>53</v>
      </c>
      <c r="BT61" s="14">
        <v>0</v>
      </c>
      <c r="BU61" s="14">
        <v>0</v>
      </c>
      <c r="BV61" s="14">
        <v>0</v>
      </c>
      <c r="BW61" s="14">
        <v>0</v>
      </c>
      <c r="BX61" s="14"/>
      <c r="BY61" s="14"/>
      <c r="BZ61" s="14"/>
      <c r="CA61" s="14"/>
      <c r="CB61" s="14"/>
      <c r="CC61" s="14"/>
    </row>
    <row r="62" spans="1:81" x14ac:dyDescent="0.2">
      <c r="A62" s="15" t="s">
        <v>68</v>
      </c>
      <c r="B62" s="15" t="s">
        <v>84</v>
      </c>
      <c r="C62" s="16" t="s">
        <v>78</v>
      </c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>
        <f t="shared" si="3"/>
        <v>0</v>
      </c>
      <c r="AR62" s="14">
        <v>0</v>
      </c>
      <c r="AS62" s="14">
        <v>0</v>
      </c>
      <c r="AT62" s="14">
        <v>0</v>
      </c>
      <c r="AU62" s="14">
        <v>0</v>
      </c>
      <c r="AV62" s="14">
        <v>0</v>
      </c>
      <c r="AW62" s="14">
        <v>0</v>
      </c>
      <c r="AX62" s="14">
        <v>0</v>
      </c>
      <c r="AY62" s="14">
        <v>0</v>
      </c>
      <c r="AZ62" s="14">
        <v>0</v>
      </c>
      <c r="BA62" s="14">
        <v>0</v>
      </c>
      <c r="BB62" s="14">
        <v>0</v>
      </c>
      <c r="BC62" s="14">
        <v>0</v>
      </c>
      <c r="BD62" s="14">
        <f t="shared" si="4"/>
        <v>0</v>
      </c>
      <c r="BE62" s="14">
        <v>0</v>
      </c>
      <c r="BF62" s="14">
        <v>0</v>
      </c>
      <c r="BG62" s="14">
        <v>0</v>
      </c>
      <c r="BH62" s="14">
        <v>0</v>
      </c>
      <c r="BI62" s="14">
        <v>0</v>
      </c>
      <c r="BJ62" s="14">
        <v>0</v>
      </c>
      <c r="BK62" s="14">
        <v>0</v>
      </c>
      <c r="BL62" s="14">
        <v>0</v>
      </c>
      <c r="BM62" s="14">
        <v>0</v>
      </c>
      <c r="BN62" s="14">
        <v>0</v>
      </c>
      <c r="BO62" s="14">
        <v>0</v>
      </c>
      <c r="BP62" s="14">
        <v>0</v>
      </c>
      <c r="BQ62" s="14">
        <f t="shared" si="6"/>
        <v>0</v>
      </c>
      <c r="BR62" s="14" t="s">
        <v>53</v>
      </c>
      <c r="BS62" s="14" t="s">
        <v>53</v>
      </c>
      <c r="BT62" s="14">
        <v>0</v>
      </c>
      <c r="BU62" s="14">
        <v>0</v>
      </c>
      <c r="BV62" s="14">
        <v>0</v>
      </c>
      <c r="BW62" s="14">
        <v>0</v>
      </c>
      <c r="BX62" s="14"/>
      <c r="BY62" s="14"/>
      <c r="BZ62" s="14"/>
      <c r="CA62" s="14"/>
      <c r="CB62" s="14"/>
      <c r="CC62" s="14"/>
    </row>
    <row r="63" spans="1:81" x14ac:dyDescent="0.2">
      <c r="A63" s="15" t="s">
        <v>68</v>
      </c>
      <c r="B63" s="15" t="s">
        <v>84</v>
      </c>
      <c r="C63" s="16" t="s">
        <v>79</v>
      </c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>
        <f t="shared" si="3"/>
        <v>0</v>
      </c>
      <c r="AR63" s="14">
        <v>0</v>
      </c>
      <c r="AS63" s="14">
        <v>0</v>
      </c>
      <c r="AT63" s="14">
        <v>0</v>
      </c>
      <c r="AU63" s="14">
        <v>0</v>
      </c>
      <c r="AV63" s="14">
        <v>0</v>
      </c>
      <c r="AW63" s="14">
        <v>0</v>
      </c>
      <c r="AX63" s="14">
        <v>0</v>
      </c>
      <c r="AY63" s="14">
        <v>0</v>
      </c>
      <c r="AZ63" s="14">
        <v>0</v>
      </c>
      <c r="BA63" s="14">
        <v>0</v>
      </c>
      <c r="BB63" s="14">
        <v>0</v>
      </c>
      <c r="BC63" s="14">
        <v>0</v>
      </c>
      <c r="BD63" s="14">
        <f t="shared" si="4"/>
        <v>0</v>
      </c>
      <c r="BE63" s="14">
        <v>0</v>
      </c>
      <c r="BF63" s="14">
        <v>0</v>
      </c>
      <c r="BG63" s="14">
        <v>0</v>
      </c>
      <c r="BH63" s="14">
        <v>0</v>
      </c>
      <c r="BI63" s="14">
        <v>0</v>
      </c>
      <c r="BJ63" s="14">
        <v>0</v>
      </c>
      <c r="BK63" s="14">
        <v>0</v>
      </c>
      <c r="BL63" s="14">
        <v>0</v>
      </c>
      <c r="BM63" s="14">
        <v>0</v>
      </c>
      <c r="BN63" s="14">
        <v>0</v>
      </c>
      <c r="BO63" s="14">
        <v>0</v>
      </c>
      <c r="BP63" s="14">
        <v>0</v>
      </c>
      <c r="BQ63" s="14">
        <f t="shared" si="6"/>
        <v>0</v>
      </c>
      <c r="BR63" s="14" t="s">
        <v>53</v>
      </c>
      <c r="BS63" s="14" t="s">
        <v>53</v>
      </c>
      <c r="BT63" s="14">
        <v>0</v>
      </c>
      <c r="BU63" s="14">
        <v>0</v>
      </c>
      <c r="BV63" s="14">
        <v>0</v>
      </c>
      <c r="BW63" s="14">
        <v>0</v>
      </c>
      <c r="BX63" s="14"/>
      <c r="BY63" s="14"/>
      <c r="BZ63" s="14"/>
      <c r="CA63" s="14"/>
      <c r="CB63" s="14"/>
      <c r="CC63" s="14"/>
    </row>
    <row r="64" spans="1:81" x14ac:dyDescent="0.2">
      <c r="A64" s="15" t="s">
        <v>76</v>
      </c>
      <c r="B64" s="15" t="s">
        <v>84</v>
      </c>
      <c r="C64" s="16" t="s">
        <v>80</v>
      </c>
      <c r="D64" s="14">
        <v>1795081</v>
      </c>
      <c r="E64" s="14">
        <v>0</v>
      </c>
      <c r="F64" s="14">
        <v>496121</v>
      </c>
      <c r="G64" s="14">
        <v>860898</v>
      </c>
      <c r="H64" s="14">
        <v>438062</v>
      </c>
      <c r="I64" s="14">
        <v>0</v>
      </c>
      <c r="J64" s="14">
        <v>0</v>
      </c>
      <c r="K64" s="14">
        <v>0</v>
      </c>
      <c r="L64" s="14">
        <v>0</v>
      </c>
      <c r="M64" s="14">
        <v>0</v>
      </c>
      <c r="N64" s="14">
        <v>0</v>
      </c>
      <c r="O64" s="14">
        <v>0</v>
      </c>
      <c r="P64" s="14">
        <v>0</v>
      </c>
      <c r="Q64" s="14">
        <v>0</v>
      </c>
      <c r="R64" s="14">
        <v>0</v>
      </c>
      <c r="S64" s="14">
        <v>0</v>
      </c>
      <c r="T64" s="14">
        <v>0</v>
      </c>
      <c r="U64" s="14">
        <v>0</v>
      </c>
      <c r="V64" s="14">
        <v>0</v>
      </c>
      <c r="W64" s="14">
        <v>0</v>
      </c>
      <c r="X64" s="14">
        <v>0</v>
      </c>
      <c r="Y64" s="14">
        <v>0</v>
      </c>
      <c r="Z64" s="14">
        <v>0</v>
      </c>
      <c r="AA64" s="14">
        <v>0</v>
      </c>
      <c r="AB64" s="14">
        <v>0</v>
      </c>
      <c r="AC64" s="14">
        <v>0</v>
      </c>
      <c r="AD64" s="14">
        <v>0</v>
      </c>
      <c r="AE64" s="14">
        <v>0</v>
      </c>
      <c r="AF64" s="14">
        <v>0</v>
      </c>
      <c r="AG64" s="14">
        <v>0</v>
      </c>
      <c r="AH64" s="14">
        <v>0</v>
      </c>
      <c r="AI64" s="14">
        <v>0</v>
      </c>
      <c r="AJ64" s="14">
        <v>0</v>
      </c>
      <c r="AK64" s="14">
        <v>0</v>
      </c>
      <c r="AL64" s="14">
        <v>0</v>
      </c>
      <c r="AM64" s="14">
        <v>0</v>
      </c>
      <c r="AN64" s="14">
        <v>0</v>
      </c>
      <c r="AO64" s="14">
        <v>0</v>
      </c>
      <c r="AP64" s="14">
        <v>0</v>
      </c>
      <c r="AQ64" s="14">
        <f t="shared" si="3"/>
        <v>0</v>
      </c>
      <c r="AR64" s="14">
        <v>0</v>
      </c>
      <c r="AS64" s="14">
        <v>0</v>
      </c>
      <c r="AT64" s="14">
        <v>0</v>
      </c>
      <c r="AU64" s="14">
        <v>0</v>
      </c>
      <c r="AV64" s="14">
        <v>0</v>
      </c>
      <c r="AW64" s="14">
        <v>0</v>
      </c>
      <c r="AX64" s="14">
        <v>0</v>
      </c>
      <c r="AY64" s="14">
        <v>0</v>
      </c>
      <c r="AZ64" s="14">
        <v>0</v>
      </c>
      <c r="BA64" s="14">
        <v>0</v>
      </c>
      <c r="BB64" s="14">
        <v>0</v>
      </c>
      <c r="BC64" s="14">
        <v>0</v>
      </c>
      <c r="BD64" s="14">
        <f t="shared" si="4"/>
        <v>0</v>
      </c>
      <c r="BE64" s="14">
        <v>0</v>
      </c>
      <c r="BF64" s="14">
        <v>0</v>
      </c>
      <c r="BG64" s="14">
        <v>0</v>
      </c>
      <c r="BH64" s="14">
        <v>0</v>
      </c>
      <c r="BI64" s="14">
        <v>0</v>
      </c>
      <c r="BJ64" s="14">
        <v>0</v>
      </c>
      <c r="BK64" s="14">
        <v>0</v>
      </c>
      <c r="BL64" s="14">
        <v>0</v>
      </c>
      <c r="BM64" s="14">
        <v>0</v>
      </c>
      <c r="BN64" s="14">
        <v>0</v>
      </c>
      <c r="BO64" s="14">
        <v>0</v>
      </c>
      <c r="BP64" s="14">
        <v>0</v>
      </c>
      <c r="BQ64" s="14">
        <f t="shared" si="6"/>
        <v>0</v>
      </c>
      <c r="BR64" s="14" t="s">
        <v>53</v>
      </c>
      <c r="BS64" s="14" t="s">
        <v>53</v>
      </c>
      <c r="BT64" s="14">
        <v>0</v>
      </c>
      <c r="BU64" s="14">
        <v>0</v>
      </c>
      <c r="BV64" s="14">
        <v>0</v>
      </c>
      <c r="BW64" s="14">
        <v>0</v>
      </c>
      <c r="BX64" s="14"/>
      <c r="BY64" s="14"/>
      <c r="BZ64" s="14"/>
      <c r="CA64" s="14"/>
      <c r="CB64" s="14"/>
      <c r="CC64" s="14"/>
    </row>
    <row r="65" spans="1:81" x14ac:dyDescent="0.2">
      <c r="A65" s="22" t="s">
        <v>81</v>
      </c>
      <c r="B65" s="22" t="s">
        <v>84</v>
      </c>
      <c r="C65" s="23" t="s">
        <v>82</v>
      </c>
      <c r="D65" s="24">
        <v>2322753793</v>
      </c>
      <c r="E65" s="24">
        <v>163501343</v>
      </c>
      <c r="F65" s="24">
        <v>155485991</v>
      </c>
      <c r="G65" s="24">
        <v>180905049</v>
      </c>
      <c r="H65" s="24">
        <v>174405860</v>
      </c>
      <c r="I65" s="24">
        <v>186595532</v>
      </c>
      <c r="J65" s="24">
        <v>205499932</v>
      </c>
      <c r="K65" s="24">
        <v>200243816</v>
      </c>
      <c r="L65" s="24">
        <v>217126683</v>
      </c>
      <c r="M65" s="24">
        <v>235692946</v>
      </c>
      <c r="N65" s="24">
        <v>228402137</v>
      </c>
      <c r="O65" s="24">
        <v>184006100</v>
      </c>
      <c r="P65" s="24">
        <v>190888404</v>
      </c>
      <c r="Q65" s="24">
        <v>2392575792</v>
      </c>
      <c r="R65" s="24">
        <v>216343811</v>
      </c>
      <c r="S65" s="24">
        <v>200280660</v>
      </c>
      <c r="T65" s="24">
        <v>209532830</v>
      </c>
      <c r="U65" s="24">
        <v>172577407</v>
      </c>
      <c r="V65" s="24">
        <v>187913776</v>
      </c>
      <c r="W65" s="24">
        <v>213543205</v>
      </c>
      <c r="X65" s="24">
        <v>213885738</v>
      </c>
      <c r="Y65" s="24">
        <v>213732363</v>
      </c>
      <c r="Z65" s="24">
        <v>186957479</v>
      </c>
      <c r="AA65" s="24">
        <v>231945735</v>
      </c>
      <c r="AB65" s="24">
        <v>171772472</v>
      </c>
      <c r="AC65" s="24">
        <v>174090316</v>
      </c>
      <c r="AD65" s="24">
        <v>2487241596</v>
      </c>
      <c r="AE65" s="24">
        <v>184661204</v>
      </c>
      <c r="AF65" s="24">
        <v>196613620</v>
      </c>
      <c r="AG65" s="24">
        <v>199541382</v>
      </c>
      <c r="AH65" s="24">
        <v>163413611</v>
      </c>
      <c r="AI65" s="24">
        <v>178578853</v>
      </c>
      <c r="AJ65" s="24">
        <v>250731968</v>
      </c>
      <c r="AK65" s="24">
        <v>247233567</v>
      </c>
      <c r="AL65" s="24">
        <v>220870920</v>
      </c>
      <c r="AM65" s="24">
        <v>224573791</v>
      </c>
      <c r="AN65" s="24">
        <v>210833372</v>
      </c>
      <c r="AO65" s="24">
        <v>206240374</v>
      </c>
      <c r="AP65" s="24">
        <v>203948934</v>
      </c>
      <c r="AQ65" s="24">
        <f t="shared" si="3"/>
        <v>2394854043</v>
      </c>
      <c r="AR65" s="24">
        <v>214727624</v>
      </c>
      <c r="AS65" s="24">
        <v>190747151</v>
      </c>
      <c r="AT65" s="24">
        <v>186117944</v>
      </c>
      <c r="AU65" s="24">
        <v>161578410</v>
      </c>
      <c r="AV65" s="24">
        <v>188917056</v>
      </c>
      <c r="AW65" s="24">
        <v>207263095</v>
      </c>
      <c r="AX65" s="24">
        <v>223915068</v>
      </c>
      <c r="AY65" s="24">
        <v>217618050</v>
      </c>
      <c r="AZ65" s="24">
        <v>212127541</v>
      </c>
      <c r="BA65" s="24">
        <v>214960964</v>
      </c>
      <c r="BB65" s="24">
        <v>196630596</v>
      </c>
      <c r="BC65" s="24">
        <v>180250544</v>
      </c>
      <c r="BD65" s="24">
        <f t="shared" si="4"/>
        <v>2623183988</v>
      </c>
      <c r="BE65" s="24">
        <v>199573998</v>
      </c>
      <c r="BF65" s="24">
        <v>204431127</v>
      </c>
      <c r="BG65" s="24">
        <v>180157173</v>
      </c>
      <c r="BH65" s="24">
        <v>86776951</v>
      </c>
      <c r="BI65" s="24">
        <v>212114092</v>
      </c>
      <c r="BJ65" s="24">
        <v>194238015</v>
      </c>
      <c r="BK65" s="24">
        <v>236819648</v>
      </c>
      <c r="BL65" s="24">
        <v>235783066</v>
      </c>
      <c r="BM65" s="24">
        <v>268569389</v>
      </c>
      <c r="BN65" s="24">
        <v>287460513</v>
      </c>
      <c r="BO65" s="24">
        <v>264057655</v>
      </c>
      <c r="BP65" s="24">
        <v>253202361</v>
      </c>
      <c r="BQ65" s="24">
        <f t="shared" si="6"/>
        <v>1594246946</v>
      </c>
      <c r="BR65" s="24">
        <v>253806150</v>
      </c>
      <c r="BS65" s="24">
        <v>258481409</v>
      </c>
      <c r="BT65" s="24">
        <v>247419169</v>
      </c>
      <c r="BU65" s="24">
        <v>265066802</v>
      </c>
      <c r="BV65" s="24">
        <v>277627364</v>
      </c>
      <c r="BW65" s="24">
        <v>291846052</v>
      </c>
      <c r="BX65" s="24"/>
      <c r="BY65" s="24"/>
      <c r="BZ65" s="24"/>
      <c r="CA65" s="24"/>
      <c r="CB65" s="24"/>
      <c r="CC65" s="24"/>
    </row>
    <row r="66" spans="1:81" x14ac:dyDescent="0.2">
      <c r="A66" s="22"/>
      <c r="B66" s="22" t="s">
        <v>84</v>
      </c>
      <c r="C66" s="23" t="s">
        <v>83</v>
      </c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>
        <f t="shared" si="3"/>
        <v>1</v>
      </c>
      <c r="AR66" s="24">
        <v>0</v>
      </c>
      <c r="AS66" s="24">
        <v>0</v>
      </c>
      <c r="AT66" s="24">
        <v>0</v>
      </c>
      <c r="AU66" s="24">
        <v>0</v>
      </c>
      <c r="AV66" s="24">
        <v>0</v>
      </c>
      <c r="AW66" s="24">
        <v>0</v>
      </c>
      <c r="AX66" s="24">
        <v>0</v>
      </c>
      <c r="AY66" s="24">
        <v>0</v>
      </c>
      <c r="AZ66" s="24">
        <v>0</v>
      </c>
      <c r="BA66" s="24">
        <v>0</v>
      </c>
      <c r="BB66" s="24">
        <v>0</v>
      </c>
      <c r="BC66" s="24">
        <v>1</v>
      </c>
      <c r="BD66" s="24">
        <f t="shared" si="4"/>
        <v>23</v>
      </c>
      <c r="BE66" s="24">
        <v>1</v>
      </c>
      <c r="BF66" s="24">
        <v>2</v>
      </c>
      <c r="BG66" s="24">
        <v>2</v>
      </c>
      <c r="BH66" s="24">
        <v>2</v>
      </c>
      <c r="BI66" s="24">
        <v>2</v>
      </c>
      <c r="BJ66" s="24">
        <v>2</v>
      </c>
      <c r="BK66" s="24">
        <v>2</v>
      </c>
      <c r="BL66" s="24">
        <v>2</v>
      </c>
      <c r="BM66" s="24">
        <v>2</v>
      </c>
      <c r="BN66" s="24">
        <v>2</v>
      </c>
      <c r="BO66" s="24">
        <v>2</v>
      </c>
      <c r="BP66" s="24">
        <v>2</v>
      </c>
      <c r="BQ66" s="24">
        <f t="shared" si="6"/>
        <v>16</v>
      </c>
      <c r="BR66" s="24">
        <v>5</v>
      </c>
      <c r="BS66" s="24">
        <v>3</v>
      </c>
      <c r="BT66" s="24">
        <v>3</v>
      </c>
      <c r="BU66" s="24">
        <v>2</v>
      </c>
      <c r="BV66" s="24">
        <v>2</v>
      </c>
      <c r="BW66" s="24">
        <v>1</v>
      </c>
      <c r="BX66" s="24"/>
      <c r="BY66" s="24"/>
      <c r="BZ66" s="24"/>
      <c r="CA66" s="24"/>
      <c r="CB66" s="24"/>
      <c r="CC66" s="24"/>
    </row>
    <row r="67" spans="1:81" x14ac:dyDescent="0.2">
      <c r="A67" s="20"/>
      <c r="B67" s="20" t="s">
        <v>85</v>
      </c>
      <c r="C67" s="20" t="s">
        <v>44</v>
      </c>
      <c r="D67" s="21">
        <f>SUM(D68:D71,D80,D91)</f>
        <v>12670375353</v>
      </c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>
        <f t="shared" si="3"/>
        <v>15202821718</v>
      </c>
      <c r="AR67" s="21">
        <v>993603519</v>
      </c>
      <c r="AS67" s="21">
        <v>1164187702</v>
      </c>
      <c r="AT67" s="21">
        <v>1273561267</v>
      </c>
      <c r="AU67" s="21">
        <v>1106518675</v>
      </c>
      <c r="AV67" s="21">
        <v>1152491820</v>
      </c>
      <c r="AW67" s="21">
        <v>1288020325</v>
      </c>
      <c r="AX67" s="21">
        <v>1511213711</v>
      </c>
      <c r="AY67" s="21">
        <v>1529218260</v>
      </c>
      <c r="AZ67" s="21">
        <v>1404597216</v>
      </c>
      <c r="BA67" s="21">
        <v>1460508034</v>
      </c>
      <c r="BB67" s="21">
        <v>1363211968</v>
      </c>
      <c r="BC67" s="21">
        <v>955689221</v>
      </c>
      <c r="BD67" s="21">
        <f t="shared" si="4"/>
        <v>14530454094</v>
      </c>
      <c r="BE67" s="21">
        <v>753377028</v>
      </c>
      <c r="BF67" s="21">
        <v>908005890</v>
      </c>
      <c r="BG67" s="21">
        <v>1055600779</v>
      </c>
      <c r="BH67" s="21">
        <v>1190026112</v>
      </c>
      <c r="BI67" s="21">
        <v>1413109069</v>
      </c>
      <c r="BJ67" s="21">
        <v>1289932370</v>
      </c>
      <c r="BK67" s="21">
        <v>1406912234</v>
      </c>
      <c r="BL67" s="21">
        <v>1444681822</v>
      </c>
      <c r="BM67" s="21">
        <v>1387686801</v>
      </c>
      <c r="BN67" s="21">
        <v>1354485661</v>
      </c>
      <c r="BO67" s="21">
        <v>1330944527</v>
      </c>
      <c r="BP67" s="21">
        <v>995691801</v>
      </c>
      <c r="BQ67" s="21">
        <f t="shared" si="6"/>
        <v>7043015172</v>
      </c>
      <c r="BR67" s="21">
        <v>677516791</v>
      </c>
      <c r="BS67" s="21">
        <v>745279463</v>
      </c>
      <c r="BT67" s="21">
        <v>1383842011</v>
      </c>
      <c r="BU67" s="21">
        <v>1389076881</v>
      </c>
      <c r="BV67" s="21">
        <v>1488224394</v>
      </c>
      <c r="BW67" s="21">
        <v>1359075632</v>
      </c>
      <c r="BX67" s="21"/>
      <c r="BY67" s="21"/>
      <c r="BZ67" s="21"/>
      <c r="CA67" s="21"/>
      <c r="CB67" s="21"/>
      <c r="CC67" s="21"/>
    </row>
    <row r="68" spans="1:81" x14ac:dyDescent="0.2">
      <c r="A68" s="22" t="s">
        <v>45</v>
      </c>
      <c r="B68" s="22" t="s">
        <v>85</v>
      </c>
      <c r="C68" s="23" t="s">
        <v>46</v>
      </c>
      <c r="D68" s="24">
        <v>2619157020</v>
      </c>
      <c r="E68" s="24">
        <v>120293853</v>
      </c>
      <c r="F68" s="24">
        <v>26733607</v>
      </c>
      <c r="G68" s="24">
        <v>75820767</v>
      </c>
      <c r="H68" s="24">
        <v>120672378</v>
      </c>
      <c r="I68" s="24">
        <v>193209423</v>
      </c>
      <c r="J68" s="24">
        <v>229121332</v>
      </c>
      <c r="K68" s="24">
        <v>300252283</v>
      </c>
      <c r="L68" s="24">
        <v>343146511</v>
      </c>
      <c r="M68" s="24">
        <v>345067545</v>
      </c>
      <c r="N68" s="24">
        <v>295015152</v>
      </c>
      <c r="O68" s="24">
        <v>258546722</v>
      </c>
      <c r="P68" s="24">
        <v>311277447</v>
      </c>
      <c r="Q68" s="24">
        <v>2434752277</v>
      </c>
      <c r="R68" s="24">
        <v>104562251</v>
      </c>
      <c r="S68" s="24">
        <v>49086455</v>
      </c>
      <c r="T68" s="24">
        <v>62909755</v>
      </c>
      <c r="U68" s="24">
        <v>126234077</v>
      </c>
      <c r="V68" s="24">
        <v>251547555</v>
      </c>
      <c r="W68" s="24">
        <v>252217291</v>
      </c>
      <c r="X68" s="24">
        <v>301191756</v>
      </c>
      <c r="Y68" s="24">
        <v>299776980</v>
      </c>
      <c r="Z68" s="24">
        <v>303588627</v>
      </c>
      <c r="AA68" s="24">
        <v>273692384</v>
      </c>
      <c r="AB68" s="24">
        <v>262142833</v>
      </c>
      <c r="AC68" s="24">
        <v>147802313</v>
      </c>
      <c r="AD68" s="24">
        <v>1788325456</v>
      </c>
      <c r="AE68" s="24">
        <v>60676674</v>
      </c>
      <c r="AF68" s="24">
        <v>64822328</v>
      </c>
      <c r="AG68" s="24">
        <v>39060700</v>
      </c>
      <c r="AH68" s="24">
        <v>90592958</v>
      </c>
      <c r="AI68" s="24">
        <v>189419363</v>
      </c>
      <c r="AJ68" s="24">
        <v>210492326</v>
      </c>
      <c r="AK68" s="24">
        <v>207163869</v>
      </c>
      <c r="AL68" s="24">
        <v>222348948</v>
      </c>
      <c r="AM68" s="24">
        <v>207264568</v>
      </c>
      <c r="AN68" s="24">
        <v>212209473</v>
      </c>
      <c r="AO68" s="24">
        <v>121847746</v>
      </c>
      <c r="AP68" s="24">
        <v>162426503</v>
      </c>
      <c r="AQ68" s="24">
        <f t="shared" si="3"/>
        <v>1414900647</v>
      </c>
      <c r="AR68" s="24">
        <v>31659285</v>
      </c>
      <c r="AS68" s="24">
        <v>31551186</v>
      </c>
      <c r="AT68" s="24">
        <v>28254327</v>
      </c>
      <c r="AU68" s="24">
        <v>85080897</v>
      </c>
      <c r="AV68" s="24">
        <v>138414598</v>
      </c>
      <c r="AW68" s="24">
        <v>156148160</v>
      </c>
      <c r="AX68" s="24">
        <v>210091945</v>
      </c>
      <c r="AY68" s="24">
        <v>163188221</v>
      </c>
      <c r="AZ68" s="24">
        <v>146524869</v>
      </c>
      <c r="BA68" s="24">
        <v>142173715</v>
      </c>
      <c r="BB68" s="24">
        <v>196391263</v>
      </c>
      <c r="BC68" s="24">
        <v>85422181</v>
      </c>
      <c r="BD68" s="24">
        <f t="shared" si="4"/>
        <v>2331907174</v>
      </c>
      <c r="BE68" s="24">
        <v>86209055</v>
      </c>
      <c r="BF68" s="24">
        <v>45179594</v>
      </c>
      <c r="BG68" s="24">
        <v>59996580</v>
      </c>
      <c r="BH68" s="24">
        <v>119210742</v>
      </c>
      <c r="BI68" s="24">
        <v>236809853</v>
      </c>
      <c r="BJ68" s="24">
        <v>207656864</v>
      </c>
      <c r="BK68" s="24">
        <v>206828320</v>
      </c>
      <c r="BL68" s="24">
        <v>232221494</v>
      </c>
      <c r="BM68" s="24">
        <v>312171925</v>
      </c>
      <c r="BN68" s="24">
        <v>307485698</v>
      </c>
      <c r="BO68" s="24">
        <v>290298645</v>
      </c>
      <c r="BP68" s="24">
        <v>227838404</v>
      </c>
      <c r="BQ68" s="24">
        <f t="shared" si="6"/>
        <v>1013683952</v>
      </c>
      <c r="BR68" s="24">
        <v>124338126</v>
      </c>
      <c r="BS68" s="24">
        <v>65841560</v>
      </c>
      <c r="BT68" s="24">
        <v>98681636</v>
      </c>
      <c r="BU68" s="24">
        <v>115143611</v>
      </c>
      <c r="BV68" s="24">
        <v>259411943</v>
      </c>
      <c r="BW68" s="24">
        <v>350267076</v>
      </c>
      <c r="BX68" s="24"/>
      <c r="BY68" s="24"/>
      <c r="BZ68" s="24"/>
      <c r="CA68" s="24"/>
      <c r="CB68" s="24"/>
      <c r="CC68" s="24"/>
    </row>
    <row r="69" spans="1:81" x14ac:dyDescent="0.2">
      <c r="A69" s="22" t="s">
        <v>47</v>
      </c>
      <c r="B69" s="22" t="s">
        <v>85</v>
      </c>
      <c r="C69" s="23" t="s">
        <v>48</v>
      </c>
      <c r="D69" s="24">
        <v>631723930</v>
      </c>
      <c r="E69" s="24">
        <v>50653873</v>
      </c>
      <c r="F69" s="24">
        <v>58678363</v>
      </c>
      <c r="G69" s="24">
        <v>65520111</v>
      </c>
      <c r="H69" s="24">
        <v>64679544</v>
      </c>
      <c r="I69" s="24">
        <v>57983925</v>
      </c>
      <c r="J69" s="24">
        <v>61572875</v>
      </c>
      <c r="K69" s="24">
        <v>48561618</v>
      </c>
      <c r="L69" s="24">
        <v>48688919</v>
      </c>
      <c r="M69" s="24">
        <v>48451738</v>
      </c>
      <c r="N69" s="24">
        <v>46574927</v>
      </c>
      <c r="O69" s="24">
        <v>42185833</v>
      </c>
      <c r="P69" s="24">
        <v>38172204</v>
      </c>
      <c r="Q69" s="24">
        <v>474039635</v>
      </c>
      <c r="R69" s="24">
        <v>43516576</v>
      </c>
      <c r="S69" s="24">
        <v>39319431</v>
      </c>
      <c r="T69" s="24">
        <v>48893445</v>
      </c>
      <c r="U69" s="24">
        <v>38081878</v>
      </c>
      <c r="V69" s="24">
        <v>42358692</v>
      </c>
      <c r="W69" s="24">
        <v>42385509</v>
      </c>
      <c r="X69" s="24">
        <v>40273501</v>
      </c>
      <c r="Y69" s="24">
        <v>45062682</v>
      </c>
      <c r="Z69" s="24">
        <v>35134611</v>
      </c>
      <c r="AA69" s="24">
        <v>34421081</v>
      </c>
      <c r="AB69" s="24">
        <v>29817316</v>
      </c>
      <c r="AC69" s="24">
        <v>34774913</v>
      </c>
      <c r="AD69" s="24">
        <v>573284673</v>
      </c>
      <c r="AE69" s="24">
        <v>29603095</v>
      </c>
      <c r="AF69" s="24">
        <v>39473430</v>
      </c>
      <c r="AG69" s="24">
        <v>43525417</v>
      </c>
      <c r="AH69" s="24">
        <v>47937315</v>
      </c>
      <c r="AI69" s="24">
        <v>39913617</v>
      </c>
      <c r="AJ69" s="24">
        <v>50240031</v>
      </c>
      <c r="AK69" s="24">
        <v>52476263</v>
      </c>
      <c r="AL69" s="24">
        <v>54547399</v>
      </c>
      <c r="AM69" s="24">
        <v>54147602</v>
      </c>
      <c r="AN69" s="24">
        <v>55903395</v>
      </c>
      <c r="AO69" s="24">
        <v>52416510</v>
      </c>
      <c r="AP69" s="24">
        <v>53100599</v>
      </c>
      <c r="AQ69" s="24">
        <f t="shared" si="3"/>
        <v>718081766</v>
      </c>
      <c r="AR69" s="24">
        <v>50731259</v>
      </c>
      <c r="AS69" s="24">
        <v>49206107</v>
      </c>
      <c r="AT69" s="24">
        <v>56186679</v>
      </c>
      <c r="AU69" s="24">
        <v>56894692</v>
      </c>
      <c r="AV69" s="24">
        <v>59538119</v>
      </c>
      <c r="AW69" s="24">
        <v>58457293</v>
      </c>
      <c r="AX69" s="24">
        <v>64026665</v>
      </c>
      <c r="AY69" s="24">
        <v>67365781</v>
      </c>
      <c r="AZ69" s="24">
        <v>71301328</v>
      </c>
      <c r="BA69" s="24">
        <v>63691011</v>
      </c>
      <c r="BB69" s="24">
        <v>62699147</v>
      </c>
      <c r="BC69" s="24">
        <v>57983685</v>
      </c>
      <c r="BD69" s="24">
        <f t="shared" si="4"/>
        <v>890743581</v>
      </c>
      <c r="BE69" s="24">
        <v>63577574</v>
      </c>
      <c r="BF69" s="24">
        <v>62719521</v>
      </c>
      <c r="BG69" s="24">
        <v>60617430</v>
      </c>
      <c r="BH69" s="24">
        <v>74631833</v>
      </c>
      <c r="BI69" s="24">
        <v>76715235</v>
      </c>
      <c r="BJ69" s="24">
        <v>81775490</v>
      </c>
      <c r="BK69" s="24">
        <v>84424302</v>
      </c>
      <c r="BL69" s="24">
        <v>79692530</v>
      </c>
      <c r="BM69" s="24">
        <v>79207929</v>
      </c>
      <c r="BN69" s="24">
        <v>80026895</v>
      </c>
      <c r="BO69" s="24">
        <v>78185827</v>
      </c>
      <c r="BP69" s="24">
        <v>69169015</v>
      </c>
      <c r="BQ69" s="24">
        <f t="shared" si="6"/>
        <v>453347937</v>
      </c>
      <c r="BR69" s="24">
        <v>71761609</v>
      </c>
      <c r="BS69" s="24">
        <v>79964935</v>
      </c>
      <c r="BT69" s="24">
        <v>74866251</v>
      </c>
      <c r="BU69" s="24">
        <v>80125343</v>
      </c>
      <c r="BV69" s="24">
        <v>76592073</v>
      </c>
      <c r="BW69" s="24">
        <v>70037726</v>
      </c>
      <c r="BX69" s="24"/>
      <c r="BY69" s="24"/>
      <c r="BZ69" s="24"/>
      <c r="CA69" s="24"/>
      <c r="CB69" s="24"/>
      <c r="CC69" s="24"/>
    </row>
    <row r="70" spans="1:81" x14ac:dyDescent="0.2">
      <c r="A70" s="22" t="s">
        <v>49</v>
      </c>
      <c r="B70" s="22" t="s">
        <v>85</v>
      </c>
      <c r="C70" s="23" t="s">
        <v>50</v>
      </c>
      <c r="D70" s="24">
        <v>814939100</v>
      </c>
      <c r="E70" s="24">
        <v>28277886</v>
      </c>
      <c r="F70" s="24">
        <v>17986273</v>
      </c>
      <c r="G70" s="24">
        <v>20430346</v>
      </c>
      <c r="H70" s="24">
        <v>22496891</v>
      </c>
      <c r="I70" s="24">
        <v>61922969</v>
      </c>
      <c r="J70" s="24">
        <v>79419138</v>
      </c>
      <c r="K70" s="24">
        <v>91515181</v>
      </c>
      <c r="L70" s="24">
        <v>95034592</v>
      </c>
      <c r="M70" s="24">
        <v>123820635</v>
      </c>
      <c r="N70" s="24">
        <v>98535259</v>
      </c>
      <c r="O70" s="24">
        <v>98943488</v>
      </c>
      <c r="P70" s="24">
        <v>76556442</v>
      </c>
      <c r="Q70" s="24">
        <v>683653693</v>
      </c>
      <c r="R70" s="24">
        <v>67081150</v>
      </c>
      <c r="S70" s="24">
        <v>37347427</v>
      </c>
      <c r="T70" s="24">
        <v>30187374</v>
      </c>
      <c r="U70" s="24">
        <v>69954742</v>
      </c>
      <c r="V70" s="24">
        <v>69651088</v>
      </c>
      <c r="W70" s="24">
        <v>49094098</v>
      </c>
      <c r="X70" s="24">
        <v>51279952</v>
      </c>
      <c r="Y70" s="24">
        <v>55388520</v>
      </c>
      <c r="Z70" s="24">
        <v>60182641</v>
      </c>
      <c r="AA70" s="24">
        <v>70693725</v>
      </c>
      <c r="AB70" s="24">
        <v>63823446</v>
      </c>
      <c r="AC70" s="24">
        <v>58969530</v>
      </c>
      <c r="AD70" s="24">
        <v>703952816</v>
      </c>
      <c r="AE70" s="24">
        <v>67919034</v>
      </c>
      <c r="AF70" s="24">
        <v>48889296</v>
      </c>
      <c r="AG70" s="24">
        <v>34909110</v>
      </c>
      <c r="AH70" s="24">
        <v>46184304</v>
      </c>
      <c r="AI70" s="24">
        <v>46967555</v>
      </c>
      <c r="AJ70" s="24">
        <v>62576874</v>
      </c>
      <c r="AK70" s="24">
        <v>64986689</v>
      </c>
      <c r="AL70" s="24">
        <v>70255047</v>
      </c>
      <c r="AM70" s="24">
        <v>64720101</v>
      </c>
      <c r="AN70" s="24">
        <v>56299767</v>
      </c>
      <c r="AO70" s="24">
        <v>77220560</v>
      </c>
      <c r="AP70" s="24">
        <v>63024479</v>
      </c>
      <c r="AQ70" s="24">
        <f t="shared" si="3"/>
        <v>671293484</v>
      </c>
      <c r="AR70" s="24">
        <v>86707383</v>
      </c>
      <c r="AS70" s="24">
        <v>43116118</v>
      </c>
      <c r="AT70" s="24">
        <v>30368772</v>
      </c>
      <c r="AU70" s="24">
        <v>31266365</v>
      </c>
      <c r="AV70" s="24">
        <v>63116757</v>
      </c>
      <c r="AW70" s="24">
        <v>61511866</v>
      </c>
      <c r="AX70" s="24">
        <v>65124579</v>
      </c>
      <c r="AY70" s="24">
        <v>60439183</v>
      </c>
      <c r="AZ70" s="24">
        <v>74380338</v>
      </c>
      <c r="BA70" s="24">
        <v>55555972</v>
      </c>
      <c r="BB70" s="24">
        <v>56552372</v>
      </c>
      <c r="BC70" s="24">
        <v>43153779</v>
      </c>
      <c r="BD70" s="24">
        <f t="shared" si="4"/>
        <v>555910902</v>
      </c>
      <c r="BE70" s="24">
        <v>64598429</v>
      </c>
      <c r="BF70" s="24">
        <v>48203579</v>
      </c>
      <c r="BG70" s="24">
        <v>17727727</v>
      </c>
      <c r="BH70" s="24">
        <v>44324475</v>
      </c>
      <c r="BI70" s="24">
        <v>48827144</v>
      </c>
      <c r="BJ70" s="24">
        <v>42473880</v>
      </c>
      <c r="BK70" s="24">
        <v>48914628</v>
      </c>
      <c r="BL70" s="24">
        <v>44102089</v>
      </c>
      <c r="BM70" s="24">
        <v>44816847</v>
      </c>
      <c r="BN70" s="24">
        <v>52420682</v>
      </c>
      <c r="BO70" s="24">
        <v>57102867</v>
      </c>
      <c r="BP70" s="24">
        <v>42398555</v>
      </c>
      <c r="BQ70" s="24">
        <f t="shared" si="6"/>
        <v>226230055</v>
      </c>
      <c r="BR70" s="24">
        <v>57805561</v>
      </c>
      <c r="BS70" s="24">
        <v>43193843</v>
      </c>
      <c r="BT70" s="24">
        <v>6056070</v>
      </c>
      <c r="BU70" s="24">
        <v>23393469</v>
      </c>
      <c r="BV70" s="24">
        <v>39573596</v>
      </c>
      <c r="BW70" s="24">
        <v>56207516</v>
      </c>
      <c r="BX70" s="24"/>
      <c r="BY70" s="24"/>
      <c r="BZ70" s="24"/>
      <c r="CA70" s="24"/>
      <c r="CB70" s="24"/>
      <c r="CC70" s="24"/>
    </row>
    <row r="71" spans="1:81" x14ac:dyDescent="0.2">
      <c r="A71" s="22"/>
      <c r="B71" s="22" t="s">
        <v>85</v>
      </c>
      <c r="C71" s="23" t="s">
        <v>51</v>
      </c>
      <c r="D71" s="24">
        <v>4936195759</v>
      </c>
      <c r="E71" s="24">
        <v>354947558</v>
      </c>
      <c r="F71" s="24">
        <v>554687577</v>
      </c>
      <c r="G71" s="24">
        <v>661632722</v>
      </c>
      <c r="H71" s="24">
        <v>625772664</v>
      </c>
      <c r="I71" s="24">
        <v>542518583</v>
      </c>
      <c r="J71" s="24">
        <v>476353708</v>
      </c>
      <c r="K71" s="24">
        <v>435782296</v>
      </c>
      <c r="L71" s="24">
        <v>447051847</v>
      </c>
      <c r="M71" s="24">
        <v>294446094</v>
      </c>
      <c r="N71" s="24">
        <v>217847630</v>
      </c>
      <c r="O71" s="24">
        <v>172353920</v>
      </c>
      <c r="P71" s="24">
        <v>152801160</v>
      </c>
      <c r="Q71" s="24">
        <v>6952601521</v>
      </c>
      <c r="R71" s="24">
        <v>207582030</v>
      </c>
      <c r="S71" s="24">
        <v>502473019</v>
      </c>
      <c r="T71" s="24">
        <v>717073322</v>
      </c>
      <c r="U71" s="24">
        <v>613872658</v>
      </c>
      <c r="V71" s="24">
        <v>580946915</v>
      </c>
      <c r="W71" s="24">
        <v>588153344</v>
      </c>
      <c r="X71" s="24">
        <v>676294534</v>
      </c>
      <c r="Y71" s="24">
        <v>709887393</v>
      </c>
      <c r="Z71" s="24">
        <v>706615526</v>
      </c>
      <c r="AA71" s="24">
        <v>589080736</v>
      </c>
      <c r="AB71" s="24">
        <v>516608986</v>
      </c>
      <c r="AC71" s="24">
        <v>544013058</v>
      </c>
      <c r="AD71" s="24">
        <v>8300394869</v>
      </c>
      <c r="AE71" s="24">
        <v>452523565</v>
      </c>
      <c r="AF71" s="24">
        <v>541257209</v>
      </c>
      <c r="AG71" s="24">
        <v>838413478</v>
      </c>
      <c r="AH71" s="24">
        <v>805319304</v>
      </c>
      <c r="AI71" s="24">
        <v>728441992</v>
      </c>
      <c r="AJ71" s="24">
        <v>718967879</v>
      </c>
      <c r="AK71" s="24">
        <v>765153289</v>
      </c>
      <c r="AL71" s="24">
        <v>784931443</v>
      </c>
      <c r="AM71" s="24">
        <v>731038227</v>
      </c>
      <c r="AN71" s="24">
        <v>719596070</v>
      </c>
      <c r="AO71" s="24">
        <v>685519956</v>
      </c>
      <c r="AP71" s="24">
        <v>529232457</v>
      </c>
      <c r="AQ71" s="24">
        <f t="shared" si="3"/>
        <v>8253326729</v>
      </c>
      <c r="AR71" s="24">
        <v>495234084</v>
      </c>
      <c r="AS71" s="24">
        <v>721112879</v>
      </c>
      <c r="AT71" s="24">
        <v>830646326</v>
      </c>
      <c r="AU71" s="24">
        <v>614760930</v>
      </c>
      <c r="AV71" s="24">
        <v>547898319</v>
      </c>
      <c r="AW71" s="24">
        <v>657618980</v>
      </c>
      <c r="AX71" s="24">
        <v>801211937</v>
      </c>
      <c r="AY71" s="24">
        <v>836545427</v>
      </c>
      <c r="AZ71" s="24">
        <v>739789217</v>
      </c>
      <c r="BA71" s="24">
        <v>815914292</v>
      </c>
      <c r="BB71" s="24">
        <v>721238843</v>
      </c>
      <c r="BC71" s="24">
        <v>471355495</v>
      </c>
      <c r="BD71" s="24">
        <f t="shared" si="4"/>
        <v>7505845004</v>
      </c>
      <c r="BE71" s="24">
        <v>233258302</v>
      </c>
      <c r="BF71" s="24">
        <v>493383706</v>
      </c>
      <c r="BG71" s="24">
        <v>728483914</v>
      </c>
      <c r="BH71" s="24">
        <v>746813604</v>
      </c>
      <c r="BI71" s="24">
        <v>810618751</v>
      </c>
      <c r="BJ71" s="24">
        <v>716846243</v>
      </c>
      <c r="BK71" s="24">
        <v>776714351</v>
      </c>
      <c r="BL71" s="24">
        <v>784881546</v>
      </c>
      <c r="BM71" s="24">
        <v>635245688</v>
      </c>
      <c r="BN71" s="24">
        <v>594626584</v>
      </c>
      <c r="BO71" s="24">
        <v>596876740</v>
      </c>
      <c r="BP71" s="24">
        <v>388095575</v>
      </c>
      <c r="BQ71" s="24">
        <f t="shared" si="6"/>
        <v>3456953251</v>
      </c>
      <c r="BR71" s="24">
        <v>118188630</v>
      </c>
      <c r="BS71" s="24">
        <v>260733594</v>
      </c>
      <c r="BT71" s="24">
        <v>874122256</v>
      </c>
      <c r="BU71" s="24">
        <v>859181040</v>
      </c>
      <c r="BV71" s="24">
        <v>773398736</v>
      </c>
      <c r="BW71" s="24">
        <v>571328995</v>
      </c>
      <c r="BX71" s="24"/>
      <c r="BY71" s="24"/>
      <c r="BZ71" s="24"/>
      <c r="CA71" s="24"/>
      <c r="CB71" s="24"/>
      <c r="CC71" s="24"/>
    </row>
    <row r="72" spans="1:81" x14ac:dyDescent="0.2">
      <c r="A72" s="15"/>
      <c r="B72" s="15" t="s">
        <v>85</v>
      </c>
      <c r="C72" s="16" t="s">
        <v>52</v>
      </c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>
        <f t="shared" si="3"/>
        <v>0</v>
      </c>
      <c r="AR72" s="14">
        <v>0</v>
      </c>
      <c r="AS72" s="14">
        <v>0</v>
      </c>
      <c r="AT72" s="14">
        <v>0</v>
      </c>
      <c r="AU72" s="14">
        <v>0</v>
      </c>
      <c r="AV72" s="14">
        <v>0</v>
      </c>
      <c r="AW72" s="14">
        <v>0</v>
      </c>
      <c r="AX72" s="14">
        <v>0</v>
      </c>
      <c r="AY72" s="14">
        <v>0</v>
      </c>
      <c r="AZ72" s="14">
        <v>0</v>
      </c>
      <c r="BA72" s="14">
        <v>0</v>
      </c>
      <c r="BB72" s="14">
        <v>0</v>
      </c>
      <c r="BC72" s="14">
        <v>0</v>
      </c>
      <c r="BD72" s="14">
        <f t="shared" si="4"/>
        <v>0</v>
      </c>
      <c r="BE72" s="14">
        <v>0</v>
      </c>
      <c r="BF72" s="14">
        <v>0</v>
      </c>
      <c r="BG72" s="14">
        <v>0</v>
      </c>
      <c r="BH72" s="14">
        <v>0</v>
      </c>
      <c r="BI72" s="14">
        <v>0</v>
      </c>
      <c r="BJ72" s="14">
        <v>0</v>
      </c>
      <c r="BK72" s="14">
        <v>0</v>
      </c>
      <c r="BL72" s="14">
        <v>0</v>
      </c>
      <c r="BM72" s="14">
        <v>0</v>
      </c>
      <c r="BN72" s="14">
        <v>0</v>
      </c>
      <c r="BO72" s="14">
        <v>0</v>
      </c>
      <c r="BP72" s="14">
        <v>0</v>
      </c>
      <c r="BQ72" s="14">
        <f t="shared" si="6"/>
        <v>0</v>
      </c>
      <c r="BR72" s="14" t="s">
        <v>53</v>
      </c>
      <c r="BS72" s="14" t="s">
        <v>53</v>
      </c>
      <c r="BT72" s="14">
        <v>0</v>
      </c>
      <c r="BU72" s="14">
        <v>0</v>
      </c>
      <c r="BV72" s="14">
        <v>0</v>
      </c>
      <c r="BW72" s="14">
        <v>0</v>
      </c>
      <c r="BX72" s="14"/>
      <c r="BY72" s="14"/>
      <c r="BZ72" s="14"/>
      <c r="CA72" s="14"/>
      <c r="CB72" s="14"/>
      <c r="CC72" s="14"/>
    </row>
    <row r="73" spans="1:81" x14ac:dyDescent="0.2">
      <c r="A73" s="15" t="s">
        <v>54</v>
      </c>
      <c r="B73" s="15" t="s">
        <v>85</v>
      </c>
      <c r="C73" s="16" t="s">
        <v>55</v>
      </c>
      <c r="D73" s="14">
        <v>425732797</v>
      </c>
      <c r="E73" s="14">
        <v>22585139</v>
      </c>
      <c r="F73" s="14">
        <v>27253985</v>
      </c>
      <c r="G73" s="14">
        <v>38939645</v>
      </c>
      <c r="H73" s="14">
        <v>42599338</v>
      </c>
      <c r="I73" s="14">
        <v>37227481</v>
      </c>
      <c r="J73" s="14">
        <v>42020554</v>
      </c>
      <c r="K73" s="14">
        <v>35790398</v>
      </c>
      <c r="L73" s="14">
        <v>29212686</v>
      </c>
      <c r="M73" s="14">
        <v>33941998</v>
      </c>
      <c r="N73" s="14">
        <v>41330552</v>
      </c>
      <c r="O73" s="14">
        <v>45895745</v>
      </c>
      <c r="P73" s="14">
        <v>28935276</v>
      </c>
      <c r="Q73" s="14">
        <v>344576107</v>
      </c>
      <c r="R73" s="14">
        <v>25726133</v>
      </c>
      <c r="S73" s="14">
        <v>23371234</v>
      </c>
      <c r="T73" s="14">
        <v>33055447</v>
      </c>
      <c r="U73" s="14">
        <v>36291561</v>
      </c>
      <c r="V73" s="14">
        <v>34637471</v>
      </c>
      <c r="W73" s="14">
        <v>30142350</v>
      </c>
      <c r="X73" s="14">
        <v>33622656</v>
      </c>
      <c r="Y73" s="14">
        <v>25109132</v>
      </c>
      <c r="Z73" s="14">
        <v>25814255</v>
      </c>
      <c r="AA73" s="14">
        <v>22813295</v>
      </c>
      <c r="AB73" s="14">
        <v>26348351</v>
      </c>
      <c r="AC73" s="14">
        <v>27644222</v>
      </c>
      <c r="AD73" s="14">
        <v>528722084</v>
      </c>
      <c r="AE73" s="14">
        <v>34667282</v>
      </c>
      <c r="AF73" s="14">
        <v>27340376</v>
      </c>
      <c r="AG73" s="14">
        <v>37083433</v>
      </c>
      <c r="AH73" s="14">
        <v>44805670</v>
      </c>
      <c r="AI73" s="14">
        <v>50747231</v>
      </c>
      <c r="AJ73" s="14">
        <v>48932203</v>
      </c>
      <c r="AK73" s="14">
        <v>55155977</v>
      </c>
      <c r="AL73" s="14">
        <v>45404408</v>
      </c>
      <c r="AM73" s="14">
        <v>40653373</v>
      </c>
      <c r="AN73" s="14">
        <v>34549921</v>
      </c>
      <c r="AO73" s="14">
        <v>53257155</v>
      </c>
      <c r="AP73" s="14">
        <v>56125055</v>
      </c>
      <c r="AQ73" s="14">
        <f t="shared" si="3"/>
        <v>715899772</v>
      </c>
      <c r="AR73" s="14">
        <v>37872918</v>
      </c>
      <c r="AS73" s="14">
        <v>36030687</v>
      </c>
      <c r="AT73" s="14">
        <v>51921366</v>
      </c>
      <c r="AU73" s="14">
        <v>53452487</v>
      </c>
      <c r="AV73" s="14">
        <v>49568281</v>
      </c>
      <c r="AW73" s="14">
        <v>81832305</v>
      </c>
      <c r="AX73" s="14">
        <v>77417070</v>
      </c>
      <c r="AY73" s="14">
        <v>49447999</v>
      </c>
      <c r="AZ73" s="14">
        <v>68021610</v>
      </c>
      <c r="BA73" s="14">
        <v>82493911</v>
      </c>
      <c r="BB73" s="14">
        <v>74181278</v>
      </c>
      <c r="BC73" s="14">
        <v>53659860</v>
      </c>
      <c r="BD73" s="14">
        <f t="shared" si="4"/>
        <v>643811267</v>
      </c>
      <c r="BE73" s="14">
        <v>39104826</v>
      </c>
      <c r="BF73" s="14">
        <v>31946692</v>
      </c>
      <c r="BG73" s="14">
        <v>75683286</v>
      </c>
      <c r="BH73" s="14">
        <v>31554860</v>
      </c>
      <c r="BI73" s="14">
        <v>71127644</v>
      </c>
      <c r="BJ73" s="14">
        <v>55672431</v>
      </c>
      <c r="BK73" s="14">
        <v>72948113</v>
      </c>
      <c r="BL73" s="14">
        <v>61470131</v>
      </c>
      <c r="BM73" s="14">
        <v>71912588</v>
      </c>
      <c r="BN73" s="14">
        <v>61147982</v>
      </c>
      <c r="BO73" s="14">
        <v>44395409</v>
      </c>
      <c r="BP73" s="14">
        <v>26847305</v>
      </c>
      <c r="BQ73" s="14">
        <f t="shared" si="6"/>
        <v>322885068</v>
      </c>
      <c r="BR73" s="14">
        <v>24034062</v>
      </c>
      <c r="BS73" s="14">
        <v>17803749</v>
      </c>
      <c r="BT73" s="14">
        <v>58240446</v>
      </c>
      <c r="BU73" s="14">
        <v>71722392</v>
      </c>
      <c r="BV73" s="14">
        <v>74144558</v>
      </c>
      <c r="BW73" s="14">
        <v>76939861</v>
      </c>
      <c r="BX73" s="14"/>
      <c r="BY73" s="14"/>
      <c r="BZ73" s="14"/>
      <c r="CA73" s="14"/>
      <c r="CB73" s="14"/>
      <c r="CC73" s="14"/>
    </row>
    <row r="74" spans="1:81" x14ac:dyDescent="0.2">
      <c r="A74" s="34" t="s">
        <v>56</v>
      </c>
      <c r="B74" s="15" t="s">
        <v>85</v>
      </c>
      <c r="C74" s="39" t="s">
        <v>57</v>
      </c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>
        <v>0</v>
      </c>
      <c r="BF74" s="14">
        <v>0</v>
      </c>
      <c r="BG74" s="14">
        <v>0</v>
      </c>
      <c r="BH74" s="14">
        <v>0</v>
      </c>
      <c r="BI74" s="14">
        <v>0</v>
      </c>
      <c r="BJ74" s="14">
        <v>0</v>
      </c>
      <c r="BK74" s="14">
        <v>0</v>
      </c>
      <c r="BL74" s="14">
        <v>0</v>
      </c>
      <c r="BM74" s="14">
        <v>0</v>
      </c>
      <c r="BN74" s="14">
        <v>0</v>
      </c>
      <c r="BO74" s="14">
        <v>0</v>
      </c>
      <c r="BP74" s="14">
        <v>0</v>
      </c>
      <c r="BQ74" s="14"/>
      <c r="BR74" s="14" t="s">
        <v>53</v>
      </c>
      <c r="BS74" s="14" t="s">
        <v>53</v>
      </c>
      <c r="BT74" s="14">
        <v>0</v>
      </c>
      <c r="BU74" s="14">
        <v>0</v>
      </c>
      <c r="BV74" s="14">
        <v>0</v>
      </c>
      <c r="BW74" s="14">
        <v>0</v>
      </c>
      <c r="BX74" s="14"/>
      <c r="BY74" s="14"/>
      <c r="BZ74" s="14"/>
      <c r="CA74" s="14"/>
      <c r="CB74" s="14"/>
      <c r="CC74" s="14"/>
    </row>
    <row r="75" spans="1:81" x14ac:dyDescent="0.2">
      <c r="A75" s="15" t="s">
        <v>58</v>
      </c>
      <c r="B75" s="15" t="s">
        <v>85</v>
      </c>
      <c r="C75" s="16" t="s">
        <v>59</v>
      </c>
      <c r="D75" s="14">
        <v>1118223</v>
      </c>
      <c r="E75" s="14">
        <v>0</v>
      </c>
      <c r="F75" s="14">
        <v>0</v>
      </c>
      <c r="G75" s="14">
        <v>0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14">
        <v>0</v>
      </c>
      <c r="N75" s="14">
        <v>1118223</v>
      </c>
      <c r="O75" s="14">
        <v>0</v>
      </c>
      <c r="P75" s="14">
        <v>0</v>
      </c>
      <c r="Q75" s="14">
        <v>0</v>
      </c>
      <c r="R75" s="14">
        <v>0</v>
      </c>
      <c r="S75" s="14">
        <v>0</v>
      </c>
      <c r="T75" s="14">
        <v>0</v>
      </c>
      <c r="U75" s="14">
        <v>0</v>
      </c>
      <c r="V75" s="14">
        <v>0</v>
      </c>
      <c r="W75" s="14">
        <v>0</v>
      </c>
      <c r="X75" s="14">
        <v>0</v>
      </c>
      <c r="Y75" s="14">
        <v>0</v>
      </c>
      <c r="Z75" s="14">
        <v>0</v>
      </c>
      <c r="AA75" s="14">
        <v>0</v>
      </c>
      <c r="AB75" s="14">
        <v>0</v>
      </c>
      <c r="AC75" s="14">
        <v>0</v>
      </c>
      <c r="AD75" s="14">
        <v>0</v>
      </c>
      <c r="AE75" s="14">
        <v>0</v>
      </c>
      <c r="AF75" s="14">
        <v>0</v>
      </c>
      <c r="AG75" s="14">
        <v>0</v>
      </c>
      <c r="AH75" s="14">
        <v>0</v>
      </c>
      <c r="AI75" s="14">
        <v>0</v>
      </c>
      <c r="AJ75" s="14">
        <v>0</v>
      </c>
      <c r="AK75" s="14">
        <v>0</v>
      </c>
      <c r="AL75" s="14">
        <v>0</v>
      </c>
      <c r="AM75" s="14">
        <v>0</v>
      </c>
      <c r="AN75" s="14">
        <v>0</v>
      </c>
      <c r="AO75" s="14">
        <v>0</v>
      </c>
      <c r="AP75" s="14">
        <v>0</v>
      </c>
      <c r="AQ75" s="14">
        <f t="shared" si="3"/>
        <v>0</v>
      </c>
      <c r="AR75" s="14">
        <v>0</v>
      </c>
      <c r="AS75" s="14">
        <v>0</v>
      </c>
      <c r="AT75" s="14">
        <v>0</v>
      </c>
      <c r="AU75" s="14">
        <v>0</v>
      </c>
      <c r="AV75" s="14">
        <v>0</v>
      </c>
      <c r="AW75" s="14">
        <v>0</v>
      </c>
      <c r="AX75" s="14">
        <v>0</v>
      </c>
      <c r="AY75" s="14">
        <v>0</v>
      </c>
      <c r="AZ75" s="14">
        <v>0</v>
      </c>
      <c r="BA75" s="14">
        <v>0</v>
      </c>
      <c r="BB75" s="14">
        <v>0</v>
      </c>
      <c r="BC75" s="14">
        <v>0</v>
      </c>
      <c r="BD75" s="14">
        <f t="shared" si="4"/>
        <v>0</v>
      </c>
      <c r="BE75" s="14">
        <v>0</v>
      </c>
      <c r="BF75" s="14">
        <v>0</v>
      </c>
      <c r="BG75" s="14">
        <v>0</v>
      </c>
      <c r="BH75" s="14">
        <v>0</v>
      </c>
      <c r="BI75" s="14">
        <v>0</v>
      </c>
      <c r="BJ75" s="14">
        <v>0</v>
      </c>
      <c r="BK75" s="14">
        <v>0</v>
      </c>
      <c r="BL75" s="14">
        <v>0</v>
      </c>
      <c r="BM75" s="14">
        <v>0</v>
      </c>
      <c r="BN75" s="14">
        <v>0</v>
      </c>
      <c r="BO75" s="14">
        <v>0</v>
      </c>
      <c r="BP75" s="14">
        <v>0</v>
      </c>
      <c r="BQ75" s="14">
        <f t="shared" ref="BQ75:BQ92" si="7">SUM(BR75:CC75)</f>
        <v>0</v>
      </c>
      <c r="BR75" s="14" t="s">
        <v>53</v>
      </c>
      <c r="BS75" s="14" t="s">
        <v>53</v>
      </c>
      <c r="BT75" s="14">
        <v>0</v>
      </c>
      <c r="BU75" s="14">
        <v>0</v>
      </c>
      <c r="BV75" s="14">
        <v>0</v>
      </c>
      <c r="BW75" s="14">
        <v>0</v>
      </c>
      <c r="BX75" s="14"/>
      <c r="BY75" s="14"/>
      <c r="BZ75" s="14"/>
      <c r="CA75" s="14"/>
      <c r="CB75" s="14"/>
      <c r="CC75" s="14"/>
    </row>
    <row r="76" spans="1:81" x14ac:dyDescent="0.2">
      <c r="A76" s="15" t="s">
        <v>60</v>
      </c>
      <c r="B76" s="15" t="s">
        <v>85</v>
      </c>
      <c r="C76" s="16" t="s">
        <v>61</v>
      </c>
      <c r="D76" s="14">
        <v>935574202</v>
      </c>
      <c r="E76" s="14">
        <v>240975804</v>
      </c>
      <c r="F76" s="14">
        <v>63792640</v>
      </c>
      <c r="G76" s="14">
        <v>1228532</v>
      </c>
      <c r="H76" s="14">
        <v>0</v>
      </c>
      <c r="I76" s="14">
        <v>0</v>
      </c>
      <c r="J76" s="14">
        <v>306374</v>
      </c>
      <c r="K76" s="14">
        <v>83198401</v>
      </c>
      <c r="L76" s="14">
        <v>235058510</v>
      </c>
      <c r="M76" s="14">
        <v>130384844</v>
      </c>
      <c r="N76" s="14">
        <v>80026790</v>
      </c>
      <c r="O76" s="14">
        <v>48609551</v>
      </c>
      <c r="P76" s="14">
        <v>51992756</v>
      </c>
      <c r="Q76" s="14">
        <v>1664416016</v>
      </c>
      <c r="R76" s="14">
        <v>18163383</v>
      </c>
      <c r="S76" s="14">
        <v>6569635</v>
      </c>
      <c r="T76" s="14">
        <v>0</v>
      </c>
      <c r="U76" s="14">
        <v>0</v>
      </c>
      <c r="V76" s="14">
        <v>39816</v>
      </c>
      <c r="W76" s="14">
        <v>12185880</v>
      </c>
      <c r="X76" s="14">
        <v>179778587</v>
      </c>
      <c r="Y76" s="14">
        <v>357785534</v>
      </c>
      <c r="Z76" s="14">
        <v>502674582</v>
      </c>
      <c r="AA76" s="14">
        <v>358044919</v>
      </c>
      <c r="AB76" s="14">
        <v>120665587</v>
      </c>
      <c r="AC76" s="14">
        <v>108508093</v>
      </c>
      <c r="AD76" s="14">
        <v>605836986</v>
      </c>
      <c r="AE76" s="14">
        <v>159796749</v>
      </c>
      <c r="AF76" s="14">
        <v>13408427</v>
      </c>
      <c r="AG76" s="14">
        <v>0</v>
      </c>
      <c r="AH76" s="14">
        <v>0</v>
      </c>
      <c r="AI76" s="14">
        <v>473211</v>
      </c>
      <c r="AJ76" s="14">
        <v>0</v>
      </c>
      <c r="AK76" s="14">
        <v>3127583</v>
      </c>
      <c r="AL76" s="14">
        <v>74219267</v>
      </c>
      <c r="AM76" s="14">
        <v>98120825</v>
      </c>
      <c r="AN76" s="14">
        <v>11823906</v>
      </c>
      <c r="AO76" s="14">
        <v>83352143</v>
      </c>
      <c r="AP76" s="14">
        <v>161514875</v>
      </c>
      <c r="AQ76" s="14">
        <f t="shared" si="3"/>
        <v>2345657927</v>
      </c>
      <c r="AR76" s="14">
        <v>103928662</v>
      </c>
      <c r="AS76" s="14">
        <v>74140707</v>
      </c>
      <c r="AT76" s="14">
        <v>15008298</v>
      </c>
      <c r="AU76" s="14">
        <v>34903503</v>
      </c>
      <c r="AV76" s="14">
        <v>38076256</v>
      </c>
      <c r="AW76" s="14">
        <v>171724498</v>
      </c>
      <c r="AX76" s="14">
        <v>396718051</v>
      </c>
      <c r="AY76" s="14">
        <v>482974540</v>
      </c>
      <c r="AZ76" s="14">
        <v>359590034</v>
      </c>
      <c r="BA76" s="14">
        <v>256077696</v>
      </c>
      <c r="BB76" s="14">
        <v>256590564</v>
      </c>
      <c r="BC76" s="14">
        <v>155925118</v>
      </c>
      <c r="BD76" s="14">
        <f t="shared" si="4"/>
        <v>1796235506</v>
      </c>
      <c r="BE76" s="14">
        <v>58266332</v>
      </c>
      <c r="BF76" s="14">
        <v>73095562</v>
      </c>
      <c r="BG76" s="14">
        <v>14966994</v>
      </c>
      <c r="BH76" s="14">
        <v>0</v>
      </c>
      <c r="BI76" s="14">
        <v>30471</v>
      </c>
      <c r="BJ76" s="14">
        <v>0</v>
      </c>
      <c r="BK76" s="14">
        <v>51366173</v>
      </c>
      <c r="BL76" s="14">
        <v>265050328</v>
      </c>
      <c r="BM76" s="14">
        <v>313654082</v>
      </c>
      <c r="BN76" s="14">
        <v>371589252</v>
      </c>
      <c r="BO76" s="14">
        <v>406772380</v>
      </c>
      <c r="BP76" s="14">
        <v>241443932</v>
      </c>
      <c r="BQ76" s="14">
        <f t="shared" si="7"/>
        <v>162546885</v>
      </c>
      <c r="BR76" s="14">
        <v>77983242</v>
      </c>
      <c r="BS76" s="14">
        <v>77381084</v>
      </c>
      <c r="BT76" s="14">
        <v>6976461</v>
      </c>
      <c r="BU76" s="14">
        <v>0</v>
      </c>
      <c r="BV76" s="14">
        <v>0</v>
      </c>
      <c r="BW76" s="14">
        <v>206098</v>
      </c>
      <c r="BX76" s="14"/>
      <c r="BY76" s="14"/>
      <c r="BZ76" s="14"/>
      <c r="CA76" s="14"/>
      <c r="CB76" s="14"/>
      <c r="CC76" s="14"/>
    </row>
    <row r="77" spans="1:81" x14ac:dyDescent="0.2">
      <c r="A77" s="15" t="s">
        <v>62</v>
      </c>
      <c r="B77" s="15" t="s">
        <v>85</v>
      </c>
      <c r="C77" s="16" t="s">
        <v>63</v>
      </c>
      <c r="D77" s="14">
        <v>3480585304</v>
      </c>
      <c r="E77" s="14">
        <v>49068928</v>
      </c>
      <c r="F77" s="14">
        <v>461308481</v>
      </c>
      <c r="G77" s="14">
        <v>616952687</v>
      </c>
      <c r="H77" s="14">
        <v>581499394</v>
      </c>
      <c r="I77" s="14">
        <v>503640463</v>
      </c>
      <c r="J77" s="14">
        <v>432260222</v>
      </c>
      <c r="K77" s="14">
        <v>314945426</v>
      </c>
      <c r="L77" s="14">
        <v>180625179</v>
      </c>
      <c r="M77" s="14">
        <v>129292939</v>
      </c>
      <c r="N77" s="14">
        <v>94551349</v>
      </c>
      <c r="O77" s="14">
        <v>62365326</v>
      </c>
      <c r="P77" s="14">
        <v>54074910</v>
      </c>
      <c r="Q77" s="14">
        <v>4780948770</v>
      </c>
      <c r="R77" s="14">
        <v>113040549</v>
      </c>
      <c r="S77" s="14">
        <v>404008261</v>
      </c>
      <c r="T77" s="14">
        <v>668273903</v>
      </c>
      <c r="U77" s="14">
        <v>575142700</v>
      </c>
      <c r="V77" s="14">
        <v>544093070</v>
      </c>
      <c r="W77" s="14">
        <v>543931227</v>
      </c>
      <c r="X77" s="14">
        <v>460163252</v>
      </c>
      <c r="Y77" s="14">
        <v>325690953</v>
      </c>
      <c r="Z77" s="14">
        <v>177885711</v>
      </c>
      <c r="AA77" s="14">
        <v>207324380</v>
      </c>
      <c r="AB77" s="14">
        <v>364243137</v>
      </c>
      <c r="AC77" s="14">
        <v>397151627</v>
      </c>
      <c r="AD77" s="14">
        <v>7034263673</v>
      </c>
      <c r="AE77" s="14">
        <v>238315002</v>
      </c>
      <c r="AF77" s="14">
        <v>494383767</v>
      </c>
      <c r="AG77" s="14">
        <v>800785572</v>
      </c>
      <c r="AH77" s="14">
        <v>759851274</v>
      </c>
      <c r="AI77" s="14">
        <v>675611264</v>
      </c>
      <c r="AJ77" s="14">
        <v>668464819</v>
      </c>
      <c r="AK77" s="14">
        <v>705220007</v>
      </c>
      <c r="AL77" s="14">
        <v>664066963</v>
      </c>
      <c r="AM77" s="14">
        <v>589639892</v>
      </c>
      <c r="AN77" s="14">
        <v>670968191</v>
      </c>
      <c r="AO77" s="14">
        <v>512310623</v>
      </c>
      <c r="AP77" s="14">
        <v>254646299</v>
      </c>
      <c r="AQ77" s="14">
        <f t="shared" si="3"/>
        <v>5111242230</v>
      </c>
      <c r="AR77" s="14">
        <v>320816893</v>
      </c>
      <c r="AS77" s="14">
        <v>607208655</v>
      </c>
      <c r="AT77" s="14">
        <v>762894856</v>
      </c>
      <c r="AU77" s="14">
        <v>525604381</v>
      </c>
      <c r="AV77" s="14">
        <v>460253782</v>
      </c>
      <c r="AW77" s="14">
        <v>404062177</v>
      </c>
      <c r="AX77" s="14">
        <v>327076816</v>
      </c>
      <c r="AY77" s="14">
        <v>304122888</v>
      </c>
      <c r="AZ77" s="14">
        <v>311692633</v>
      </c>
      <c r="BA77" s="14">
        <v>476964047</v>
      </c>
      <c r="BB77" s="14">
        <v>384537059</v>
      </c>
      <c r="BC77" s="14">
        <v>226008043</v>
      </c>
      <c r="BD77" s="14">
        <f t="shared" si="4"/>
        <v>4885605087</v>
      </c>
      <c r="BE77" s="14">
        <v>112226422</v>
      </c>
      <c r="BF77" s="14">
        <v>386541296</v>
      </c>
      <c r="BG77" s="14">
        <v>637833634</v>
      </c>
      <c r="BH77" s="14">
        <v>715258744</v>
      </c>
      <c r="BI77" s="14">
        <v>739460636</v>
      </c>
      <c r="BJ77" s="14">
        <v>661173812</v>
      </c>
      <c r="BK77" s="14">
        <v>652400065</v>
      </c>
      <c r="BL77" s="14">
        <v>458361087</v>
      </c>
      <c r="BM77" s="14">
        <v>249679018</v>
      </c>
      <c r="BN77" s="14">
        <v>149427977</v>
      </c>
      <c r="BO77" s="14">
        <v>69608678</v>
      </c>
      <c r="BP77" s="14">
        <v>53633718</v>
      </c>
      <c r="BQ77" s="14">
        <f t="shared" si="7"/>
        <v>2967864127</v>
      </c>
      <c r="BR77" s="14">
        <v>12514155</v>
      </c>
      <c r="BS77" s="14">
        <v>165548761</v>
      </c>
      <c r="BT77" s="14">
        <v>808905349</v>
      </c>
      <c r="BU77" s="14">
        <v>787458648</v>
      </c>
      <c r="BV77" s="14">
        <v>699254178</v>
      </c>
      <c r="BW77" s="14">
        <v>494183036</v>
      </c>
      <c r="BX77" s="14"/>
      <c r="BY77" s="14"/>
      <c r="BZ77" s="14"/>
      <c r="CA77" s="14"/>
      <c r="CB77" s="14"/>
      <c r="CC77" s="14"/>
    </row>
    <row r="78" spans="1:81" x14ac:dyDescent="0.2">
      <c r="A78" s="15" t="s">
        <v>64</v>
      </c>
      <c r="B78" s="15" t="s">
        <v>85</v>
      </c>
      <c r="C78" s="16" t="s">
        <v>65</v>
      </c>
      <c r="D78" s="14">
        <v>76524334</v>
      </c>
      <c r="E78" s="14">
        <v>41988754</v>
      </c>
      <c r="F78" s="14">
        <v>1379574</v>
      </c>
      <c r="G78" s="14">
        <v>2484418</v>
      </c>
      <c r="H78" s="14">
        <v>0</v>
      </c>
      <c r="I78" s="14">
        <v>0</v>
      </c>
      <c r="J78" s="14">
        <v>0</v>
      </c>
      <c r="K78" s="14">
        <v>0</v>
      </c>
      <c r="L78" s="14">
        <v>0</v>
      </c>
      <c r="M78" s="14">
        <v>0</v>
      </c>
      <c r="N78" s="14">
        <v>0</v>
      </c>
      <c r="O78" s="14">
        <v>14076225</v>
      </c>
      <c r="P78" s="14">
        <v>16595363</v>
      </c>
      <c r="Q78" s="14">
        <v>144137874</v>
      </c>
      <c r="R78" s="14">
        <v>49240961</v>
      </c>
      <c r="S78" s="14">
        <v>66897076</v>
      </c>
      <c r="T78" s="14">
        <v>13417951</v>
      </c>
      <c r="U78" s="14">
        <v>0</v>
      </c>
      <c r="V78" s="14">
        <v>0</v>
      </c>
      <c r="W78" s="14">
        <v>0</v>
      </c>
      <c r="X78" s="14">
        <v>0</v>
      </c>
      <c r="Y78" s="14">
        <v>0</v>
      </c>
      <c r="Z78" s="14">
        <v>0</v>
      </c>
      <c r="AA78" s="14">
        <v>0</v>
      </c>
      <c r="AB78" s="14">
        <v>4788405</v>
      </c>
      <c r="AC78" s="14">
        <v>9793481</v>
      </c>
      <c r="AD78" s="14">
        <v>116573659</v>
      </c>
      <c r="AE78" s="14">
        <v>18765000</v>
      </c>
      <c r="AF78" s="14">
        <v>5009209</v>
      </c>
      <c r="AG78" s="14">
        <v>0</v>
      </c>
      <c r="AH78" s="14">
        <v>0</v>
      </c>
      <c r="AI78" s="14">
        <v>0</v>
      </c>
      <c r="AJ78" s="14">
        <v>0</v>
      </c>
      <c r="AK78" s="14">
        <v>0</v>
      </c>
      <c r="AL78" s="14">
        <v>0</v>
      </c>
      <c r="AM78" s="14">
        <v>0</v>
      </c>
      <c r="AN78" s="14">
        <v>0</v>
      </c>
      <c r="AO78" s="14">
        <v>36464420</v>
      </c>
      <c r="AP78" s="14">
        <v>56335030</v>
      </c>
      <c r="AQ78" s="14">
        <f t="shared" si="3"/>
        <v>75718645</v>
      </c>
      <c r="AR78" s="14">
        <v>30577094</v>
      </c>
      <c r="AS78" s="14">
        <v>3732830</v>
      </c>
      <c r="AT78" s="14">
        <v>0</v>
      </c>
      <c r="AU78" s="14">
        <v>0</v>
      </c>
      <c r="AV78" s="14">
        <v>0</v>
      </c>
      <c r="AW78" s="14">
        <v>0</v>
      </c>
      <c r="AX78" s="14">
        <v>0</v>
      </c>
      <c r="AY78" s="14">
        <v>0</v>
      </c>
      <c r="AZ78" s="14">
        <v>0</v>
      </c>
      <c r="BA78" s="14">
        <v>0</v>
      </c>
      <c r="BB78" s="14">
        <v>5788090</v>
      </c>
      <c r="BC78" s="14">
        <v>35620631</v>
      </c>
      <c r="BD78" s="14">
        <f t="shared" si="4"/>
        <v>180193144</v>
      </c>
      <c r="BE78" s="14">
        <v>23660722</v>
      </c>
      <c r="BF78" s="14">
        <v>1800156</v>
      </c>
      <c r="BG78" s="14">
        <v>0</v>
      </c>
      <c r="BH78" s="14">
        <v>0</v>
      </c>
      <c r="BI78" s="14">
        <v>0</v>
      </c>
      <c r="BJ78" s="14">
        <v>0</v>
      </c>
      <c r="BK78" s="14">
        <v>0</v>
      </c>
      <c r="BL78" s="14">
        <v>0</v>
      </c>
      <c r="BM78" s="14">
        <v>0</v>
      </c>
      <c r="BN78" s="14">
        <v>12461373</v>
      </c>
      <c r="BO78" s="14">
        <v>76100273</v>
      </c>
      <c r="BP78" s="14">
        <v>66170620</v>
      </c>
      <c r="BQ78" s="14">
        <f t="shared" si="7"/>
        <v>3657171</v>
      </c>
      <c r="BR78" s="14">
        <v>3657171</v>
      </c>
      <c r="BS78" s="14" t="s">
        <v>53</v>
      </c>
      <c r="BT78" s="14">
        <v>0</v>
      </c>
      <c r="BU78" s="14">
        <v>0</v>
      </c>
      <c r="BV78" s="14">
        <v>0</v>
      </c>
      <c r="BW78" s="14">
        <v>0</v>
      </c>
      <c r="BX78" s="14"/>
      <c r="BY78" s="14"/>
      <c r="BZ78" s="14"/>
      <c r="CA78" s="14"/>
      <c r="CB78" s="14"/>
      <c r="CC78" s="14"/>
    </row>
    <row r="79" spans="1:81" x14ac:dyDescent="0.2">
      <c r="A79" s="15" t="s">
        <v>62</v>
      </c>
      <c r="B79" s="15" t="s">
        <v>85</v>
      </c>
      <c r="C79" s="16" t="s">
        <v>66</v>
      </c>
      <c r="D79" s="14">
        <v>16660899</v>
      </c>
      <c r="E79" s="14">
        <v>328933</v>
      </c>
      <c r="F79" s="14">
        <v>952897</v>
      </c>
      <c r="G79" s="14">
        <v>2027440</v>
      </c>
      <c r="H79" s="14">
        <v>1673932</v>
      </c>
      <c r="I79" s="14">
        <v>1650639</v>
      </c>
      <c r="J79" s="14">
        <v>1766558</v>
      </c>
      <c r="K79" s="14">
        <v>1848071</v>
      </c>
      <c r="L79" s="14">
        <v>2155472</v>
      </c>
      <c r="M79" s="14">
        <v>826313</v>
      </c>
      <c r="N79" s="14">
        <v>820716</v>
      </c>
      <c r="O79" s="14">
        <v>1407073</v>
      </c>
      <c r="P79" s="14">
        <v>1202855</v>
      </c>
      <c r="Q79" s="14">
        <v>18522754</v>
      </c>
      <c r="R79" s="14">
        <v>1411004</v>
      </c>
      <c r="S79" s="14">
        <v>1626813</v>
      </c>
      <c r="T79" s="14">
        <v>2326021</v>
      </c>
      <c r="U79" s="14">
        <v>2438397</v>
      </c>
      <c r="V79" s="14">
        <v>2176558</v>
      </c>
      <c r="W79" s="14">
        <v>1893887</v>
      </c>
      <c r="X79" s="14">
        <v>2730039</v>
      </c>
      <c r="Y79" s="14">
        <v>1301774</v>
      </c>
      <c r="Z79" s="14">
        <v>240978</v>
      </c>
      <c r="AA79" s="14">
        <v>898142</v>
      </c>
      <c r="AB79" s="14">
        <v>563506</v>
      </c>
      <c r="AC79" s="14">
        <v>915635</v>
      </c>
      <c r="AD79" s="14">
        <v>14998467</v>
      </c>
      <c r="AE79" s="14">
        <v>979532</v>
      </c>
      <c r="AF79" s="14">
        <v>1115430</v>
      </c>
      <c r="AG79" s="14">
        <v>544473</v>
      </c>
      <c r="AH79" s="14">
        <v>662360</v>
      </c>
      <c r="AI79" s="14">
        <v>1610286</v>
      </c>
      <c r="AJ79" s="14">
        <v>1570857</v>
      </c>
      <c r="AK79" s="14">
        <v>1649722</v>
      </c>
      <c r="AL79" s="14">
        <v>1240805</v>
      </c>
      <c r="AM79" s="14">
        <v>2624137</v>
      </c>
      <c r="AN79" s="14">
        <v>2254052</v>
      </c>
      <c r="AO79" s="14">
        <v>135615</v>
      </c>
      <c r="AP79" s="14">
        <v>611198</v>
      </c>
      <c r="AQ79" s="14">
        <f t="shared" si="3"/>
        <v>4808155</v>
      </c>
      <c r="AR79" s="14">
        <v>2038517</v>
      </c>
      <c r="AS79" s="14">
        <v>0</v>
      </c>
      <c r="AT79" s="14">
        <v>821806</v>
      </c>
      <c r="AU79" s="14">
        <v>800559</v>
      </c>
      <c r="AV79" s="14">
        <v>0</v>
      </c>
      <c r="AW79" s="14">
        <v>0</v>
      </c>
      <c r="AX79" s="14">
        <v>0</v>
      </c>
      <c r="AY79" s="14">
        <v>0</v>
      </c>
      <c r="AZ79" s="14">
        <v>484940</v>
      </c>
      <c r="BA79" s="14">
        <v>378638</v>
      </c>
      <c r="BB79" s="14">
        <v>141852</v>
      </c>
      <c r="BC79" s="14">
        <v>141843</v>
      </c>
      <c r="BD79" s="14">
        <f t="shared" si="4"/>
        <v>0</v>
      </c>
      <c r="BE79" s="14">
        <v>0</v>
      </c>
      <c r="BF79" s="14">
        <v>0</v>
      </c>
      <c r="BG79" s="14">
        <v>0</v>
      </c>
      <c r="BH79" s="14">
        <v>0</v>
      </c>
      <c r="BI79" s="14">
        <v>0</v>
      </c>
      <c r="BJ79" s="14">
        <v>0</v>
      </c>
      <c r="BK79" s="14">
        <v>0</v>
      </c>
      <c r="BL79" s="14">
        <v>0</v>
      </c>
      <c r="BM79" s="14">
        <v>0</v>
      </c>
      <c r="BN79" s="14">
        <v>0</v>
      </c>
      <c r="BO79" s="14">
        <v>0</v>
      </c>
      <c r="BP79" s="14">
        <v>0</v>
      </c>
      <c r="BQ79" s="14">
        <f t="shared" si="7"/>
        <v>0</v>
      </c>
      <c r="BR79" s="14" t="s">
        <v>53</v>
      </c>
      <c r="BS79" s="14" t="s">
        <v>53</v>
      </c>
      <c r="BT79" s="14">
        <v>0</v>
      </c>
      <c r="BU79" s="14">
        <v>0</v>
      </c>
      <c r="BV79" s="14">
        <v>0</v>
      </c>
      <c r="BW79" s="14">
        <v>0</v>
      </c>
      <c r="BX79" s="14"/>
      <c r="BY79" s="14"/>
      <c r="BZ79" s="14"/>
      <c r="CA79" s="14"/>
      <c r="CB79" s="14"/>
      <c r="CC79" s="14"/>
    </row>
    <row r="80" spans="1:81" x14ac:dyDescent="0.2">
      <c r="A80" s="22"/>
      <c r="B80" s="22" t="s">
        <v>85</v>
      </c>
      <c r="C80" s="23" t="s">
        <v>67</v>
      </c>
      <c r="D80" s="24">
        <v>1661115669</v>
      </c>
      <c r="E80" s="24">
        <v>87400143</v>
      </c>
      <c r="F80" s="24">
        <v>99324917</v>
      </c>
      <c r="G80" s="24">
        <v>115963110</v>
      </c>
      <c r="H80" s="24">
        <v>120816836</v>
      </c>
      <c r="I80" s="24">
        <v>129418789</v>
      </c>
      <c r="J80" s="24">
        <v>140842872</v>
      </c>
      <c r="K80" s="24">
        <v>172400540</v>
      </c>
      <c r="L80" s="24">
        <v>175132225</v>
      </c>
      <c r="M80" s="24">
        <v>161253546</v>
      </c>
      <c r="N80" s="24">
        <v>163644056</v>
      </c>
      <c r="O80" s="24">
        <v>154733873</v>
      </c>
      <c r="P80" s="24">
        <v>140184762</v>
      </c>
      <c r="Q80" s="24">
        <v>1951296175</v>
      </c>
      <c r="R80" s="24">
        <v>143950006</v>
      </c>
      <c r="S80" s="24">
        <v>111904479</v>
      </c>
      <c r="T80" s="24">
        <v>149819310</v>
      </c>
      <c r="U80" s="24">
        <v>152267058</v>
      </c>
      <c r="V80" s="24">
        <v>179305408</v>
      </c>
      <c r="W80" s="24">
        <v>162524672</v>
      </c>
      <c r="X80" s="24">
        <v>176861648</v>
      </c>
      <c r="Y80" s="24">
        <v>181297448</v>
      </c>
      <c r="Z80" s="24">
        <v>180508581</v>
      </c>
      <c r="AA80" s="24">
        <v>180315487</v>
      </c>
      <c r="AB80" s="24">
        <v>160464931</v>
      </c>
      <c r="AC80" s="24">
        <v>172077147</v>
      </c>
      <c r="AD80" s="24">
        <v>1907222201</v>
      </c>
      <c r="AE80" s="24">
        <v>167968186</v>
      </c>
      <c r="AF80" s="24">
        <v>150528834</v>
      </c>
      <c r="AG80" s="24">
        <v>132894942</v>
      </c>
      <c r="AH80" s="24">
        <v>137775870</v>
      </c>
      <c r="AI80" s="24">
        <v>134401626</v>
      </c>
      <c r="AJ80" s="24">
        <v>171511331</v>
      </c>
      <c r="AK80" s="24">
        <v>161467215</v>
      </c>
      <c r="AL80" s="24">
        <v>177768111</v>
      </c>
      <c r="AM80" s="24">
        <v>165366563</v>
      </c>
      <c r="AN80" s="24">
        <v>181552045</v>
      </c>
      <c r="AO80" s="24">
        <v>168581736</v>
      </c>
      <c r="AP80" s="24">
        <v>157405742</v>
      </c>
      <c r="AQ80" s="24">
        <f t="shared" si="3"/>
        <v>1851723420</v>
      </c>
      <c r="AR80" s="24">
        <v>158853386</v>
      </c>
      <c r="AS80" s="24">
        <v>141843356</v>
      </c>
      <c r="AT80" s="24">
        <v>150011543</v>
      </c>
      <c r="AU80" s="24">
        <v>132409157</v>
      </c>
      <c r="AV80" s="24">
        <v>149112335</v>
      </c>
      <c r="AW80" s="24">
        <v>164983223</v>
      </c>
      <c r="AX80" s="24">
        <v>155967671</v>
      </c>
      <c r="AY80" s="24">
        <v>176226423</v>
      </c>
      <c r="AZ80" s="24">
        <v>162563870</v>
      </c>
      <c r="BA80" s="24">
        <v>170517366</v>
      </c>
      <c r="BB80" s="24">
        <v>152734264</v>
      </c>
      <c r="BC80" s="24">
        <v>136500826</v>
      </c>
      <c r="BD80" s="24">
        <f t="shared" si="4"/>
        <v>1501957434</v>
      </c>
      <c r="BE80" s="24">
        <v>147873686</v>
      </c>
      <c r="BF80" s="24">
        <v>104458764</v>
      </c>
      <c r="BG80" s="24">
        <v>92709097</v>
      </c>
      <c r="BH80" s="24">
        <v>89290515</v>
      </c>
      <c r="BI80" s="24">
        <v>109337854</v>
      </c>
      <c r="BJ80" s="24">
        <v>99846905</v>
      </c>
      <c r="BK80" s="24">
        <v>140700761</v>
      </c>
      <c r="BL80" s="24">
        <v>154875926</v>
      </c>
      <c r="BM80" s="24">
        <v>156766386</v>
      </c>
      <c r="BN80" s="24">
        <v>150956789</v>
      </c>
      <c r="BO80" s="24">
        <v>143656414</v>
      </c>
      <c r="BP80" s="24">
        <v>111484337</v>
      </c>
      <c r="BQ80" s="24">
        <f t="shared" si="7"/>
        <v>933332173</v>
      </c>
      <c r="BR80" s="24">
        <v>145781392</v>
      </c>
      <c r="BS80" s="24">
        <v>138907887</v>
      </c>
      <c r="BT80" s="24">
        <v>158477472</v>
      </c>
      <c r="BU80" s="24">
        <v>165800722</v>
      </c>
      <c r="BV80" s="24">
        <v>169926690</v>
      </c>
      <c r="BW80" s="24">
        <v>154438010</v>
      </c>
      <c r="BX80" s="24"/>
      <c r="BY80" s="24"/>
      <c r="BZ80" s="24"/>
      <c r="CA80" s="24"/>
      <c r="CB80" s="24"/>
      <c r="CC80" s="24"/>
    </row>
    <row r="81" spans="1:81" x14ac:dyDescent="0.2">
      <c r="A81" s="15" t="s">
        <v>68</v>
      </c>
      <c r="B81" s="15" t="s">
        <v>85</v>
      </c>
      <c r="C81" s="16" t="s">
        <v>69</v>
      </c>
      <c r="D81" s="14">
        <v>2949823</v>
      </c>
      <c r="E81" s="14">
        <v>2867029</v>
      </c>
      <c r="F81" s="14">
        <v>82794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4">
        <v>0</v>
      </c>
      <c r="P81" s="14">
        <v>0</v>
      </c>
      <c r="Q81" s="14">
        <v>0</v>
      </c>
      <c r="R81" s="14">
        <v>0</v>
      </c>
      <c r="S81" s="14">
        <v>0</v>
      </c>
      <c r="T81" s="14">
        <v>0</v>
      </c>
      <c r="U81" s="14">
        <v>0</v>
      </c>
      <c r="V81" s="14">
        <v>0</v>
      </c>
      <c r="W81" s="14">
        <v>0</v>
      </c>
      <c r="X81" s="14">
        <v>0</v>
      </c>
      <c r="Y81" s="14">
        <v>0</v>
      </c>
      <c r="Z81" s="14">
        <v>0</v>
      </c>
      <c r="AA81" s="14">
        <v>0</v>
      </c>
      <c r="AB81" s="14">
        <v>0</v>
      </c>
      <c r="AC81" s="14">
        <v>0</v>
      </c>
      <c r="AD81" s="14">
        <v>0</v>
      </c>
      <c r="AE81" s="14">
        <v>0</v>
      </c>
      <c r="AF81" s="14">
        <v>0</v>
      </c>
      <c r="AG81" s="14">
        <v>0</v>
      </c>
      <c r="AH81" s="14">
        <v>0</v>
      </c>
      <c r="AI81" s="14">
        <v>0</v>
      </c>
      <c r="AJ81" s="14">
        <v>0</v>
      </c>
      <c r="AK81" s="14">
        <v>0</v>
      </c>
      <c r="AL81" s="14">
        <v>0</v>
      </c>
      <c r="AM81" s="14">
        <v>0</v>
      </c>
      <c r="AN81" s="14">
        <v>0</v>
      </c>
      <c r="AO81" s="14">
        <v>0</v>
      </c>
      <c r="AP81" s="14">
        <v>0</v>
      </c>
      <c r="AQ81" s="14">
        <f t="shared" si="3"/>
        <v>0</v>
      </c>
      <c r="AR81" s="14">
        <v>0</v>
      </c>
      <c r="AS81" s="14">
        <v>0</v>
      </c>
      <c r="AT81" s="14">
        <v>0</v>
      </c>
      <c r="AU81" s="14">
        <v>0</v>
      </c>
      <c r="AV81" s="14">
        <v>0</v>
      </c>
      <c r="AW81" s="14">
        <v>0</v>
      </c>
      <c r="AX81" s="14">
        <v>0</v>
      </c>
      <c r="AY81" s="14">
        <v>0</v>
      </c>
      <c r="AZ81" s="14">
        <v>0</v>
      </c>
      <c r="BA81" s="14">
        <v>0</v>
      </c>
      <c r="BB81" s="14">
        <v>0</v>
      </c>
      <c r="BC81" s="14">
        <v>0</v>
      </c>
      <c r="BD81" s="14">
        <f t="shared" si="4"/>
        <v>0</v>
      </c>
      <c r="BE81" s="14">
        <v>0</v>
      </c>
      <c r="BF81" s="14">
        <v>0</v>
      </c>
      <c r="BG81" s="14">
        <v>0</v>
      </c>
      <c r="BH81" s="14">
        <v>0</v>
      </c>
      <c r="BI81" s="14">
        <v>0</v>
      </c>
      <c r="BJ81" s="14">
        <v>0</v>
      </c>
      <c r="BK81" s="14">
        <v>0</v>
      </c>
      <c r="BL81" s="14">
        <v>0</v>
      </c>
      <c r="BM81" s="14">
        <v>0</v>
      </c>
      <c r="BN81" s="14">
        <v>0</v>
      </c>
      <c r="BO81" s="14">
        <v>0</v>
      </c>
      <c r="BP81" s="14">
        <v>0</v>
      </c>
      <c r="BQ81" s="14">
        <f t="shared" si="7"/>
        <v>0</v>
      </c>
      <c r="BR81" s="14" t="s">
        <v>53</v>
      </c>
      <c r="BS81" s="14" t="s">
        <v>53</v>
      </c>
      <c r="BT81" s="14">
        <v>0</v>
      </c>
      <c r="BU81" s="14">
        <v>0</v>
      </c>
      <c r="BV81" s="14">
        <v>0</v>
      </c>
      <c r="BW81" s="14">
        <v>0</v>
      </c>
      <c r="BX81" s="14"/>
      <c r="BY81" s="14"/>
      <c r="BZ81" s="14"/>
      <c r="CA81" s="14"/>
      <c r="CB81" s="14"/>
      <c r="CC81" s="14"/>
    </row>
    <row r="82" spans="1:81" x14ac:dyDescent="0.2">
      <c r="A82" s="15" t="s">
        <v>68</v>
      </c>
      <c r="B82" s="15" t="s">
        <v>85</v>
      </c>
      <c r="C82" s="16" t="s">
        <v>70</v>
      </c>
      <c r="D82" s="14">
        <v>6322851</v>
      </c>
      <c r="E82" s="14">
        <v>518815</v>
      </c>
      <c r="F82" s="14">
        <v>415052</v>
      </c>
      <c r="G82" s="14">
        <v>793481</v>
      </c>
      <c r="H82" s="14">
        <v>389493</v>
      </c>
      <c r="I82" s="14">
        <v>377690</v>
      </c>
      <c r="J82" s="14">
        <v>188845</v>
      </c>
      <c r="K82" s="14">
        <v>678662</v>
      </c>
      <c r="L82" s="14">
        <v>389493</v>
      </c>
      <c r="M82" s="14">
        <v>1003240</v>
      </c>
      <c r="N82" s="14">
        <v>1078263</v>
      </c>
      <c r="O82" s="14">
        <v>489817</v>
      </c>
      <c r="P82" s="14">
        <v>0</v>
      </c>
      <c r="Q82" s="14">
        <v>3316593</v>
      </c>
      <c r="R82" s="14">
        <v>495719</v>
      </c>
      <c r="S82" s="14">
        <v>483916</v>
      </c>
      <c r="T82" s="14">
        <v>631451</v>
      </c>
      <c r="U82" s="14">
        <v>507521</v>
      </c>
      <c r="V82" s="14">
        <v>489817</v>
      </c>
      <c r="W82" s="14">
        <v>177042</v>
      </c>
      <c r="X82" s="14">
        <v>177042</v>
      </c>
      <c r="Y82" s="14">
        <v>354085</v>
      </c>
      <c r="Z82" s="14">
        <v>0</v>
      </c>
      <c r="AA82" s="14">
        <v>0</v>
      </c>
      <c r="AB82" s="14">
        <v>0</v>
      </c>
      <c r="AC82" s="14">
        <v>0</v>
      </c>
      <c r="AD82" s="14">
        <v>0</v>
      </c>
      <c r="AE82" s="14">
        <v>0</v>
      </c>
      <c r="AF82" s="14">
        <v>0</v>
      </c>
      <c r="AG82" s="14">
        <v>0</v>
      </c>
      <c r="AH82" s="14">
        <v>0</v>
      </c>
      <c r="AI82" s="14">
        <v>0</v>
      </c>
      <c r="AJ82" s="14">
        <v>0</v>
      </c>
      <c r="AK82" s="14">
        <v>0</v>
      </c>
      <c r="AL82" s="14">
        <v>0</v>
      </c>
      <c r="AM82" s="14">
        <v>0</v>
      </c>
      <c r="AN82" s="14">
        <v>0</v>
      </c>
      <c r="AO82" s="14">
        <v>0</v>
      </c>
      <c r="AP82" s="14">
        <v>0</v>
      </c>
      <c r="AQ82" s="14">
        <f t="shared" ref="AQ82:AQ92" si="8">SUM(AR82:BC82)</f>
        <v>0</v>
      </c>
      <c r="AR82" s="14">
        <v>0</v>
      </c>
      <c r="AS82" s="14">
        <v>0</v>
      </c>
      <c r="AT82" s="14">
        <v>0</v>
      </c>
      <c r="AU82" s="14">
        <v>0</v>
      </c>
      <c r="AV82" s="14">
        <v>0</v>
      </c>
      <c r="AW82" s="14">
        <v>0</v>
      </c>
      <c r="AX82" s="14">
        <v>0</v>
      </c>
      <c r="AY82" s="14">
        <v>0</v>
      </c>
      <c r="AZ82" s="14">
        <v>0</v>
      </c>
      <c r="BA82" s="14">
        <v>0</v>
      </c>
      <c r="BB82" s="14">
        <v>0</v>
      </c>
      <c r="BC82" s="14">
        <v>0</v>
      </c>
      <c r="BD82" s="14">
        <f t="shared" ref="BD82:BD92" si="9">SUM(BE82:BP82)</f>
        <v>0</v>
      </c>
      <c r="BE82" s="14">
        <v>0</v>
      </c>
      <c r="BF82" s="14">
        <v>0</v>
      </c>
      <c r="BG82" s="14">
        <v>0</v>
      </c>
      <c r="BH82" s="14">
        <v>0</v>
      </c>
      <c r="BI82" s="14">
        <v>0</v>
      </c>
      <c r="BJ82" s="14">
        <v>0</v>
      </c>
      <c r="BK82" s="14">
        <v>0</v>
      </c>
      <c r="BL82" s="14">
        <v>0</v>
      </c>
      <c r="BM82" s="14">
        <v>0</v>
      </c>
      <c r="BN82" s="14">
        <v>0</v>
      </c>
      <c r="BO82" s="14">
        <v>0</v>
      </c>
      <c r="BP82" s="14">
        <v>0</v>
      </c>
      <c r="BQ82" s="14">
        <f t="shared" si="7"/>
        <v>0</v>
      </c>
      <c r="BR82" s="14" t="s">
        <v>53</v>
      </c>
      <c r="BS82" s="14" t="s">
        <v>53</v>
      </c>
      <c r="BT82" s="14">
        <v>0</v>
      </c>
      <c r="BU82" s="14">
        <v>0</v>
      </c>
      <c r="BV82" s="14">
        <v>0</v>
      </c>
      <c r="BW82" s="14">
        <v>0</v>
      </c>
      <c r="BX82" s="14"/>
      <c r="BY82" s="14"/>
      <c r="BZ82" s="14"/>
      <c r="CA82" s="14"/>
      <c r="CB82" s="14"/>
      <c r="CC82" s="14"/>
    </row>
    <row r="83" spans="1:81" x14ac:dyDescent="0.2">
      <c r="A83" s="15" t="s">
        <v>68</v>
      </c>
      <c r="B83" s="15" t="s">
        <v>85</v>
      </c>
      <c r="C83" s="16" t="s">
        <v>71</v>
      </c>
      <c r="D83" s="14">
        <v>816494824</v>
      </c>
      <c r="E83" s="14">
        <v>35808648</v>
      </c>
      <c r="F83" s="14">
        <v>39468896</v>
      </c>
      <c r="G83" s="14">
        <v>52726968</v>
      </c>
      <c r="H83" s="14">
        <v>53897960</v>
      </c>
      <c r="I83" s="14">
        <v>67886981</v>
      </c>
      <c r="J83" s="14">
        <v>68516859</v>
      </c>
      <c r="K83" s="14">
        <v>90106159</v>
      </c>
      <c r="L83" s="14">
        <v>88751216</v>
      </c>
      <c r="M83" s="14">
        <v>81277483</v>
      </c>
      <c r="N83" s="14">
        <v>85430901</v>
      </c>
      <c r="O83" s="14">
        <v>81173089</v>
      </c>
      <c r="P83" s="14">
        <v>71449664</v>
      </c>
      <c r="Q83" s="14">
        <v>999011305</v>
      </c>
      <c r="R83" s="14">
        <v>66184266</v>
      </c>
      <c r="S83" s="14">
        <v>42196771</v>
      </c>
      <c r="T83" s="14">
        <v>73607079</v>
      </c>
      <c r="U83" s="14">
        <v>77942519</v>
      </c>
      <c r="V83" s="14">
        <v>91665532</v>
      </c>
      <c r="W83" s="14">
        <v>88958897</v>
      </c>
      <c r="X83" s="14">
        <v>90708861</v>
      </c>
      <c r="Y83" s="14">
        <v>94651136</v>
      </c>
      <c r="Z83" s="14">
        <v>96334750</v>
      </c>
      <c r="AA83" s="14">
        <v>93099720</v>
      </c>
      <c r="AB83" s="14">
        <v>87427345</v>
      </c>
      <c r="AC83" s="14">
        <v>96234429</v>
      </c>
      <c r="AD83" s="14">
        <v>1015571259</v>
      </c>
      <c r="AE83" s="14">
        <v>93788547</v>
      </c>
      <c r="AF83" s="14">
        <v>85493603</v>
      </c>
      <c r="AG83" s="14">
        <v>56390697</v>
      </c>
      <c r="AH83" s="14">
        <v>66413343</v>
      </c>
      <c r="AI83" s="14">
        <v>56414753</v>
      </c>
      <c r="AJ83" s="14">
        <v>95271071</v>
      </c>
      <c r="AK83" s="14">
        <v>84781268</v>
      </c>
      <c r="AL83" s="14">
        <v>105084556</v>
      </c>
      <c r="AM83" s="14">
        <v>90776336</v>
      </c>
      <c r="AN83" s="14">
        <v>99935902</v>
      </c>
      <c r="AO83" s="14">
        <v>88300899</v>
      </c>
      <c r="AP83" s="14">
        <v>92920284</v>
      </c>
      <c r="AQ83" s="14">
        <f t="shared" si="8"/>
        <v>983852495</v>
      </c>
      <c r="AR83" s="14">
        <v>87367407</v>
      </c>
      <c r="AS83" s="14">
        <v>74329041</v>
      </c>
      <c r="AT83" s="14">
        <v>84445128</v>
      </c>
      <c r="AU83" s="14">
        <v>70886548</v>
      </c>
      <c r="AV83" s="14">
        <v>76339153</v>
      </c>
      <c r="AW83" s="14">
        <v>82758572</v>
      </c>
      <c r="AX83" s="14">
        <v>75037269</v>
      </c>
      <c r="AY83" s="14">
        <v>88602018</v>
      </c>
      <c r="AZ83" s="14">
        <v>84258657</v>
      </c>
      <c r="BA83" s="14">
        <v>86954139</v>
      </c>
      <c r="BB83" s="14">
        <v>87908630</v>
      </c>
      <c r="BC83" s="14">
        <v>84965933</v>
      </c>
      <c r="BD83" s="14">
        <f t="shared" si="9"/>
        <v>685608290</v>
      </c>
      <c r="BE83" s="14">
        <v>81487996</v>
      </c>
      <c r="BF83" s="14">
        <v>38670603</v>
      </c>
      <c r="BG83" s="14">
        <v>34737674</v>
      </c>
      <c r="BH83" s="14">
        <v>16049404</v>
      </c>
      <c r="BI83" s="14">
        <v>35203684</v>
      </c>
      <c r="BJ83" s="14">
        <v>33983635</v>
      </c>
      <c r="BK83" s="14">
        <v>73206428</v>
      </c>
      <c r="BL83" s="14">
        <v>83106746</v>
      </c>
      <c r="BM83" s="14">
        <v>86564172</v>
      </c>
      <c r="BN83" s="14">
        <v>79177233</v>
      </c>
      <c r="BO83" s="14">
        <v>77082267</v>
      </c>
      <c r="BP83" s="14">
        <v>46338448</v>
      </c>
      <c r="BQ83" s="14">
        <f t="shared" si="7"/>
        <v>465435986</v>
      </c>
      <c r="BR83" s="14">
        <v>79039736</v>
      </c>
      <c r="BS83" s="14">
        <v>74568740</v>
      </c>
      <c r="BT83" s="14">
        <v>74194893</v>
      </c>
      <c r="BU83" s="14">
        <v>82483877</v>
      </c>
      <c r="BV83" s="14">
        <v>82267655</v>
      </c>
      <c r="BW83" s="14">
        <v>72881085</v>
      </c>
      <c r="BX83" s="14"/>
      <c r="BY83" s="14"/>
      <c r="BZ83" s="14"/>
      <c r="CA83" s="14"/>
      <c r="CB83" s="14"/>
      <c r="CC83" s="14"/>
    </row>
    <row r="84" spans="1:81" x14ac:dyDescent="0.2">
      <c r="A84" s="15" t="s">
        <v>72</v>
      </c>
      <c r="B84" s="15" t="s">
        <v>85</v>
      </c>
      <c r="C84" s="16" t="s">
        <v>73</v>
      </c>
      <c r="D84" s="14">
        <v>406012747</v>
      </c>
      <c r="E84" s="14">
        <v>25021266</v>
      </c>
      <c r="F84" s="14">
        <v>31096223</v>
      </c>
      <c r="G84" s="14">
        <v>29058565</v>
      </c>
      <c r="H84" s="14">
        <v>30832058</v>
      </c>
      <c r="I84" s="14">
        <v>29756097</v>
      </c>
      <c r="J84" s="14">
        <v>34507802</v>
      </c>
      <c r="K84" s="14">
        <v>41185458</v>
      </c>
      <c r="L84" s="14">
        <v>38898023</v>
      </c>
      <c r="M84" s="14">
        <v>38650417</v>
      </c>
      <c r="N84" s="14">
        <v>37674924</v>
      </c>
      <c r="O84" s="14">
        <v>36084035</v>
      </c>
      <c r="P84" s="14">
        <v>33247879</v>
      </c>
      <c r="Q84" s="14">
        <v>400515925</v>
      </c>
      <c r="R84" s="14">
        <v>37076222</v>
      </c>
      <c r="S84" s="14">
        <v>31980842</v>
      </c>
      <c r="T84" s="14">
        <v>34680656</v>
      </c>
      <c r="U84" s="14">
        <v>32850063</v>
      </c>
      <c r="V84" s="14">
        <v>33627611</v>
      </c>
      <c r="W84" s="14">
        <v>31870072</v>
      </c>
      <c r="X84" s="14">
        <v>37261484</v>
      </c>
      <c r="Y84" s="14">
        <v>37759830</v>
      </c>
      <c r="Z84" s="14">
        <v>34472653</v>
      </c>
      <c r="AA84" s="14">
        <v>36542385</v>
      </c>
      <c r="AB84" s="14">
        <v>22153808</v>
      </c>
      <c r="AC84" s="14">
        <v>30240299</v>
      </c>
      <c r="AD84" s="14">
        <v>369321166</v>
      </c>
      <c r="AE84" s="14">
        <v>23693006</v>
      </c>
      <c r="AF84" s="14">
        <v>27252428</v>
      </c>
      <c r="AG84" s="14">
        <v>34011328</v>
      </c>
      <c r="AH84" s="14">
        <v>27853962</v>
      </c>
      <c r="AI84" s="14">
        <v>29987612</v>
      </c>
      <c r="AJ84" s="14">
        <v>30005187</v>
      </c>
      <c r="AK84" s="14">
        <v>33774298</v>
      </c>
      <c r="AL84" s="14">
        <v>35088519</v>
      </c>
      <c r="AM84" s="14">
        <v>33992573</v>
      </c>
      <c r="AN84" s="14">
        <v>31709538</v>
      </c>
      <c r="AO84" s="14">
        <v>34384484</v>
      </c>
      <c r="AP84" s="14">
        <v>27568231</v>
      </c>
      <c r="AQ84" s="14">
        <f t="shared" si="8"/>
        <v>399159313</v>
      </c>
      <c r="AR84" s="14">
        <v>30108220</v>
      </c>
      <c r="AS84" s="14">
        <v>30993666</v>
      </c>
      <c r="AT84" s="14">
        <v>29339409</v>
      </c>
      <c r="AU84" s="14">
        <v>32321400</v>
      </c>
      <c r="AV84" s="14">
        <v>33222594</v>
      </c>
      <c r="AW84" s="14">
        <v>35394924</v>
      </c>
      <c r="AX84" s="14">
        <v>34137492</v>
      </c>
      <c r="AY84" s="14">
        <v>37939603</v>
      </c>
      <c r="AZ84" s="14">
        <v>36582649</v>
      </c>
      <c r="BA84" s="14">
        <v>37524016</v>
      </c>
      <c r="BB84" s="14">
        <v>34164652</v>
      </c>
      <c r="BC84" s="14">
        <v>27430688</v>
      </c>
      <c r="BD84" s="14">
        <f t="shared" si="9"/>
        <v>409068317</v>
      </c>
      <c r="BE84" s="14">
        <v>32280331</v>
      </c>
      <c r="BF84" s="14">
        <v>32413036</v>
      </c>
      <c r="BG84" s="14">
        <v>22015789</v>
      </c>
      <c r="BH84" s="14">
        <v>34776696</v>
      </c>
      <c r="BI84" s="14">
        <v>38813822</v>
      </c>
      <c r="BJ84" s="14">
        <v>35975094</v>
      </c>
      <c r="BK84" s="14">
        <v>33772093</v>
      </c>
      <c r="BL84" s="14">
        <v>36324975</v>
      </c>
      <c r="BM84" s="14">
        <v>34265900</v>
      </c>
      <c r="BN84" s="14">
        <v>42201389</v>
      </c>
      <c r="BO84" s="14">
        <v>36708183</v>
      </c>
      <c r="BP84" s="14">
        <v>29521009</v>
      </c>
      <c r="BQ84" s="14">
        <f t="shared" si="7"/>
        <v>220208207</v>
      </c>
      <c r="BR84" s="14">
        <v>35882849</v>
      </c>
      <c r="BS84" s="14">
        <v>30382099</v>
      </c>
      <c r="BT84" s="14">
        <v>39176060</v>
      </c>
      <c r="BU84" s="14">
        <v>39256930</v>
      </c>
      <c r="BV84" s="14">
        <v>39572747</v>
      </c>
      <c r="BW84" s="14">
        <v>35937522</v>
      </c>
      <c r="BX84" s="14"/>
      <c r="BY84" s="14"/>
      <c r="BZ84" s="14"/>
      <c r="CA84" s="14"/>
      <c r="CB84" s="14"/>
      <c r="CC84" s="14"/>
    </row>
    <row r="85" spans="1:81" x14ac:dyDescent="0.2">
      <c r="A85" s="15" t="s">
        <v>72</v>
      </c>
      <c r="B85" s="15" t="s">
        <v>85</v>
      </c>
      <c r="C85" s="16" t="s">
        <v>74</v>
      </c>
      <c r="D85" s="14">
        <v>268353756</v>
      </c>
      <c r="E85" s="14">
        <v>11125714</v>
      </c>
      <c r="F85" s="14">
        <v>14730836</v>
      </c>
      <c r="G85" s="14">
        <v>22055745</v>
      </c>
      <c r="H85" s="14">
        <v>21417587</v>
      </c>
      <c r="I85" s="14">
        <v>19434678</v>
      </c>
      <c r="J85" s="14">
        <v>25563960</v>
      </c>
      <c r="K85" s="14">
        <v>23592094</v>
      </c>
      <c r="L85" s="14">
        <v>30229781</v>
      </c>
      <c r="M85" s="14">
        <v>27228373</v>
      </c>
      <c r="N85" s="14">
        <v>23891311</v>
      </c>
      <c r="O85" s="14">
        <v>24944558</v>
      </c>
      <c r="P85" s="14">
        <v>24139119</v>
      </c>
      <c r="Q85" s="14">
        <v>310508595</v>
      </c>
      <c r="R85" s="14">
        <v>28589788</v>
      </c>
      <c r="S85" s="14">
        <v>23594240</v>
      </c>
      <c r="T85" s="14">
        <v>24919905</v>
      </c>
      <c r="U85" s="14">
        <v>23344695</v>
      </c>
      <c r="V85" s="14">
        <v>31976498</v>
      </c>
      <c r="W85" s="14">
        <v>18795045</v>
      </c>
      <c r="X85" s="14">
        <v>26501542</v>
      </c>
      <c r="Y85" s="14">
        <v>24642464</v>
      </c>
      <c r="Z85" s="14">
        <v>26107876</v>
      </c>
      <c r="AA85" s="14">
        <v>27610298</v>
      </c>
      <c r="AB85" s="14">
        <v>29377714</v>
      </c>
      <c r="AC85" s="14">
        <v>25048530</v>
      </c>
      <c r="AD85" s="14">
        <v>255138924</v>
      </c>
      <c r="AE85" s="14">
        <v>29037669</v>
      </c>
      <c r="AF85" s="14">
        <v>20837751</v>
      </c>
      <c r="AG85" s="14">
        <v>22022316</v>
      </c>
      <c r="AH85" s="14">
        <v>22468443</v>
      </c>
      <c r="AI85" s="14">
        <v>21611727</v>
      </c>
      <c r="AJ85" s="14">
        <v>22031745</v>
      </c>
      <c r="AK85" s="14">
        <v>15691852</v>
      </c>
      <c r="AL85" s="14">
        <v>11400157</v>
      </c>
      <c r="AM85" s="14">
        <v>20164956</v>
      </c>
      <c r="AN85" s="14">
        <v>30130241</v>
      </c>
      <c r="AO85" s="14">
        <v>25284496</v>
      </c>
      <c r="AP85" s="14">
        <v>14457571</v>
      </c>
      <c r="AQ85" s="14">
        <f t="shared" si="8"/>
        <v>245003344</v>
      </c>
      <c r="AR85" s="14">
        <v>24320952</v>
      </c>
      <c r="AS85" s="14">
        <v>20734556</v>
      </c>
      <c r="AT85" s="14">
        <v>24555766</v>
      </c>
      <c r="AU85" s="14">
        <v>10913353</v>
      </c>
      <c r="AV85" s="14">
        <v>19713320</v>
      </c>
      <c r="AW85" s="14">
        <v>21634621</v>
      </c>
      <c r="AX85" s="14">
        <v>22731986</v>
      </c>
      <c r="AY85" s="14">
        <v>24647846</v>
      </c>
      <c r="AZ85" s="14">
        <v>19582849</v>
      </c>
      <c r="BA85" s="14">
        <v>21916588</v>
      </c>
      <c r="BB85" s="14">
        <v>14562899</v>
      </c>
      <c r="BC85" s="14">
        <v>19688608</v>
      </c>
      <c r="BD85" s="14">
        <f t="shared" si="9"/>
        <v>264669342</v>
      </c>
      <c r="BE85" s="14">
        <v>20505114</v>
      </c>
      <c r="BF85" s="14">
        <v>23210996</v>
      </c>
      <c r="BG85" s="14">
        <v>18758407</v>
      </c>
      <c r="BH85" s="14">
        <v>17424984</v>
      </c>
      <c r="BI85" s="14">
        <v>24623111</v>
      </c>
      <c r="BJ85" s="14">
        <v>18618729</v>
      </c>
      <c r="BK85" s="14">
        <v>18058073</v>
      </c>
      <c r="BL85" s="14">
        <v>22284230</v>
      </c>
      <c r="BM85" s="14">
        <v>22391212</v>
      </c>
      <c r="BN85" s="14">
        <v>28358231</v>
      </c>
      <c r="BO85" s="14">
        <v>25170330</v>
      </c>
      <c r="BP85" s="14">
        <v>25265925</v>
      </c>
      <c r="BQ85" s="14">
        <f t="shared" si="7"/>
        <v>152577608</v>
      </c>
      <c r="BR85" s="14">
        <v>22026355</v>
      </c>
      <c r="BS85" s="14">
        <v>24392857</v>
      </c>
      <c r="BT85" s="14">
        <v>27157676</v>
      </c>
      <c r="BU85" s="14">
        <v>26964901</v>
      </c>
      <c r="BV85" s="14">
        <v>25512579</v>
      </c>
      <c r="BW85" s="14">
        <v>26523240</v>
      </c>
      <c r="BX85" s="14"/>
      <c r="BY85" s="14"/>
      <c r="BZ85" s="14"/>
      <c r="CA85" s="14"/>
      <c r="CB85" s="14"/>
      <c r="CC85" s="14"/>
    </row>
    <row r="86" spans="1:81" x14ac:dyDescent="0.2">
      <c r="A86" s="15" t="s">
        <v>68</v>
      </c>
      <c r="B86" s="15" t="s">
        <v>85</v>
      </c>
      <c r="C86" s="16" t="s">
        <v>75</v>
      </c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>
        <f t="shared" si="8"/>
        <v>0</v>
      </c>
      <c r="AR86" s="14">
        <v>0</v>
      </c>
      <c r="AS86" s="14">
        <v>0</v>
      </c>
      <c r="AT86" s="14">
        <v>0</v>
      </c>
      <c r="AU86" s="14">
        <v>0</v>
      </c>
      <c r="AV86" s="14">
        <v>0</v>
      </c>
      <c r="AW86" s="14">
        <v>0</v>
      </c>
      <c r="AX86" s="14">
        <v>0</v>
      </c>
      <c r="AY86" s="14">
        <v>0</v>
      </c>
      <c r="AZ86" s="14">
        <v>0</v>
      </c>
      <c r="BA86" s="14">
        <v>0</v>
      </c>
      <c r="BB86" s="14">
        <v>0</v>
      </c>
      <c r="BC86" s="14">
        <v>0</v>
      </c>
      <c r="BD86" s="14">
        <f t="shared" si="9"/>
        <v>0</v>
      </c>
      <c r="BE86" s="14">
        <v>0</v>
      </c>
      <c r="BF86" s="14">
        <v>0</v>
      </c>
      <c r="BG86" s="14">
        <v>0</v>
      </c>
      <c r="BH86" s="14">
        <v>0</v>
      </c>
      <c r="BI86" s="14">
        <v>0</v>
      </c>
      <c r="BJ86" s="14">
        <v>0</v>
      </c>
      <c r="BK86" s="14">
        <v>0</v>
      </c>
      <c r="BL86" s="14">
        <v>0</v>
      </c>
      <c r="BM86" s="14">
        <v>0</v>
      </c>
      <c r="BN86" s="14">
        <v>0</v>
      </c>
      <c r="BO86" s="14">
        <v>0</v>
      </c>
      <c r="BP86" s="14">
        <v>0</v>
      </c>
      <c r="BQ86" s="14">
        <f t="shared" si="7"/>
        <v>0</v>
      </c>
      <c r="BR86" s="14" t="s">
        <v>53</v>
      </c>
      <c r="BS86" s="14" t="s">
        <v>53</v>
      </c>
      <c r="BT86" s="14">
        <v>0</v>
      </c>
      <c r="BU86" s="14">
        <v>0</v>
      </c>
      <c r="BV86" s="14">
        <v>0</v>
      </c>
      <c r="BW86" s="14">
        <v>0</v>
      </c>
      <c r="BX86" s="14"/>
      <c r="BY86" s="14"/>
      <c r="BZ86" s="14"/>
      <c r="CA86" s="14"/>
      <c r="CB86" s="14"/>
      <c r="CC86" s="14"/>
    </row>
    <row r="87" spans="1:81" x14ac:dyDescent="0.2">
      <c r="A87" s="15" t="s">
        <v>76</v>
      </c>
      <c r="B87" s="15" t="s">
        <v>85</v>
      </c>
      <c r="C87" s="16" t="s">
        <v>77</v>
      </c>
      <c r="D87" s="14">
        <v>112605614</v>
      </c>
      <c r="E87" s="14">
        <v>8654285</v>
      </c>
      <c r="F87" s="14">
        <v>5996943</v>
      </c>
      <c r="G87" s="14">
        <v>7605219</v>
      </c>
      <c r="H87" s="14">
        <v>8033596</v>
      </c>
      <c r="I87" s="14">
        <v>10460080</v>
      </c>
      <c r="J87" s="14">
        <v>10554157</v>
      </c>
      <c r="K87" s="14">
        <v>11605112</v>
      </c>
      <c r="L87" s="14">
        <v>12365736</v>
      </c>
      <c r="M87" s="14">
        <v>10089216</v>
      </c>
      <c r="N87" s="14">
        <v>9332464</v>
      </c>
      <c r="O87" s="14">
        <v>9337280</v>
      </c>
      <c r="P87" s="14">
        <v>8571526</v>
      </c>
      <c r="Q87" s="14">
        <v>138588620</v>
      </c>
      <c r="R87" s="14">
        <v>10252237</v>
      </c>
      <c r="S87" s="14">
        <v>10657173</v>
      </c>
      <c r="T87" s="14">
        <v>10507877</v>
      </c>
      <c r="U87" s="14">
        <v>10259738</v>
      </c>
      <c r="V87" s="14">
        <v>12089552</v>
      </c>
      <c r="W87" s="14">
        <v>13082477</v>
      </c>
      <c r="X87" s="14">
        <v>12270250</v>
      </c>
      <c r="Y87" s="14">
        <v>12224950</v>
      </c>
      <c r="Z87" s="14">
        <v>12088373</v>
      </c>
      <c r="AA87" s="14">
        <v>11726467</v>
      </c>
      <c r="AB87" s="14">
        <v>11907335</v>
      </c>
      <c r="AC87" s="14">
        <v>11522191</v>
      </c>
      <c r="AD87" s="14">
        <v>151769895</v>
      </c>
      <c r="AE87" s="14">
        <v>11811008</v>
      </c>
      <c r="AF87" s="14">
        <v>11045769</v>
      </c>
      <c r="AG87" s="14">
        <v>11749875</v>
      </c>
      <c r="AH87" s="14">
        <v>12837948</v>
      </c>
      <c r="AI87" s="14">
        <v>14275751</v>
      </c>
      <c r="AJ87" s="14">
        <v>12224975</v>
      </c>
      <c r="AK87" s="14">
        <v>12901107</v>
      </c>
      <c r="AL87" s="14">
        <v>13060754</v>
      </c>
      <c r="AM87" s="14">
        <v>13039535</v>
      </c>
      <c r="AN87" s="14">
        <v>13480931</v>
      </c>
      <c r="AO87" s="14">
        <v>12660792</v>
      </c>
      <c r="AP87" s="14">
        <v>12681450</v>
      </c>
      <c r="AQ87" s="14">
        <f t="shared" si="8"/>
        <v>117820494</v>
      </c>
      <c r="AR87" s="14">
        <v>8041064</v>
      </c>
      <c r="AS87" s="14">
        <v>5543822</v>
      </c>
      <c r="AT87" s="14">
        <v>7739533</v>
      </c>
      <c r="AU87" s="14">
        <v>10358154</v>
      </c>
      <c r="AV87" s="14">
        <v>10314870</v>
      </c>
      <c r="AW87" s="14">
        <v>12220594</v>
      </c>
      <c r="AX87" s="14">
        <v>14084214</v>
      </c>
      <c r="AY87" s="14">
        <v>13465750</v>
      </c>
      <c r="AZ87" s="14">
        <v>12336298</v>
      </c>
      <c r="BA87" s="14">
        <v>11216516</v>
      </c>
      <c r="BB87" s="14">
        <v>9628252</v>
      </c>
      <c r="BC87" s="14">
        <v>2871427</v>
      </c>
      <c r="BD87" s="14">
        <f t="shared" si="9"/>
        <v>87288883</v>
      </c>
      <c r="BE87" s="14">
        <v>4717469</v>
      </c>
      <c r="BF87" s="14">
        <v>8886288</v>
      </c>
      <c r="BG87" s="14">
        <v>6956271</v>
      </c>
      <c r="BH87" s="14">
        <v>12504445</v>
      </c>
      <c r="BI87" s="14">
        <v>8637286</v>
      </c>
      <c r="BJ87" s="14">
        <v>7780446</v>
      </c>
      <c r="BK87" s="14">
        <v>10197150</v>
      </c>
      <c r="BL87" s="14">
        <v>11211115</v>
      </c>
      <c r="BM87" s="14">
        <v>11035614</v>
      </c>
      <c r="BN87" s="14">
        <v>1219936</v>
      </c>
      <c r="BO87" s="14">
        <v>0</v>
      </c>
      <c r="BP87" s="14">
        <v>4142863</v>
      </c>
      <c r="BQ87" s="14">
        <f t="shared" si="7"/>
        <v>52797288</v>
      </c>
      <c r="BR87" s="14">
        <v>4186979</v>
      </c>
      <c r="BS87" s="14">
        <v>8048101</v>
      </c>
      <c r="BT87" s="14">
        <v>9409452</v>
      </c>
      <c r="BU87" s="14">
        <v>10241687</v>
      </c>
      <c r="BV87" s="14">
        <v>10999764</v>
      </c>
      <c r="BW87" s="14">
        <v>9911305</v>
      </c>
      <c r="BX87" s="14"/>
      <c r="BY87" s="14"/>
      <c r="BZ87" s="14"/>
      <c r="CA87" s="14"/>
      <c r="CB87" s="14"/>
      <c r="CC87" s="14"/>
    </row>
    <row r="88" spans="1:81" x14ac:dyDescent="0.2">
      <c r="A88" s="15" t="s">
        <v>68</v>
      </c>
      <c r="B88" s="15" t="s">
        <v>85</v>
      </c>
      <c r="C88" s="16" t="s">
        <v>78</v>
      </c>
      <c r="D88" s="14">
        <v>2840497</v>
      </c>
      <c r="E88" s="14">
        <v>76988</v>
      </c>
      <c r="F88" s="14">
        <v>1044257</v>
      </c>
      <c r="G88" s="14">
        <v>0</v>
      </c>
      <c r="H88" s="14">
        <v>1719252</v>
      </c>
      <c r="I88" s="14">
        <v>0</v>
      </c>
      <c r="J88" s="14">
        <v>0</v>
      </c>
      <c r="K88" s="14">
        <v>0</v>
      </c>
      <c r="L88" s="14">
        <v>0</v>
      </c>
      <c r="M88" s="14">
        <v>0</v>
      </c>
      <c r="N88" s="14">
        <v>0</v>
      </c>
      <c r="O88" s="14">
        <v>0</v>
      </c>
      <c r="P88" s="14">
        <v>0</v>
      </c>
      <c r="Q88" s="14">
        <v>0</v>
      </c>
      <c r="R88" s="14">
        <v>0</v>
      </c>
      <c r="S88" s="14">
        <v>0</v>
      </c>
      <c r="T88" s="14">
        <v>0</v>
      </c>
      <c r="U88" s="14">
        <v>0</v>
      </c>
      <c r="V88" s="14">
        <v>0</v>
      </c>
      <c r="W88" s="14">
        <v>0</v>
      </c>
      <c r="X88" s="14">
        <v>0</v>
      </c>
      <c r="Y88" s="14">
        <v>0</v>
      </c>
      <c r="Z88" s="14">
        <v>0</v>
      </c>
      <c r="AA88" s="14">
        <v>0</v>
      </c>
      <c r="AB88" s="14">
        <v>0</v>
      </c>
      <c r="AC88" s="14">
        <v>0</v>
      </c>
      <c r="AD88" s="14">
        <v>24807</v>
      </c>
      <c r="AE88" s="14">
        <v>0</v>
      </c>
      <c r="AF88" s="14">
        <v>0</v>
      </c>
      <c r="AG88" s="14">
        <v>0</v>
      </c>
      <c r="AH88" s="14">
        <v>0</v>
      </c>
      <c r="AI88" s="14">
        <v>0</v>
      </c>
      <c r="AJ88" s="14">
        <v>0</v>
      </c>
      <c r="AK88" s="14">
        <v>0</v>
      </c>
      <c r="AL88" s="14">
        <v>24807</v>
      </c>
      <c r="AM88" s="14">
        <v>0</v>
      </c>
      <c r="AN88" s="14">
        <v>0</v>
      </c>
      <c r="AO88" s="14">
        <v>0</v>
      </c>
      <c r="AP88" s="14">
        <v>0</v>
      </c>
      <c r="AQ88" s="14">
        <f t="shared" si="8"/>
        <v>0</v>
      </c>
      <c r="AR88" s="14">
        <v>0</v>
      </c>
      <c r="AS88" s="14">
        <v>0</v>
      </c>
      <c r="AT88" s="14">
        <v>0</v>
      </c>
      <c r="AU88" s="14">
        <v>0</v>
      </c>
      <c r="AV88" s="14">
        <v>0</v>
      </c>
      <c r="AW88" s="14">
        <v>0</v>
      </c>
      <c r="AX88" s="14">
        <v>0</v>
      </c>
      <c r="AY88" s="14">
        <v>0</v>
      </c>
      <c r="AZ88" s="14">
        <v>0</v>
      </c>
      <c r="BA88" s="14">
        <v>0</v>
      </c>
      <c r="BB88" s="14">
        <v>0</v>
      </c>
      <c r="BC88" s="14">
        <v>0</v>
      </c>
      <c r="BD88" s="14">
        <f t="shared" si="9"/>
        <v>7586</v>
      </c>
      <c r="BE88" s="14">
        <v>0</v>
      </c>
      <c r="BF88" s="14">
        <v>0</v>
      </c>
      <c r="BG88" s="14">
        <v>0</v>
      </c>
      <c r="BH88" s="14">
        <v>0</v>
      </c>
      <c r="BI88" s="14">
        <v>0</v>
      </c>
      <c r="BJ88" s="14">
        <v>0</v>
      </c>
      <c r="BK88" s="14">
        <v>0</v>
      </c>
      <c r="BL88" s="14">
        <v>0</v>
      </c>
      <c r="BM88" s="14">
        <v>0</v>
      </c>
      <c r="BN88" s="14">
        <v>0</v>
      </c>
      <c r="BO88" s="14">
        <v>7586</v>
      </c>
      <c r="BP88" s="14">
        <v>0</v>
      </c>
      <c r="BQ88" s="14">
        <f t="shared" si="7"/>
        <v>0</v>
      </c>
      <c r="BR88" s="14" t="s">
        <v>53</v>
      </c>
      <c r="BS88" s="14" t="s">
        <v>53</v>
      </c>
      <c r="BT88" s="14">
        <v>0</v>
      </c>
      <c r="BU88" s="14">
        <v>0</v>
      </c>
      <c r="BV88" s="14">
        <v>0</v>
      </c>
      <c r="BW88" s="14">
        <v>0</v>
      </c>
      <c r="BX88" s="14"/>
      <c r="BY88" s="14"/>
      <c r="BZ88" s="14"/>
      <c r="CA88" s="14"/>
      <c r="CB88" s="14"/>
      <c r="CC88" s="14"/>
    </row>
    <row r="89" spans="1:81" x14ac:dyDescent="0.2">
      <c r="A89" s="15" t="s">
        <v>68</v>
      </c>
      <c r="B89" s="15" t="s">
        <v>85</v>
      </c>
      <c r="C89" s="16" t="s">
        <v>79</v>
      </c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>
        <f t="shared" si="8"/>
        <v>0</v>
      </c>
      <c r="AR89" s="14">
        <v>0</v>
      </c>
      <c r="AS89" s="14">
        <v>0</v>
      </c>
      <c r="AT89" s="14">
        <v>0</v>
      </c>
      <c r="AU89" s="14">
        <v>0</v>
      </c>
      <c r="AV89" s="14">
        <v>0</v>
      </c>
      <c r="AW89" s="14">
        <v>0</v>
      </c>
      <c r="AX89" s="14">
        <v>0</v>
      </c>
      <c r="AY89" s="14">
        <v>0</v>
      </c>
      <c r="AZ89" s="14">
        <v>0</v>
      </c>
      <c r="BA89" s="14">
        <v>0</v>
      </c>
      <c r="BB89" s="14">
        <v>0</v>
      </c>
      <c r="BC89" s="14">
        <v>0</v>
      </c>
      <c r="BD89" s="14">
        <f t="shared" si="9"/>
        <v>0</v>
      </c>
      <c r="BE89" s="14">
        <v>0</v>
      </c>
      <c r="BF89" s="14">
        <v>0</v>
      </c>
      <c r="BG89" s="14">
        <v>0</v>
      </c>
      <c r="BH89" s="14">
        <v>0</v>
      </c>
      <c r="BI89" s="14">
        <v>0</v>
      </c>
      <c r="BJ89" s="14">
        <v>0</v>
      </c>
      <c r="BK89" s="14">
        <v>0</v>
      </c>
      <c r="BL89" s="14">
        <v>0</v>
      </c>
      <c r="BM89" s="14">
        <v>0</v>
      </c>
      <c r="BN89" s="14">
        <v>0</v>
      </c>
      <c r="BO89" s="14">
        <v>0</v>
      </c>
      <c r="BP89" s="14">
        <v>0</v>
      </c>
      <c r="BQ89" s="14">
        <f t="shared" si="7"/>
        <v>0</v>
      </c>
      <c r="BR89" s="14" t="s">
        <v>53</v>
      </c>
      <c r="BS89" s="14" t="s">
        <v>53</v>
      </c>
      <c r="BT89" s="14">
        <v>0</v>
      </c>
      <c r="BU89" s="14">
        <v>0</v>
      </c>
      <c r="BV89" s="14">
        <v>0</v>
      </c>
      <c r="BW89" s="14">
        <v>0</v>
      </c>
      <c r="BX89" s="14"/>
      <c r="BY89" s="14"/>
      <c r="BZ89" s="14"/>
      <c r="CA89" s="14"/>
      <c r="CB89" s="14"/>
      <c r="CC89" s="14"/>
    </row>
    <row r="90" spans="1:81" x14ac:dyDescent="0.2">
      <c r="A90" s="15" t="s">
        <v>76</v>
      </c>
      <c r="B90" s="15" t="s">
        <v>85</v>
      </c>
      <c r="C90" s="16" t="s">
        <v>80</v>
      </c>
      <c r="D90" s="14">
        <v>45535557</v>
      </c>
      <c r="E90" s="14">
        <v>3327398</v>
      </c>
      <c r="F90" s="14">
        <v>6489916</v>
      </c>
      <c r="G90" s="14">
        <v>3723132</v>
      </c>
      <c r="H90" s="14">
        <v>4526890</v>
      </c>
      <c r="I90" s="14">
        <v>1503263</v>
      </c>
      <c r="J90" s="14">
        <v>1511249</v>
      </c>
      <c r="K90" s="14">
        <v>5233055</v>
      </c>
      <c r="L90" s="14">
        <v>4497976</v>
      </c>
      <c r="M90" s="14">
        <v>3004817</v>
      </c>
      <c r="N90" s="14">
        <v>6236193</v>
      </c>
      <c r="O90" s="14">
        <v>2705094</v>
      </c>
      <c r="P90" s="14">
        <v>2776574</v>
      </c>
      <c r="Q90" s="14">
        <v>99355137</v>
      </c>
      <c r="R90" s="14">
        <v>1351774</v>
      </c>
      <c r="S90" s="14">
        <v>2991537</v>
      </c>
      <c r="T90" s="14">
        <v>5472342</v>
      </c>
      <c r="U90" s="14">
        <v>7362522</v>
      </c>
      <c r="V90" s="14">
        <v>9456398</v>
      </c>
      <c r="W90" s="14">
        <v>9641139</v>
      </c>
      <c r="X90" s="14">
        <v>9942469</v>
      </c>
      <c r="Y90" s="14">
        <v>11664983</v>
      </c>
      <c r="Z90" s="14">
        <v>11504929</v>
      </c>
      <c r="AA90" s="14">
        <v>11336617</v>
      </c>
      <c r="AB90" s="14">
        <v>9598729</v>
      </c>
      <c r="AC90" s="14">
        <v>9031698</v>
      </c>
      <c r="AD90" s="14">
        <v>115396150</v>
      </c>
      <c r="AE90" s="14">
        <v>9637956</v>
      </c>
      <c r="AF90" s="14">
        <v>5899283</v>
      </c>
      <c r="AG90" s="14">
        <v>8720726</v>
      </c>
      <c r="AH90" s="14">
        <v>8202174</v>
      </c>
      <c r="AI90" s="14">
        <v>12111783</v>
      </c>
      <c r="AJ90" s="14">
        <v>11978353</v>
      </c>
      <c r="AK90" s="14">
        <v>14318690</v>
      </c>
      <c r="AL90" s="14">
        <v>13109318</v>
      </c>
      <c r="AM90" s="14">
        <v>7393163</v>
      </c>
      <c r="AN90" s="14">
        <v>6295433</v>
      </c>
      <c r="AO90" s="14">
        <v>7951065</v>
      </c>
      <c r="AP90" s="14">
        <v>9778206</v>
      </c>
      <c r="AQ90" s="14">
        <f t="shared" si="8"/>
        <v>105887774</v>
      </c>
      <c r="AR90" s="14">
        <v>9015743</v>
      </c>
      <c r="AS90" s="14">
        <v>10242271</v>
      </c>
      <c r="AT90" s="14">
        <v>3931707</v>
      </c>
      <c r="AU90" s="14">
        <v>7929702</v>
      </c>
      <c r="AV90" s="14">
        <v>9522398</v>
      </c>
      <c r="AW90" s="14">
        <v>12974512</v>
      </c>
      <c r="AX90" s="14">
        <v>9976710</v>
      </c>
      <c r="AY90" s="14">
        <v>11571206</v>
      </c>
      <c r="AZ90" s="14">
        <v>9803417</v>
      </c>
      <c r="BA90" s="14">
        <v>12906107</v>
      </c>
      <c r="BB90" s="14">
        <v>6469831</v>
      </c>
      <c r="BC90" s="14">
        <v>1544170</v>
      </c>
      <c r="BD90" s="14">
        <f t="shared" si="9"/>
        <v>55315016</v>
      </c>
      <c r="BE90" s="14">
        <v>8882776</v>
      </c>
      <c r="BF90" s="14">
        <v>1277841</v>
      </c>
      <c r="BG90" s="14">
        <v>10240956</v>
      </c>
      <c r="BH90" s="14">
        <v>8534986</v>
      </c>
      <c r="BI90" s="14">
        <v>2059951</v>
      </c>
      <c r="BJ90" s="14">
        <v>3489001</v>
      </c>
      <c r="BK90" s="14">
        <v>5467017</v>
      </c>
      <c r="BL90" s="14">
        <v>1948860</v>
      </c>
      <c r="BM90" s="14">
        <v>2509488</v>
      </c>
      <c r="BN90" s="14">
        <v>0</v>
      </c>
      <c r="BO90" s="14">
        <v>4688048</v>
      </c>
      <c r="BP90" s="14">
        <v>6216092</v>
      </c>
      <c r="BQ90" s="14">
        <f t="shared" si="7"/>
        <v>42313084</v>
      </c>
      <c r="BR90" s="14">
        <v>4645473</v>
      </c>
      <c r="BS90" s="14">
        <v>1516090</v>
      </c>
      <c r="BT90" s="14">
        <v>8539391</v>
      </c>
      <c r="BU90" s="14">
        <v>6853327</v>
      </c>
      <c r="BV90" s="14">
        <v>11573945</v>
      </c>
      <c r="BW90" s="14">
        <v>9184858</v>
      </c>
      <c r="BX90" s="14"/>
      <c r="BY90" s="14"/>
      <c r="BZ90" s="14"/>
      <c r="CA90" s="14"/>
      <c r="CB90" s="14"/>
      <c r="CC90" s="14"/>
    </row>
    <row r="91" spans="1:81" x14ac:dyDescent="0.2">
      <c r="A91" s="22" t="s">
        <v>81</v>
      </c>
      <c r="B91" s="22" t="s">
        <v>85</v>
      </c>
      <c r="C91" s="23" t="s">
        <v>82</v>
      </c>
      <c r="D91" s="24">
        <v>2007243875</v>
      </c>
      <c r="E91" s="24">
        <v>141026849</v>
      </c>
      <c r="F91" s="24">
        <v>158187649</v>
      </c>
      <c r="G91" s="24">
        <v>164003404</v>
      </c>
      <c r="H91" s="24">
        <v>152207106</v>
      </c>
      <c r="I91" s="24">
        <v>165906353</v>
      </c>
      <c r="J91" s="24">
        <v>177592191</v>
      </c>
      <c r="K91" s="24">
        <v>189759368</v>
      </c>
      <c r="L91" s="24">
        <v>185810685</v>
      </c>
      <c r="M91" s="24">
        <v>183298305</v>
      </c>
      <c r="N91" s="24">
        <v>182146846</v>
      </c>
      <c r="O91" s="24">
        <v>162342351</v>
      </c>
      <c r="P91" s="24">
        <v>144962768</v>
      </c>
      <c r="Q91" s="24">
        <v>1971718577</v>
      </c>
      <c r="R91" s="24">
        <v>143628945</v>
      </c>
      <c r="S91" s="24">
        <v>132900733</v>
      </c>
      <c r="T91" s="24">
        <v>144560417</v>
      </c>
      <c r="U91" s="24">
        <v>137946083</v>
      </c>
      <c r="V91" s="24">
        <v>163325928</v>
      </c>
      <c r="W91" s="24">
        <v>145708583</v>
      </c>
      <c r="X91" s="24">
        <v>191221402</v>
      </c>
      <c r="Y91" s="24">
        <v>191705138</v>
      </c>
      <c r="Z91" s="24">
        <v>186272112</v>
      </c>
      <c r="AA91" s="24">
        <v>203974715</v>
      </c>
      <c r="AB91" s="24">
        <v>171531956</v>
      </c>
      <c r="AC91" s="24">
        <v>158942565</v>
      </c>
      <c r="AD91" s="24">
        <v>2052549558</v>
      </c>
      <c r="AE91" s="24">
        <v>158606315</v>
      </c>
      <c r="AF91" s="24">
        <v>161694107</v>
      </c>
      <c r="AG91" s="24">
        <v>166599616</v>
      </c>
      <c r="AH91" s="24">
        <v>153606625</v>
      </c>
      <c r="AI91" s="24">
        <v>144449736</v>
      </c>
      <c r="AJ91" s="24">
        <v>168885791</v>
      </c>
      <c r="AK91" s="24">
        <v>177638538</v>
      </c>
      <c r="AL91" s="24">
        <v>193325905</v>
      </c>
      <c r="AM91" s="24">
        <v>195904583</v>
      </c>
      <c r="AN91" s="24">
        <v>185029835</v>
      </c>
      <c r="AO91" s="24">
        <v>169638966</v>
      </c>
      <c r="AP91" s="24">
        <v>177169541</v>
      </c>
      <c r="AQ91" s="24">
        <f t="shared" si="8"/>
        <v>2293495672</v>
      </c>
      <c r="AR91" s="24">
        <v>170418122</v>
      </c>
      <c r="AS91" s="24">
        <v>177358056</v>
      </c>
      <c r="AT91" s="24">
        <v>178093620</v>
      </c>
      <c r="AU91" s="24">
        <v>186106634</v>
      </c>
      <c r="AV91" s="24">
        <v>194411692</v>
      </c>
      <c r="AW91" s="24">
        <v>189300803</v>
      </c>
      <c r="AX91" s="24">
        <v>214790914</v>
      </c>
      <c r="AY91" s="24">
        <v>225453225</v>
      </c>
      <c r="AZ91" s="24">
        <v>210037594</v>
      </c>
      <c r="BA91" s="24">
        <v>212655678</v>
      </c>
      <c r="BB91" s="24">
        <v>173596079</v>
      </c>
      <c r="BC91" s="24">
        <v>161273255</v>
      </c>
      <c r="BD91" s="24">
        <f t="shared" si="9"/>
        <v>1744089988</v>
      </c>
      <c r="BE91" s="24">
        <v>157859982</v>
      </c>
      <c r="BF91" s="24">
        <v>154060725</v>
      </c>
      <c r="BG91" s="24">
        <v>96066030</v>
      </c>
      <c r="BH91" s="24">
        <v>115754942</v>
      </c>
      <c r="BI91" s="24">
        <v>130800231</v>
      </c>
      <c r="BJ91" s="24">
        <v>141332987</v>
      </c>
      <c r="BK91" s="24">
        <v>149329871</v>
      </c>
      <c r="BL91" s="24">
        <v>148908236</v>
      </c>
      <c r="BM91" s="24">
        <v>159478025</v>
      </c>
      <c r="BN91" s="24">
        <v>168969012</v>
      </c>
      <c r="BO91" s="24">
        <v>164824033</v>
      </c>
      <c r="BP91" s="24">
        <v>156705914</v>
      </c>
      <c r="BQ91" s="24">
        <f t="shared" si="7"/>
        <v>959467799</v>
      </c>
      <c r="BR91" s="24">
        <v>159641472</v>
      </c>
      <c r="BS91" s="24">
        <v>156637643</v>
      </c>
      <c r="BT91" s="24">
        <v>171638325</v>
      </c>
      <c r="BU91" s="24">
        <v>145432695</v>
      </c>
      <c r="BV91" s="24">
        <v>169321355</v>
      </c>
      <c r="BW91" s="24">
        <v>156796309</v>
      </c>
      <c r="BX91" s="24"/>
      <c r="BY91" s="24"/>
      <c r="BZ91" s="24"/>
      <c r="CA91" s="24"/>
      <c r="CB91" s="24"/>
      <c r="CC91" s="24"/>
    </row>
    <row r="92" spans="1:81" x14ac:dyDescent="0.2">
      <c r="A92" s="22"/>
      <c r="B92" s="22" t="s">
        <v>85</v>
      </c>
      <c r="C92" s="23" t="s">
        <v>83</v>
      </c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>
        <f t="shared" si="8"/>
        <v>0</v>
      </c>
      <c r="AR92" s="24">
        <v>0</v>
      </c>
      <c r="AS92" s="24">
        <v>0</v>
      </c>
      <c r="AT92" s="24">
        <v>0</v>
      </c>
      <c r="AU92" s="24">
        <v>0</v>
      </c>
      <c r="AV92" s="24">
        <v>0</v>
      </c>
      <c r="AW92" s="24">
        <v>0</v>
      </c>
      <c r="AX92" s="24">
        <v>0</v>
      </c>
      <c r="AY92" s="24">
        <v>0</v>
      </c>
      <c r="AZ92" s="24">
        <v>0</v>
      </c>
      <c r="BA92" s="24">
        <v>0</v>
      </c>
      <c r="BB92" s="24">
        <v>0</v>
      </c>
      <c r="BC92" s="24">
        <v>0</v>
      </c>
      <c r="BD92" s="24">
        <f t="shared" si="9"/>
        <v>11</v>
      </c>
      <c r="BE92" s="24">
        <v>0</v>
      </c>
      <c r="BF92" s="24">
        <v>1</v>
      </c>
      <c r="BG92" s="24">
        <v>1</v>
      </c>
      <c r="BH92" s="24">
        <v>1</v>
      </c>
      <c r="BI92" s="24">
        <v>1</v>
      </c>
      <c r="BJ92" s="24">
        <v>1</v>
      </c>
      <c r="BK92" s="24">
        <v>1</v>
      </c>
      <c r="BL92" s="24">
        <v>1</v>
      </c>
      <c r="BM92" s="24">
        <v>1</v>
      </c>
      <c r="BN92" s="24">
        <v>1</v>
      </c>
      <c r="BO92" s="24">
        <v>1</v>
      </c>
      <c r="BP92" s="24">
        <v>1</v>
      </c>
      <c r="BQ92" s="24">
        <f t="shared" si="7"/>
        <v>5</v>
      </c>
      <c r="BR92" s="24">
        <v>1</v>
      </c>
      <c r="BS92" s="24">
        <v>1</v>
      </c>
      <c r="BT92" s="24">
        <v>1</v>
      </c>
      <c r="BU92" s="24">
        <v>1</v>
      </c>
      <c r="BV92" s="24">
        <v>1</v>
      </c>
      <c r="BW92" s="24">
        <v>0</v>
      </c>
      <c r="BX92" s="24"/>
      <c r="BY92" s="24"/>
      <c r="BZ92" s="24"/>
      <c r="CA92" s="24"/>
      <c r="CB92" s="24"/>
      <c r="CC92" s="24"/>
    </row>
    <row r="93" spans="1:81" x14ac:dyDescent="0.2">
      <c r="BW93" s="13" t="s">
        <v>222</v>
      </c>
    </row>
    <row r="94" spans="1:81" x14ac:dyDescent="0.2">
      <c r="BW94" s="13" t="s">
        <v>222</v>
      </c>
    </row>
    <row r="95" spans="1:81" x14ac:dyDescent="0.2">
      <c r="BW95" s="13" t="s">
        <v>222</v>
      </c>
    </row>
    <row r="96" spans="1:81" x14ac:dyDescent="0.2">
      <c r="BW96" s="13" t="s">
        <v>222</v>
      </c>
    </row>
    <row r="97" spans="75:75" x14ac:dyDescent="0.2">
      <c r="BW97" s="13" t="s">
        <v>222</v>
      </c>
    </row>
    <row r="98" spans="75:75" x14ac:dyDescent="0.2">
      <c r="BW98" s="13" t="s">
        <v>222</v>
      </c>
    </row>
    <row r="99" spans="75:75" x14ac:dyDescent="0.2">
      <c r="BW99" s="13" t="s">
        <v>222</v>
      </c>
    </row>
    <row r="100" spans="75:75" x14ac:dyDescent="0.2">
      <c r="BW100" s="13" t="s">
        <v>222</v>
      </c>
    </row>
  </sheetData>
  <autoFilter ref="A14:BC93" xr:uid="{00000000-0009-0000-0000-000000000000}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Planilha11"/>
  <dimension ref="A2:CB42"/>
  <sheetViews>
    <sheetView showGridLines="0" zoomScale="85" zoomScaleNormal="85" workbookViewId="0">
      <pane xSplit="2" ySplit="3" topLeftCell="BK10" activePane="bottomRight" state="frozen"/>
      <selection activeCell="BQ6" sqref="BQ6"/>
      <selection pane="topRight" activeCell="BQ6" sqref="BQ6"/>
      <selection pane="bottomLeft" activeCell="BQ6" sqref="BQ6"/>
      <selection pane="bottomRight" activeCell="BV31" sqref="BV27:BV31"/>
    </sheetView>
  </sheetViews>
  <sheetFormatPr defaultRowHeight="15" x14ac:dyDescent="0.25"/>
  <cols>
    <col min="2" max="2" width="48" customWidth="1"/>
    <col min="3" max="3" width="1.7109375" customWidth="1"/>
    <col min="4" max="15" width="8.85546875" customWidth="1"/>
    <col min="16" max="16" width="1.7109375" customWidth="1"/>
    <col min="17" max="28" width="8.85546875" customWidth="1"/>
    <col min="29" max="29" width="1.7109375" customWidth="1"/>
    <col min="30" max="41" width="8.85546875" customWidth="1"/>
    <col min="42" max="42" width="1.7109375" customWidth="1"/>
    <col min="43" max="54" width="8.85546875" customWidth="1"/>
    <col min="55" max="55" width="1.7109375" customWidth="1"/>
    <col min="56" max="67" width="8.85546875" customWidth="1"/>
    <col min="68" max="68" width="1.7109375" customWidth="1"/>
  </cols>
  <sheetData>
    <row r="2" spans="1:80" ht="23.25" x14ac:dyDescent="0.35">
      <c r="B2" s="1" t="s">
        <v>140</v>
      </c>
      <c r="D2" s="2"/>
      <c r="E2" s="2"/>
      <c r="F2" s="4"/>
      <c r="G2" s="4"/>
      <c r="H2" s="2"/>
      <c r="I2" s="2"/>
      <c r="J2" s="3"/>
      <c r="K2" s="2"/>
      <c r="L2" s="2"/>
      <c r="M2" s="4"/>
      <c r="N2" s="4"/>
      <c r="O2" s="2"/>
      <c r="Q2" s="2"/>
      <c r="R2" s="2"/>
      <c r="S2" s="4"/>
      <c r="T2" s="4"/>
      <c r="U2" s="2"/>
      <c r="V2" s="2"/>
      <c r="W2" s="3"/>
      <c r="X2" s="2"/>
      <c r="Y2" s="2"/>
      <c r="Z2" s="4"/>
      <c r="AA2" s="4"/>
      <c r="AB2" s="2"/>
      <c r="AD2" s="3"/>
      <c r="AE2" s="2"/>
      <c r="AF2" s="2"/>
      <c r="AG2" s="4"/>
      <c r="AH2" s="4"/>
      <c r="AI2" s="2"/>
      <c r="AJ2" s="2"/>
      <c r="AK2" s="2"/>
      <c r="AL2" s="2"/>
      <c r="AM2" s="2"/>
      <c r="AN2" s="2"/>
      <c r="AO2" s="2"/>
      <c r="AQ2" s="2"/>
      <c r="AR2" s="2"/>
      <c r="AS2" s="2"/>
      <c r="AT2" s="4"/>
      <c r="AU2" s="4"/>
      <c r="AV2" s="2"/>
      <c r="AW2" s="2"/>
      <c r="AX2" s="2"/>
      <c r="AY2" s="2"/>
      <c r="AZ2" s="2"/>
      <c r="BA2" s="2"/>
      <c r="BB2" s="42"/>
      <c r="BD2" s="2"/>
      <c r="BE2" s="2"/>
      <c r="BF2" s="2"/>
      <c r="BG2" s="4"/>
      <c r="BH2" s="4"/>
      <c r="BI2" s="2"/>
      <c r="BJ2" s="2"/>
      <c r="BK2" s="2"/>
      <c r="BL2" s="2"/>
      <c r="BM2" s="2"/>
      <c r="BN2" s="2"/>
      <c r="BO2" s="42"/>
      <c r="BQ2" s="2"/>
      <c r="BR2" s="2"/>
      <c r="BS2" s="2"/>
      <c r="BT2" s="4"/>
      <c r="BU2" s="4"/>
      <c r="BV2" s="2"/>
      <c r="BW2" s="2"/>
      <c r="BX2" s="2"/>
      <c r="BY2" s="2"/>
      <c r="BZ2" s="2"/>
      <c r="CA2" s="2"/>
      <c r="CB2" s="42"/>
    </row>
    <row r="3" spans="1:80" ht="15.75" x14ac:dyDescent="0.25">
      <c r="B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D3" s="5"/>
      <c r="AE3" s="5"/>
      <c r="AF3" s="5"/>
      <c r="AG3" s="5"/>
      <c r="AH3" s="5"/>
      <c r="AI3" s="5"/>
      <c r="AJ3" s="5"/>
      <c r="AQ3" s="5"/>
      <c r="AR3" s="5"/>
      <c r="AS3" s="5"/>
      <c r="AT3" s="5"/>
      <c r="AU3" s="5"/>
      <c r="AV3" s="5"/>
      <c r="AW3" s="5"/>
      <c r="BD3" s="5"/>
      <c r="BE3" s="5"/>
      <c r="BF3" s="5"/>
      <c r="BG3" s="5"/>
      <c r="BH3" s="5"/>
      <c r="BI3" s="5"/>
      <c r="BJ3" s="5"/>
      <c r="BQ3" s="5"/>
      <c r="BR3" s="5"/>
      <c r="BS3" s="5"/>
      <c r="BT3" s="5"/>
      <c r="BU3" s="5"/>
      <c r="BV3" s="5"/>
      <c r="BW3" s="5"/>
    </row>
    <row r="4" spans="1:80" ht="15" customHeight="1" x14ac:dyDescent="0.25">
      <c r="B4" s="69"/>
      <c r="D4" s="68">
        <v>42370</v>
      </c>
      <c r="E4" s="68">
        <v>42401</v>
      </c>
      <c r="F4" s="68">
        <v>42430</v>
      </c>
      <c r="G4" s="68">
        <v>42461</v>
      </c>
      <c r="H4" s="68">
        <v>42491</v>
      </c>
      <c r="I4" s="68">
        <v>42522</v>
      </c>
      <c r="J4" s="68">
        <v>42552</v>
      </c>
      <c r="K4" s="68">
        <v>42583</v>
      </c>
      <c r="L4" s="68">
        <v>42614</v>
      </c>
      <c r="M4" s="68">
        <v>42644</v>
      </c>
      <c r="N4" s="68">
        <v>42675</v>
      </c>
      <c r="O4" s="68">
        <v>42705</v>
      </c>
      <c r="Q4" s="68">
        <v>42736</v>
      </c>
      <c r="R4" s="68">
        <v>42767</v>
      </c>
      <c r="S4" s="68">
        <v>42795</v>
      </c>
      <c r="T4" s="68">
        <v>42826</v>
      </c>
      <c r="U4" s="68">
        <v>42856</v>
      </c>
      <c r="V4" s="68">
        <v>42887</v>
      </c>
      <c r="W4" s="68">
        <v>42917</v>
      </c>
      <c r="X4" s="68">
        <v>42948</v>
      </c>
      <c r="Y4" s="68">
        <v>42979</v>
      </c>
      <c r="Z4" s="68">
        <v>43009</v>
      </c>
      <c r="AA4" s="68">
        <v>43040</v>
      </c>
      <c r="AB4" s="68">
        <v>43070</v>
      </c>
      <c r="AD4" s="68">
        <v>43101</v>
      </c>
      <c r="AE4" s="68">
        <v>43132</v>
      </c>
      <c r="AF4" s="68">
        <v>43160</v>
      </c>
      <c r="AG4" s="68">
        <v>43191</v>
      </c>
      <c r="AH4" s="68">
        <v>43221</v>
      </c>
      <c r="AI4" s="68">
        <v>43252</v>
      </c>
      <c r="AJ4" s="68">
        <v>43282</v>
      </c>
      <c r="AK4" s="68">
        <v>43313</v>
      </c>
      <c r="AL4" s="68">
        <v>43344</v>
      </c>
      <c r="AM4" s="68">
        <v>43374</v>
      </c>
      <c r="AN4" s="68">
        <v>43405</v>
      </c>
      <c r="AO4" s="68">
        <v>43435</v>
      </c>
      <c r="AQ4" s="68">
        <v>43466</v>
      </c>
      <c r="AR4" s="68">
        <v>43497</v>
      </c>
      <c r="AS4" s="68">
        <v>43525</v>
      </c>
      <c r="AT4" s="68">
        <v>43556</v>
      </c>
      <c r="AU4" s="68">
        <v>43586</v>
      </c>
      <c r="AV4" s="68">
        <v>43617</v>
      </c>
      <c r="AW4" s="68">
        <v>43647</v>
      </c>
      <c r="AX4" s="68">
        <v>43678</v>
      </c>
      <c r="AY4" s="68">
        <v>43709</v>
      </c>
      <c r="AZ4" s="68">
        <v>43739</v>
      </c>
      <c r="BA4" s="68">
        <v>43770</v>
      </c>
      <c r="BB4" s="68">
        <v>43800</v>
      </c>
      <c r="BD4" s="68">
        <v>43831</v>
      </c>
      <c r="BE4" s="68">
        <v>43862</v>
      </c>
      <c r="BF4" s="68">
        <v>43891</v>
      </c>
      <c r="BG4" s="68">
        <v>43922</v>
      </c>
      <c r="BH4" s="68">
        <v>43952</v>
      </c>
      <c r="BI4" s="68">
        <v>43983</v>
      </c>
      <c r="BJ4" s="68">
        <v>44013</v>
      </c>
      <c r="BK4" s="68">
        <v>44044</v>
      </c>
      <c r="BL4" s="68">
        <v>44075</v>
      </c>
      <c r="BM4" s="68">
        <v>44105</v>
      </c>
      <c r="BN4" s="68">
        <v>44136</v>
      </c>
      <c r="BO4" s="68">
        <v>44166</v>
      </c>
      <c r="BQ4" s="68">
        <v>44197</v>
      </c>
      <c r="BR4" s="68">
        <v>44228</v>
      </c>
      <c r="BS4" s="68">
        <v>44256</v>
      </c>
      <c r="BT4" s="68">
        <v>44287</v>
      </c>
      <c r="BU4" s="68">
        <v>44317</v>
      </c>
      <c r="BV4" s="68">
        <v>44348</v>
      </c>
      <c r="BW4" s="68">
        <v>44378</v>
      </c>
      <c r="BX4" s="68">
        <v>44409</v>
      </c>
      <c r="BY4" s="68">
        <v>44440</v>
      </c>
      <c r="BZ4" s="68">
        <v>44470</v>
      </c>
      <c r="CA4" s="68">
        <v>44501</v>
      </c>
      <c r="CB4" s="68">
        <v>44531</v>
      </c>
    </row>
    <row r="5" spans="1:80" ht="15" customHeight="1" x14ac:dyDescent="0.25">
      <c r="B5" s="69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D5" s="68"/>
      <c r="BE5" s="68"/>
      <c r="BF5" s="68"/>
      <c r="BG5" s="68"/>
      <c r="BH5" s="68"/>
      <c r="BI5" s="68"/>
      <c r="BJ5" s="68"/>
      <c r="BK5" s="68"/>
      <c r="BL5" s="68"/>
      <c r="BM5" s="68"/>
      <c r="BN5" s="68"/>
      <c r="BO5" s="68"/>
      <c r="BQ5" s="68"/>
      <c r="BR5" s="68"/>
      <c r="BS5" s="68"/>
      <c r="BT5" s="68"/>
      <c r="BU5" s="68"/>
      <c r="BV5" s="68"/>
      <c r="BW5" s="68"/>
      <c r="BX5" s="68"/>
      <c r="BY5" s="68"/>
      <c r="BZ5" s="68"/>
      <c r="CA5" s="68"/>
      <c r="CB5" s="68"/>
    </row>
    <row r="6" spans="1:80" ht="15.75" x14ac:dyDescent="0.25">
      <c r="A6" s="5"/>
      <c r="B6" s="6" t="s">
        <v>137</v>
      </c>
      <c r="D6" s="7">
        <f>SUM(D7,D17,D16)</f>
        <v>2153.2597410000003</v>
      </c>
      <c r="E6" s="7">
        <f t="shared" ref="E6:BO6" si="0">SUM(E7,E17,E16)</f>
        <v>2290.617166</v>
      </c>
      <c r="F6" s="7">
        <f t="shared" si="0"/>
        <v>2830.8926889999998</v>
      </c>
      <c r="G6" s="7">
        <f t="shared" si="0"/>
        <v>2912.7818650000004</v>
      </c>
      <c r="H6" s="7">
        <f t="shared" si="0"/>
        <v>2566.6193739999999</v>
      </c>
      <c r="I6" s="7">
        <f t="shared" si="0"/>
        <v>1933.4013459999999</v>
      </c>
      <c r="J6" s="7">
        <f t="shared" si="0"/>
        <v>2753.6571640000002</v>
      </c>
      <c r="K6" s="7">
        <f t="shared" si="0"/>
        <v>2806.2672159999997</v>
      </c>
      <c r="L6" s="7">
        <f t="shared" si="0"/>
        <v>2648.8908249999999</v>
      </c>
      <c r="M6" s="7">
        <f t="shared" si="0"/>
        <v>1654.204729</v>
      </c>
      <c r="N6" s="7">
        <f t="shared" si="0"/>
        <v>1444.230409</v>
      </c>
      <c r="O6" s="7">
        <f t="shared" si="0"/>
        <v>1604.0769079999998</v>
      </c>
      <c r="Q6" s="7">
        <f t="shared" si="0"/>
        <v>1690.3732889999999</v>
      </c>
      <c r="R6" s="7">
        <f t="shared" si="0"/>
        <v>2584.2935419999999</v>
      </c>
      <c r="S6" s="7">
        <f t="shared" si="0"/>
        <v>3009.7357240000001</v>
      </c>
      <c r="T6" s="7">
        <f t="shared" si="0"/>
        <v>2840.6555800000001</v>
      </c>
      <c r="U6" s="7">
        <f t="shared" si="0"/>
        <v>2943.3247959999999</v>
      </c>
      <c r="V6" s="7">
        <f t="shared" si="0"/>
        <v>2864.6879039999999</v>
      </c>
      <c r="W6" s="7">
        <f t="shared" si="0"/>
        <v>3147.1161349999993</v>
      </c>
      <c r="X6" s="7">
        <f t="shared" si="0"/>
        <v>3349.9960609999998</v>
      </c>
      <c r="Y6" s="7">
        <f t="shared" si="0"/>
        <v>3112.0614660000006</v>
      </c>
      <c r="Z6" s="7">
        <f t="shared" si="0"/>
        <v>3444.5590069999998</v>
      </c>
      <c r="AA6" s="7">
        <f t="shared" si="0"/>
        <v>3200.1285750000002</v>
      </c>
      <c r="AB6" s="7">
        <f t="shared" si="0"/>
        <v>3032.5401810000003</v>
      </c>
      <c r="AC6">
        <f t="shared" si="0"/>
        <v>0</v>
      </c>
      <c r="AD6" s="7">
        <f t="shared" si="0"/>
        <v>2087.322682</v>
      </c>
      <c r="AE6" s="7">
        <f t="shared" si="0"/>
        <v>3069.7362420000004</v>
      </c>
      <c r="AF6" s="7">
        <f t="shared" si="0"/>
        <v>3470.7769099999996</v>
      </c>
      <c r="AG6" s="7">
        <f t="shared" si="0"/>
        <v>3296.2378039999999</v>
      </c>
      <c r="AH6" s="7">
        <f t="shared" si="0"/>
        <v>2854.7567249999997</v>
      </c>
      <c r="AI6" s="7">
        <f t="shared" si="0"/>
        <v>3366.1068649999997</v>
      </c>
      <c r="AJ6" s="7">
        <f t="shared" si="0"/>
        <v>3870.4532640000002</v>
      </c>
      <c r="AK6" s="7">
        <f t="shared" si="0"/>
        <v>4043.3095069999995</v>
      </c>
      <c r="AL6" s="7">
        <f t="shared" si="0"/>
        <v>3866.4661539999997</v>
      </c>
      <c r="AM6" s="7">
        <f t="shared" si="0"/>
        <v>3480.6124499999996</v>
      </c>
      <c r="AN6" s="7">
        <f t="shared" si="0"/>
        <v>3949.6267570000005</v>
      </c>
      <c r="AO6" s="7">
        <f t="shared" si="0"/>
        <v>3684.7206339899994</v>
      </c>
      <c r="AQ6" s="7">
        <f t="shared" si="0"/>
        <v>3120.2743340000002</v>
      </c>
      <c r="AR6" s="7">
        <f t="shared" si="0"/>
        <v>2913.6432100000002</v>
      </c>
      <c r="AS6" s="7">
        <f t="shared" si="0"/>
        <v>3840.4992560000005</v>
      </c>
      <c r="AT6" s="7">
        <f t="shared" si="0"/>
        <v>3471.8644850000001</v>
      </c>
      <c r="AU6" s="7">
        <f t="shared" si="0"/>
        <v>3130.5428929999998</v>
      </c>
      <c r="AV6" s="7">
        <f t="shared" si="0"/>
        <v>4266.6862169999995</v>
      </c>
      <c r="AW6" s="7">
        <f t="shared" si="0"/>
        <v>4665.4515289999999</v>
      </c>
      <c r="AX6" s="7">
        <f t="shared" si="0"/>
        <v>4317.7268060000006</v>
      </c>
      <c r="AY6" s="7">
        <f t="shared" si="0"/>
        <v>3948.703438</v>
      </c>
      <c r="AZ6" s="7">
        <f t="shared" si="0"/>
        <v>4132.442121</v>
      </c>
      <c r="BA6" s="7">
        <f t="shared" si="0"/>
        <v>4209.9676259999997</v>
      </c>
      <c r="BB6" s="7">
        <f t="shared" si="0"/>
        <v>2875.5360449999998</v>
      </c>
      <c r="BD6" s="7">
        <f t="shared" si="0"/>
        <v>2814.419793</v>
      </c>
      <c r="BE6" s="7">
        <f t="shared" si="0"/>
        <v>4001.24118</v>
      </c>
      <c r="BF6" s="7">
        <f t="shared" si="0"/>
        <v>2764.8310059999999</v>
      </c>
      <c r="BG6" s="7">
        <f t="shared" si="0"/>
        <v>4040.1705120000001</v>
      </c>
      <c r="BH6" s="7">
        <f t="shared" si="0"/>
        <v>4331.1768350000002</v>
      </c>
      <c r="BI6" s="7">
        <f t="shared" si="0"/>
        <v>4152.1604009999992</v>
      </c>
      <c r="BJ6" s="7">
        <f t="shared" si="0"/>
        <v>4750.059679</v>
      </c>
      <c r="BK6" s="7">
        <f t="shared" si="0"/>
        <v>4337.3507689999997</v>
      </c>
      <c r="BL6" s="7">
        <f t="shared" si="0"/>
        <v>4220.2480500000001</v>
      </c>
      <c r="BM6" s="7">
        <f t="shared" si="0"/>
        <v>4380.91032</v>
      </c>
      <c r="BN6" s="7">
        <f t="shared" si="0"/>
        <v>4057.7655119999999</v>
      </c>
      <c r="BO6" s="7">
        <f t="shared" si="0"/>
        <v>4077.6237440000004</v>
      </c>
      <c r="BQ6" s="7">
        <f t="shared" ref="BQ6:CB6" si="1">SUM(BQ7,BQ17,BQ16)</f>
        <v>2026.076151</v>
      </c>
      <c r="BR6" s="7">
        <f t="shared" si="1"/>
        <v>4303.6174999999994</v>
      </c>
      <c r="BS6" s="7">
        <f t="shared" si="1"/>
        <v>4736.9821140000004</v>
      </c>
      <c r="BT6" s="7">
        <f t="shared" si="1"/>
        <v>4581.6942910000007</v>
      </c>
      <c r="BU6" s="7">
        <f t="shared" si="1"/>
        <v>4745.6318409999994</v>
      </c>
      <c r="BV6" s="7">
        <f t="shared" si="1"/>
        <v>4341.1215350000002</v>
      </c>
      <c r="BW6" s="7">
        <f t="shared" si="1"/>
        <v>0</v>
      </c>
      <c r="BX6" s="7">
        <f t="shared" si="1"/>
        <v>0</v>
      </c>
      <c r="BY6" s="7">
        <f t="shared" si="1"/>
        <v>0</v>
      </c>
      <c r="BZ6" s="7">
        <f t="shared" si="1"/>
        <v>0</v>
      </c>
      <c r="CA6" s="7">
        <f t="shared" si="1"/>
        <v>0</v>
      </c>
      <c r="CB6" s="7">
        <f t="shared" si="1"/>
        <v>0</v>
      </c>
    </row>
    <row r="7" spans="1:80" ht="15.75" x14ac:dyDescent="0.25">
      <c r="B7" s="8" t="s">
        <v>138</v>
      </c>
      <c r="D7" s="9">
        <f>SUM(D8:D15)</f>
        <v>1895.6128650000001</v>
      </c>
      <c r="E7" s="9">
        <f t="shared" ref="E7:BO7" si="2">SUM(E8:E15)</f>
        <v>2030.7339099999999</v>
      </c>
      <c r="F7" s="9">
        <f t="shared" si="2"/>
        <v>2548.8154669999999</v>
      </c>
      <c r="G7" s="9">
        <f t="shared" si="2"/>
        <v>2646.3661580000003</v>
      </c>
      <c r="H7" s="9">
        <f t="shared" si="2"/>
        <v>2282.2718319999999</v>
      </c>
      <c r="I7" s="9">
        <f t="shared" si="2"/>
        <v>1644.342169</v>
      </c>
      <c r="J7" s="9">
        <f t="shared" si="2"/>
        <v>2464.0009909999999</v>
      </c>
      <c r="K7" s="9">
        <f t="shared" si="2"/>
        <v>2513.9683169999998</v>
      </c>
      <c r="L7" s="9">
        <f t="shared" si="2"/>
        <v>2344.033199</v>
      </c>
      <c r="M7" s="9">
        <f t="shared" si="2"/>
        <v>1349.895853</v>
      </c>
      <c r="N7" s="9">
        <f t="shared" si="2"/>
        <v>1179.3272919999999</v>
      </c>
      <c r="O7" s="9">
        <f t="shared" si="2"/>
        <v>1340.5976609999998</v>
      </c>
      <c r="Q7" s="9">
        <f t="shared" si="2"/>
        <v>1386.617534</v>
      </c>
      <c r="R7" s="9">
        <f t="shared" si="2"/>
        <v>2320.6683210000001</v>
      </c>
      <c r="S7" s="9">
        <f t="shared" si="2"/>
        <v>2734.2613999999999</v>
      </c>
      <c r="T7" s="9">
        <f t="shared" si="2"/>
        <v>2578.1866230000001</v>
      </c>
      <c r="U7" s="9">
        <f t="shared" si="2"/>
        <v>2640.1428129999999</v>
      </c>
      <c r="V7" s="9">
        <f t="shared" si="2"/>
        <v>2527.191699</v>
      </c>
      <c r="W7" s="9">
        <f t="shared" si="2"/>
        <v>2805.2040259999994</v>
      </c>
      <c r="X7" s="9">
        <f t="shared" si="2"/>
        <v>2991.072866</v>
      </c>
      <c r="Y7" s="9">
        <f t="shared" si="2"/>
        <v>2794.4698780000003</v>
      </c>
      <c r="Z7" s="9">
        <f t="shared" si="2"/>
        <v>3048.8224869999999</v>
      </c>
      <c r="AA7" s="9">
        <f t="shared" si="2"/>
        <v>2855.4784100000002</v>
      </c>
      <c r="AB7" s="9">
        <f t="shared" si="2"/>
        <v>2686.0054720000003</v>
      </c>
      <c r="AD7" s="9">
        <f t="shared" si="2"/>
        <v>1790.1399739999999</v>
      </c>
      <c r="AE7" s="9">
        <f t="shared" si="2"/>
        <v>2641.3770780000004</v>
      </c>
      <c r="AF7" s="9">
        <f t="shared" si="2"/>
        <v>3018.4941289999997</v>
      </c>
      <c r="AG7" s="9">
        <f t="shared" si="2"/>
        <v>2905.66005</v>
      </c>
      <c r="AH7" s="9">
        <f t="shared" si="2"/>
        <v>2464.1723969999998</v>
      </c>
      <c r="AI7" s="9">
        <f t="shared" si="2"/>
        <v>2891.4166769999997</v>
      </c>
      <c r="AJ7" s="9">
        <f t="shared" si="2"/>
        <v>3351.5748130000002</v>
      </c>
      <c r="AK7" s="9">
        <f t="shared" si="2"/>
        <v>3524.1956939999995</v>
      </c>
      <c r="AL7" s="9">
        <f t="shared" si="2"/>
        <v>3373.6437779999997</v>
      </c>
      <c r="AM7" s="9">
        <f t="shared" si="2"/>
        <v>3001.0604079999998</v>
      </c>
      <c r="AN7" s="9">
        <f t="shared" si="2"/>
        <v>3482.2305630000005</v>
      </c>
      <c r="AO7" s="9">
        <f t="shared" si="2"/>
        <v>3213.4202609899994</v>
      </c>
      <c r="AQ7" s="9">
        <f t="shared" si="2"/>
        <v>2654.061897</v>
      </c>
      <c r="AR7" s="9">
        <f t="shared" si="2"/>
        <v>2514.2137149999999</v>
      </c>
      <c r="AS7" s="9">
        <f t="shared" si="2"/>
        <v>3353.4530600000003</v>
      </c>
      <c r="AT7" s="9">
        <f t="shared" si="2"/>
        <v>3007.9293259999999</v>
      </c>
      <c r="AU7" s="9">
        <f t="shared" si="2"/>
        <v>2648.7715370000001</v>
      </c>
      <c r="AV7" s="9">
        <f t="shared" si="2"/>
        <v>3797.5421349999997</v>
      </c>
      <c r="AW7" s="9">
        <f t="shared" si="2"/>
        <v>4147.181799</v>
      </c>
      <c r="AX7" s="9">
        <f t="shared" si="2"/>
        <v>3796.2378060000005</v>
      </c>
      <c r="AY7" s="9">
        <f t="shared" si="2"/>
        <v>3422.7870830000002</v>
      </c>
      <c r="AZ7" s="9">
        <f t="shared" si="2"/>
        <v>3597.4223739999998</v>
      </c>
      <c r="BA7" s="9">
        <f t="shared" si="2"/>
        <v>3683.1564020000001</v>
      </c>
      <c r="BB7" s="9">
        <f t="shared" si="2"/>
        <v>2370.3783119999998</v>
      </c>
      <c r="BD7" s="9">
        <f t="shared" si="2"/>
        <v>2310.3390509999999</v>
      </c>
      <c r="BE7" s="9">
        <f t="shared" si="2"/>
        <v>3496.572357</v>
      </c>
      <c r="BF7" s="9">
        <f t="shared" si="2"/>
        <v>2284.4553980000001</v>
      </c>
      <c r="BG7" s="9">
        <f t="shared" si="2"/>
        <v>3679.4593380000001</v>
      </c>
      <c r="BH7" s="9">
        <f t="shared" si="2"/>
        <v>3840.7134749999996</v>
      </c>
      <c r="BI7" s="9">
        <f t="shared" si="2"/>
        <v>3622.5879119999995</v>
      </c>
      <c r="BJ7" s="9">
        <f t="shared" si="2"/>
        <v>4175.9010779999999</v>
      </c>
      <c r="BK7" s="9">
        <f t="shared" si="2"/>
        <v>3769.7763519999999</v>
      </c>
      <c r="BL7" s="9">
        <f t="shared" si="2"/>
        <v>3598.045161</v>
      </c>
      <c r="BM7" s="9">
        <f t="shared" si="2"/>
        <v>3735.3033970000001</v>
      </c>
      <c r="BN7" s="9">
        <f t="shared" si="2"/>
        <v>3409.8297439999997</v>
      </c>
      <c r="BO7" s="9">
        <f t="shared" si="2"/>
        <v>3513.2462210000003</v>
      </c>
      <c r="BQ7" s="9">
        <f t="shared" ref="BQ7:CB7" si="3">SUM(BQ8:BQ15)</f>
        <v>1463.018513</v>
      </c>
      <c r="BR7" s="9">
        <f t="shared" si="3"/>
        <v>3745.6380429999999</v>
      </c>
      <c r="BS7" s="9">
        <f t="shared" si="3"/>
        <v>4160.5433380000004</v>
      </c>
      <c r="BT7" s="9">
        <f t="shared" si="3"/>
        <v>3963.9989990000004</v>
      </c>
      <c r="BU7" s="9">
        <f t="shared" si="3"/>
        <v>4113.1144770000001</v>
      </c>
      <c r="BV7" s="9">
        <f t="shared" si="3"/>
        <v>3686.0285719999997</v>
      </c>
      <c r="BW7" s="9">
        <f t="shared" si="3"/>
        <v>0</v>
      </c>
      <c r="BX7" s="9">
        <f t="shared" si="3"/>
        <v>0</v>
      </c>
      <c r="BY7" s="9">
        <f t="shared" si="3"/>
        <v>0</v>
      </c>
      <c r="BZ7" s="9">
        <f t="shared" si="3"/>
        <v>0</v>
      </c>
      <c r="CA7" s="9">
        <f t="shared" si="3"/>
        <v>0</v>
      </c>
      <c r="CB7" s="9">
        <f t="shared" si="3"/>
        <v>0</v>
      </c>
    </row>
    <row r="8" spans="1:80" ht="15.75" x14ac:dyDescent="0.25">
      <c r="B8" s="10" t="s">
        <v>62</v>
      </c>
      <c r="D8" s="11">
        <f>SUMIFS('Base TKU'!E:E,'Base TKU'!$A:$A,$B8,'Base TKU'!$B:$B,"NORTE")/1000000</f>
        <v>120.222678</v>
      </c>
      <c r="E8" s="11">
        <f>SUMIFS('Base TKU'!F:F,'Base TKU'!$A:$A,$B8,'Base TKU'!$B:$B,"NORTE")/1000000</f>
        <v>1448.88618</v>
      </c>
      <c r="F8" s="11">
        <f>SUMIFS('Base TKU'!G:G,'Base TKU'!$A:$A,$B8,'Base TKU'!$B:$B,"NORTE")/1000000</f>
        <v>1997.122848</v>
      </c>
      <c r="G8" s="11">
        <f>SUMIFS('Base TKU'!H:H,'Base TKU'!$A:$A,$B8,'Base TKU'!$B:$B,"NORTE")/1000000</f>
        <v>2066.705168</v>
      </c>
      <c r="H8" s="11">
        <f>SUMIFS('Base TKU'!I:I,'Base TKU'!$A:$A,$B8,'Base TKU'!$B:$B,"NORTE")/1000000</f>
        <v>1550.4311319999999</v>
      </c>
      <c r="I8" s="11">
        <f>SUMIFS('Base TKU'!J:J,'Base TKU'!$A:$A,$B8,'Base TKU'!$B:$B,"NORTE")/1000000</f>
        <v>513.51546599999995</v>
      </c>
      <c r="J8" s="11">
        <f>SUMIFS('Base TKU'!K:K,'Base TKU'!$A:$A,$B8,'Base TKU'!$B:$B,"NORTE")/1000000</f>
        <v>44.264498000000003</v>
      </c>
      <c r="K8" s="11">
        <f>SUMIFS('Base TKU'!L:L,'Base TKU'!$A:$A,$B8,'Base TKU'!$B:$B,"NORTE")/1000000</f>
        <v>0</v>
      </c>
      <c r="L8" s="11">
        <f>SUMIFS('Base TKU'!M:M,'Base TKU'!$A:$A,$B8,'Base TKU'!$B:$B,"NORTE")/1000000</f>
        <v>0</v>
      </c>
      <c r="M8" s="11">
        <f>SUMIFS('Base TKU'!N:N,'Base TKU'!$A:$A,$B8,'Base TKU'!$B:$B,"NORTE")/1000000</f>
        <v>0</v>
      </c>
      <c r="N8" s="11">
        <f>SUMIFS('Base TKU'!O:O,'Base TKU'!$A:$A,$B8,'Base TKU'!$B:$B,"NORTE")/1000000</f>
        <v>22.267163</v>
      </c>
      <c r="O8" s="11">
        <f>SUMIFS('Base TKU'!P:P,'Base TKU'!$A:$A,$B8,'Base TKU'!$B:$B,"NORTE")/1000000</f>
        <v>120.153471</v>
      </c>
      <c r="Q8" s="11">
        <f>SUMIFS('Base TKU'!R:R,'Base TKU'!$A:$A,$B8,'Base TKU'!$B:$B,"NORTE")/1000000</f>
        <v>736.99816799999996</v>
      </c>
      <c r="R8" s="11">
        <f>SUMIFS('Base TKU'!S:S,'Base TKU'!$A:$A,$B8,'Base TKU'!$B:$B,"NORTE")/1000000</f>
        <v>1866.6842819999999</v>
      </c>
      <c r="S8" s="11">
        <f>SUMIFS('Base TKU'!T:T,'Base TKU'!$A:$A,$B8,'Base TKU'!$B:$B,"NORTE")/1000000</f>
        <v>2207.9027209999999</v>
      </c>
      <c r="T8" s="11">
        <f>SUMIFS('Base TKU'!U:U,'Base TKU'!$A:$A,$B8,'Base TKU'!$B:$B,"NORTE")/1000000</f>
        <v>1937.3872249999999</v>
      </c>
      <c r="U8" s="11">
        <f>SUMIFS('Base TKU'!V:V,'Base TKU'!$A:$A,$B8,'Base TKU'!$B:$B,"NORTE")/1000000</f>
        <v>1866.7562680000001</v>
      </c>
      <c r="V8" s="11">
        <f>SUMIFS('Base TKU'!W:W,'Base TKU'!$A:$A,$B8,'Base TKU'!$B:$B,"NORTE")/1000000</f>
        <v>726.641436</v>
      </c>
      <c r="W8" s="11">
        <f>SUMIFS('Base TKU'!X:X,'Base TKU'!$A:$A,$B8,'Base TKU'!$B:$B,"NORTE")/1000000</f>
        <v>156.56585899999999</v>
      </c>
      <c r="X8" s="11">
        <f>SUMIFS('Base TKU'!Y:Y,'Base TKU'!$A:$A,$B8,'Base TKU'!$B:$B,"NORTE")/1000000</f>
        <v>121.00682500000001</v>
      </c>
      <c r="Y8" s="11">
        <f>SUMIFS('Base TKU'!Z:Z,'Base TKU'!$A:$A,$B8,'Base TKU'!$B:$B,"NORTE")/1000000</f>
        <v>0</v>
      </c>
      <c r="Z8" s="11">
        <f>SUMIFS('Base TKU'!AA:AA,'Base TKU'!$A:$A,$B8,'Base TKU'!$B:$B,"NORTE")/1000000</f>
        <v>0</v>
      </c>
      <c r="AA8" s="11">
        <f>SUMIFS('Base TKU'!AB:AB,'Base TKU'!$A:$A,$B8,'Base TKU'!$B:$B,"NORTE")/1000000</f>
        <v>0</v>
      </c>
      <c r="AB8" s="11">
        <f>SUMIFS('Base TKU'!AC:AC,'Base TKU'!$A:$A,$B8,'Base TKU'!$B:$B,"NORTE")/1000000</f>
        <v>0</v>
      </c>
      <c r="AD8" s="11">
        <f>SUMIFS('Base TKU'!AE:AE,'Base TKU'!$A:$A,$B8,'Base TKU'!$B:$B,"NORTE")/1000000</f>
        <v>694.83746799999994</v>
      </c>
      <c r="AE8" s="11">
        <f>SUMIFS('Base TKU'!AF:AF,'Base TKU'!$A:$A,$B8,'Base TKU'!$B:$B,"NORTE")/1000000</f>
        <v>1964.1760220000001</v>
      </c>
      <c r="AF8" s="11">
        <f>SUMIFS('Base TKU'!AG:AG,'Base TKU'!$A:$A,$B8,'Base TKU'!$B:$B,"NORTE")/1000000</f>
        <v>2375.602179</v>
      </c>
      <c r="AG8" s="11">
        <f>SUMIFS('Base TKU'!AH:AH,'Base TKU'!$A:$A,$B8,'Base TKU'!$B:$B,"NORTE")/1000000</f>
        <v>2240.421112</v>
      </c>
      <c r="AH8" s="11">
        <f>SUMIFS('Base TKU'!AI:AI,'Base TKU'!$A:$A,$B8,'Base TKU'!$B:$B,"NORTE")/1000000</f>
        <v>1693.7376409999999</v>
      </c>
      <c r="AI8" s="11">
        <f>SUMIFS('Base TKU'!AJ:AJ,'Base TKU'!$A:$A,$B8,'Base TKU'!$B:$B,"NORTE")/1000000</f>
        <v>1727.7406129999999</v>
      </c>
      <c r="AJ8" s="11">
        <f>SUMIFS('Base TKU'!AK:AK,'Base TKU'!$A:$A,$B8,'Base TKU'!$B:$B,"NORTE")/1000000</f>
        <v>259.04943500000002</v>
      </c>
      <c r="AK8" s="11">
        <f>SUMIFS('Base TKU'!AL:AL,'Base TKU'!$A:$A,$B8,'Base TKU'!$B:$B,"NORTE")/1000000</f>
        <v>69.389781999999997</v>
      </c>
      <c r="AL8" s="11">
        <f>SUMIFS('Base TKU'!AM:AM,'Base TKU'!$A:$A,$B8,'Base TKU'!$B:$B,"NORTE")/1000000</f>
        <v>20.492066000000001</v>
      </c>
      <c r="AM8" s="11">
        <f>SUMIFS('Base TKU'!AN:AN,'Base TKU'!$A:$A,$B8,'Base TKU'!$B:$B,"NORTE")/1000000</f>
        <v>17.93694</v>
      </c>
      <c r="AN8" s="11">
        <f>SUMIFS('Base TKU'!AO:AO,'Base TKU'!$A:$A,$B8,'Base TKU'!$B:$B,"NORTE")/1000000</f>
        <v>25.441582</v>
      </c>
      <c r="AO8" s="11">
        <f>SUMIFS('Base TKU'!AP:AP,'Base TKU'!$A:$A,$B8,'Base TKU'!$B:$B,"NORTE")/1000000</f>
        <v>0</v>
      </c>
      <c r="AQ8" s="11">
        <f>SUMIFS('Base TKU'!AR:AR,'Base TKU'!$A:$A,$B8,'Base TKU'!$B:$B,"NORTE")/1000000</f>
        <v>1619.3273810000001</v>
      </c>
      <c r="AR8" s="11">
        <f>SUMIFS('Base TKU'!AS:AS,'Base TKU'!$A:$A,$B8,'Base TKU'!$B:$B,"NORTE")/1000000</f>
        <v>1925.7506040000001</v>
      </c>
      <c r="AS8" s="11">
        <f>SUMIFS('Base TKU'!AT:AT,'Base TKU'!$A:$A,$B8,'Base TKU'!$B:$B,"NORTE")/1000000</f>
        <v>2504.528491</v>
      </c>
      <c r="AT8" s="11">
        <f>SUMIFS('Base TKU'!AU:AU,'Base TKU'!$A:$A,$B8,'Base TKU'!$B:$B,"NORTE")/1000000</f>
        <v>2071.9616820000001</v>
      </c>
      <c r="AU8" s="11">
        <f>SUMIFS('Base TKU'!AV:AV,'Base TKU'!$A:$A,$B8,'Base TKU'!$B:$B,"NORTE")/1000000</f>
        <v>1560.8728940000001</v>
      </c>
      <c r="AV8" s="11">
        <f>SUMIFS('Base TKU'!AW:AW,'Base TKU'!$A:$A,$B8,'Base TKU'!$B:$B,"NORTE")/1000000</f>
        <v>448.37685099999999</v>
      </c>
      <c r="AW8" s="11">
        <f>SUMIFS('Base TKU'!AX:AX,'Base TKU'!$A:$A,$B8,'Base TKU'!$B:$B,"NORTE")/1000000</f>
        <v>157.90087399999999</v>
      </c>
      <c r="AX8" s="11">
        <f>SUMIFS('Base TKU'!AY:AY,'Base TKU'!$A:$A,$B8,'Base TKU'!$B:$B,"NORTE")/1000000</f>
        <v>149.31093200000001</v>
      </c>
      <c r="AY8" s="11">
        <f>SUMIFS('Base TKU'!AZ:AZ,'Base TKU'!$A:$A,$B8,'Base TKU'!$B:$B,"NORTE")/1000000</f>
        <v>121.168504</v>
      </c>
      <c r="AZ8" s="11">
        <f>SUMIFS('Base TKU'!BA:BA,'Base TKU'!$A:$A,$B8,'Base TKU'!$B:$B,"NORTE")/1000000</f>
        <v>262.36950300000001</v>
      </c>
      <c r="BA8" s="11">
        <f>SUMIFS('Base TKU'!BB:BB,'Base TKU'!$A:$A,$B8,'Base TKU'!$B:$B,"NORTE")/1000000</f>
        <v>434.61930100000001</v>
      </c>
      <c r="BB8" s="11">
        <f>SUMIFS('Base TKU'!BC:BC,'Base TKU'!$A:$A,$B8,'Base TKU'!$B:$B,"NORTE")/1000000</f>
        <v>72.888115999999997</v>
      </c>
      <c r="BD8" s="11">
        <f>SUMIFS('Base TKU'!BE:BE,'Base TKU'!$A:$A,$B8,'Base TKU'!$B:$B,"NORTE")/1000000</f>
        <v>1472.7739730000001</v>
      </c>
      <c r="BE8" s="11">
        <f>SUMIFS('Base TKU'!BF:BF,'Base TKU'!$A:$A,$B8,'Base TKU'!$B:$B,"NORTE")/1000000</f>
        <v>2608.6007289999998</v>
      </c>
      <c r="BF8" s="11">
        <f>SUMIFS('Base TKU'!BG:BG,'Base TKU'!$A:$A,$B8,'Base TKU'!$B:$B,"NORTE")/1000000</f>
        <v>1592.4453189999999</v>
      </c>
      <c r="BG8" s="11">
        <f>SUMIFS('Base TKU'!BH:BH,'Base TKU'!$A:$A,$B8,'Base TKU'!$B:$B,"NORTE")/1000000</f>
        <v>2621.7298230000001</v>
      </c>
      <c r="BH8" s="11">
        <f>SUMIFS('Base TKU'!BI:BI,'Base TKU'!$A:$A,$B8,'Base TKU'!$B:$B,"NORTE")/1000000</f>
        <v>2686.5821769999998</v>
      </c>
      <c r="BI8" s="11">
        <f>SUMIFS('Base TKU'!BJ:BJ,'Base TKU'!$A:$A,$B8,'Base TKU'!$B:$B,"NORTE")/1000000</f>
        <v>1073.3422129999999</v>
      </c>
      <c r="BJ8" s="11">
        <f>SUMIFS('Base TKU'!BK:BK,'Base TKU'!$A:$A,$B8,'Base TKU'!$B:$B,"NORTE")/1000000</f>
        <v>362.05814900000001</v>
      </c>
      <c r="BK8" s="11">
        <f>SUMIFS('Base TKU'!BL:BL,'Base TKU'!$A:$A,$B8,'Base TKU'!$B:$B,"NORTE")/1000000</f>
        <v>72.098883000000001</v>
      </c>
      <c r="BL8" s="11">
        <f>SUMIFS('Base TKU'!BM:BM,'Base TKU'!$A:$A,$B8,'Base TKU'!$B:$B,"NORTE")/1000000</f>
        <v>77.838616000000002</v>
      </c>
      <c r="BM8" s="11">
        <f>SUMIFS('Base TKU'!BN:BN,'Base TKU'!$A:$A,$B8,'Base TKU'!$B:$B,"NORTE")/1000000</f>
        <v>0</v>
      </c>
      <c r="BN8" s="11">
        <f>SUMIFS('Base TKU'!BO:BO,'Base TKU'!$A:$A,$B8,'Base TKU'!$B:$B,"NORTE")/1000000</f>
        <v>0</v>
      </c>
      <c r="BO8" s="11">
        <f>SUMIFS('Base TKU'!BP:BP,'Base TKU'!$A:$A,$B8,'Base TKU'!$B:$B,"NORTE")/1000000</f>
        <v>0</v>
      </c>
      <c r="BQ8" s="11">
        <f>SUMIFS('Base TKU'!BR:BR,'Base TKU'!$A:$A,$B8,'Base TKU'!$B:$B,"NORTE")/1000000</f>
        <v>322.16367200000002</v>
      </c>
      <c r="BR8" s="11">
        <f>SUMIFS('Base TKU'!BS:BS,'Base TKU'!$A:$A,$B8,'Base TKU'!$B:$B,"NORTE")/1000000</f>
        <v>2775.015668</v>
      </c>
      <c r="BS8" s="11">
        <f>SUMIFS('Base TKU'!BT:BT,'Base TKU'!$A:$A,$B8,'Base TKU'!$B:$B,"NORTE")/1000000</f>
        <v>3227.2043079999999</v>
      </c>
      <c r="BT8" s="11">
        <f>SUMIFS('Base TKU'!BU:BU,'Base TKU'!$A:$A,$B8,'Base TKU'!$B:$B,"NORTE")/1000000</f>
        <v>2882.1276910000001</v>
      </c>
      <c r="BU8" s="11">
        <f>SUMIFS('Base TKU'!BV:BV,'Base TKU'!$A:$A,$B8,'Base TKU'!$B:$B,"NORTE")/1000000</f>
        <v>2890.0633210000001</v>
      </c>
      <c r="BV8" s="11">
        <f>SUMIFS('Base TKU'!BW:BW,'Base TKU'!$A:$A,$B8,'Base TKU'!$B:$B,"NORTE")/1000000</f>
        <v>1899.8511189999999</v>
      </c>
      <c r="BW8" s="11">
        <f>SUMIFS('Base TKU'!BX:BX,'Base TKU'!$A:$A,$B8,'Base TKU'!$B:$B,"NORTE")/1000000</f>
        <v>0</v>
      </c>
      <c r="BX8" s="11">
        <f>SUMIFS('Base TKU'!BY:BY,'Base TKU'!$A:$A,$B8,'Base TKU'!$B:$B,"NORTE")/1000000</f>
        <v>0</v>
      </c>
      <c r="BY8" s="11">
        <f>SUMIFS('Base TKU'!BZ:BZ,'Base TKU'!$A:$A,$B8,'Base TKU'!$B:$B,"NORTE")/1000000</f>
        <v>0</v>
      </c>
      <c r="BZ8" s="11">
        <f>SUMIFS('Base TKU'!CA:CA,'Base TKU'!$A:$A,$B8,'Base TKU'!$B:$B,"NORTE")/1000000</f>
        <v>0</v>
      </c>
      <c r="CA8" s="11">
        <f>SUMIFS('Base TKU'!CB:CB,'Base TKU'!$A:$A,$B8,'Base TKU'!$B:$B,"NORTE")/1000000</f>
        <v>0</v>
      </c>
      <c r="CB8" s="11">
        <f>SUMIFS('Base TKU'!CC:CC,'Base TKU'!$A:$A,$B8,'Base TKU'!$B:$B,"NORTE")/1000000</f>
        <v>0</v>
      </c>
    </row>
    <row r="9" spans="1:80" ht="15.75" x14ac:dyDescent="0.25">
      <c r="B9" s="10" t="s">
        <v>54</v>
      </c>
      <c r="D9" s="11">
        <f>SUMIFS('Base TKU'!E:E,'Base TKU'!$A:$A,$B9,'Base TKU'!$B:$B,"NORTE")/1000000</f>
        <v>193.67837700000001</v>
      </c>
      <c r="E9" s="11">
        <f>SUMIFS('Base TKU'!F:F,'Base TKU'!$A:$A,$B9,'Base TKU'!$B:$B,"NORTE")/1000000</f>
        <v>367.78302000000002</v>
      </c>
      <c r="F9" s="11">
        <f>SUMIFS('Base TKU'!G:G,'Base TKU'!$A:$A,$B9,'Base TKU'!$B:$B,"NORTE")/1000000</f>
        <v>448.91655200000002</v>
      </c>
      <c r="G9" s="11">
        <f>SUMIFS('Base TKU'!H:H,'Base TKU'!$A:$A,$B9,'Base TKU'!$B:$B,"NORTE")/1000000</f>
        <v>492.66715499999998</v>
      </c>
      <c r="H9" s="11">
        <f>SUMIFS('Base TKU'!I:I,'Base TKU'!$A:$A,$B9,'Base TKU'!$B:$B,"NORTE")/1000000</f>
        <v>489.18813399999999</v>
      </c>
      <c r="I9" s="11">
        <f>SUMIFS('Base TKU'!J:J,'Base TKU'!$A:$A,$B9,'Base TKU'!$B:$B,"NORTE")/1000000</f>
        <v>430.94542300000001</v>
      </c>
      <c r="J9" s="11">
        <f>SUMIFS('Base TKU'!K:K,'Base TKU'!$A:$A,$B9,'Base TKU'!$B:$B,"NORTE")/1000000</f>
        <v>318.436351</v>
      </c>
      <c r="K9" s="11">
        <f>SUMIFS('Base TKU'!L:L,'Base TKU'!$A:$A,$B9,'Base TKU'!$B:$B,"NORTE")/1000000</f>
        <v>287.09571599999998</v>
      </c>
      <c r="L9" s="11">
        <f>SUMIFS('Base TKU'!M:M,'Base TKU'!$A:$A,$B9,'Base TKU'!$B:$B,"NORTE")/1000000</f>
        <v>288.84446700000001</v>
      </c>
      <c r="M9" s="11">
        <f>SUMIFS('Base TKU'!N:N,'Base TKU'!$A:$A,$B9,'Base TKU'!$B:$B,"NORTE")/1000000</f>
        <v>336.43077199999999</v>
      </c>
      <c r="N9" s="11">
        <f>SUMIFS('Base TKU'!O:O,'Base TKU'!$A:$A,$B9,'Base TKU'!$B:$B,"NORTE")/1000000</f>
        <v>393.09178400000002</v>
      </c>
      <c r="O9" s="11">
        <f>SUMIFS('Base TKU'!P:P,'Base TKU'!$A:$A,$B9,'Base TKU'!$B:$B,"NORTE")/1000000</f>
        <v>375.92939699999999</v>
      </c>
      <c r="Q9" s="11">
        <f>SUMIFS('Base TKU'!R:R,'Base TKU'!$A:$A,$B9,'Base TKU'!$B:$B,"NORTE")/1000000</f>
        <v>376.93612200000001</v>
      </c>
      <c r="R9" s="11">
        <f>SUMIFS('Base TKU'!S:S,'Base TKU'!$A:$A,$B9,'Base TKU'!$B:$B,"NORTE")/1000000</f>
        <v>383.87628000000001</v>
      </c>
      <c r="S9" s="11">
        <f>SUMIFS('Base TKU'!T:T,'Base TKU'!$A:$A,$B9,'Base TKU'!$B:$B,"NORTE")/1000000</f>
        <v>484.93361399999998</v>
      </c>
      <c r="T9" s="11">
        <f>SUMIFS('Base TKU'!U:U,'Base TKU'!$A:$A,$B9,'Base TKU'!$B:$B,"NORTE")/1000000</f>
        <v>552.17882899999995</v>
      </c>
      <c r="U9" s="11">
        <f>SUMIFS('Base TKU'!V:V,'Base TKU'!$A:$A,$B9,'Base TKU'!$B:$B,"NORTE")/1000000</f>
        <v>485.31778300000002</v>
      </c>
      <c r="V9" s="11">
        <f>SUMIFS('Base TKU'!W:W,'Base TKU'!$A:$A,$B9,'Base TKU'!$B:$B,"NORTE")/1000000</f>
        <v>407.73084899999998</v>
      </c>
      <c r="W9" s="11">
        <f>SUMIFS('Base TKU'!X:X,'Base TKU'!$A:$A,$B9,'Base TKU'!$B:$B,"NORTE")/1000000</f>
        <v>487.18129499999998</v>
      </c>
      <c r="X9" s="11">
        <f>SUMIFS('Base TKU'!Y:Y,'Base TKU'!$A:$A,$B9,'Base TKU'!$B:$B,"NORTE")/1000000</f>
        <v>403.70753999999999</v>
      </c>
      <c r="Y9" s="11">
        <f>SUMIFS('Base TKU'!Z:Z,'Base TKU'!$A:$A,$B9,'Base TKU'!$B:$B,"NORTE")/1000000</f>
        <v>408.60479099999998</v>
      </c>
      <c r="Z9" s="11">
        <f>SUMIFS('Base TKU'!AA:AA,'Base TKU'!$A:$A,$B9,'Base TKU'!$B:$B,"NORTE")/1000000</f>
        <v>506.95539500000001</v>
      </c>
      <c r="AA9" s="11">
        <f>SUMIFS('Base TKU'!AB:AB,'Base TKU'!$A:$A,$B9,'Base TKU'!$B:$B,"NORTE")/1000000</f>
        <v>479.734531</v>
      </c>
      <c r="AB9" s="11">
        <f>SUMIFS('Base TKU'!AC:AC,'Base TKU'!$A:$A,$B9,'Base TKU'!$B:$B,"NORTE")/1000000</f>
        <v>501.41182099999997</v>
      </c>
      <c r="AD9" s="11">
        <f>SUMIFS('Base TKU'!AE:AE,'Base TKU'!$A:$A,$B9,'Base TKU'!$B:$B,"NORTE")/1000000</f>
        <v>411.59783399999998</v>
      </c>
      <c r="AE9" s="11">
        <f>SUMIFS('Base TKU'!AF:AF,'Base TKU'!$A:$A,$B9,'Base TKU'!$B:$B,"NORTE")/1000000</f>
        <v>487.85880200000003</v>
      </c>
      <c r="AF9" s="11">
        <f>SUMIFS('Base TKU'!AG:AG,'Base TKU'!$A:$A,$B9,'Base TKU'!$B:$B,"NORTE")/1000000</f>
        <v>541.37876900000003</v>
      </c>
      <c r="AG9" s="11">
        <f>SUMIFS('Base TKU'!AH:AH,'Base TKU'!$A:$A,$B9,'Base TKU'!$B:$B,"NORTE")/1000000</f>
        <v>587.36857999999995</v>
      </c>
      <c r="AH9" s="11">
        <f>SUMIFS('Base TKU'!AI:AI,'Base TKU'!$A:$A,$B9,'Base TKU'!$B:$B,"NORTE")/1000000</f>
        <v>448.93208499999997</v>
      </c>
      <c r="AI9" s="11">
        <f>SUMIFS('Base TKU'!AJ:AJ,'Base TKU'!$A:$A,$B9,'Base TKU'!$B:$B,"NORTE")/1000000</f>
        <v>535.74023799999998</v>
      </c>
      <c r="AJ9" s="11">
        <f>SUMIFS('Base TKU'!AK:AK,'Base TKU'!$A:$A,$B9,'Base TKU'!$B:$B,"NORTE")/1000000</f>
        <v>454.51641499999999</v>
      </c>
      <c r="AK9" s="11">
        <f>SUMIFS('Base TKU'!AL:AL,'Base TKU'!$A:$A,$B9,'Base TKU'!$B:$B,"NORTE")/1000000</f>
        <v>440.809483</v>
      </c>
      <c r="AL9" s="11">
        <f>SUMIFS('Base TKU'!AM:AM,'Base TKU'!$A:$A,$B9,'Base TKU'!$B:$B,"NORTE")/1000000</f>
        <v>483.76709099999999</v>
      </c>
      <c r="AM9" s="11">
        <f>SUMIFS('Base TKU'!AN:AN,'Base TKU'!$A:$A,$B9,'Base TKU'!$B:$B,"NORTE")/1000000</f>
        <v>441.058649</v>
      </c>
      <c r="AN9" s="11">
        <f>SUMIFS('Base TKU'!AO:AO,'Base TKU'!$A:$A,$B9,'Base TKU'!$B:$B,"NORTE")/1000000</f>
        <v>462.54900600000002</v>
      </c>
      <c r="AO9" s="11">
        <f>SUMIFS('Base TKU'!AP:AP,'Base TKU'!$A:$A,$B9,'Base TKU'!$B:$B,"NORTE")/1000000</f>
        <v>547.27042499000004</v>
      </c>
      <c r="AQ9" s="11">
        <f>SUMIFS('Base TKU'!AR:AR,'Base TKU'!$A:$A,$B9,'Base TKU'!$B:$B,"NORTE")/1000000</f>
        <v>423.33864199999999</v>
      </c>
      <c r="AR9" s="11">
        <f>SUMIFS('Base TKU'!AS:AS,'Base TKU'!$A:$A,$B9,'Base TKU'!$B:$B,"NORTE")/1000000</f>
        <v>410.19902200000001</v>
      </c>
      <c r="AS9" s="11">
        <f>SUMIFS('Base TKU'!AT:AT,'Base TKU'!$A:$A,$B9,'Base TKU'!$B:$B,"NORTE")/1000000</f>
        <v>570.30151499999999</v>
      </c>
      <c r="AT9" s="11">
        <f>SUMIFS('Base TKU'!AU:AU,'Base TKU'!$A:$A,$B9,'Base TKU'!$B:$B,"NORTE")/1000000</f>
        <v>578.44816500000002</v>
      </c>
      <c r="AU9" s="11">
        <f>SUMIFS('Base TKU'!AV:AV,'Base TKU'!$A:$A,$B9,'Base TKU'!$B:$B,"NORTE")/1000000</f>
        <v>529.77073700000005</v>
      </c>
      <c r="AV9" s="11">
        <f>SUMIFS('Base TKU'!AW:AW,'Base TKU'!$A:$A,$B9,'Base TKU'!$B:$B,"NORTE")/1000000</f>
        <v>548.13636899999995</v>
      </c>
      <c r="AW9" s="11">
        <f>SUMIFS('Base TKU'!AX:AX,'Base TKU'!$A:$A,$B9,'Base TKU'!$B:$B,"NORTE")/1000000</f>
        <v>520.45323299999995</v>
      </c>
      <c r="AX9" s="11">
        <f>SUMIFS('Base TKU'!AY:AY,'Base TKU'!$A:$A,$B9,'Base TKU'!$B:$B,"NORTE")/1000000</f>
        <v>445.08103299999999</v>
      </c>
      <c r="AY9" s="11">
        <f>SUMIFS('Base TKU'!AZ:AZ,'Base TKU'!$A:$A,$B9,'Base TKU'!$B:$B,"NORTE")/1000000</f>
        <v>474.59848199999999</v>
      </c>
      <c r="AZ9" s="11">
        <f>SUMIFS('Base TKU'!BA:BA,'Base TKU'!$A:$A,$B9,'Base TKU'!$B:$B,"NORTE")/1000000</f>
        <v>510.82764300000002</v>
      </c>
      <c r="BA9" s="11">
        <f>SUMIFS('Base TKU'!BB:BB,'Base TKU'!$A:$A,$B9,'Base TKU'!$B:$B,"NORTE")/1000000</f>
        <v>590.55514000000005</v>
      </c>
      <c r="BB9" s="11">
        <f>SUMIFS('Base TKU'!BC:BC,'Base TKU'!$A:$A,$B9,'Base TKU'!$B:$B,"NORTE")/1000000</f>
        <v>543.42499999999995</v>
      </c>
      <c r="BD9" s="11">
        <f>SUMIFS('Base TKU'!BE:BE,'Base TKU'!$A:$A,$B9,'Base TKU'!$B:$B,"NORTE")/1000000</f>
        <v>363.276025</v>
      </c>
      <c r="BE9" s="11">
        <f>SUMIFS('Base TKU'!BF:BF,'Base TKU'!$A:$A,$B9,'Base TKU'!$B:$B,"NORTE")/1000000</f>
        <v>509.02979099999999</v>
      </c>
      <c r="BF9" s="11">
        <f>SUMIFS('Base TKU'!BG:BG,'Base TKU'!$A:$A,$B9,'Base TKU'!$B:$B,"NORTE")/1000000</f>
        <v>486.27729799999997</v>
      </c>
      <c r="BG9" s="11">
        <f>SUMIFS('Base TKU'!BH:BH,'Base TKU'!$A:$A,$B9,'Base TKU'!$B:$B,"NORTE")/1000000</f>
        <v>631.97957799999995</v>
      </c>
      <c r="BH9" s="11">
        <f>SUMIFS('Base TKU'!BI:BI,'Base TKU'!$A:$A,$B9,'Base TKU'!$B:$B,"NORTE")/1000000</f>
        <v>560.63737400000002</v>
      </c>
      <c r="BI9" s="11">
        <f>SUMIFS('Base TKU'!BJ:BJ,'Base TKU'!$A:$A,$B9,'Base TKU'!$B:$B,"NORTE")/1000000</f>
        <v>593.68731200000002</v>
      </c>
      <c r="BJ9" s="11">
        <f>SUMIFS('Base TKU'!BK:BK,'Base TKU'!$A:$A,$B9,'Base TKU'!$B:$B,"NORTE")/1000000</f>
        <v>634.41839900000002</v>
      </c>
      <c r="BK9" s="11">
        <f>SUMIFS('Base TKU'!BL:BL,'Base TKU'!$A:$A,$B9,'Base TKU'!$B:$B,"NORTE")/1000000</f>
        <v>648.87883999999997</v>
      </c>
      <c r="BL9" s="11">
        <f>SUMIFS('Base TKU'!BM:BM,'Base TKU'!$A:$A,$B9,'Base TKU'!$B:$B,"NORTE")/1000000</f>
        <v>589.67825100000005</v>
      </c>
      <c r="BM9" s="11">
        <f>SUMIFS('Base TKU'!BN:BN,'Base TKU'!$A:$A,$B9,'Base TKU'!$B:$B,"NORTE")/1000000</f>
        <v>650.993694</v>
      </c>
      <c r="BN9" s="11">
        <f>SUMIFS('Base TKU'!BO:BO,'Base TKU'!$A:$A,$B9,'Base TKU'!$B:$B,"NORTE")/1000000</f>
        <v>569.98105999999996</v>
      </c>
      <c r="BO9" s="11">
        <f>SUMIFS('Base TKU'!BP:BP,'Base TKU'!$A:$A,$B9,'Base TKU'!$B:$B,"NORTE")/1000000</f>
        <v>647.32175700000005</v>
      </c>
      <c r="BQ9" s="11">
        <f>SUMIFS('Base TKU'!BR:BR,'Base TKU'!$A:$A,$B9,'Base TKU'!$B:$B,"NORTE")/1000000</f>
        <v>420.956546</v>
      </c>
      <c r="BR9" s="11">
        <f>SUMIFS('Base TKU'!BS:BS,'Base TKU'!$A:$A,$B9,'Base TKU'!$B:$B,"NORTE")/1000000</f>
        <v>585.14380900000003</v>
      </c>
      <c r="BS9" s="11">
        <f>SUMIFS('Base TKU'!BT:BT,'Base TKU'!$A:$A,$B9,'Base TKU'!$B:$B,"NORTE")/1000000</f>
        <v>646.23433399999999</v>
      </c>
      <c r="BT9" s="11">
        <f>SUMIFS('Base TKU'!BU:BU,'Base TKU'!$A:$A,$B9,'Base TKU'!$B:$B,"NORTE")/1000000</f>
        <v>714.94617900000003</v>
      </c>
      <c r="BU9" s="11">
        <f>SUMIFS('Base TKU'!BV:BV,'Base TKU'!$A:$A,$B9,'Base TKU'!$B:$B,"NORTE")/1000000</f>
        <v>681.84155599999997</v>
      </c>
      <c r="BV9" s="11">
        <f>SUMIFS('Base TKU'!BW:BW,'Base TKU'!$A:$A,$B9,'Base TKU'!$B:$B,"NORTE")/1000000</f>
        <v>749.918903</v>
      </c>
      <c r="BW9" s="11">
        <f>SUMIFS('Base TKU'!BX:BX,'Base TKU'!$A:$A,$B9,'Base TKU'!$B:$B,"NORTE")/1000000</f>
        <v>0</v>
      </c>
      <c r="BX9" s="11">
        <f>SUMIFS('Base TKU'!BY:BY,'Base TKU'!$A:$A,$B9,'Base TKU'!$B:$B,"NORTE")/1000000</f>
        <v>0</v>
      </c>
      <c r="BY9" s="11">
        <f>SUMIFS('Base TKU'!BZ:BZ,'Base TKU'!$A:$A,$B9,'Base TKU'!$B:$B,"NORTE")/1000000</f>
        <v>0</v>
      </c>
      <c r="BZ9" s="11">
        <f>SUMIFS('Base TKU'!CA:CA,'Base TKU'!$A:$A,$B9,'Base TKU'!$B:$B,"NORTE")/1000000</f>
        <v>0</v>
      </c>
      <c r="CA9" s="11">
        <f>SUMIFS('Base TKU'!CB:CB,'Base TKU'!$A:$A,$B9,'Base TKU'!$B:$B,"NORTE")/1000000</f>
        <v>0</v>
      </c>
      <c r="CB9" s="11">
        <f>SUMIFS('Base TKU'!CC:CC,'Base TKU'!$A:$A,$B9,'Base TKU'!$B:$B,"NORTE")/1000000</f>
        <v>0</v>
      </c>
    </row>
    <row r="10" spans="1:80" ht="15.75" x14ac:dyDescent="0.25">
      <c r="B10" s="10" t="s">
        <v>60</v>
      </c>
      <c r="D10" s="11">
        <f>SUMIFS('Base TKU'!E:E,'Base TKU'!$A:$A,$B10,'Base TKU'!$B:$B,"NORTE")/1000000</f>
        <v>1467.549536</v>
      </c>
      <c r="E10" s="11">
        <f>SUMIFS('Base TKU'!F:F,'Base TKU'!$A:$A,$B10,'Base TKU'!$B:$B,"NORTE")/1000000</f>
        <v>83.340509999999995</v>
      </c>
      <c r="F10" s="11">
        <f>SUMIFS('Base TKU'!G:G,'Base TKU'!$A:$A,$B10,'Base TKU'!$B:$B,"NORTE")/1000000</f>
        <v>0.21591099999999999</v>
      </c>
      <c r="G10" s="11">
        <f>SUMIFS('Base TKU'!H:H,'Base TKU'!$A:$A,$B10,'Base TKU'!$B:$B,"NORTE")/1000000</f>
        <v>0</v>
      </c>
      <c r="H10" s="11">
        <f>SUMIFS('Base TKU'!I:I,'Base TKU'!$A:$A,$B10,'Base TKU'!$B:$B,"NORTE")/1000000</f>
        <v>0</v>
      </c>
      <c r="I10" s="11">
        <f>SUMIFS('Base TKU'!J:J,'Base TKU'!$A:$A,$B10,'Base TKU'!$B:$B,"NORTE")/1000000</f>
        <v>342.91962100000001</v>
      </c>
      <c r="J10" s="11">
        <f>SUMIFS('Base TKU'!K:K,'Base TKU'!$A:$A,$B10,'Base TKU'!$B:$B,"NORTE")/1000000</f>
        <v>1895.2586470000001</v>
      </c>
      <c r="K10" s="11">
        <f>SUMIFS('Base TKU'!L:L,'Base TKU'!$A:$A,$B10,'Base TKU'!$B:$B,"NORTE")/1000000</f>
        <v>1995.592447</v>
      </c>
      <c r="L10" s="11">
        <f>SUMIFS('Base TKU'!M:M,'Base TKU'!$A:$A,$B10,'Base TKU'!$B:$B,"NORTE")/1000000</f>
        <v>1814.4541569999999</v>
      </c>
      <c r="M10" s="11">
        <f>SUMIFS('Base TKU'!N:N,'Base TKU'!$A:$A,$B10,'Base TKU'!$B:$B,"NORTE")/1000000</f>
        <v>625.91037900000003</v>
      </c>
      <c r="N10" s="11">
        <f>SUMIFS('Base TKU'!O:O,'Base TKU'!$A:$A,$B10,'Base TKU'!$B:$B,"NORTE")/1000000</f>
        <v>433.792284</v>
      </c>
      <c r="O10" s="11">
        <f>SUMIFS('Base TKU'!P:P,'Base TKU'!$A:$A,$B10,'Base TKU'!$B:$B,"NORTE")/1000000</f>
        <v>620.78963699999997</v>
      </c>
      <c r="Q10" s="11">
        <f>SUMIFS('Base TKU'!R:R,'Base TKU'!$A:$A,$B10,'Base TKU'!$B:$B,"NORTE")/1000000</f>
        <v>95.217815999999999</v>
      </c>
      <c r="R10" s="11">
        <f>SUMIFS('Base TKU'!S:S,'Base TKU'!$A:$A,$B10,'Base TKU'!$B:$B,"NORTE")/1000000</f>
        <v>0.23617299999999999</v>
      </c>
      <c r="S10" s="11">
        <f>SUMIFS('Base TKU'!T:T,'Base TKU'!$A:$A,$B10,'Base TKU'!$B:$B,"NORTE")/1000000</f>
        <v>0</v>
      </c>
      <c r="T10" s="11">
        <f>SUMIFS('Base TKU'!U:U,'Base TKU'!$A:$A,$B10,'Base TKU'!$B:$B,"NORTE")/1000000</f>
        <v>0</v>
      </c>
      <c r="U10" s="11">
        <f>SUMIFS('Base TKU'!V:V,'Base TKU'!$A:$A,$B10,'Base TKU'!$B:$B,"NORTE")/1000000</f>
        <v>8.5709850000000003</v>
      </c>
      <c r="V10" s="11">
        <f>SUMIFS('Base TKU'!W:W,'Base TKU'!$A:$A,$B10,'Base TKU'!$B:$B,"NORTE")/1000000</f>
        <v>1222.6267740000001</v>
      </c>
      <c r="W10" s="11">
        <f>SUMIFS('Base TKU'!X:X,'Base TKU'!$A:$A,$B10,'Base TKU'!$B:$B,"NORTE")/1000000</f>
        <v>2076.8791879999999</v>
      </c>
      <c r="X10" s="11">
        <f>SUMIFS('Base TKU'!Y:Y,'Base TKU'!$A:$A,$B10,'Base TKU'!$B:$B,"NORTE")/1000000</f>
        <v>2358.8345250000002</v>
      </c>
      <c r="Y10" s="11">
        <f>SUMIFS('Base TKU'!Z:Z,'Base TKU'!$A:$A,$B10,'Base TKU'!$B:$B,"NORTE")/1000000</f>
        <v>2268.9066379999999</v>
      </c>
      <c r="Z10" s="11">
        <f>SUMIFS('Base TKU'!AA:AA,'Base TKU'!$A:$A,$B10,'Base TKU'!$B:$B,"NORTE")/1000000</f>
        <v>2429.8285780000001</v>
      </c>
      <c r="AA10" s="11">
        <f>SUMIFS('Base TKU'!AB:AB,'Base TKU'!$A:$A,$B10,'Base TKU'!$B:$B,"NORTE")/1000000</f>
        <v>2258.73524</v>
      </c>
      <c r="AB10" s="11">
        <f>SUMIFS('Base TKU'!AC:AC,'Base TKU'!$A:$A,$B10,'Base TKU'!$B:$B,"NORTE")/1000000</f>
        <v>2030.575034</v>
      </c>
      <c r="AD10" s="11">
        <f>SUMIFS('Base TKU'!AE:AE,'Base TKU'!$A:$A,$B10,'Base TKU'!$B:$B,"NORTE")/1000000</f>
        <v>449.72612600000002</v>
      </c>
      <c r="AE10" s="11">
        <f>SUMIFS('Base TKU'!AF:AF,'Base TKU'!$A:$A,$B10,'Base TKU'!$B:$B,"NORTE")/1000000</f>
        <v>60.345404000000002</v>
      </c>
      <c r="AF10" s="11">
        <f>SUMIFS('Base TKU'!AG:AG,'Base TKU'!$A:$A,$B10,'Base TKU'!$B:$B,"NORTE")/1000000</f>
        <v>0</v>
      </c>
      <c r="AG10" s="11">
        <f>SUMIFS('Base TKU'!AH:AH,'Base TKU'!$A:$A,$B10,'Base TKU'!$B:$B,"NORTE")/1000000</f>
        <v>0</v>
      </c>
      <c r="AH10" s="11">
        <f>SUMIFS('Base TKU'!AI:AI,'Base TKU'!$A:$A,$B10,'Base TKU'!$B:$B,"NORTE")/1000000</f>
        <v>33.263967000000001</v>
      </c>
      <c r="AI10" s="11">
        <f>SUMIFS('Base TKU'!AJ:AJ,'Base TKU'!$A:$A,$B10,'Base TKU'!$B:$B,"NORTE")/1000000</f>
        <v>327.83418499999999</v>
      </c>
      <c r="AJ10" s="11">
        <f>SUMIFS('Base TKU'!AK:AK,'Base TKU'!$A:$A,$B10,'Base TKU'!$B:$B,"NORTE")/1000000</f>
        <v>2338.2847780000002</v>
      </c>
      <c r="AK10" s="11">
        <f>SUMIFS('Base TKU'!AL:AL,'Base TKU'!$A:$A,$B10,'Base TKU'!$B:$B,"NORTE")/1000000</f>
        <v>2729.3089599999998</v>
      </c>
      <c r="AL10" s="11">
        <f>SUMIFS('Base TKU'!AM:AM,'Base TKU'!$A:$A,$B10,'Base TKU'!$B:$B,"NORTE")/1000000</f>
        <v>2633.3167319999998</v>
      </c>
      <c r="AM10" s="11">
        <f>SUMIFS('Base TKU'!AN:AN,'Base TKU'!$A:$A,$B10,'Base TKU'!$B:$B,"NORTE")/1000000</f>
        <v>2236.974232</v>
      </c>
      <c r="AN10" s="11">
        <f>SUMIFS('Base TKU'!AO:AO,'Base TKU'!$A:$A,$B10,'Base TKU'!$B:$B,"NORTE")/1000000</f>
        <v>2714.7458790000001</v>
      </c>
      <c r="AO10" s="11">
        <f>SUMIFS('Base TKU'!AP:AP,'Base TKU'!$A:$A,$B10,'Base TKU'!$B:$B,"NORTE")/1000000</f>
        <v>2303.3990549999999</v>
      </c>
      <c r="AQ10" s="11">
        <f>SUMIFS('Base TKU'!AR:AR,'Base TKU'!$A:$A,$B10,'Base TKU'!$B:$B,"NORTE")/1000000</f>
        <v>311.41548299999999</v>
      </c>
      <c r="AR10" s="11">
        <f>SUMIFS('Base TKU'!AS:AS,'Base TKU'!$A:$A,$B10,'Base TKU'!$B:$B,"NORTE")/1000000</f>
        <v>0</v>
      </c>
      <c r="AS10" s="11">
        <f>SUMIFS('Base TKU'!AT:AT,'Base TKU'!$A:$A,$B10,'Base TKU'!$B:$B,"NORTE")/1000000</f>
        <v>0</v>
      </c>
      <c r="AT10" s="11">
        <f>SUMIFS('Base TKU'!AU:AU,'Base TKU'!$A:$A,$B10,'Base TKU'!$B:$B,"NORTE")/1000000</f>
        <v>0</v>
      </c>
      <c r="AU10" s="11">
        <f>SUMIFS('Base TKU'!AV:AV,'Base TKU'!$A:$A,$B10,'Base TKU'!$B:$B,"NORTE")/1000000</f>
        <v>73.686267000000001</v>
      </c>
      <c r="AV10" s="11">
        <f>SUMIFS('Base TKU'!AW:AW,'Base TKU'!$A:$A,$B10,'Base TKU'!$B:$B,"NORTE")/1000000</f>
        <v>2404.1801599999999</v>
      </c>
      <c r="AW10" s="11">
        <f>SUMIFS('Base TKU'!AX:AX,'Base TKU'!$A:$A,$B10,'Base TKU'!$B:$B,"NORTE")/1000000</f>
        <v>3047.9433779999999</v>
      </c>
      <c r="AX10" s="11">
        <f>SUMIFS('Base TKU'!AY:AY,'Base TKU'!$A:$A,$B10,'Base TKU'!$B:$B,"NORTE")/1000000</f>
        <v>2859.489239</v>
      </c>
      <c r="AY10" s="11">
        <f>SUMIFS('Base TKU'!AZ:AZ,'Base TKU'!$A:$A,$B10,'Base TKU'!$B:$B,"NORTE")/1000000</f>
        <v>2603.795059</v>
      </c>
      <c r="AZ10" s="11">
        <f>SUMIFS('Base TKU'!BA:BA,'Base TKU'!$A:$A,$B10,'Base TKU'!$B:$B,"NORTE")/1000000</f>
        <v>2501.5744679999998</v>
      </c>
      <c r="BA10" s="11">
        <f>SUMIFS('Base TKU'!BB:BB,'Base TKU'!$A:$A,$B10,'Base TKU'!$B:$B,"NORTE")/1000000</f>
        <v>2312.3222190000001</v>
      </c>
      <c r="BB10" s="11">
        <f>SUMIFS('Base TKU'!BC:BC,'Base TKU'!$A:$A,$B10,'Base TKU'!$B:$B,"NORTE")/1000000</f>
        <v>1085.7637139999999</v>
      </c>
      <c r="BD10" s="11">
        <f>SUMIFS('Base TKU'!BE:BE,'Base TKU'!$A:$A,$B10,'Base TKU'!$B:$B,"NORTE")/1000000</f>
        <v>2.2024180000000002</v>
      </c>
      <c r="BE10" s="11">
        <f>SUMIFS('Base TKU'!BF:BF,'Base TKU'!$A:$A,$B10,'Base TKU'!$B:$B,"NORTE")/1000000</f>
        <v>0</v>
      </c>
      <c r="BF10" s="11">
        <f>SUMIFS('Base TKU'!BG:BG,'Base TKU'!$A:$A,$B10,'Base TKU'!$B:$B,"NORTE")/1000000</f>
        <v>0</v>
      </c>
      <c r="BG10" s="11">
        <f>SUMIFS('Base TKU'!BH:BH,'Base TKU'!$A:$A,$B10,'Base TKU'!$B:$B,"NORTE")/1000000</f>
        <v>0</v>
      </c>
      <c r="BH10" s="11">
        <f>SUMIFS('Base TKU'!BI:BI,'Base TKU'!$A:$A,$B10,'Base TKU'!$B:$B,"NORTE")/1000000</f>
        <v>0</v>
      </c>
      <c r="BI10" s="11">
        <f>SUMIFS('Base TKU'!BJ:BJ,'Base TKU'!$A:$A,$B10,'Base TKU'!$B:$B,"NORTE")/1000000</f>
        <v>1431.483015</v>
      </c>
      <c r="BJ10" s="11">
        <f>SUMIFS('Base TKU'!BK:BK,'Base TKU'!$A:$A,$B10,'Base TKU'!$B:$B,"NORTE")/1000000</f>
        <v>2655.9033220000001</v>
      </c>
      <c r="BK10" s="11">
        <f>SUMIFS('Base TKU'!BL:BL,'Base TKU'!$A:$A,$B10,'Base TKU'!$B:$B,"NORTE")/1000000</f>
        <v>2522.5619609999999</v>
      </c>
      <c r="BL10" s="11">
        <f>SUMIFS('Base TKU'!BM:BM,'Base TKU'!$A:$A,$B10,'Base TKU'!$B:$B,"NORTE")/1000000</f>
        <v>2287.604691</v>
      </c>
      <c r="BM10" s="11">
        <f>SUMIFS('Base TKU'!BN:BN,'Base TKU'!$A:$A,$B10,'Base TKU'!$B:$B,"NORTE")/1000000</f>
        <v>2236.4918280000002</v>
      </c>
      <c r="BN10" s="11">
        <f>SUMIFS('Base TKU'!BO:BO,'Base TKU'!$A:$A,$B10,'Base TKU'!$B:$B,"NORTE")/1000000</f>
        <v>2062.6302559999999</v>
      </c>
      <c r="BO10" s="11">
        <f>SUMIFS('Base TKU'!BP:BP,'Base TKU'!$A:$A,$B10,'Base TKU'!$B:$B,"NORTE")/1000000</f>
        <v>2178.3438249999999</v>
      </c>
      <c r="BQ10" s="11">
        <f>SUMIFS('Base TKU'!BR:BR,'Base TKU'!$A:$A,$B10,'Base TKU'!$B:$B,"NORTE")/1000000</f>
        <v>46.987065999999999</v>
      </c>
      <c r="BR10" s="11">
        <f>SUMIFS('Base TKU'!BS:BS,'Base TKU'!$A:$A,$B10,'Base TKU'!$B:$B,"NORTE")/1000000</f>
        <v>-4.101496</v>
      </c>
      <c r="BS10" s="11">
        <f>SUMIFS('Base TKU'!BT:BT,'Base TKU'!$A:$A,$B10,'Base TKU'!$B:$B,"NORTE")/1000000</f>
        <v>0</v>
      </c>
      <c r="BT10" s="11">
        <f>SUMIFS('Base TKU'!BU:BU,'Base TKU'!$A:$A,$B10,'Base TKU'!$B:$B,"NORTE")/1000000</f>
        <v>0</v>
      </c>
      <c r="BU10" s="11">
        <f>SUMIFS('Base TKU'!BV:BV,'Base TKU'!$A:$A,$B10,'Base TKU'!$B:$B,"NORTE")/1000000</f>
        <v>0</v>
      </c>
      <c r="BV10" s="11">
        <f>SUMIFS('Base TKU'!BW:BW,'Base TKU'!$A:$A,$B10,'Base TKU'!$B:$B,"NORTE")/1000000</f>
        <v>507.41074200000003</v>
      </c>
      <c r="BW10" s="11">
        <f>SUMIFS('Base TKU'!BX:BX,'Base TKU'!$A:$A,$B10,'Base TKU'!$B:$B,"NORTE")/1000000</f>
        <v>0</v>
      </c>
      <c r="BX10" s="11">
        <f>SUMIFS('Base TKU'!BY:BY,'Base TKU'!$A:$A,$B10,'Base TKU'!$B:$B,"NORTE")/1000000</f>
        <v>0</v>
      </c>
      <c r="BY10" s="11">
        <f>SUMIFS('Base TKU'!BZ:BZ,'Base TKU'!$A:$A,$B10,'Base TKU'!$B:$B,"NORTE")/1000000</f>
        <v>0</v>
      </c>
      <c r="BZ10" s="11">
        <f>SUMIFS('Base TKU'!CA:CA,'Base TKU'!$A:$A,$B10,'Base TKU'!$B:$B,"NORTE")/1000000</f>
        <v>0</v>
      </c>
      <c r="CA10" s="11">
        <f>SUMIFS('Base TKU'!CB:CB,'Base TKU'!$A:$A,$B10,'Base TKU'!$B:$B,"NORTE")/1000000</f>
        <v>0</v>
      </c>
      <c r="CB10" s="11">
        <f>SUMIFS('Base TKU'!CC:CC,'Base TKU'!$A:$A,$B10,'Base TKU'!$B:$B,"NORTE")/1000000</f>
        <v>0</v>
      </c>
    </row>
    <row r="11" spans="1:80" ht="15.75" x14ac:dyDescent="0.25">
      <c r="B11" s="10" t="s">
        <v>45</v>
      </c>
      <c r="D11" s="11">
        <f>SUMIFS('Base TKU'!E:E,'Base TKU'!$A:$A,$B11,'Base TKU'!$B:$B,"NORTE")/1000000</f>
        <v>114.162274</v>
      </c>
      <c r="E11" s="11">
        <f>SUMIFS('Base TKU'!F:F,'Base TKU'!$A:$A,$B11,'Base TKU'!$B:$B,"NORTE")/1000000</f>
        <v>130.7242</v>
      </c>
      <c r="F11" s="11">
        <f>SUMIFS('Base TKU'!G:G,'Base TKU'!$A:$A,$B11,'Base TKU'!$B:$B,"NORTE")/1000000</f>
        <v>102.56015600000001</v>
      </c>
      <c r="G11" s="11">
        <f>SUMIFS('Base TKU'!H:H,'Base TKU'!$A:$A,$B11,'Base TKU'!$B:$B,"NORTE")/1000000</f>
        <v>86.993835000000004</v>
      </c>
      <c r="H11" s="11">
        <f>SUMIFS('Base TKU'!I:I,'Base TKU'!$A:$A,$B11,'Base TKU'!$B:$B,"NORTE")/1000000</f>
        <v>242.65256600000001</v>
      </c>
      <c r="I11" s="11">
        <f>SUMIFS('Base TKU'!J:J,'Base TKU'!$A:$A,$B11,'Base TKU'!$B:$B,"NORTE")/1000000</f>
        <v>356.961659</v>
      </c>
      <c r="J11" s="11">
        <f>SUMIFS('Base TKU'!K:K,'Base TKU'!$A:$A,$B11,'Base TKU'!$B:$B,"NORTE")/1000000</f>
        <v>206.041495</v>
      </c>
      <c r="K11" s="11">
        <f>SUMIFS('Base TKU'!L:L,'Base TKU'!$A:$A,$B11,'Base TKU'!$B:$B,"NORTE")/1000000</f>
        <v>231.28015400000001</v>
      </c>
      <c r="L11" s="11">
        <f>SUMIFS('Base TKU'!M:M,'Base TKU'!$A:$A,$B11,'Base TKU'!$B:$B,"NORTE")/1000000</f>
        <v>240.73457500000001</v>
      </c>
      <c r="M11" s="11">
        <f>SUMIFS('Base TKU'!N:N,'Base TKU'!$A:$A,$B11,'Base TKU'!$B:$B,"NORTE")/1000000</f>
        <v>387.55470200000002</v>
      </c>
      <c r="N11" s="11">
        <f>SUMIFS('Base TKU'!O:O,'Base TKU'!$A:$A,$B11,'Base TKU'!$B:$B,"NORTE")/1000000</f>
        <v>330.176061</v>
      </c>
      <c r="O11" s="11">
        <f>SUMIFS('Base TKU'!P:P,'Base TKU'!$A:$A,$B11,'Base TKU'!$B:$B,"NORTE")/1000000</f>
        <v>223.725156</v>
      </c>
      <c r="Q11" s="11">
        <f>SUMIFS('Base TKU'!R:R,'Base TKU'!$A:$A,$B11,'Base TKU'!$B:$B,"NORTE")/1000000</f>
        <v>177.465428</v>
      </c>
      <c r="R11" s="11">
        <f>SUMIFS('Base TKU'!S:S,'Base TKU'!$A:$A,$B11,'Base TKU'!$B:$B,"NORTE")/1000000</f>
        <v>69.871585999999994</v>
      </c>
      <c r="S11" s="11">
        <f>SUMIFS('Base TKU'!T:T,'Base TKU'!$A:$A,$B11,'Base TKU'!$B:$B,"NORTE")/1000000</f>
        <v>41.425064999999996</v>
      </c>
      <c r="T11" s="11">
        <f>SUMIFS('Base TKU'!U:U,'Base TKU'!$A:$A,$B11,'Base TKU'!$B:$B,"NORTE")/1000000</f>
        <v>88.620569000000003</v>
      </c>
      <c r="U11" s="11">
        <f>SUMIFS('Base TKU'!V:V,'Base TKU'!$A:$A,$B11,'Base TKU'!$B:$B,"NORTE")/1000000</f>
        <v>279.49777699999999</v>
      </c>
      <c r="V11" s="11">
        <f>SUMIFS('Base TKU'!W:W,'Base TKU'!$A:$A,$B11,'Base TKU'!$B:$B,"NORTE")/1000000</f>
        <v>170.19264000000001</v>
      </c>
      <c r="W11" s="11">
        <f>SUMIFS('Base TKU'!X:X,'Base TKU'!$A:$A,$B11,'Base TKU'!$B:$B,"NORTE")/1000000</f>
        <v>84.577684000000005</v>
      </c>
      <c r="X11" s="11">
        <f>SUMIFS('Base TKU'!Y:Y,'Base TKU'!$A:$A,$B11,'Base TKU'!$B:$B,"NORTE")/1000000</f>
        <v>107.523976</v>
      </c>
      <c r="Y11" s="11">
        <f>SUMIFS('Base TKU'!Z:Z,'Base TKU'!$A:$A,$B11,'Base TKU'!$B:$B,"NORTE")/1000000</f>
        <v>116.958449</v>
      </c>
      <c r="Z11" s="11">
        <f>SUMIFS('Base TKU'!AA:AA,'Base TKU'!$A:$A,$B11,'Base TKU'!$B:$B,"NORTE")/1000000</f>
        <v>112.03851400000001</v>
      </c>
      <c r="AA11" s="11">
        <f>SUMIFS('Base TKU'!AB:AB,'Base TKU'!$A:$A,$B11,'Base TKU'!$B:$B,"NORTE")/1000000</f>
        <v>117.008639</v>
      </c>
      <c r="AB11" s="11">
        <f>SUMIFS('Base TKU'!AC:AC,'Base TKU'!$A:$A,$B11,'Base TKU'!$B:$B,"NORTE")/1000000</f>
        <v>154.01861700000001</v>
      </c>
      <c r="AD11" s="11">
        <f>SUMIFS('Base TKU'!AE:AE,'Base TKU'!$A:$A,$B11,'Base TKU'!$B:$B,"NORTE")/1000000</f>
        <v>233.97854599999999</v>
      </c>
      <c r="AE11" s="11">
        <f>SUMIFS('Base TKU'!AF:AF,'Base TKU'!$A:$A,$B11,'Base TKU'!$B:$B,"NORTE")/1000000</f>
        <v>128.99684999999999</v>
      </c>
      <c r="AF11" s="11">
        <f>SUMIFS('Base TKU'!AG:AG,'Base TKU'!$A:$A,$B11,'Base TKU'!$B:$B,"NORTE")/1000000</f>
        <v>101.513181</v>
      </c>
      <c r="AG11" s="11">
        <f>SUMIFS('Base TKU'!AH:AH,'Base TKU'!$A:$A,$B11,'Base TKU'!$B:$B,"NORTE")/1000000</f>
        <v>75.403311000000002</v>
      </c>
      <c r="AH11" s="11">
        <f>SUMIFS('Base TKU'!AI:AI,'Base TKU'!$A:$A,$B11,'Base TKU'!$B:$B,"NORTE")/1000000</f>
        <v>223.43597</v>
      </c>
      <c r="AI11" s="11">
        <f>SUMIFS('Base TKU'!AJ:AJ,'Base TKU'!$A:$A,$B11,'Base TKU'!$B:$B,"NORTE")/1000000</f>
        <v>224.783423</v>
      </c>
      <c r="AJ11" s="11">
        <f>SUMIFS('Base TKU'!AK:AK,'Base TKU'!$A:$A,$B11,'Base TKU'!$B:$B,"NORTE")/1000000</f>
        <v>115.66020399999999</v>
      </c>
      <c r="AK11" s="11">
        <f>SUMIFS('Base TKU'!AL:AL,'Base TKU'!$A:$A,$B11,'Base TKU'!$B:$B,"NORTE")/1000000</f>
        <v>104.16202699999999</v>
      </c>
      <c r="AL11" s="11">
        <f>SUMIFS('Base TKU'!AM:AM,'Base TKU'!$A:$A,$B11,'Base TKU'!$B:$B,"NORTE")/1000000</f>
        <v>149.05705800000001</v>
      </c>
      <c r="AM11" s="11">
        <f>SUMIFS('Base TKU'!AN:AN,'Base TKU'!$A:$A,$B11,'Base TKU'!$B:$B,"NORTE")/1000000</f>
        <v>188.45478499999999</v>
      </c>
      <c r="AN11" s="11">
        <f>SUMIFS('Base TKU'!AO:AO,'Base TKU'!$A:$A,$B11,'Base TKU'!$B:$B,"NORTE")/1000000</f>
        <v>107.391594</v>
      </c>
      <c r="AO11" s="11">
        <f>SUMIFS('Base TKU'!AP:AP,'Base TKU'!$A:$A,$B11,'Base TKU'!$B:$B,"NORTE")/1000000</f>
        <v>88.027102999999997</v>
      </c>
      <c r="AQ11" s="11">
        <f>SUMIFS('Base TKU'!AR:AR,'Base TKU'!$A:$A,$B11,'Base TKU'!$B:$B,"NORTE")/1000000</f>
        <v>122.351917</v>
      </c>
      <c r="AR11" s="11">
        <f>SUMIFS('Base TKU'!AS:AS,'Base TKU'!$A:$A,$B11,'Base TKU'!$B:$B,"NORTE")/1000000</f>
        <v>54.639006000000002</v>
      </c>
      <c r="AS11" s="11">
        <f>SUMIFS('Base TKU'!AT:AT,'Base TKU'!$A:$A,$B11,'Base TKU'!$B:$B,"NORTE")/1000000</f>
        <v>114.065594</v>
      </c>
      <c r="AT11" s="11">
        <f>SUMIFS('Base TKU'!AU:AU,'Base TKU'!$A:$A,$B11,'Base TKU'!$B:$B,"NORTE")/1000000</f>
        <v>140.667081</v>
      </c>
      <c r="AU11" s="11">
        <f>SUMIFS('Base TKU'!AV:AV,'Base TKU'!$A:$A,$B11,'Base TKU'!$B:$B,"NORTE")/1000000</f>
        <v>178.61028300000001</v>
      </c>
      <c r="AV11" s="11">
        <f>SUMIFS('Base TKU'!AW:AW,'Base TKU'!$A:$A,$B11,'Base TKU'!$B:$B,"NORTE")/1000000</f>
        <v>106.232936</v>
      </c>
      <c r="AW11" s="11">
        <f>SUMIFS('Base TKU'!AX:AX,'Base TKU'!$A:$A,$B11,'Base TKU'!$B:$B,"NORTE")/1000000</f>
        <v>85.466035000000005</v>
      </c>
      <c r="AX11" s="11">
        <f>SUMIFS('Base TKU'!AY:AY,'Base TKU'!$A:$A,$B11,'Base TKU'!$B:$B,"NORTE")/1000000</f>
        <v>75.016852</v>
      </c>
      <c r="AY11" s="11">
        <f>SUMIFS('Base TKU'!AZ:AZ,'Base TKU'!$A:$A,$B11,'Base TKU'!$B:$B,"NORTE")/1000000</f>
        <v>116.453372</v>
      </c>
      <c r="AZ11" s="11">
        <f>SUMIFS('Base TKU'!BA:BA,'Base TKU'!$A:$A,$B11,'Base TKU'!$B:$B,"NORTE")/1000000</f>
        <v>96.988007999999994</v>
      </c>
      <c r="BA11" s="11">
        <f>SUMIFS('Base TKU'!BB:BB,'Base TKU'!$A:$A,$B11,'Base TKU'!$B:$B,"NORTE")/1000000</f>
        <v>70.955100999999999</v>
      </c>
      <c r="BB11" s="11">
        <f>SUMIFS('Base TKU'!BC:BC,'Base TKU'!$A:$A,$B11,'Base TKU'!$B:$B,"NORTE")/1000000</f>
        <v>270.75035300000002</v>
      </c>
      <c r="BD11" s="11">
        <f>SUMIFS('Base TKU'!BE:BE,'Base TKU'!$A:$A,$B11,'Base TKU'!$B:$B,"NORTE")/1000000</f>
        <v>151.52940899999999</v>
      </c>
      <c r="BE11" s="11">
        <f>SUMIFS('Base TKU'!BF:BF,'Base TKU'!$A:$A,$B11,'Base TKU'!$B:$B,"NORTE")/1000000</f>
        <v>130.16320300000001</v>
      </c>
      <c r="BF11" s="11">
        <f>SUMIFS('Base TKU'!BG:BG,'Base TKU'!$A:$A,$B11,'Base TKU'!$B:$B,"NORTE")/1000000</f>
        <v>87.833973999999998</v>
      </c>
      <c r="BG11" s="11">
        <f>SUMIFS('Base TKU'!BH:BH,'Base TKU'!$A:$A,$B11,'Base TKU'!$B:$B,"NORTE")/1000000</f>
        <v>130.07638800000001</v>
      </c>
      <c r="BH11" s="11">
        <f>SUMIFS('Base TKU'!BI:BI,'Base TKU'!$A:$A,$B11,'Base TKU'!$B:$B,"NORTE")/1000000</f>
        <v>200.06483399999999</v>
      </c>
      <c r="BI11" s="11">
        <f>SUMIFS('Base TKU'!BJ:BJ,'Base TKU'!$A:$A,$B11,'Base TKU'!$B:$B,"NORTE")/1000000</f>
        <v>157.707584</v>
      </c>
      <c r="BJ11" s="11">
        <f>SUMIFS('Base TKU'!BK:BK,'Base TKU'!$A:$A,$B11,'Base TKU'!$B:$B,"NORTE")/1000000</f>
        <v>130.56483700000001</v>
      </c>
      <c r="BK11" s="11">
        <f>SUMIFS('Base TKU'!BL:BL,'Base TKU'!$A:$A,$B11,'Base TKU'!$B:$B,"NORTE")/1000000</f>
        <v>261.94402200000002</v>
      </c>
      <c r="BL11" s="11">
        <f>SUMIFS('Base TKU'!BM:BM,'Base TKU'!$A:$A,$B11,'Base TKU'!$B:$B,"NORTE")/1000000</f>
        <v>352.608901</v>
      </c>
      <c r="BM11" s="11">
        <f>SUMIFS('Base TKU'!BN:BN,'Base TKU'!$A:$A,$B11,'Base TKU'!$B:$B,"NORTE")/1000000</f>
        <v>427.832381</v>
      </c>
      <c r="BN11" s="11">
        <f>SUMIFS('Base TKU'!BO:BO,'Base TKU'!$A:$A,$B11,'Base TKU'!$B:$B,"NORTE")/1000000</f>
        <v>369.85554999999999</v>
      </c>
      <c r="BO11" s="11">
        <f>SUMIFS('Base TKU'!BP:BP,'Base TKU'!$A:$A,$B11,'Base TKU'!$B:$B,"NORTE")/1000000</f>
        <v>278.473344</v>
      </c>
      <c r="BQ11" s="11">
        <f>SUMIFS('Base TKU'!BR:BR,'Base TKU'!$A:$A,$B11,'Base TKU'!$B:$B,"NORTE")/1000000</f>
        <v>245.05044699999999</v>
      </c>
      <c r="BR11" s="11">
        <f>SUMIFS('Base TKU'!BS:BS,'Base TKU'!$A:$A,$B11,'Base TKU'!$B:$B,"NORTE")/1000000</f>
        <v>21.477309000000002</v>
      </c>
      <c r="BS11" s="11">
        <f>SUMIFS('Base TKU'!BT:BT,'Base TKU'!$A:$A,$B11,'Base TKU'!$B:$B,"NORTE")/1000000</f>
        <v>44.867139000000002</v>
      </c>
      <c r="BT11" s="11">
        <f>SUMIFS('Base TKU'!BU:BU,'Base TKU'!$A:$A,$B11,'Base TKU'!$B:$B,"NORTE")/1000000</f>
        <v>118.036126</v>
      </c>
      <c r="BU11" s="11">
        <f>SUMIFS('Base TKU'!BV:BV,'Base TKU'!$A:$A,$B11,'Base TKU'!$B:$B,"NORTE")/1000000</f>
        <v>284.83216199999998</v>
      </c>
      <c r="BV11" s="11">
        <f>SUMIFS('Base TKU'!BW:BW,'Base TKU'!$A:$A,$B11,'Base TKU'!$B:$B,"NORTE")/1000000</f>
        <v>271.31037600000002</v>
      </c>
      <c r="BW11" s="11">
        <f>SUMIFS('Base TKU'!BX:BX,'Base TKU'!$A:$A,$B11,'Base TKU'!$B:$B,"NORTE")/1000000</f>
        <v>0</v>
      </c>
      <c r="BX11" s="11">
        <f>SUMIFS('Base TKU'!BY:BY,'Base TKU'!$A:$A,$B11,'Base TKU'!$B:$B,"NORTE")/1000000</f>
        <v>0</v>
      </c>
      <c r="BY11" s="11">
        <f>SUMIFS('Base TKU'!BZ:BZ,'Base TKU'!$A:$A,$B11,'Base TKU'!$B:$B,"NORTE")/1000000</f>
        <v>0</v>
      </c>
      <c r="BZ11" s="11">
        <f>SUMIFS('Base TKU'!CA:CA,'Base TKU'!$A:$A,$B11,'Base TKU'!$B:$B,"NORTE")/1000000</f>
        <v>0</v>
      </c>
      <c r="CA11" s="11">
        <f>SUMIFS('Base TKU'!CB:CB,'Base TKU'!$A:$A,$B11,'Base TKU'!$B:$B,"NORTE")/1000000</f>
        <v>0</v>
      </c>
      <c r="CB11" s="11">
        <f>SUMIFS('Base TKU'!CC:CC,'Base TKU'!$A:$A,$B11,'Base TKU'!$B:$B,"NORTE")/1000000</f>
        <v>0</v>
      </c>
    </row>
    <row r="12" spans="1:80" ht="15.75" x14ac:dyDescent="0.25">
      <c r="B12" s="10" t="s">
        <v>49</v>
      </c>
      <c r="D12" s="11">
        <f>SUMIFS('Base TKU'!E:E,'Base TKU'!$A:$A,$B12,'Base TKU'!$B:$B,"NORTE")/1000000</f>
        <v>0</v>
      </c>
      <c r="E12" s="11">
        <f>SUMIFS('Base TKU'!F:F,'Base TKU'!$A:$A,$B12,'Base TKU'!$B:$B,"NORTE")/1000000</f>
        <v>0</v>
      </c>
      <c r="F12" s="11">
        <f>SUMIFS('Base TKU'!G:G,'Base TKU'!$A:$A,$B12,'Base TKU'!$B:$B,"NORTE")/1000000</f>
        <v>0</v>
      </c>
      <c r="G12" s="11">
        <f>SUMIFS('Base TKU'!H:H,'Base TKU'!$A:$A,$B12,'Base TKU'!$B:$B,"NORTE")/1000000</f>
        <v>0</v>
      </c>
      <c r="H12" s="11">
        <f>SUMIFS('Base TKU'!I:I,'Base TKU'!$A:$A,$B12,'Base TKU'!$B:$B,"NORTE")/1000000</f>
        <v>0</v>
      </c>
      <c r="I12" s="11">
        <f>SUMIFS('Base TKU'!J:J,'Base TKU'!$A:$A,$B12,'Base TKU'!$B:$B,"NORTE")/1000000</f>
        <v>0</v>
      </c>
      <c r="J12" s="11">
        <f>SUMIFS('Base TKU'!K:K,'Base TKU'!$A:$A,$B12,'Base TKU'!$B:$B,"NORTE")/1000000</f>
        <v>0</v>
      </c>
      <c r="K12" s="11">
        <f>SUMIFS('Base TKU'!L:L,'Base TKU'!$A:$A,$B12,'Base TKU'!$B:$B,"NORTE")/1000000</f>
        <v>0</v>
      </c>
      <c r="L12" s="11">
        <f>SUMIFS('Base TKU'!M:M,'Base TKU'!$A:$A,$B12,'Base TKU'!$B:$B,"NORTE")/1000000</f>
        <v>0</v>
      </c>
      <c r="M12" s="11">
        <f>SUMIFS('Base TKU'!N:N,'Base TKU'!$A:$A,$B12,'Base TKU'!$B:$B,"NORTE")/1000000</f>
        <v>0</v>
      </c>
      <c r="N12" s="11">
        <f>SUMIFS('Base TKU'!O:O,'Base TKU'!$A:$A,$B12,'Base TKU'!$B:$B,"NORTE")/1000000</f>
        <v>0</v>
      </c>
      <c r="O12" s="11">
        <f>SUMIFS('Base TKU'!P:P,'Base TKU'!$A:$A,$B12,'Base TKU'!$B:$B,"NORTE")/1000000</f>
        <v>0</v>
      </c>
      <c r="Q12" s="11">
        <f>SUMIFS('Base TKU'!R:R,'Base TKU'!$A:$A,$B12,'Base TKU'!$B:$B,"NORTE")/1000000</f>
        <v>0</v>
      </c>
      <c r="R12" s="11">
        <f>SUMIFS('Base TKU'!S:S,'Base TKU'!$A:$A,$B12,'Base TKU'!$B:$B,"NORTE")/1000000</f>
        <v>0</v>
      </c>
      <c r="S12" s="11">
        <f>SUMIFS('Base TKU'!T:T,'Base TKU'!$A:$A,$B12,'Base TKU'!$B:$B,"NORTE")/1000000</f>
        <v>0</v>
      </c>
      <c r="T12" s="11">
        <f>SUMIFS('Base TKU'!U:U,'Base TKU'!$A:$A,$B12,'Base TKU'!$B:$B,"NORTE")/1000000</f>
        <v>0</v>
      </c>
      <c r="U12" s="11">
        <f>SUMIFS('Base TKU'!V:V,'Base TKU'!$A:$A,$B12,'Base TKU'!$B:$B,"NORTE")/1000000</f>
        <v>0</v>
      </c>
      <c r="V12" s="11">
        <f>SUMIFS('Base TKU'!W:W,'Base TKU'!$A:$A,$B12,'Base TKU'!$B:$B,"NORTE")/1000000</f>
        <v>0</v>
      </c>
      <c r="W12" s="11">
        <f>SUMIFS('Base TKU'!X:X,'Base TKU'!$A:$A,$B12,'Base TKU'!$B:$B,"NORTE")/1000000</f>
        <v>0</v>
      </c>
      <c r="X12" s="11">
        <f>SUMIFS('Base TKU'!Y:Y,'Base TKU'!$A:$A,$B12,'Base TKU'!$B:$B,"NORTE")/1000000</f>
        <v>0</v>
      </c>
      <c r="Y12" s="11">
        <f>SUMIFS('Base TKU'!Z:Z,'Base TKU'!$A:$A,$B12,'Base TKU'!$B:$B,"NORTE")/1000000</f>
        <v>0</v>
      </c>
      <c r="Z12" s="11">
        <f>SUMIFS('Base TKU'!AA:AA,'Base TKU'!$A:$A,$B12,'Base TKU'!$B:$B,"NORTE")/1000000</f>
        <v>0</v>
      </c>
      <c r="AA12" s="11">
        <f>SUMIFS('Base TKU'!AB:AB,'Base TKU'!$A:$A,$B12,'Base TKU'!$B:$B,"NORTE")/1000000</f>
        <v>0</v>
      </c>
      <c r="AB12" s="11">
        <f>SUMIFS('Base TKU'!AC:AC,'Base TKU'!$A:$A,$B12,'Base TKU'!$B:$B,"NORTE")/1000000</f>
        <v>0</v>
      </c>
      <c r="AD12" s="11">
        <f>SUMIFS('Base TKU'!AE:AE,'Base TKU'!$A:$A,$B12,'Base TKU'!$B:$B,"NORTE")/1000000</f>
        <v>0</v>
      </c>
      <c r="AE12" s="11">
        <f>SUMIFS('Base TKU'!AF:AF,'Base TKU'!$A:$A,$B12,'Base TKU'!$B:$B,"NORTE")/1000000</f>
        <v>0</v>
      </c>
      <c r="AF12" s="11">
        <f>SUMIFS('Base TKU'!AG:AG,'Base TKU'!$A:$A,$B12,'Base TKU'!$B:$B,"NORTE")/1000000</f>
        <v>0</v>
      </c>
      <c r="AG12" s="11">
        <f>SUMIFS('Base TKU'!AH:AH,'Base TKU'!$A:$A,$B12,'Base TKU'!$B:$B,"NORTE")/1000000</f>
        <v>2.467047</v>
      </c>
      <c r="AH12" s="11">
        <f>SUMIFS('Base TKU'!AI:AI,'Base TKU'!$A:$A,$B12,'Base TKU'!$B:$B,"NORTE")/1000000</f>
        <v>64.802734000000001</v>
      </c>
      <c r="AI12" s="11">
        <f>SUMIFS('Base TKU'!AJ:AJ,'Base TKU'!$A:$A,$B12,'Base TKU'!$B:$B,"NORTE")/1000000</f>
        <v>75.318218000000002</v>
      </c>
      <c r="AJ12" s="11">
        <f>SUMIFS('Base TKU'!AK:AK,'Base TKU'!$A:$A,$B12,'Base TKU'!$B:$B,"NORTE")/1000000</f>
        <v>184.06398100000001</v>
      </c>
      <c r="AK12" s="11">
        <f>SUMIFS('Base TKU'!AL:AL,'Base TKU'!$A:$A,$B12,'Base TKU'!$B:$B,"NORTE")/1000000</f>
        <v>180.525442</v>
      </c>
      <c r="AL12" s="11">
        <f>SUMIFS('Base TKU'!AM:AM,'Base TKU'!$A:$A,$B12,'Base TKU'!$B:$B,"NORTE")/1000000</f>
        <v>87.010830999999996</v>
      </c>
      <c r="AM12" s="11">
        <f>SUMIFS('Base TKU'!AN:AN,'Base TKU'!$A:$A,$B12,'Base TKU'!$B:$B,"NORTE")/1000000</f>
        <v>116.635802</v>
      </c>
      <c r="AN12" s="11">
        <f>SUMIFS('Base TKU'!AO:AO,'Base TKU'!$A:$A,$B12,'Base TKU'!$B:$B,"NORTE")/1000000</f>
        <v>172.10250199999999</v>
      </c>
      <c r="AO12" s="11">
        <f>SUMIFS('Base TKU'!AP:AP,'Base TKU'!$A:$A,$B12,'Base TKU'!$B:$B,"NORTE")/1000000</f>
        <v>274.72367800000001</v>
      </c>
      <c r="AQ12" s="11">
        <f>SUMIFS('Base TKU'!AR:AR,'Base TKU'!$A:$A,$B12,'Base TKU'!$B:$B,"NORTE")/1000000</f>
        <v>177.62847400000001</v>
      </c>
      <c r="AR12" s="11">
        <f>SUMIFS('Base TKU'!AS:AS,'Base TKU'!$A:$A,$B12,'Base TKU'!$B:$B,"NORTE")/1000000</f>
        <v>123.625083</v>
      </c>
      <c r="AS12" s="11">
        <f>SUMIFS('Base TKU'!AT:AT,'Base TKU'!$A:$A,$B12,'Base TKU'!$B:$B,"NORTE")/1000000</f>
        <v>164.55745999999999</v>
      </c>
      <c r="AT12" s="11">
        <f>SUMIFS('Base TKU'!AU:AU,'Base TKU'!$A:$A,$B12,'Base TKU'!$B:$B,"NORTE")/1000000</f>
        <v>216.85239799999999</v>
      </c>
      <c r="AU12" s="11">
        <f>SUMIFS('Base TKU'!AV:AV,'Base TKU'!$A:$A,$B12,'Base TKU'!$B:$B,"NORTE")/1000000</f>
        <v>305.83135600000003</v>
      </c>
      <c r="AV12" s="11">
        <f>SUMIFS('Base TKU'!AW:AW,'Base TKU'!$A:$A,$B12,'Base TKU'!$B:$B,"NORTE")/1000000</f>
        <v>290.61581899999999</v>
      </c>
      <c r="AW12" s="11">
        <f>SUMIFS('Base TKU'!AX:AX,'Base TKU'!$A:$A,$B12,'Base TKU'!$B:$B,"NORTE")/1000000</f>
        <v>335.41827899999998</v>
      </c>
      <c r="AX12" s="11">
        <f>SUMIFS('Base TKU'!AY:AY,'Base TKU'!$A:$A,$B12,'Base TKU'!$B:$B,"NORTE")/1000000</f>
        <v>267.33974999999998</v>
      </c>
      <c r="AY12" s="11">
        <f>SUMIFS('Base TKU'!AZ:AZ,'Base TKU'!$A:$A,$B12,'Base TKU'!$B:$B,"NORTE")/1000000</f>
        <v>106.771666</v>
      </c>
      <c r="AZ12" s="11">
        <f>SUMIFS('Base TKU'!BA:BA,'Base TKU'!$A:$A,$B12,'Base TKU'!$B:$B,"NORTE")/1000000</f>
        <v>225.66275200000001</v>
      </c>
      <c r="BA12" s="11">
        <f>SUMIFS('Base TKU'!BB:BB,'Base TKU'!$A:$A,$B12,'Base TKU'!$B:$B,"NORTE")/1000000</f>
        <v>274.70464099999998</v>
      </c>
      <c r="BB12" s="11">
        <f>SUMIFS('Base TKU'!BC:BC,'Base TKU'!$A:$A,$B12,'Base TKU'!$B:$B,"NORTE")/1000000</f>
        <v>376.81260900000001</v>
      </c>
      <c r="BD12" s="11">
        <f>SUMIFS('Base TKU'!BE:BE,'Base TKU'!$A:$A,$B12,'Base TKU'!$B:$B,"NORTE")/1000000</f>
        <v>302.45168699999999</v>
      </c>
      <c r="BE12" s="11">
        <f>SUMIFS('Base TKU'!BF:BF,'Base TKU'!$A:$A,$B12,'Base TKU'!$B:$B,"NORTE")/1000000</f>
        <v>248.77863400000001</v>
      </c>
      <c r="BF12" s="11">
        <f>SUMIFS('Base TKU'!BG:BG,'Base TKU'!$A:$A,$B12,'Base TKU'!$B:$B,"NORTE")/1000000</f>
        <v>117.89880700000001</v>
      </c>
      <c r="BG12" s="11">
        <f>SUMIFS('Base TKU'!BH:BH,'Base TKU'!$A:$A,$B12,'Base TKU'!$B:$B,"NORTE")/1000000</f>
        <v>295.67354899999998</v>
      </c>
      <c r="BH12" s="11">
        <f>SUMIFS('Base TKU'!BI:BI,'Base TKU'!$A:$A,$B12,'Base TKU'!$B:$B,"NORTE")/1000000</f>
        <v>393.42908999999997</v>
      </c>
      <c r="BI12" s="11">
        <f>SUMIFS('Base TKU'!BJ:BJ,'Base TKU'!$A:$A,$B12,'Base TKU'!$B:$B,"NORTE")/1000000</f>
        <v>366.36778800000002</v>
      </c>
      <c r="BJ12" s="11">
        <f>SUMIFS('Base TKU'!BK:BK,'Base TKU'!$A:$A,$B12,'Base TKU'!$B:$B,"NORTE")/1000000</f>
        <v>392.95637099999999</v>
      </c>
      <c r="BK12" s="11">
        <f>SUMIFS('Base TKU'!BL:BL,'Base TKU'!$A:$A,$B12,'Base TKU'!$B:$B,"NORTE")/1000000</f>
        <v>264.29264599999999</v>
      </c>
      <c r="BL12" s="11">
        <f>SUMIFS('Base TKU'!BM:BM,'Base TKU'!$A:$A,$B12,'Base TKU'!$B:$B,"NORTE")/1000000</f>
        <v>290.31470200000001</v>
      </c>
      <c r="BM12" s="11">
        <f>SUMIFS('Base TKU'!BN:BN,'Base TKU'!$A:$A,$B12,'Base TKU'!$B:$B,"NORTE")/1000000</f>
        <v>419.98549400000002</v>
      </c>
      <c r="BN12" s="11">
        <f>SUMIFS('Base TKU'!BO:BO,'Base TKU'!$A:$A,$B12,'Base TKU'!$B:$B,"NORTE")/1000000</f>
        <v>407.36287800000002</v>
      </c>
      <c r="BO12" s="11">
        <f>SUMIFS('Base TKU'!BP:BP,'Base TKU'!$A:$A,$B12,'Base TKU'!$B:$B,"NORTE")/1000000</f>
        <v>409.10729500000002</v>
      </c>
      <c r="BQ12" s="11">
        <f>SUMIFS('Base TKU'!BR:BR,'Base TKU'!$A:$A,$B12,'Base TKU'!$B:$B,"NORTE")/1000000</f>
        <v>427.86078199999997</v>
      </c>
      <c r="BR12" s="11">
        <f>SUMIFS('Base TKU'!BS:BS,'Base TKU'!$A:$A,$B12,'Base TKU'!$B:$B,"NORTE")/1000000</f>
        <v>368.10275300000001</v>
      </c>
      <c r="BS12" s="11">
        <f>SUMIFS('Base TKU'!BT:BT,'Base TKU'!$A:$A,$B12,'Base TKU'!$B:$B,"NORTE")/1000000</f>
        <v>242.23755700000001</v>
      </c>
      <c r="BT12" s="11">
        <f>SUMIFS('Base TKU'!BU:BU,'Base TKU'!$A:$A,$B12,'Base TKU'!$B:$B,"NORTE")/1000000</f>
        <v>248.889003</v>
      </c>
      <c r="BU12" s="11">
        <f>SUMIFS('Base TKU'!BV:BV,'Base TKU'!$A:$A,$B12,'Base TKU'!$B:$B,"NORTE")/1000000</f>
        <v>256.37743799999998</v>
      </c>
      <c r="BV12" s="11">
        <f>SUMIFS('Base TKU'!BW:BW,'Base TKU'!$A:$A,$B12,'Base TKU'!$B:$B,"NORTE")/1000000</f>
        <v>257.53743200000002</v>
      </c>
      <c r="BW12" s="11">
        <f>SUMIFS('Base TKU'!BX:BX,'Base TKU'!$A:$A,$B12,'Base TKU'!$B:$B,"NORTE")/1000000</f>
        <v>0</v>
      </c>
      <c r="BX12" s="11">
        <f>SUMIFS('Base TKU'!BY:BY,'Base TKU'!$A:$A,$B12,'Base TKU'!$B:$B,"NORTE")/1000000</f>
        <v>0</v>
      </c>
      <c r="BY12" s="11">
        <f>SUMIFS('Base TKU'!BZ:BZ,'Base TKU'!$A:$A,$B12,'Base TKU'!$B:$B,"NORTE")/1000000</f>
        <v>0</v>
      </c>
      <c r="BZ12" s="11">
        <f>SUMIFS('Base TKU'!CA:CA,'Base TKU'!$A:$A,$B12,'Base TKU'!$B:$B,"NORTE")/1000000</f>
        <v>0</v>
      </c>
      <c r="CA12" s="11">
        <f>SUMIFS('Base TKU'!CB:CB,'Base TKU'!$A:$A,$B12,'Base TKU'!$B:$B,"NORTE")/1000000</f>
        <v>0</v>
      </c>
      <c r="CB12" s="11">
        <f>SUMIFS('Base TKU'!CC:CC,'Base TKU'!$A:$A,$B12,'Base TKU'!$B:$B,"NORTE")/1000000</f>
        <v>0</v>
      </c>
    </row>
    <row r="13" spans="1:80" ht="15.75" hidden="1" x14ac:dyDescent="0.25">
      <c r="B13" s="10" t="s">
        <v>64</v>
      </c>
      <c r="D13" s="11">
        <f>SUMIFS('Base TKU'!E:E,'Base TKU'!$A:$A,$B13,'Base TKU'!$B:$B,"NORTE")/1000000</f>
        <v>0</v>
      </c>
      <c r="E13" s="11">
        <f>SUMIFS('Base TKU'!F:F,'Base TKU'!$A:$A,$B13,'Base TKU'!$B:$B,"NORTE")/1000000</f>
        <v>0</v>
      </c>
      <c r="F13" s="11">
        <f>SUMIFS('Base TKU'!G:G,'Base TKU'!$A:$A,$B13,'Base TKU'!$B:$B,"NORTE")/1000000</f>
        <v>0</v>
      </c>
      <c r="G13" s="11">
        <f>SUMIFS('Base TKU'!H:H,'Base TKU'!$A:$A,$B13,'Base TKU'!$B:$B,"NORTE")/1000000</f>
        <v>0</v>
      </c>
      <c r="H13" s="11">
        <f>SUMIFS('Base TKU'!I:I,'Base TKU'!$A:$A,$B13,'Base TKU'!$B:$B,"NORTE")/1000000</f>
        <v>0</v>
      </c>
      <c r="I13" s="11">
        <f>SUMIFS('Base TKU'!J:J,'Base TKU'!$A:$A,$B13,'Base TKU'!$B:$B,"NORTE")/1000000</f>
        <v>0</v>
      </c>
      <c r="J13" s="11">
        <f>SUMIFS('Base TKU'!K:K,'Base TKU'!$A:$A,$B13,'Base TKU'!$B:$B,"NORTE")/1000000</f>
        <v>0</v>
      </c>
      <c r="K13" s="11">
        <f>SUMIFS('Base TKU'!L:L,'Base TKU'!$A:$A,$B13,'Base TKU'!$B:$B,"NORTE")/1000000</f>
        <v>0</v>
      </c>
      <c r="L13" s="11">
        <f>SUMIFS('Base TKU'!M:M,'Base TKU'!$A:$A,$B13,'Base TKU'!$B:$B,"NORTE")/1000000</f>
        <v>0</v>
      </c>
      <c r="M13" s="11">
        <f>SUMIFS('Base TKU'!N:N,'Base TKU'!$A:$A,$B13,'Base TKU'!$B:$B,"NORTE")/1000000</f>
        <v>0</v>
      </c>
      <c r="N13" s="11">
        <f>SUMIFS('Base TKU'!O:O,'Base TKU'!$A:$A,$B13,'Base TKU'!$B:$B,"NORTE")/1000000</f>
        <v>0</v>
      </c>
      <c r="O13" s="11">
        <f>SUMIFS('Base TKU'!P:P,'Base TKU'!$A:$A,$B13,'Base TKU'!$B:$B,"NORTE")/1000000</f>
        <v>0</v>
      </c>
      <c r="Q13" s="11">
        <f>SUMIFS('Base TKU'!R:R,'Base TKU'!$A:$A,$B13,'Base TKU'!$B:$B,"NORTE")/1000000</f>
        <v>0</v>
      </c>
      <c r="R13" s="11">
        <f>SUMIFS('Base TKU'!S:S,'Base TKU'!$A:$A,$B13,'Base TKU'!$B:$B,"NORTE")/1000000</f>
        <v>0</v>
      </c>
      <c r="S13" s="11">
        <f>SUMIFS('Base TKU'!T:T,'Base TKU'!$A:$A,$B13,'Base TKU'!$B:$B,"NORTE")/1000000</f>
        <v>0</v>
      </c>
      <c r="T13" s="11">
        <f>SUMIFS('Base TKU'!U:U,'Base TKU'!$A:$A,$B13,'Base TKU'!$B:$B,"NORTE")/1000000</f>
        <v>0</v>
      </c>
      <c r="U13" s="11">
        <f>SUMIFS('Base TKU'!V:V,'Base TKU'!$A:$A,$B13,'Base TKU'!$B:$B,"NORTE")/1000000</f>
        <v>0</v>
      </c>
      <c r="V13" s="11">
        <f>SUMIFS('Base TKU'!W:W,'Base TKU'!$A:$A,$B13,'Base TKU'!$B:$B,"NORTE")/1000000</f>
        <v>0</v>
      </c>
      <c r="W13" s="11">
        <f>SUMIFS('Base TKU'!X:X,'Base TKU'!$A:$A,$B13,'Base TKU'!$B:$B,"NORTE")/1000000</f>
        <v>0</v>
      </c>
      <c r="X13" s="11">
        <f>SUMIFS('Base TKU'!Y:Y,'Base TKU'!$A:$A,$B13,'Base TKU'!$B:$B,"NORTE")/1000000</f>
        <v>0</v>
      </c>
      <c r="Y13" s="11">
        <f>SUMIFS('Base TKU'!Z:Z,'Base TKU'!$A:$A,$B13,'Base TKU'!$B:$B,"NORTE")/1000000</f>
        <v>0</v>
      </c>
      <c r="Z13" s="11">
        <f>SUMIFS('Base TKU'!AA:AA,'Base TKU'!$A:$A,$B13,'Base TKU'!$B:$B,"NORTE")/1000000</f>
        <v>0</v>
      </c>
      <c r="AA13" s="11">
        <f>SUMIFS('Base TKU'!AB:AB,'Base TKU'!$A:$A,$B13,'Base TKU'!$B:$B,"NORTE")/1000000</f>
        <v>0</v>
      </c>
      <c r="AB13" s="11">
        <f>SUMIFS('Base TKU'!AC:AC,'Base TKU'!$A:$A,$B13,'Base TKU'!$B:$B,"NORTE")/1000000</f>
        <v>0</v>
      </c>
      <c r="AD13" s="11">
        <f>SUMIFS('Base TKU'!AE:AE,'Base TKU'!$A:$A,$B13,'Base TKU'!$B:$B,"NORTE")/1000000</f>
        <v>0</v>
      </c>
      <c r="AE13" s="11">
        <f>SUMIFS('Base TKU'!AF:AF,'Base TKU'!$A:$A,$B13,'Base TKU'!$B:$B,"NORTE")/1000000</f>
        <v>0</v>
      </c>
      <c r="AF13" s="11">
        <f>SUMIFS('Base TKU'!AG:AG,'Base TKU'!$A:$A,$B13,'Base TKU'!$B:$B,"NORTE")/1000000</f>
        <v>0</v>
      </c>
      <c r="AG13" s="11">
        <f>SUMIFS('Base TKU'!AH:AH,'Base TKU'!$A:$A,$B13,'Base TKU'!$B:$B,"NORTE")/1000000</f>
        <v>0</v>
      </c>
      <c r="AH13" s="11">
        <f>SUMIFS('Base TKU'!AI:AI,'Base TKU'!$A:$A,$B13,'Base TKU'!$B:$B,"NORTE")/1000000</f>
        <v>0</v>
      </c>
      <c r="AI13" s="11">
        <f>SUMIFS('Base TKU'!AJ:AJ,'Base TKU'!$A:$A,$B13,'Base TKU'!$B:$B,"NORTE")/1000000</f>
        <v>0</v>
      </c>
      <c r="AJ13" s="11">
        <f>SUMIFS('Base TKU'!AK:AK,'Base TKU'!$A:$A,$B13,'Base TKU'!$B:$B,"NORTE")/1000000</f>
        <v>0</v>
      </c>
      <c r="AK13" s="11">
        <f>SUMIFS('Base TKU'!AL:AL,'Base TKU'!$A:$A,$B13,'Base TKU'!$B:$B,"NORTE")/1000000</f>
        <v>0</v>
      </c>
      <c r="AL13" s="11">
        <f>SUMIFS('Base TKU'!AM:AM,'Base TKU'!$A:$A,$B13,'Base TKU'!$B:$B,"NORTE")/1000000</f>
        <v>0</v>
      </c>
      <c r="AM13" s="11">
        <f>SUMIFS('Base TKU'!AN:AN,'Base TKU'!$A:$A,$B13,'Base TKU'!$B:$B,"NORTE")/1000000</f>
        <v>0</v>
      </c>
      <c r="AN13" s="11">
        <f>SUMIFS('Base TKU'!AO:AO,'Base TKU'!$A:$A,$B13,'Base TKU'!$B:$B,"NORTE")/1000000</f>
        <v>0</v>
      </c>
      <c r="AO13" s="11">
        <f>SUMIFS('Base TKU'!AP:AP,'Base TKU'!$A:$A,$B13,'Base TKU'!$B:$B,"NORTE")/1000000</f>
        <v>0</v>
      </c>
      <c r="AQ13" s="11">
        <f>SUMIFS('Base TKU'!AR:AR,'Base TKU'!$A:$A,$B13,'Base TKU'!$B:$B,"NORTE")/1000000</f>
        <v>0</v>
      </c>
      <c r="AR13" s="11">
        <f>SUMIFS('Base TKU'!AS:AS,'Base TKU'!$A:$A,$B13,'Base TKU'!$B:$B,"NORTE")/1000000</f>
        <v>0</v>
      </c>
      <c r="AS13" s="11">
        <f>SUMIFS('Base TKU'!AT:AT,'Base TKU'!$A:$A,$B13,'Base TKU'!$B:$B,"NORTE")/1000000</f>
        <v>0</v>
      </c>
      <c r="AT13" s="11">
        <f>SUMIFS('Base TKU'!AU:AU,'Base TKU'!$A:$A,$B13,'Base TKU'!$B:$B,"NORTE")/1000000</f>
        <v>0</v>
      </c>
      <c r="AU13" s="11">
        <f>SUMIFS('Base TKU'!AV:AV,'Base TKU'!$A:$A,$B13,'Base TKU'!$B:$B,"NORTE")/1000000</f>
        <v>0</v>
      </c>
      <c r="AV13" s="11">
        <f>SUMIFS('Base TKU'!AW:AW,'Base TKU'!$A:$A,$B13,'Base TKU'!$B:$B,"NORTE")/1000000</f>
        <v>0</v>
      </c>
      <c r="AW13" s="11">
        <f>SUMIFS('Base TKU'!AX:AX,'Base TKU'!$A:$A,$B13,'Base TKU'!$B:$B,"NORTE")/1000000</f>
        <v>0</v>
      </c>
      <c r="AX13" s="11">
        <f>SUMIFS('Base TKU'!AY:AY,'Base TKU'!$A:$A,$B13,'Base TKU'!$B:$B,"NORTE")/1000000</f>
        <v>0</v>
      </c>
      <c r="AY13" s="11">
        <f>SUMIFS('Base TKU'!AZ:AZ,'Base TKU'!$A:$A,$B13,'Base TKU'!$B:$B,"NORTE")/1000000</f>
        <v>0</v>
      </c>
      <c r="AZ13" s="11">
        <f>SUMIFS('Base TKU'!BA:BA,'Base TKU'!$A:$A,$B13,'Base TKU'!$B:$B,"NORTE")/1000000</f>
        <v>0</v>
      </c>
      <c r="BA13" s="11">
        <f>SUMIFS('Base TKU'!BB:BB,'Base TKU'!$A:$A,$B13,'Base TKU'!$B:$B,"NORTE")/1000000</f>
        <v>0</v>
      </c>
      <c r="BB13" s="11">
        <f>SUMIFS('Base TKU'!BC:BC,'Base TKU'!$A:$A,$B13,'Base TKU'!$B:$B,"NORTE")/1000000</f>
        <v>0</v>
      </c>
      <c r="BD13" s="11">
        <f>SUMIFS('Base TKU'!BE:BE,'Base TKU'!$A:$A,$B13,'Base TKU'!$B:$B,"NORTE")/1000000</f>
        <v>0</v>
      </c>
      <c r="BE13" s="11">
        <f>SUMIFS('Base TKU'!BF:BF,'Base TKU'!$A:$A,$B13,'Base TKU'!$B:$B,"NORTE")/1000000</f>
        <v>0</v>
      </c>
      <c r="BF13" s="11">
        <f>SUMIFS('Base TKU'!BG:BG,'Base TKU'!$A:$A,$B13,'Base TKU'!$B:$B,"NORTE")/1000000</f>
        <v>0</v>
      </c>
      <c r="BG13" s="11">
        <f>SUMIFS('Base TKU'!BH:BH,'Base TKU'!$A:$A,$B13,'Base TKU'!$B:$B,"NORTE")/1000000</f>
        <v>0</v>
      </c>
      <c r="BH13" s="11">
        <f>SUMIFS('Base TKU'!BI:BI,'Base TKU'!$A:$A,$B13,'Base TKU'!$B:$B,"NORTE")/1000000</f>
        <v>0</v>
      </c>
      <c r="BI13" s="11">
        <f>SUMIFS('Base TKU'!BJ:BJ,'Base TKU'!$A:$A,$B13,'Base TKU'!$B:$B,"NORTE")/1000000</f>
        <v>0</v>
      </c>
      <c r="BJ13" s="11">
        <f>SUMIFS('Base TKU'!BK:BK,'Base TKU'!$A:$A,$B13,'Base TKU'!$B:$B,"NORTE")/1000000</f>
        <v>0</v>
      </c>
      <c r="BK13" s="11">
        <f>SUMIFS('Base TKU'!BL:BL,'Base TKU'!$A:$A,$B13,'Base TKU'!$B:$B,"NORTE")/1000000</f>
        <v>0</v>
      </c>
      <c r="BL13" s="11">
        <f>SUMIFS('Base TKU'!BM:BM,'Base TKU'!$A:$A,$B13,'Base TKU'!$B:$B,"NORTE")/1000000</f>
        <v>0</v>
      </c>
      <c r="BM13" s="11">
        <f>SUMIFS('Base TKU'!BN:BN,'Base TKU'!$A:$A,$B13,'Base TKU'!$B:$B,"NORTE")/1000000</f>
        <v>0</v>
      </c>
      <c r="BN13" s="11">
        <f>SUMIFS('Base TKU'!BO:BO,'Base TKU'!$A:$A,$B13,'Base TKU'!$B:$B,"NORTE")/1000000</f>
        <v>0</v>
      </c>
      <c r="BO13" s="11">
        <f>SUMIFS('Base TKU'!BP:BP,'Base TKU'!$A:$A,$B13,'Base TKU'!$B:$B,"NORTE")/1000000</f>
        <v>0</v>
      </c>
      <c r="BQ13" s="11">
        <f>SUMIFS('Base TKU'!BR:BR,'Base TKU'!$A:$A,$B13,'Base TKU'!$B:$B,"NORTE")/1000000</f>
        <v>0</v>
      </c>
      <c r="BR13" s="11">
        <f>SUMIFS('Base TKU'!BS:BS,'Base TKU'!$A:$A,$B13,'Base TKU'!$B:$B,"NORTE")/1000000</f>
        <v>0</v>
      </c>
      <c r="BS13" s="11">
        <f>SUMIFS('Base TKU'!BT:BT,'Base TKU'!$A:$A,$B13,'Base TKU'!$B:$B,"NORTE")/1000000</f>
        <v>0</v>
      </c>
      <c r="BT13" s="11">
        <f>SUMIFS('Base TKU'!BU:BU,'Base TKU'!$A:$A,$B13,'Base TKU'!$B:$B,"NORTE")/1000000</f>
        <v>0</v>
      </c>
      <c r="BU13" s="11">
        <f>SUMIFS('Base TKU'!BV:BV,'Base TKU'!$A:$A,$B13,'Base TKU'!$B:$B,"NORTE")/1000000</f>
        <v>0</v>
      </c>
      <c r="BV13" s="11">
        <f>SUMIFS('Base TKU'!BW:BW,'Base TKU'!$A:$A,$B13,'Base TKU'!$B:$B,"NORTE")/1000000</f>
        <v>0</v>
      </c>
      <c r="BW13" s="11">
        <f>SUMIFS('Base TKU'!BX:BX,'Base TKU'!$A:$A,$B13,'Base TKU'!$B:$B,"NORTE")/1000000</f>
        <v>0</v>
      </c>
      <c r="BX13" s="11">
        <f>SUMIFS('Base TKU'!BY:BY,'Base TKU'!$A:$A,$B13,'Base TKU'!$B:$B,"NORTE")/1000000</f>
        <v>0</v>
      </c>
      <c r="BY13" s="11">
        <f>SUMIFS('Base TKU'!BZ:BZ,'Base TKU'!$A:$A,$B13,'Base TKU'!$B:$B,"NORTE")/1000000</f>
        <v>0</v>
      </c>
      <c r="BZ13" s="11">
        <f>SUMIFS('Base TKU'!CA:CA,'Base TKU'!$A:$A,$B13,'Base TKU'!$B:$B,"NORTE")/1000000</f>
        <v>0</v>
      </c>
      <c r="CA13" s="11">
        <f>SUMIFS('Base TKU'!CB:CB,'Base TKU'!$A:$A,$B13,'Base TKU'!$B:$B,"NORTE")/1000000</f>
        <v>0</v>
      </c>
      <c r="CB13" s="11">
        <f>SUMIFS('Base TKU'!CC:CC,'Base TKU'!$A:$A,$B13,'Base TKU'!$B:$B,"NORTE")/1000000</f>
        <v>0</v>
      </c>
    </row>
    <row r="14" spans="1:80" ht="15.75" hidden="1" x14ac:dyDescent="0.25">
      <c r="B14" s="10" t="s">
        <v>58</v>
      </c>
      <c r="D14" s="11">
        <f>SUMIFS('Base TKU'!E:E,'Base TKU'!$A:$A,$B14,'Base TKU'!$B:$B,"NORTE")/1000000</f>
        <v>0</v>
      </c>
      <c r="E14" s="11">
        <f>SUMIFS('Base TKU'!F:F,'Base TKU'!$A:$A,$B14,'Base TKU'!$B:$B,"NORTE")/1000000</f>
        <v>0</v>
      </c>
      <c r="F14" s="11">
        <f>SUMIFS('Base TKU'!G:G,'Base TKU'!$A:$A,$B14,'Base TKU'!$B:$B,"NORTE")/1000000</f>
        <v>0</v>
      </c>
      <c r="G14" s="11">
        <f>SUMIFS('Base TKU'!H:H,'Base TKU'!$A:$A,$B14,'Base TKU'!$B:$B,"NORTE")/1000000</f>
        <v>0</v>
      </c>
      <c r="H14" s="11">
        <f>SUMIFS('Base TKU'!I:I,'Base TKU'!$A:$A,$B14,'Base TKU'!$B:$B,"NORTE")/1000000</f>
        <v>0</v>
      </c>
      <c r="I14" s="11">
        <f>SUMIFS('Base TKU'!J:J,'Base TKU'!$A:$A,$B14,'Base TKU'!$B:$B,"NORTE")/1000000</f>
        <v>0</v>
      </c>
      <c r="J14" s="11">
        <f>SUMIFS('Base TKU'!K:K,'Base TKU'!$A:$A,$B14,'Base TKU'!$B:$B,"NORTE")/1000000</f>
        <v>0</v>
      </c>
      <c r="K14" s="11">
        <f>SUMIFS('Base TKU'!L:L,'Base TKU'!$A:$A,$B14,'Base TKU'!$B:$B,"NORTE")/1000000</f>
        <v>0</v>
      </c>
      <c r="L14" s="11">
        <f>SUMIFS('Base TKU'!M:M,'Base TKU'!$A:$A,$B14,'Base TKU'!$B:$B,"NORTE")/1000000</f>
        <v>0</v>
      </c>
      <c r="M14" s="11">
        <f>SUMIFS('Base TKU'!N:N,'Base TKU'!$A:$A,$B14,'Base TKU'!$B:$B,"NORTE")/1000000</f>
        <v>0</v>
      </c>
      <c r="N14" s="11">
        <f>SUMIFS('Base TKU'!O:O,'Base TKU'!$A:$A,$B14,'Base TKU'!$B:$B,"NORTE")/1000000</f>
        <v>0</v>
      </c>
      <c r="O14" s="11">
        <f>SUMIFS('Base TKU'!P:P,'Base TKU'!$A:$A,$B14,'Base TKU'!$B:$B,"NORTE")/1000000</f>
        <v>0</v>
      </c>
      <c r="Q14" s="11">
        <f>SUMIFS('Base TKU'!R:R,'Base TKU'!$A:$A,$B14,'Base TKU'!$B:$B,"NORTE")/1000000</f>
        <v>0</v>
      </c>
      <c r="R14" s="11">
        <f>SUMIFS('Base TKU'!S:S,'Base TKU'!$A:$A,$B14,'Base TKU'!$B:$B,"NORTE")/1000000</f>
        <v>0</v>
      </c>
      <c r="S14" s="11">
        <f>SUMIFS('Base TKU'!T:T,'Base TKU'!$A:$A,$B14,'Base TKU'!$B:$B,"NORTE")/1000000</f>
        <v>0</v>
      </c>
      <c r="T14" s="11">
        <f>SUMIFS('Base TKU'!U:U,'Base TKU'!$A:$A,$B14,'Base TKU'!$B:$B,"NORTE")/1000000</f>
        <v>0</v>
      </c>
      <c r="U14" s="11">
        <f>SUMIFS('Base TKU'!V:V,'Base TKU'!$A:$A,$B14,'Base TKU'!$B:$B,"NORTE")/1000000</f>
        <v>0</v>
      </c>
      <c r="V14" s="11">
        <f>SUMIFS('Base TKU'!W:W,'Base TKU'!$A:$A,$B14,'Base TKU'!$B:$B,"NORTE")/1000000</f>
        <v>0</v>
      </c>
      <c r="W14" s="11">
        <f>SUMIFS('Base TKU'!X:X,'Base TKU'!$A:$A,$B14,'Base TKU'!$B:$B,"NORTE")/1000000</f>
        <v>0</v>
      </c>
      <c r="X14" s="11">
        <f>SUMIFS('Base TKU'!Y:Y,'Base TKU'!$A:$A,$B14,'Base TKU'!$B:$B,"NORTE")/1000000</f>
        <v>0</v>
      </c>
      <c r="Y14" s="11">
        <f>SUMIFS('Base TKU'!Z:Z,'Base TKU'!$A:$A,$B14,'Base TKU'!$B:$B,"NORTE")/1000000</f>
        <v>0</v>
      </c>
      <c r="Z14" s="11">
        <f>SUMIFS('Base TKU'!AA:AA,'Base TKU'!$A:$A,$B14,'Base TKU'!$B:$B,"NORTE")/1000000</f>
        <v>0</v>
      </c>
      <c r="AA14" s="11">
        <f>SUMIFS('Base TKU'!AB:AB,'Base TKU'!$A:$A,$B14,'Base TKU'!$B:$B,"NORTE")/1000000</f>
        <v>0</v>
      </c>
      <c r="AB14" s="11">
        <f>SUMIFS('Base TKU'!AC:AC,'Base TKU'!$A:$A,$B14,'Base TKU'!$B:$B,"NORTE")/1000000</f>
        <v>0</v>
      </c>
      <c r="AD14" s="11">
        <f>SUMIFS('Base TKU'!AE:AE,'Base TKU'!$A:$A,$B14,'Base TKU'!$B:$B,"NORTE")/1000000</f>
        <v>0</v>
      </c>
      <c r="AE14" s="11">
        <f>SUMIFS('Base TKU'!AF:AF,'Base TKU'!$A:$A,$B14,'Base TKU'!$B:$B,"NORTE")/1000000</f>
        <v>0</v>
      </c>
      <c r="AF14" s="11">
        <f>SUMIFS('Base TKU'!AG:AG,'Base TKU'!$A:$A,$B14,'Base TKU'!$B:$B,"NORTE")/1000000</f>
        <v>0</v>
      </c>
      <c r="AG14" s="11">
        <f>SUMIFS('Base TKU'!AH:AH,'Base TKU'!$A:$A,$B14,'Base TKU'!$B:$B,"NORTE")/1000000</f>
        <v>0</v>
      </c>
      <c r="AH14" s="11">
        <f>SUMIFS('Base TKU'!AI:AI,'Base TKU'!$A:$A,$B14,'Base TKU'!$B:$B,"NORTE")/1000000</f>
        <v>0</v>
      </c>
      <c r="AI14" s="11">
        <f>SUMIFS('Base TKU'!AJ:AJ,'Base TKU'!$A:$A,$B14,'Base TKU'!$B:$B,"NORTE")/1000000</f>
        <v>0</v>
      </c>
      <c r="AJ14" s="11">
        <f>SUMIFS('Base TKU'!AK:AK,'Base TKU'!$A:$A,$B14,'Base TKU'!$B:$B,"NORTE")/1000000</f>
        <v>0</v>
      </c>
      <c r="AK14" s="11">
        <f>SUMIFS('Base TKU'!AL:AL,'Base TKU'!$A:$A,$B14,'Base TKU'!$B:$B,"NORTE")/1000000</f>
        <v>0</v>
      </c>
      <c r="AL14" s="11">
        <f>SUMIFS('Base TKU'!AM:AM,'Base TKU'!$A:$A,$B14,'Base TKU'!$B:$B,"NORTE")/1000000</f>
        <v>0</v>
      </c>
      <c r="AM14" s="11">
        <f>SUMIFS('Base TKU'!AN:AN,'Base TKU'!$A:$A,$B14,'Base TKU'!$B:$B,"NORTE")/1000000</f>
        <v>0</v>
      </c>
      <c r="AN14" s="11">
        <f>SUMIFS('Base TKU'!AO:AO,'Base TKU'!$A:$A,$B14,'Base TKU'!$B:$B,"NORTE")/1000000</f>
        <v>0</v>
      </c>
      <c r="AO14" s="11">
        <f>SUMIFS('Base TKU'!AP:AP,'Base TKU'!$A:$A,$B14,'Base TKU'!$B:$B,"NORTE")/1000000</f>
        <v>0</v>
      </c>
      <c r="AQ14" s="11">
        <f>SUMIFS('Base TKU'!AR:AR,'Base TKU'!$A:$A,$B14,'Base TKU'!$B:$B,"NORTE")/1000000</f>
        <v>0</v>
      </c>
      <c r="AR14" s="11">
        <f>SUMIFS('Base TKU'!AS:AS,'Base TKU'!$A:$A,$B14,'Base TKU'!$B:$B,"NORTE")/1000000</f>
        <v>0</v>
      </c>
      <c r="AS14" s="11">
        <f>SUMIFS('Base TKU'!AT:AT,'Base TKU'!$A:$A,$B14,'Base TKU'!$B:$B,"NORTE")/1000000</f>
        <v>0</v>
      </c>
      <c r="AT14" s="11">
        <f>SUMIFS('Base TKU'!AU:AU,'Base TKU'!$A:$A,$B14,'Base TKU'!$B:$B,"NORTE")/1000000</f>
        <v>0</v>
      </c>
      <c r="AU14" s="11">
        <f>SUMIFS('Base TKU'!AV:AV,'Base TKU'!$A:$A,$B14,'Base TKU'!$B:$B,"NORTE")/1000000</f>
        <v>0</v>
      </c>
      <c r="AV14" s="11">
        <f>SUMIFS('Base TKU'!AW:AW,'Base TKU'!$A:$A,$B14,'Base TKU'!$B:$B,"NORTE")/1000000</f>
        <v>0</v>
      </c>
      <c r="AW14" s="11">
        <f>SUMIFS('Base TKU'!AX:AX,'Base TKU'!$A:$A,$B14,'Base TKU'!$B:$B,"NORTE")/1000000</f>
        <v>0</v>
      </c>
      <c r="AX14" s="11">
        <f>SUMIFS('Base TKU'!AY:AY,'Base TKU'!$A:$A,$B14,'Base TKU'!$B:$B,"NORTE")/1000000</f>
        <v>0</v>
      </c>
      <c r="AY14" s="11">
        <f>SUMIFS('Base TKU'!AZ:AZ,'Base TKU'!$A:$A,$B14,'Base TKU'!$B:$B,"NORTE")/1000000</f>
        <v>0</v>
      </c>
      <c r="AZ14" s="11">
        <f>SUMIFS('Base TKU'!BA:BA,'Base TKU'!$A:$A,$B14,'Base TKU'!$B:$B,"NORTE")/1000000</f>
        <v>0</v>
      </c>
      <c r="BA14" s="11">
        <f>SUMIFS('Base TKU'!BB:BB,'Base TKU'!$A:$A,$B14,'Base TKU'!$B:$B,"NORTE")/1000000</f>
        <v>0</v>
      </c>
      <c r="BB14" s="11">
        <f>SUMIFS('Base TKU'!BC:BC,'Base TKU'!$A:$A,$B14,'Base TKU'!$B:$B,"NORTE")/1000000</f>
        <v>0</v>
      </c>
      <c r="BD14" s="11">
        <f>SUMIFS('Base TKU'!BE:BE,'Base TKU'!$A:$A,$B14,'Base TKU'!$B:$B,"NORTE")/1000000</f>
        <v>0</v>
      </c>
      <c r="BE14" s="11">
        <f>SUMIFS('Base TKU'!BF:BF,'Base TKU'!$A:$A,$B14,'Base TKU'!$B:$B,"NORTE")/1000000</f>
        <v>0</v>
      </c>
      <c r="BF14" s="11">
        <f>SUMIFS('Base TKU'!BG:BG,'Base TKU'!$A:$A,$B14,'Base TKU'!$B:$B,"NORTE")/1000000</f>
        <v>0</v>
      </c>
      <c r="BG14" s="11">
        <f>SUMIFS('Base TKU'!BH:BH,'Base TKU'!$A:$A,$B14,'Base TKU'!$B:$B,"NORTE")/1000000</f>
        <v>0</v>
      </c>
      <c r="BH14" s="11">
        <f>SUMIFS('Base TKU'!BI:BI,'Base TKU'!$A:$A,$B14,'Base TKU'!$B:$B,"NORTE")/1000000</f>
        <v>0</v>
      </c>
      <c r="BI14" s="11">
        <f>SUMIFS('Base TKU'!BJ:BJ,'Base TKU'!$A:$A,$B14,'Base TKU'!$B:$B,"NORTE")/1000000</f>
        <v>0</v>
      </c>
      <c r="BJ14" s="11">
        <f>SUMIFS('Base TKU'!BK:BK,'Base TKU'!$A:$A,$B14,'Base TKU'!$B:$B,"NORTE")/1000000</f>
        <v>0</v>
      </c>
      <c r="BK14" s="11">
        <f>SUMIFS('Base TKU'!BL:BL,'Base TKU'!$A:$A,$B14,'Base TKU'!$B:$B,"NORTE")/1000000</f>
        <v>0</v>
      </c>
      <c r="BL14" s="11">
        <f>SUMIFS('Base TKU'!BM:BM,'Base TKU'!$A:$A,$B14,'Base TKU'!$B:$B,"NORTE")/1000000</f>
        <v>0</v>
      </c>
      <c r="BM14" s="11">
        <f>SUMIFS('Base TKU'!BN:BN,'Base TKU'!$A:$A,$B14,'Base TKU'!$B:$B,"NORTE")/1000000</f>
        <v>0</v>
      </c>
      <c r="BN14" s="11">
        <f>SUMIFS('Base TKU'!BO:BO,'Base TKU'!$A:$A,$B14,'Base TKU'!$B:$B,"NORTE")/1000000</f>
        <v>0</v>
      </c>
      <c r="BO14" s="11">
        <f>SUMIFS('Base TKU'!BP:BP,'Base TKU'!$A:$A,$B14,'Base TKU'!$B:$B,"NORTE")/1000000</f>
        <v>0</v>
      </c>
      <c r="BQ14" s="11">
        <f>SUMIFS('Base TKU'!BR:BR,'Base TKU'!$A:$A,$B14,'Base TKU'!$B:$B,"NORTE")/1000000</f>
        <v>0</v>
      </c>
      <c r="BR14" s="11">
        <f>SUMIFS('Base TKU'!BS:BS,'Base TKU'!$A:$A,$B14,'Base TKU'!$B:$B,"NORTE")/1000000</f>
        <v>0</v>
      </c>
      <c r="BS14" s="11">
        <f>SUMIFS('Base TKU'!BT:BT,'Base TKU'!$A:$A,$B14,'Base TKU'!$B:$B,"NORTE")/1000000</f>
        <v>0</v>
      </c>
      <c r="BT14" s="11">
        <f>SUMIFS('Base TKU'!BU:BU,'Base TKU'!$A:$A,$B14,'Base TKU'!$B:$B,"NORTE")/1000000</f>
        <v>0</v>
      </c>
      <c r="BU14" s="11">
        <f>SUMIFS('Base TKU'!BV:BV,'Base TKU'!$A:$A,$B14,'Base TKU'!$B:$B,"NORTE")/1000000</f>
        <v>0</v>
      </c>
      <c r="BV14" s="11">
        <f>SUMIFS('Base TKU'!BW:BW,'Base TKU'!$A:$A,$B14,'Base TKU'!$B:$B,"NORTE")/1000000</f>
        <v>0</v>
      </c>
      <c r="BW14" s="11">
        <f>SUMIFS('Base TKU'!BX:BX,'Base TKU'!$A:$A,$B14,'Base TKU'!$B:$B,"NORTE")/1000000</f>
        <v>0</v>
      </c>
      <c r="BX14" s="11">
        <f>SUMIFS('Base TKU'!BY:BY,'Base TKU'!$A:$A,$B14,'Base TKU'!$B:$B,"NORTE")/1000000</f>
        <v>0</v>
      </c>
      <c r="BY14" s="11">
        <f>SUMIFS('Base TKU'!BZ:BZ,'Base TKU'!$A:$A,$B14,'Base TKU'!$B:$B,"NORTE")/1000000</f>
        <v>0</v>
      </c>
      <c r="BZ14" s="11">
        <f>SUMIFS('Base TKU'!CA:CA,'Base TKU'!$A:$A,$B14,'Base TKU'!$B:$B,"NORTE")/1000000</f>
        <v>0</v>
      </c>
      <c r="CA14" s="11">
        <f>SUMIFS('Base TKU'!CB:CB,'Base TKU'!$A:$A,$B14,'Base TKU'!$B:$B,"NORTE")/1000000</f>
        <v>0</v>
      </c>
      <c r="CB14" s="11">
        <f>SUMIFS('Base TKU'!CC:CC,'Base TKU'!$A:$A,$B14,'Base TKU'!$B:$B,"NORTE")/1000000</f>
        <v>0</v>
      </c>
    </row>
    <row r="15" spans="1:80" ht="15.75" x14ac:dyDescent="0.25">
      <c r="B15" s="10" t="s">
        <v>56</v>
      </c>
      <c r="D15" s="11">
        <f>SUMIFS('Base TKU'!E:E,'Base TKU'!$A:$A,$B15,'Base TKU'!$B:$B,"NORTE")/1000000</f>
        <v>0</v>
      </c>
      <c r="E15" s="11">
        <f>SUMIFS('Base TKU'!F:F,'Base TKU'!$A:$A,$B15,'Base TKU'!$B:$B,"NORTE")/1000000</f>
        <v>0</v>
      </c>
      <c r="F15" s="11">
        <f>SUMIFS('Base TKU'!G:G,'Base TKU'!$A:$A,$B15,'Base TKU'!$B:$B,"NORTE")/1000000</f>
        <v>0</v>
      </c>
      <c r="G15" s="11">
        <f>SUMIFS('Base TKU'!H:H,'Base TKU'!$A:$A,$B15,'Base TKU'!$B:$B,"NORTE")/1000000</f>
        <v>0</v>
      </c>
      <c r="H15" s="11">
        <f>SUMIFS('Base TKU'!I:I,'Base TKU'!$A:$A,$B15,'Base TKU'!$B:$B,"NORTE")/1000000</f>
        <v>0</v>
      </c>
      <c r="I15" s="11">
        <f>SUMIFS('Base TKU'!J:J,'Base TKU'!$A:$A,$B15,'Base TKU'!$B:$B,"NORTE")/1000000</f>
        <v>0</v>
      </c>
      <c r="J15" s="11">
        <f>SUMIFS('Base TKU'!K:K,'Base TKU'!$A:$A,$B15,'Base TKU'!$B:$B,"NORTE")/1000000</f>
        <v>0</v>
      </c>
      <c r="K15" s="11">
        <f>SUMIFS('Base TKU'!L:L,'Base TKU'!$A:$A,$B15,'Base TKU'!$B:$B,"NORTE")/1000000</f>
        <v>0</v>
      </c>
      <c r="L15" s="11">
        <f>SUMIFS('Base TKU'!M:M,'Base TKU'!$A:$A,$B15,'Base TKU'!$B:$B,"NORTE")/1000000</f>
        <v>0</v>
      </c>
      <c r="M15" s="11">
        <f>SUMIFS('Base TKU'!N:N,'Base TKU'!$A:$A,$B15,'Base TKU'!$B:$B,"NORTE")/1000000</f>
        <v>0</v>
      </c>
      <c r="N15" s="11">
        <f>SUMIFS('Base TKU'!O:O,'Base TKU'!$A:$A,$B15,'Base TKU'!$B:$B,"NORTE")/1000000</f>
        <v>0</v>
      </c>
      <c r="O15" s="11">
        <f>SUMIFS('Base TKU'!P:P,'Base TKU'!$A:$A,$B15,'Base TKU'!$B:$B,"NORTE")/1000000</f>
        <v>0</v>
      </c>
      <c r="Q15" s="11">
        <f>SUMIFS('Base TKU'!R:R,'Base TKU'!$A:$A,$B15,'Base TKU'!$B:$B,"NORTE")/1000000</f>
        <v>0</v>
      </c>
      <c r="R15" s="11">
        <f>SUMIFS('Base TKU'!S:S,'Base TKU'!$A:$A,$B15,'Base TKU'!$B:$B,"NORTE")/1000000</f>
        <v>0</v>
      </c>
      <c r="S15" s="11">
        <f>SUMIFS('Base TKU'!T:T,'Base TKU'!$A:$A,$B15,'Base TKU'!$B:$B,"NORTE")/1000000</f>
        <v>0</v>
      </c>
      <c r="T15" s="11">
        <f>SUMIFS('Base TKU'!U:U,'Base TKU'!$A:$A,$B15,'Base TKU'!$B:$B,"NORTE")/1000000</f>
        <v>0</v>
      </c>
      <c r="U15" s="11">
        <f>SUMIFS('Base TKU'!V:V,'Base TKU'!$A:$A,$B15,'Base TKU'!$B:$B,"NORTE")/1000000</f>
        <v>0</v>
      </c>
      <c r="V15" s="11">
        <f>SUMIFS('Base TKU'!W:W,'Base TKU'!$A:$A,$B15,'Base TKU'!$B:$B,"NORTE")/1000000</f>
        <v>0</v>
      </c>
      <c r="W15" s="11">
        <f>SUMIFS('Base TKU'!X:X,'Base TKU'!$A:$A,$B15,'Base TKU'!$B:$B,"NORTE")/1000000</f>
        <v>0</v>
      </c>
      <c r="X15" s="11">
        <f>SUMIFS('Base TKU'!Y:Y,'Base TKU'!$A:$A,$B15,'Base TKU'!$B:$B,"NORTE")/1000000</f>
        <v>0</v>
      </c>
      <c r="Y15" s="11">
        <f>SUMIFS('Base TKU'!Z:Z,'Base TKU'!$A:$A,$B15,'Base TKU'!$B:$B,"NORTE")/1000000</f>
        <v>0</v>
      </c>
      <c r="Z15" s="11">
        <f>SUMIFS('Base TKU'!AA:AA,'Base TKU'!$A:$A,$B15,'Base TKU'!$B:$B,"NORTE")/1000000</f>
        <v>0</v>
      </c>
      <c r="AA15" s="11">
        <f>SUMIFS('Base TKU'!AB:AB,'Base TKU'!$A:$A,$B15,'Base TKU'!$B:$B,"NORTE")/1000000</f>
        <v>0</v>
      </c>
      <c r="AB15" s="11">
        <f>SUMIFS('Base TKU'!AC:AC,'Base TKU'!$A:$A,$B15,'Base TKU'!$B:$B,"NORTE")/1000000</f>
        <v>0</v>
      </c>
      <c r="AD15" s="11">
        <f>SUMIFS('Base TKU'!AE:AE,'Base TKU'!$A:$A,$B15,'Base TKU'!$B:$B,"NORTE")/1000000</f>
        <v>0</v>
      </c>
      <c r="AE15" s="11">
        <f>SUMIFS('Base TKU'!AF:AF,'Base TKU'!$A:$A,$B15,'Base TKU'!$B:$B,"NORTE")/1000000</f>
        <v>0</v>
      </c>
      <c r="AF15" s="11">
        <f>SUMIFS('Base TKU'!AG:AG,'Base TKU'!$A:$A,$B15,'Base TKU'!$B:$B,"NORTE")/1000000</f>
        <v>0</v>
      </c>
      <c r="AG15" s="11">
        <f>SUMIFS('Base TKU'!AH:AH,'Base TKU'!$A:$A,$B15,'Base TKU'!$B:$B,"NORTE")/1000000</f>
        <v>0</v>
      </c>
      <c r="AH15" s="11">
        <f>SUMIFS('Base TKU'!AI:AI,'Base TKU'!$A:$A,$B15,'Base TKU'!$B:$B,"NORTE")/1000000</f>
        <v>0</v>
      </c>
      <c r="AI15" s="11">
        <f>SUMIFS('Base TKU'!AJ:AJ,'Base TKU'!$A:$A,$B15,'Base TKU'!$B:$B,"NORTE")/1000000</f>
        <v>0</v>
      </c>
      <c r="AJ15" s="11">
        <f>SUMIFS('Base TKU'!AK:AK,'Base TKU'!$A:$A,$B15,'Base TKU'!$B:$B,"NORTE")/1000000</f>
        <v>0</v>
      </c>
      <c r="AK15" s="11">
        <f>SUMIFS('Base TKU'!AL:AL,'Base TKU'!$A:$A,$B15,'Base TKU'!$B:$B,"NORTE")/1000000</f>
        <v>0</v>
      </c>
      <c r="AL15" s="11">
        <f>SUMIFS('Base TKU'!AM:AM,'Base TKU'!$A:$A,$B15,'Base TKU'!$B:$B,"NORTE")/1000000</f>
        <v>0</v>
      </c>
      <c r="AM15" s="11">
        <f>SUMIFS('Base TKU'!AN:AN,'Base TKU'!$A:$A,$B15,'Base TKU'!$B:$B,"NORTE")/1000000</f>
        <v>0</v>
      </c>
      <c r="AN15" s="11">
        <f>SUMIFS('Base TKU'!AO:AO,'Base TKU'!$A:$A,$B15,'Base TKU'!$B:$B,"NORTE")/1000000</f>
        <v>0</v>
      </c>
      <c r="AO15" s="11">
        <f>SUMIFS('Base TKU'!AP:AP,'Base TKU'!$A:$A,$B15,'Base TKU'!$B:$B,"NORTE")/1000000</f>
        <v>0</v>
      </c>
      <c r="AQ15" s="11">
        <f>SUMIFS('Base TKU'!AR:AR,'Base TKU'!$A:$A,$B15,'Base TKU'!$B:$B,"NORTE")/1000000</f>
        <v>0</v>
      </c>
      <c r="AR15" s="11">
        <f>SUMIFS('Base TKU'!AS:AS,'Base TKU'!$A:$A,$B15,'Base TKU'!$B:$B,"NORTE")/1000000</f>
        <v>0</v>
      </c>
      <c r="AS15" s="11">
        <f>SUMIFS('Base TKU'!AT:AT,'Base TKU'!$A:$A,$B15,'Base TKU'!$B:$B,"NORTE")/1000000</f>
        <v>0</v>
      </c>
      <c r="AT15" s="11">
        <f>SUMIFS('Base TKU'!AU:AU,'Base TKU'!$A:$A,$B15,'Base TKU'!$B:$B,"NORTE")/1000000</f>
        <v>0</v>
      </c>
      <c r="AU15" s="11">
        <f>SUMIFS('Base TKU'!AV:AV,'Base TKU'!$A:$A,$B15,'Base TKU'!$B:$B,"NORTE")/1000000</f>
        <v>0</v>
      </c>
      <c r="AV15" s="11">
        <f>SUMIFS('Base TKU'!AW:AW,'Base TKU'!$A:$A,$B15,'Base TKU'!$B:$B,"NORTE")/1000000</f>
        <v>0</v>
      </c>
      <c r="AW15" s="11">
        <f>SUMIFS('Base TKU'!AX:AX,'Base TKU'!$A:$A,$B15,'Base TKU'!$B:$B,"NORTE")/1000000</f>
        <v>0</v>
      </c>
      <c r="AX15" s="11">
        <f>SUMIFS('Base TKU'!AY:AY,'Base TKU'!$A:$A,$B15,'Base TKU'!$B:$B,"NORTE")/1000000</f>
        <v>0</v>
      </c>
      <c r="AY15" s="11">
        <f>SUMIFS('Base TKU'!AZ:AZ,'Base TKU'!$A:$A,$B15,'Base TKU'!$B:$B,"NORTE")/1000000</f>
        <v>0</v>
      </c>
      <c r="AZ15" s="11">
        <f>SUMIFS('Base TKU'!BA:BA,'Base TKU'!$A:$A,$B15,'Base TKU'!$B:$B,"NORTE")/1000000</f>
        <v>0</v>
      </c>
      <c r="BA15" s="11">
        <f>SUMIFS('Base TKU'!BB:BB,'Base TKU'!$A:$A,$B15,'Base TKU'!$B:$B,"NORTE")/1000000</f>
        <v>0</v>
      </c>
      <c r="BB15" s="11">
        <f>SUMIFS('Base TKU'!BC:BC,'Base TKU'!$A:$A,$B15,'Base TKU'!$B:$B,"NORTE")/1000000</f>
        <v>20.738520000000001</v>
      </c>
      <c r="BD15" s="11">
        <f>SUMIFS('Base TKU'!BE:BE,'Base TKU'!$A:$A,$B15,'Base TKU'!$B:$B,"NORTE")/1000000</f>
        <v>18.105539</v>
      </c>
      <c r="BE15" s="11">
        <f>SUMIFS('Base TKU'!BF:BF,'Base TKU'!$A:$A,$B15,'Base TKU'!$B:$B,"NORTE")/1000000</f>
        <v>0</v>
      </c>
      <c r="BF15" s="11">
        <f>SUMIFS('Base TKU'!BG:BG,'Base TKU'!$A:$A,$B15,'Base TKU'!$B:$B,"NORTE")/1000000</f>
        <v>0</v>
      </c>
      <c r="BG15" s="11">
        <f>SUMIFS('Base TKU'!BH:BH,'Base TKU'!$A:$A,$B15,'Base TKU'!$B:$B,"NORTE")/1000000</f>
        <v>0</v>
      </c>
      <c r="BH15" s="11">
        <f>SUMIFS('Base TKU'!BI:BI,'Base TKU'!$A:$A,$B15,'Base TKU'!$B:$B,"NORTE")/1000000</f>
        <v>0</v>
      </c>
      <c r="BI15" s="11">
        <f>SUMIFS('Base TKU'!BJ:BJ,'Base TKU'!$A:$A,$B15,'Base TKU'!$B:$B,"NORTE")/1000000</f>
        <v>0</v>
      </c>
      <c r="BJ15" s="11">
        <f>SUMIFS('Base TKU'!BK:BK,'Base TKU'!$A:$A,$B15,'Base TKU'!$B:$B,"NORTE")/1000000</f>
        <v>0</v>
      </c>
      <c r="BK15" s="11">
        <f>SUMIFS('Base TKU'!BL:BL,'Base TKU'!$A:$A,$B15,'Base TKU'!$B:$B,"NORTE")/1000000</f>
        <v>0</v>
      </c>
      <c r="BL15" s="11">
        <f>SUMIFS('Base TKU'!BM:BM,'Base TKU'!$A:$A,$B15,'Base TKU'!$B:$B,"NORTE")/1000000</f>
        <v>0</v>
      </c>
      <c r="BM15" s="11">
        <f>SUMIFS('Base TKU'!BN:BN,'Base TKU'!$A:$A,$B15,'Base TKU'!$B:$B,"NORTE")/1000000</f>
        <v>0</v>
      </c>
      <c r="BN15" s="11">
        <f>SUMIFS('Base TKU'!BO:BO,'Base TKU'!$A:$A,$B15,'Base TKU'!$B:$B,"NORTE")/1000000</f>
        <v>0</v>
      </c>
      <c r="BO15" s="11">
        <f>SUMIFS('Base TKU'!BP:BP,'Base TKU'!$A:$A,$B15,'Base TKU'!$B:$B,"NORTE")/1000000</f>
        <v>0</v>
      </c>
      <c r="BQ15" s="11">
        <f>SUMIFS('Base TKU'!BR:BR,'Base TKU'!$A:$A,$B15,'Base TKU'!$B:$B,"NORTE")/1000000</f>
        <v>0</v>
      </c>
      <c r="BR15" s="11">
        <f>SUMIFS('Base TKU'!BS:BS,'Base TKU'!$A:$A,$B15,'Base TKU'!$B:$B,"NORTE")/1000000</f>
        <v>0</v>
      </c>
      <c r="BS15" s="11">
        <f>SUMIFS('Base TKU'!BT:BT,'Base TKU'!$A:$A,$B15,'Base TKU'!$B:$B,"NORTE")/1000000</f>
        <v>0</v>
      </c>
      <c r="BT15" s="11">
        <f>SUMIFS('Base TKU'!BU:BU,'Base TKU'!$A:$A,$B15,'Base TKU'!$B:$B,"NORTE")/1000000</f>
        <v>0</v>
      </c>
      <c r="BU15" s="11">
        <f>SUMIFS('Base TKU'!BV:BV,'Base TKU'!$A:$A,$B15,'Base TKU'!$B:$B,"NORTE")/1000000</f>
        <v>0</v>
      </c>
      <c r="BV15" s="11">
        <f>SUMIFS('Base TKU'!BW:BW,'Base TKU'!$A:$A,$B15,'Base TKU'!$B:$B,"NORTE")/1000000</f>
        <v>0</v>
      </c>
      <c r="BW15" s="11">
        <f>SUMIFS('Base TKU'!BX:BX,'Base TKU'!$A:$A,$B15,'Base TKU'!$B:$B,"NORTE")/1000000</f>
        <v>0</v>
      </c>
      <c r="BX15" s="11">
        <f>SUMIFS('Base TKU'!BY:BY,'Base TKU'!$A:$A,$B15,'Base TKU'!$B:$B,"NORTE")/1000000</f>
        <v>0</v>
      </c>
      <c r="BY15" s="11">
        <f>SUMIFS('Base TKU'!BZ:BZ,'Base TKU'!$A:$A,$B15,'Base TKU'!$B:$B,"NORTE")/1000000</f>
        <v>0</v>
      </c>
      <c r="BZ15" s="11">
        <f>SUMIFS('Base TKU'!CA:CA,'Base TKU'!$A:$A,$B15,'Base TKU'!$B:$B,"NORTE")/1000000</f>
        <v>0</v>
      </c>
      <c r="CA15" s="11">
        <f>SUMIFS('Base TKU'!CB:CB,'Base TKU'!$A:$A,$B15,'Base TKU'!$B:$B,"NORTE")/1000000</f>
        <v>0</v>
      </c>
      <c r="CB15" s="11">
        <f>SUMIFS('Base TKU'!CC:CC,'Base TKU'!$A:$A,$B15,'Base TKU'!$B:$B,"NORTE")/1000000</f>
        <v>0</v>
      </c>
    </row>
    <row r="16" spans="1:80" ht="15.75" x14ac:dyDescent="0.25">
      <c r="B16" s="8" t="s">
        <v>47</v>
      </c>
      <c r="D16" s="9">
        <f>SUMIFS('Base TKU'!E:E,'Base TKU'!$A:$A,$B16,'Base TKU'!$B:$B,"NORTE")/1000000</f>
        <v>80.313918999999999</v>
      </c>
      <c r="E16" s="9">
        <f>SUMIFS('Base TKU'!F:F,'Base TKU'!$A:$A,$B16,'Base TKU'!$B:$B,"NORTE")/1000000</f>
        <v>89.996015999999997</v>
      </c>
      <c r="F16" s="9">
        <f>SUMIFS('Base TKU'!G:G,'Base TKU'!$A:$A,$B16,'Base TKU'!$B:$B,"NORTE")/1000000</f>
        <v>100.31127499999999</v>
      </c>
      <c r="G16" s="9">
        <f>SUMIFS('Base TKU'!H:H,'Base TKU'!$A:$A,$B16,'Base TKU'!$B:$B,"NORTE")/1000000</f>
        <v>91.571785000000006</v>
      </c>
      <c r="H16" s="9">
        <f>SUMIFS('Base TKU'!I:I,'Base TKU'!$A:$A,$B16,'Base TKU'!$B:$B,"NORTE")/1000000</f>
        <v>97.752009999999999</v>
      </c>
      <c r="I16" s="9">
        <f>SUMIFS('Base TKU'!J:J,'Base TKU'!$A:$A,$B16,'Base TKU'!$B:$B,"NORTE")/1000000</f>
        <v>83.559245000000004</v>
      </c>
      <c r="J16" s="9">
        <f>SUMIFS('Base TKU'!K:K,'Base TKU'!$A:$A,$B16,'Base TKU'!$B:$B,"NORTE")/1000000</f>
        <v>89.412357</v>
      </c>
      <c r="K16" s="9">
        <f>SUMIFS('Base TKU'!L:L,'Base TKU'!$A:$A,$B16,'Base TKU'!$B:$B,"NORTE")/1000000</f>
        <v>75.172216000000006</v>
      </c>
      <c r="L16" s="9">
        <f>SUMIFS('Base TKU'!M:M,'Base TKU'!$A:$A,$B16,'Base TKU'!$B:$B,"NORTE")/1000000</f>
        <v>69.164680000000004</v>
      </c>
      <c r="M16" s="9">
        <f>SUMIFS('Base TKU'!N:N,'Base TKU'!$A:$A,$B16,'Base TKU'!$B:$B,"NORTE")/1000000</f>
        <v>75.906739000000002</v>
      </c>
      <c r="N16" s="9">
        <f>SUMIFS('Base TKU'!O:O,'Base TKU'!$A:$A,$B16,'Base TKU'!$B:$B,"NORTE")/1000000</f>
        <v>80.897017000000005</v>
      </c>
      <c r="O16" s="9">
        <f>SUMIFS('Base TKU'!P:P,'Base TKU'!$A:$A,$B16,'Base TKU'!$B:$B,"NORTE")/1000000</f>
        <v>72.590843000000007</v>
      </c>
      <c r="Q16" s="9">
        <f>SUMIFS('Base TKU'!R:R,'Base TKU'!$A:$A,$B16,'Base TKU'!$B:$B,"NORTE")/1000000</f>
        <v>87.411944000000005</v>
      </c>
      <c r="R16" s="9">
        <f>SUMIFS('Base TKU'!S:S,'Base TKU'!$A:$A,$B16,'Base TKU'!$B:$B,"NORTE")/1000000</f>
        <v>63.344560999999999</v>
      </c>
      <c r="S16" s="9">
        <f>SUMIFS('Base TKU'!T:T,'Base TKU'!$A:$A,$B16,'Base TKU'!$B:$B,"NORTE")/1000000</f>
        <v>65.941494000000006</v>
      </c>
      <c r="T16" s="9">
        <f>SUMIFS('Base TKU'!U:U,'Base TKU'!$A:$A,$B16,'Base TKU'!$B:$B,"NORTE")/1000000</f>
        <v>89.891549999999995</v>
      </c>
      <c r="U16" s="9">
        <f>SUMIFS('Base TKU'!V:V,'Base TKU'!$A:$A,$B16,'Base TKU'!$B:$B,"NORTE")/1000000</f>
        <v>115.268207</v>
      </c>
      <c r="V16" s="9">
        <f>SUMIFS('Base TKU'!W:W,'Base TKU'!$A:$A,$B16,'Base TKU'!$B:$B,"NORTE")/1000000</f>
        <v>123.953</v>
      </c>
      <c r="W16" s="9">
        <f>SUMIFS('Base TKU'!X:X,'Base TKU'!$A:$A,$B16,'Base TKU'!$B:$B,"NORTE")/1000000</f>
        <v>128.02637100000001</v>
      </c>
      <c r="X16" s="9">
        <f>SUMIFS('Base TKU'!Y:Y,'Base TKU'!$A:$A,$B16,'Base TKU'!$B:$B,"NORTE")/1000000</f>
        <v>145.190832</v>
      </c>
      <c r="Y16" s="9">
        <f>SUMIFS('Base TKU'!Z:Z,'Base TKU'!$A:$A,$B16,'Base TKU'!$B:$B,"NORTE")/1000000</f>
        <v>130.634109</v>
      </c>
      <c r="Z16" s="9">
        <f>SUMIFS('Base TKU'!AA:AA,'Base TKU'!$A:$A,$B16,'Base TKU'!$B:$B,"NORTE")/1000000</f>
        <v>135.36413099999999</v>
      </c>
      <c r="AA16" s="9">
        <f>SUMIFS('Base TKU'!AB:AB,'Base TKU'!$A:$A,$B16,'Base TKU'!$B:$B,"NORTE")/1000000</f>
        <v>110.149416</v>
      </c>
      <c r="AB16" s="9">
        <f>SUMIFS('Base TKU'!AC:AC,'Base TKU'!$A:$A,$B16,'Base TKU'!$B:$B,"NORTE")/1000000</f>
        <v>95.406892999999997</v>
      </c>
      <c r="AD16" s="9">
        <f>SUMIFS('Base TKU'!AE:AE,'Base TKU'!$A:$A,$B16,'Base TKU'!$B:$B,"NORTE")/1000000</f>
        <v>44.228946000000001</v>
      </c>
      <c r="AE16" s="9">
        <f>SUMIFS('Base TKU'!AF:AF,'Base TKU'!$A:$A,$B16,'Base TKU'!$B:$B,"NORTE")/1000000</f>
        <v>163.76929100000001</v>
      </c>
      <c r="AF16" s="9">
        <f>SUMIFS('Base TKU'!AG:AG,'Base TKU'!$A:$A,$B16,'Base TKU'!$B:$B,"NORTE")/1000000</f>
        <v>157.47645199999999</v>
      </c>
      <c r="AG16" s="9">
        <f>SUMIFS('Base TKU'!AH:AH,'Base TKU'!$A:$A,$B16,'Base TKU'!$B:$B,"NORTE")/1000000</f>
        <v>163.118955</v>
      </c>
      <c r="AH16" s="9">
        <f>SUMIFS('Base TKU'!AI:AI,'Base TKU'!$A:$A,$B16,'Base TKU'!$B:$B,"NORTE")/1000000</f>
        <v>127.68886500000001</v>
      </c>
      <c r="AI16" s="9">
        <f>SUMIFS('Base TKU'!AJ:AJ,'Base TKU'!$A:$A,$B16,'Base TKU'!$B:$B,"NORTE")/1000000</f>
        <v>128.94168500000001</v>
      </c>
      <c r="AJ16" s="9">
        <f>SUMIFS('Base TKU'!AK:AK,'Base TKU'!$A:$A,$B16,'Base TKU'!$B:$B,"NORTE")/1000000</f>
        <v>176.46661800000001</v>
      </c>
      <c r="AK16" s="9">
        <f>SUMIFS('Base TKU'!AL:AL,'Base TKU'!$A:$A,$B16,'Base TKU'!$B:$B,"NORTE")/1000000</f>
        <v>179.56003100000001</v>
      </c>
      <c r="AL16" s="9">
        <f>SUMIFS('Base TKU'!AM:AM,'Base TKU'!$A:$A,$B16,'Base TKU'!$B:$B,"NORTE")/1000000</f>
        <v>159.88930300000001</v>
      </c>
      <c r="AM16" s="9">
        <f>SUMIFS('Base TKU'!AN:AN,'Base TKU'!$A:$A,$B16,'Base TKU'!$B:$B,"NORTE")/1000000</f>
        <v>147.09750600000001</v>
      </c>
      <c r="AN16" s="9">
        <f>SUMIFS('Base TKU'!AO:AO,'Base TKU'!$A:$A,$B16,'Base TKU'!$B:$B,"NORTE")/1000000</f>
        <v>139.53465499999999</v>
      </c>
      <c r="AO16" s="9">
        <f>SUMIFS('Base TKU'!AP:AP,'Base TKU'!$A:$A,$B16,'Base TKU'!$B:$B,"NORTE")/1000000</f>
        <v>144.369145</v>
      </c>
      <c r="AQ16" s="9">
        <f>SUMIFS('Base TKU'!AR:AR,'Base TKU'!$A:$A,$B16,'Base TKU'!$B:$B,"NORTE")/1000000</f>
        <v>133.64774600000001</v>
      </c>
      <c r="AR16" s="9">
        <f>SUMIFS('Base TKU'!AS:AS,'Base TKU'!$A:$A,$B16,'Base TKU'!$B:$B,"NORTE")/1000000</f>
        <v>120.81084</v>
      </c>
      <c r="AS16" s="9">
        <f>SUMIFS('Base TKU'!AT:AT,'Base TKU'!$A:$A,$B16,'Base TKU'!$B:$B,"NORTE")/1000000</f>
        <v>180.56366199999999</v>
      </c>
      <c r="AT16" s="9">
        <f>SUMIFS('Base TKU'!AU:AU,'Base TKU'!$A:$A,$B16,'Base TKU'!$B:$B,"NORTE")/1000000</f>
        <v>174.52824100000001</v>
      </c>
      <c r="AU16" s="9">
        <f>SUMIFS('Base TKU'!AV:AV,'Base TKU'!$A:$A,$B16,'Base TKU'!$B:$B,"NORTE")/1000000</f>
        <v>169.21150700000001</v>
      </c>
      <c r="AV16" s="9">
        <f>SUMIFS('Base TKU'!AW:AW,'Base TKU'!$A:$A,$B16,'Base TKU'!$B:$B,"NORTE")/1000000</f>
        <v>150.20623399999999</v>
      </c>
      <c r="AW16" s="9">
        <f>SUMIFS('Base TKU'!AX:AX,'Base TKU'!$A:$A,$B16,'Base TKU'!$B:$B,"NORTE")/1000000</f>
        <v>176.77675500000001</v>
      </c>
      <c r="AX16" s="9">
        <f>SUMIFS('Base TKU'!AY:AY,'Base TKU'!$A:$A,$B16,'Base TKU'!$B:$B,"NORTE")/1000000</f>
        <v>192.41224299999999</v>
      </c>
      <c r="AY16" s="9">
        <f>SUMIFS('Base TKU'!AZ:AZ,'Base TKU'!$A:$A,$B16,'Base TKU'!$B:$B,"NORTE")/1000000</f>
        <v>186.46196800000001</v>
      </c>
      <c r="AZ16" s="9">
        <f>SUMIFS('Base TKU'!BA:BA,'Base TKU'!$A:$A,$B16,'Base TKU'!$B:$B,"NORTE")/1000000</f>
        <v>179.93737300000001</v>
      </c>
      <c r="BA16" s="9">
        <f>SUMIFS('Base TKU'!BB:BB,'Base TKU'!$A:$A,$B16,'Base TKU'!$B:$B,"NORTE")/1000000</f>
        <v>199.21485100000001</v>
      </c>
      <c r="BB16" s="9">
        <f>SUMIFS('Base TKU'!BC:BC,'Base TKU'!$A:$A,$B16,'Base TKU'!$B:$B,"NORTE")/1000000</f>
        <v>184.44444799999999</v>
      </c>
      <c r="BD16" s="9">
        <f>SUMIFS('Base TKU'!BE:BE,'Base TKU'!$A:$A,$B16,'Base TKU'!$B:$B,"NORTE")/1000000</f>
        <v>164.52949799999999</v>
      </c>
      <c r="BE16" s="9">
        <f>SUMIFS('Base TKU'!BF:BF,'Base TKU'!$A:$A,$B16,'Base TKU'!$B:$B,"NORTE")/1000000</f>
        <v>163.33302</v>
      </c>
      <c r="BF16" s="9">
        <f>SUMIFS('Base TKU'!BG:BG,'Base TKU'!$A:$A,$B16,'Base TKU'!$B:$B,"NORTE")/1000000</f>
        <v>172.20104499999999</v>
      </c>
      <c r="BG16" s="9">
        <f>SUMIFS('Base TKU'!BH:BH,'Base TKU'!$A:$A,$B16,'Base TKU'!$B:$B,"NORTE")/1000000</f>
        <v>124.373599</v>
      </c>
      <c r="BH16" s="9">
        <f>SUMIFS('Base TKU'!BI:BI,'Base TKU'!$A:$A,$B16,'Base TKU'!$B:$B,"NORTE")/1000000</f>
        <v>112.287685</v>
      </c>
      <c r="BI16" s="9">
        <f>SUMIFS('Base TKU'!BJ:BJ,'Base TKU'!$A:$A,$B16,'Base TKU'!$B:$B,"NORTE")/1000000</f>
        <v>171.10955899999999</v>
      </c>
      <c r="BJ16" s="9">
        <f>SUMIFS('Base TKU'!BK:BK,'Base TKU'!$A:$A,$B16,'Base TKU'!$B:$B,"NORTE")/1000000</f>
        <v>181.07323500000001</v>
      </c>
      <c r="BK16" s="9">
        <f>SUMIFS('Base TKU'!BL:BL,'Base TKU'!$A:$A,$B16,'Base TKU'!$B:$B,"NORTE")/1000000</f>
        <v>178.257746</v>
      </c>
      <c r="BL16" s="9">
        <f>SUMIFS('Base TKU'!BM:BM,'Base TKU'!$A:$A,$B16,'Base TKU'!$B:$B,"NORTE")/1000000</f>
        <v>193.70859200000001</v>
      </c>
      <c r="BM16" s="9">
        <f>SUMIFS('Base TKU'!BN:BN,'Base TKU'!$A:$A,$B16,'Base TKU'!$B:$B,"NORTE")/1000000</f>
        <v>192.47615999999999</v>
      </c>
      <c r="BN16" s="9">
        <f>SUMIFS('Base TKU'!BO:BO,'Base TKU'!$A:$A,$B16,'Base TKU'!$B:$B,"NORTE")/1000000</f>
        <v>213.07659799999999</v>
      </c>
      <c r="BO16" s="9">
        <f>SUMIFS('Base TKU'!BP:BP,'Base TKU'!$A:$A,$B16,'Base TKU'!$B:$B,"NORTE")/1000000</f>
        <v>199.32824299999999</v>
      </c>
      <c r="BQ16" s="9">
        <f>SUMIFS('Base TKU'!BR:BR,'Base TKU'!$A:$A,$B16,'Base TKU'!$B:$B,"NORTE")/1000000</f>
        <v>172.370169</v>
      </c>
      <c r="BR16" s="9">
        <f>SUMIFS('Base TKU'!BS:BS,'Base TKU'!$A:$A,$B16,'Base TKU'!$B:$B,"NORTE")/1000000</f>
        <v>161.96500700000001</v>
      </c>
      <c r="BS16" s="9">
        <f>SUMIFS('Base TKU'!BT:BT,'Base TKU'!$A:$A,$B16,'Base TKU'!$B:$B,"NORTE")/1000000</f>
        <v>166.56570600000001</v>
      </c>
      <c r="BT16" s="9">
        <f>SUMIFS('Base TKU'!BU:BU,'Base TKU'!$A:$A,$B16,'Base TKU'!$B:$B,"NORTE")/1000000</f>
        <v>204.52103399999999</v>
      </c>
      <c r="BU16" s="9">
        <f>SUMIFS('Base TKU'!BV:BV,'Base TKU'!$A:$A,$B16,'Base TKU'!$B:$B,"NORTE")/1000000</f>
        <v>199.751544</v>
      </c>
      <c r="BV16" s="9">
        <f>SUMIFS('Base TKU'!BW:BW,'Base TKU'!$A:$A,$B16,'Base TKU'!$B:$B,"NORTE")/1000000</f>
        <v>219.82129900000001</v>
      </c>
      <c r="BW16" s="9">
        <f>SUMIFS('Base TKU'!BX:BX,'Base TKU'!$A:$A,$B16,'Base TKU'!$B:$B,"NORTE")/1000000</f>
        <v>0</v>
      </c>
      <c r="BX16" s="9">
        <f>SUMIFS('Base TKU'!BY:BY,'Base TKU'!$A:$A,$B16,'Base TKU'!$B:$B,"NORTE")/1000000</f>
        <v>0</v>
      </c>
      <c r="BY16" s="9">
        <f>SUMIFS('Base TKU'!BZ:BZ,'Base TKU'!$A:$A,$B16,'Base TKU'!$B:$B,"NORTE")/1000000</f>
        <v>0</v>
      </c>
      <c r="BZ16" s="9">
        <f>SUMIFS('Base TKU'!CA:CA,'Base TKU'!$A:$A,$B16,'Base TKU'!$B:$B,"NORTE")/1000000</f>
        <v>0</v>
      </c>
      <c r="CA16" s="9">
        <f>SUMIFS('Base TKU'!CB:CB,'Base TKU'!$A:$A,$B16,'Base TKU'!$B:$B,"NORTE")/1000000</f>
        <v>0</v>
      </c>
      <c r="CB16" s="9">
        <f>SUMIFS('Base TKU'!CC:CC,'Base TKU'!$A:$A,$B16,'Base TKU'!$B:$B,"NORTE")/1000000</f>
        <v>0</v>
      </c>
    </row>
    <row r="17" spans="1:80" ht="15.75" x14ac:dyDescent="0.25">
      <c r="B17" s="8" t="s">
        <v>139</v>
      </c>
      <c r="D17" s="9">
        <f>SUM(D18:D21)</f>
        <v>177.33295699999999</v>
      </c>
      <c r="E17" s="9">
        <f t="shared" ref="E17:BO17" si="4">SUM(E18:E21)</f>
        <v>169.88723999999999</v>
      </c>
      <c r="F17" s="9">
        <f t="shared" si="4"/>
        <v>181.76594699999998</v>
      </c>
      <c r="G17" s="9">
        <f t="shared" si="4"/>
        <v>174.84392199999999</v>
      </c>
      <c r="H17" s="9">
        <f t="shared" si="4"/>
        <v>186.59553199999999</v>
      </c>
      <c r="I17" s="9">
        <f t="shared" si="4"/>
        <v>205.499932</v>
      </c>
      <c r="J17" s="9">
        <f t="shared" si="4"/>
        <v>200.24381600000001</v>
      </c>
      <c r="K17" s="9">
        <f t="shared" si="4"/>
        <v>217.12668300000001</v>
      </c>
      <c r="L17" s="9">
        <f t="shared" si="4"/>
        <v>235.69294600000001</v>
      </c>
      <c r="M17" s="9">
        <f t="shared" si="4"/>
        <v>228.40213700000001</v>
      </c>
      <c r="N17" s="9">
        <f t="shared" si="4"/>
        <v>184.0061</v>
      </c>
      <c r="O17" s="9">
        <f t="shared" si="4"/>
        <v>190.88840400000001</v>
      </c>
      <c r="Q17" s="9">
        <f t="shared" si="4"/>
        <v>216.34381099999999</v>
      </c>
      <c r="R17" s="9">
        <f t="shared" si="4"/>
        <v>200.28066000000001</v>
      </c>
      <c r="S17" s="9">
        <f t="shared" si="4"/>
        <v>209.53282999999999</v>
      </c>
      <c r="T17" s="9">
        <f t="shared" si="4"/>
        <v>172.57740699999999</v>
      </c>
      <c r="U17" s="9">
        <f t="shared" si="4"/>
        <v>187.91377600000001</v>
      </c>
      <c r="V17" s="9">
        <f t="shared" si="4"/>
        <v>213.543205</v>
      </c>
      <c r="W17" s="9">
        <f t="shared" si="4"/>
        <v>213.885738</v>
      </c>
      <c r="X17" s="9">
        <f t="shared" si="4"/>
        <v>213.73236299999999</v>
      </c>
      <c r="Y17" s="9">
        <f t="shared" si="4"/>
        <v>186.95747900000001</v>
      </c>
      <c r="Z17" s="9">
        <f t="shared" si="4"/>
        <v>260.372389</v>
      </c>
      <c r="AA17" s="9">
        <f t="shared" si="4"/>
        <v>234.50074899999998</v>
      </c>
      <c r="AB17" s="9">
        <f t="shared" si="4"/>
        <v>251.127816</v>
      </c>
      <c r="AC17">
        <f t="shared" si="4"/>
        <v>0</v>
      </c>
      <c r="AD17" s="9">
        <f t="shared" si="4"/>
        <v>252.95376199999998</v>
      </c>
      <c r="AE17" s="9">
        <f t="shared" si="4"/>
        <v>264.58987300000001</v>
      </c>
      <c r="AF17" s="9">
        <f t="shared" si="4"/>
        <v>294.80632900000001</v>
      </c>
      <c r="AG17" s="9">
        <f t="shared" si="4"/>
        <v>227.458799</v>
      </c>
      <c r="AH17" s="9">
        <f t="shared" si="4"/>
        <v>262.89546300000001</v>
      </c>
      <c r="AI17" s="9">
        <f t="shared" si="4"/>
        <v>345.74850300000003</v>
      </c>
      <c r="AJ17" s="9">
        <f t="shared" si="4"/>
        <v>342.411833</v>
      </c>
      <c r="AK17" s="9">
        <f t="shared" si="4"/>
        <v>339.55378200000001</v>
      </c>
      <c r="AL17" s="9">
        <f t="shared" si="4"/>
        <v>332.93307299999998</v>
      </c>
      <c r="AM17" s="9">
        <f t="shared" si="4"/>
        <v>332.45453599999996</v>
      </c>
      <c r="AN17" s="9">
        <f t="shared" si="4"/>
        <v>327.86153899999999</v>
      </c>
      <c r="AO17" s="9">
        <f t="shared" si="4"/>
        <v>326.93122800000003</v>
      </c>
      <c r="AQ17" s="9">
        <f t="shared" si="4"/>
        <v>332.56469099999998</v>
      </c>
      <c r="AR17" s="9">
        <f t="shared" si="4"/>
        <v>278.61865499999999</v>
      </c>
      <c r="AS17" s="9">
        <f t="shared" si="4"/>
        <v>306.48253399999999</v>
      </c>
      <c r="AT17" s="9">
        <f t="shared" si="4"/>
        <v>289.40691800000002</v>
      </c>
      <c r="AU17" s="9">
        <f t="shared" si="4"/>
        <v>312.55984899999999</v>
      </c>
      <c r="AV17" s="9">
        <f t="shared" si="4"/>
        <v>318.93784799999997</v>
      </c>
      <c r="AW17" s="9">
        <f t="shared" si="4"/>
        <v>341.492975</v>
      </c>
      <c r="AX17" s="9">
        <f t="shared" si="4"/>
        <v>329.07675700000004</v>
      </c>
      <c r="AY17" s="9">
        <f t="shared" si="4"/>
        <v>339.454387</v>
      </c>
      <c r="AZ17" s="9">
        <f t="shared" si="4"/>
        <v>355.08237399999996</v>
      </c>
      <c r="BA17" s="9">
        <f t="shared" si="4"/>
        <v>327.59637299999997</v>
      </c>
      <c r="BB17" s="9">
        <f t="shared" si="4"/>
        <v>320.71328499999998</v>
      </c>
      <c r="BD17" s="9">
        <f t="shared" si="4"/>
        <v>339.551244</v>
      </c>
      <c r="BE17" s="9">
        <f t="shared" si="4"/>
        <v>341.335803</v>
      </c>
      <c r="BF17" s="9">
        <f t="shared" si="4"/>
        <v>308.17456300000003</v>
      </c>
      <c r="BG17" s="9">
        <f t="shared" si="4"/>
        <v>236.33757499999999</v>
      </c>
      <c r="BH17" s="9">
        <f t="shared" si="4"/>
        <v>378.17567500000001</v>
      </c>
      <c r="BI17" s="9">
        <f t="shared" si="4"/>
        <v>358.46293000000003</v>
      </c>
      <c r="BJ17" s="9">
        <f t="shared" si="4"/>
        <v>393.08536600000002</v>
      </c>
      <c r="BK17" s="9">
        <f t="shared" si="4"/>
        <v>389.31667099999999</v>
      </c>
      <c r="BL17" s="9">
        <f t="shared" si="4"/>
        <v>428.49429699999996</v>
      </c>
      <c r="BM17" s="9">
        <f t="shared" si="4"/>
        <v>453.130763</v>
      </c>
      <c r="BN17" s="9">
        <f t="shared" si="4"/>
        <v>434.85917000000001</v>
      </c>
      <c r="BO17" s="9">
        <f t="shared" si="4"/>
        <v>365.04928000000001</v>
      </c>
      <c r="BQ17" s="9">
        <f t="shared" ref="BQ17:CB17" si="5">SUM(BQ18:BQ21)</f>
        <v>390.68746899999996</v>
      </c>
      <c r="BR17" s="9">
        <f t="shared" si="5"/>
        <v>396.01445000000001</v>
      </c>
      <c r="BS17" s="9">
        <f t="shared" si="5"/>
        <v>409.87306999999998</v>
      </c>
      <c r="BT17" s="9">
        <f t="shared" si="5"/>
        <v>413.17425800000001</v>
      </c>
      <c r="BU17" s="9">
        <f t="shared" si="5"/>
        <v>432.76581999999996</v>
      </c>
      <c r="BV17" s="9">
        <f t="shared" si="5"/>
        <v>435.27166399999999</v>
      </c>
      <c r="BW17" s="9">
        <f t="shared" si="5"/>
        <v>0</v>
      </c>
      <c r="BX17" s="9">
        <f t="shared" si="5"/>
        <v>0</v>
      </c>
      <c r="BY17" s="9">
        <f t="shared" si="5"/>
        <v>0</v>
      </c>
      <c r="BZ17" s="9">
        <f t="shared" si="5"/>
        <v>0</v>
      </c>
      <c r="CA17" s="9">
        <f t="shared" si="5"/>
        <v>0</v>
      </c>
      <c r="CB17" s="9">
        <f t="shared" si="5"/>
        <v>0</v>
      </c>
    </row>
    <row r="18" spans="1:80" ht="15.75" x14ac:dyDescent="0.25">
      <c r="B18" s="10" t="s">
        <v>81</v>
      </c>
      <c r="D18" s="11">
        <f>SUMIFS('Base TKU'!E:E,'Base TKU'!$A:$A,$B18,'Base TKU'!$B:$B,"NORTE")/1000000</f>
        <v>163.50134299999999</v>
      </c>
      <c r="E18" s="11">
        <f>SUMIFS('Base TKU'!F:F,'Base TKU'!$A:$A,$B18,'Base TKU'!$B:$B,"NORTE")/1000000</f>
        <v>155.48599100000001</v>
      </c>
      <c r="F18" s="11">
        <f>SUMIFS('Base TKU'!G:G,'Base TKU'!$A:$A,$B18,'Base TKU'!$B:$B,"NORTE")/1000000</f>
        <v>180.90504899999999</v>
      </c>
      <c r="G18" s="11">
        <f>SUMIFS('Base TKU'!H:H,'Base TKU'!$A:$A,$B18,'Base TKU'!$B:$B,"NORTE")/1000000</f>
        <v>174.40585999999999</v>
      </c>
      <c r="H18" s="11">
        <f>SUMIFS('Base TKU'!I:I,'Base TKU'!$A:$A,$B18,'Base TKU'!$B:$B,"NORTE")/1000000</f>
        <v>186.59553199999999</v>
      </c>
      <c r="I18" s="11">
        <f>SUMIFS('Base TKU'!J:J,'Base TKU'!$A:$A,$B18,'Base TKU'!$B:$B,"NORTE")/1000000</f>
        <v>205.499932</v>
      </c>
      <c r="J18" s="11">
        <f>SUMIFS('Base TKU'!K:K,'Base TKU'!$A:$A,$B18,'Base TKU'!$B:$B,"NORTE")/1000000</f>
        <v>200.24381600000001</v>
      </c>
      <c r="K18" s="11">
        <f>SUMIFS('Base TKU'!L:L,'Base TKU'!$A:$A,$B18,'Base TKU'!$B:$B,"NORTE")/1000000</f>
        <v>217.12668300000001</v>
      </c>
      <c r="L18" s="11">
        <f>SUMIFS('Base TKU'!M:M,'Base TKU'!$A:$A,$B18,'Base TKU'!$B:$B,"NORTE")/1000000</f>
        <v>235.69294600000001</v>
      </c>
      <c r="M18" s="11">
        <f>SUMIFS('Base TKU'!N:N,'Base TKU'!$A:$A,$B18,'Base TKU'!$B:$B,"NORTE")/1000000</f>
        <v>228.40213700000001</v>
      </c>
      <c r="N18" s="11">
        <f>SUMIFS('Base TKU'!O:O,'Base TKU'!$A:$A,$B18,'Base TKU'!$B:$B,"NORTE")/1000000</f>
        <v>184.0061</v>
      </c>
      <c r="O18" s="11">
        <f>SUMIFS('Base TKU'!P:P,'Base TKU'!$A:$A,$B18,'Base TKU'!$B:$B,"NORTE")/1000000</f>
        <v>190.88840400000001</v>
      </c>
      <c r="Q18" s="11">
        <f>SUMIFS('Base TKU'!R:R,'Base TKU'!$A:$A,$B18,'Base TKU'!$B:$B,"NORTE")/1000000</f>
        <v>216.34381099999999</v>
      </c>
      <c r="R18" s="11">
        <f>SUMIFS('Base TKU'!S:S,'Base TKU'!$A:$A,$B18,'Base TKU'!$B:$B,"NORTE")/1000000</f>
        <v>200.28066000000001</v>
      </c>
      <c r="S18" s="11">
        <f>SUMIFS('Base TKU'!T:T,'Base TKU'!$A:$A,$B18,'Base TKU'!$B:$B,"NORTE")/1000000</f>
        <v>209.53282999999999</v>
      </c>
      <c r="T18" s="11">
        <f>SUMIFS('Base TKU'!U:U,'Base TKU'!$A:$A,$B18,'Base TKU'!$B:$B,"NORTE")/1000000</f>
        <v>172.57740699999999</v>
      </c>
      <c r="U18" s="11">
        <f>SUMIFS('Base TKU'!V:V,'Base TKU'!$A:$A,$B18,'Base TKU'!$B:$B,"NORTE")/1000000</f>
        <v>187.91377600000001</v>
      </c>
      <c r="V18" s="11">
        <f>SUMIFS('Base TKU'!W:W,'Base TKU'!$A:$A,$B18,'Base TKU'!$B:$B,"NORTE")/1000000</f>
        <v>213.543205</v>
      </c>
      <c r="W18" s="11">
        <f>SUMIFS('Base TKU'!X:X,'Base TKU'!$A:$A,$B18,'Base TKU'!$B:$B,"NORTE")/1000000</f>
        <v>213.885738</v>
      </c>
      <c r="X18" s="11">
        <f>SUMIFS('Base TKU'!Y:Y,'Base TKU'!$A:$A,$B18,'Base TKU'!$B:$B,"NORTE")/1000000</f>
        <v>213.73236299999999</v>
      </c>
      <c r="Y18" s="11">
        <f>SUMIFS('Base TKU'!Z:Z,'Base TKU'!$A:$A,$B18,'Base TKU'!$B:$B,"NORTE")/1000000</f>
        <v>186.95747900000001</v>
      </c>
      <c r="Z18" s="11">
        <f>SUMIFS('Base TKU'!AA:AA,'Base TKU'!$A:$A,$B18,'Base TKU'!$B:$B,"NORTE")/1000000</f>
        <v>231.94573500000001</v>
      </c>
      <c r="AA18" s="11">
        <f>SUMIFS('Base TKU'!AB:AB,'Base TKU'!$A:$A,$B18,'Base TKU'!$B:$B,"NORTE")/1000000</f>
        <v>171.77247199999999</v>
      </c>
      <c r="AB18" s="11">
        <f>SUMIFS('Base TKU'!AC:AC,'Base TKU'!$A:$A,$B18,'Base TKU'!$B:$B,"NORTE")/1000000</f>
        <v>174.090316</v>
      </c>
      <c r="AD18" s="11">
        <f>SUMIFS('Base TKU'!AE:AE,'Base TKU'!$A:$A,$B18,'Base TKU'!$B:$B,"NORTE")/1000000</f>
        <v>184.661204</v>
      </c>
      <c r="AE18" s="11">
        <f>SUMIFS('Base TKU'!AF:AF,'Base TKU'!$A:$A,$B18,'Base TKU'!$B:$B,"NORTE")/1000000</f>
        <v>196.61362</v>
      </c>
      <c r="AF18" s="11">
        <f>SUMIFS('Base TKU'!AG:AG,'Base TKU'!$A:$A,$B18,'Base TKU'!$B:$B,"NORTE")/1000000</f>
        <v>199.541382</v>
      </c>
      <c r="AG18" s="11">
        <f>SUMIFS('Base TKU'!AH:AH,'Base TKU'!$A:$A,$B18,'Base TKU'!$B:$B,"NORTE")/1000000</f>
        <v>163.413611</v>
      </c>
      <c r="AH18" s="11">
        <f>SUMIFS('Base TKU'!AI:AI,'Base TKU'!$A:$A,$B18,'Base TKU'!$B:$B,"NORTE")/1000000</f>
        <v>178.57885300000001</v>
      </c>
      <c r="AI18" s="11">
        <f>SUMIFS('Base TKU'!AJ:AJ,'Base TKU'!$A:$A,$B18,'Base TKU'!$B:$B,"NORTE")/1000000</f>
        <v>250.73196799999999</v>
      </c>
      <c r="AJ18" s="11">
        <f>SUMIFS('Base TKU'!AK:AK,'Base TKU'!$A:$A,$B18,'Base TKU'!$B:$B,"NORTE")/1000000</f>
        <v>247.23356699999999</v>
      </c>
      <c r="AK18" s="11">
        <f>SUMIFS('Base TKU'!AL:AL,'Base TKU'!$A:$A,$B18,'Base TKU'!$B:$B,"NORTE")/1000000</f>
        <v>220.87092000000001</v>
      </c>
      <c r="AL18" s="11">
        <f>SUMIFS('Base TKU'!AM:AM,'Base TKU'!$A:$A,$B18,'Base TKU'!$B:$B,"NORTE")/1000000</f>
        <v>224.573791</v>
      </c>
      <c r="AM18" s="11">
        <f>SUMIFS('Base TKU'!AN:AN,'Base TKU'!$A:$A,$B18,'Base TKU'!$B:$B,"NORTE")/1000000</f>
        <v>210.833372</v>
      </c>
      <c r="AN18" s="11">
        <f>SUMIFS('Base TKU'!AO:AO,'Base TKU'!$A:$A,$B18,'Base TKU'!$B:$B,"NORTE")/1000000</f>
        <v>206.240374</v>
      </c>
      <c r="AO18" s="11">
        <f>SUMIFS('Base TKU'!AP:AP,'Base TKU'!$A:$A,$B18,'Base TKU'!$B:$B,"NORTE")/1000000</f>
        <v>203.94893400000001</v>
      </c>
      <c r="AQ18" s="11">
        <f>SUMIFS('Base TKU'!AR:AR,'Base TKU'!$A:$A,$B18,'Base TKU'!$B:$B,"NORTE")/1000000</f>
        <v>214.72762399999999</v>
      </c>
      <c r="AR18" s="11">
        <f>SUMIFS('Base TKU'!AS:AS,'Base TKU'!$A:$A,$B18,'Base TKU'!$B:$B,"NORTE")/1000000</f>
        <v>190.747151</v>
      </c>
      <c r="AS18" s="11">
        <f>SUMIFS('Base TKU'!AT:AT,'Base TKU'!$A:$A,$B18,'Base TKU'!$B:$B,"NORTE")/1000000</f>
        <v>186.11794399999999</v>
      </c>
      <c r="AT18" s="11">
        <f>SUMIFS('Base TKU'!AU:AU,'Base TKU'!$A:$A,$B18,'Base TKU'!$B:$B,"NORTE")/1000000</f>
        <v>161.57840999999999</v>
      </c>
      <c r="AU18" s="11">
        <f>SUMIFS('Base TKU'!AV:AV,'Base TKU'!$A:$A,$B18,'Base TKU'!$B:$B,"NORTE")/1000000</f>
        <v>188.917056</v>
      </c>
      <c r="AV18" s="11">
        <f>SUMIFS('Base TKU'!AW:AW,'Base TKU'!$A:$A,$B18,'Base TKU'!$B:$B,"NORTE")/1000000</f>
        <v>207.26309499999999</v>
      </c>
      <c r="AW18" s="11">
        <f>SUMIFS('Base TKU'!AX:AX,'Base TKU'!$A:$A,$B18,'Base TKU'!$B:$B,"NORTE")/1000000</f>
        <v>223.91506799999999</v>
      </c>
      <c r="AX18" s="11">
        <f>SUMIFS('Base TKU'!AY:AY,'Base TKU'!$A:$A,$B18,'Base TKU'!$B:$B,"NORTE")/1000000</f>
        <v>217.61805000000001</v>
      </c>
      <c r="AY18" s="11">
        <f>SUMIFS('Base TKU'!AZ:AZ,'Base TKU'!$A:$A,$B18,'Base TKU'!$B:$B,"NORTE")/1000000</f>
        <v>212.12754100000001</v>
      </c>
      <c r="AZ18" s="11">
        <f>SUMIFS('Base TKU'!BA:BA,'Base TKU'!$A:$A,$B18,'Base TKU'!$B:$B,"NORTE")/1000000</f>
        <v>214.96096399999999</v>
      </c>
      <c r="BA18" s="11">
        <f>SUMIFS('Base TKU'!BB:BB,'Base TKU'!$A:$A,$B18,'Base TKU'!$B:$B,"NORTE")/1000000</f>
        <v>196.630596</v>
      </c>
      <c r="BB18" s="11">
        <f>SUMIFS('Base TKU'!BC:BC,'Base TKU'!$A:$A,$B18,'Base TKU'!$B:$B,"NORTE")/1000000</f>
        <v>180.25054399999999</v>
      </c>
      <c r="BD18" s="11">
        <f>SUMIFS('Base TKU'!BE:BE,'Base TKU'!$A:$A,$B18,'Base TKU'!$B:$B,"NORTE")/1000000</f>
        <v>199.57399799999999</v>
      </c>
      <c r="BE18" s="11">
        <f>SUMIFS('Base TKU'!BF:BF,'Base TKU'!$A:$A,$B18,'Base TKU'!$B:$B,"NORTE")/1000000</f>
        <v>204.431127</v>
      </c>
      <c r="BF18" s="11">
        <f>SUMIFS('Base TKU'!BG:BG,'Base TKU'!$A:$A,$B18,'Base TKU'!$B:$B,"NORTE")/1000000</f>
        <v>180.157173</v>
      </c>
      <c r="BG18" s="11">
        <f>SUMIFS('Base TKU'!BH:BH,'Base TKU'!$A:$A,$B18,'Base TKU'!$B:$B,"NORTE")/1000000</f>
        <v>86.776950999999997</v>
      </c>
      <c r="BH18" s="11">
        <f>SUMIFS('Base TKU'!BI:BI,'Base TKU'!$A:$A,$B18,'Base TKU'!$B:$B,"NORTE")/1000000</f>
        <v>212.114092</v>
      </c>
      <c r="BI18" s="11">
        <f>SUMIFS('Base TKU'!BJ:BJ,'Base TKU'!$A:$A,$B18,'Base TKU'!$B:$B,"NORTE")/1000000</f>
        <v>194.23801499999999</v>
      </c>
      <c r="BJ18" s="11">
        <f>SUMIFS('Base TKU'!BK:BK,'Base TKU'!$A:$A,$B18,'Base TKU'!$B:$B,"NORTE")/1000000</f>
        <v>236.819648</v>
      </c>
      <c r="BK18" s="11">
        <f>SUMIFS('Base TKU'!BL:BL,'Base TKU'!$A:$A,$B18,'Base TKU'!$B:$B,"NORTE")/1000000</f>
        <v>235.78306599999999</v>
      </c>
      <c r="BL18" s="11">
        <f>SUMIFS('Base TKU'!BM:BM,'Base TKU'!$A:$A,$B18,'Base TKU'!$B:$B,"NORTE")/1000000</f>
        <v>268.569389</v>
      </c>
      <c r="BM18" s="11">
        <f>SUMIFS('Base TKU'!BN:BN,'Base TKU'!$A:$A,$B18,'Base TKU'!$B:$B,"NORTE")/1000000</f>
        <v>287.46051299999999</v>
      </c>
      <c r="BN18" s="11">
        <f>SUMIFS('Base TKU'!BO:BO,'Base TKU'!$A:$A,$B18,'Base TKU'!$B:$B,"NORTE")/1000000</f>
        <v>264.05765500000001</v>
      </c>
      <c r="BO18" s="11">
        <f>SUMIFS('Base TKU'!BP:BP,'Base TKU'!$A:$A,$B18,'Base TKU'!$B:$B,"NORTE")/1000000</f>
        <v>253.202361</v>
      </c>
      <c r="BQ18" s="11">
        <f>SUMIFS('Base TKU'!BR:BR,'Base TKU'!$A:$A,$B18,'Base TKU'!$B:$B,"NORTE")/1000000</f>
        <v>253.80615</v>
      </c>
      <c r="BR18" s="11">
        <f>SUMIFS('Base TKU'!BS:BS,'Base TKU'!$A:$A,$B18,'Base TKU'!$B:$B,"NORTE")/1000000</f>
        <v>258.48140899999999</v>
      </c>
      <c r="BS18" s="11">
        <f>SUMIFS('Base TKU'!BT:BT,'Base TKU'!$A:$A,$B18,'Base TKU'!$B:$B,"NORTE")/1000000</f>
        <v>247.41916900000001</v>
      </c>
      <c r="BT18" s="11">
        <f>SUMIFS('Base TKU'!BU:BU,'Base TKU'!$A:$A,$B18,'Base TKU'!$B:$B,"NORTE")/1000000</f>
        <v>265.066802</v>
      </c>
      <c r="BU18" s="11">
        <f>SUMIFS('Base TKU'!BV:BV,'Base TKU'!$A:$A,$B18,'Base TKU'!$B:$B,"NORTE")/1000000</f>
        <v>277.627364</v>
      </c>
      <c r="BV18" s="11">
        <f>SUMIFS('Base TKU'!BW:BW,'Base TKU'!$A:$A,$B18,'Base TKU'!$B:$B,"NORTE")/1000000</f>
        <v>291.84605199999999</v>
      </c>
      <c r="BW18" s="11">
        <f>SUMIFS('Base TKU'!BX:BX,'Base TKU'!$A:$A,$B18,'Base TKU'!$B:$B,"NORTE")/1000000</f>
        <v>0</v>
      </c>
      <c r="BX18" s="11">
        <f>SUMIFS('Base TKU'!BY:BY,'Base TKU'!$A:$A,$B18,'Base TKU'!$B:$B,"NORTE")/1000000</f>
        <v>0</v>
      </c>
      <c r="BY18" s="11">
        <f>SUMIFS('Base TKU'!BZ:BZ,'Base TKU'!$A:$A,$B18,'Base TKU'!$B:$B,"NORTE")/1000000</f>
        <v>0</v>
      </c>
      <c r="BZ18" s="11">
        <f>SUMIFS('Base TKU'!CA:CA,'Base TKU'!$A:$A,$B18,'Base TKU'!$B:$B,"NORTE")/1000000</f>
        <v>0</v>
      </c>
      <c r="CA18" s="11">
        <f>SUMIFS('Base TKU'!CB:CB,'Base TKU'!$A:$A,$B18,'Base TKU'!$B:$B,"NORTE")/1000000</f>
        <v>0</v>
      </c>
      <c r="CB18" s="11">
        <f>SUMIFS('Base TKU'!CC:CC,'Base TKU'!$A:$A,$B18,'Base TKU'!$B:$B,"NORTE")/1000000</f>
        <v>0</v>
      </c>
    </row>
    <row r="19" spans="1:80" ht="15.75" x14ac:dyDescent="0.25">
      <c r="B19" s="10" t="s">
        <v>68</v>
      </c>
      <c r="D19" s="11">
        <f>SUMIFS('Base TKU'!E:E,'Base TKU'!$A:$A,$B19,'Base TKU'!$B:$B,"NORTE")/1000000</f>
        <v>13.831614</v>
      </c>
      <c r="E19" s="11">
        <f>SUMIFS('Base TKU'!F:F,'Base TKU'!$A:$A,$B19,'Base TKU'!$B:$B,"NORTE")/1000000</f>
        <v>13.905127999999999</v>
      </c>
      <c r="F19" s="11">
        <f>SUMIFS('Base TKU'!G:G,'Base TKU'!$A:$A,$B19,'Base TKU'!$B:$B,"NORTE")/1000000</f>
        <v>0</v>
      </c>
      <c r="G19" s="11">
        <f>SUMIFS('Base TKU'!H:H,'Base TKU'!$A:$A,$B19,'Base TKU'!$B:$B,"NORTE")/1000000</f>
        <v>0</v>
      </c>
      <c r="H19" s="11">
        <f>SUMIFS('Base TKU'!I:I,'Base TKU'!$A:$A,$B19,'Base TKU'!$B:$B,"NORTE")/1000000</f>
        <v>0</v>
      </c>
      <c r="I19" s="11">
        <f>SUMIFS('Base TKU'!J:J,'Base TKU'!$A:$A,$B19,'Base TKU'!$B:$B,"NORTE")/1000000</f>
        <v>0</v>
      </c>
      <c r="J19" s="11">
        <f>SUMIFS('Base TKU'!K:K,'Base TKU'!$A:$A,$B19,'Base TKU'!$B:$B,"NORTE")/1000000</f>
        <v>0</v>
      </c>
      <c r="K19" s="11">
        <f>SUMIFS('Base TKU'!L:L,'Base TKU'!$A:$A,$B19,'Base TKU'!$B:$B,"NORTE")/1000000</f>
        <v>0</v>
      </c>
      <c r="L19" s="11">
        <f>SUMIFS('Base TKU'!M:M,'Base TKU'!$A:$A,$B19,'Base TKU'!$B:$B,"NORTE")/1000000</f>
        <v>0</v>
      </c>
      <c r="M19" s="11">
        <f>SUMIFS('Base TKU'!N:N,'Base TKU'!$A:$A,$B19,'Base TKU'!$B:$B,"NORTE")/1000000</f>
        <v>0</v>
      </c>
      <c r="N19" s="11">
        <f>SUMIFS('Base TKU'!O:O,'Base TKU'!$A:$A,$B19,'Base TKU'!$B:$B,"NORTE")/1000000</f>
        <v>0</v>
      </c>
      <c r="O19" s="11">
        <f>SUMIFS('Base TKU'!P:P,'Base TKU'!$A:$A,$B19,'Base TKU'!$B:$B,"NORTE")/1000000</f>
        <v>0</v>
      </c>
      <c r="Q19" s="11">
        <f>SUMIFS('Base TKU'!R:R,'Base TKU'!$A:$A,$B19,'Base TKU'!$B:$B,"NORTE")/1000000</f>
        <v>0</v>
      </c>
      <c r="R19" s="11">
        <f>SUMIFS('Base TKU'!S:S,'Base TKU'!$A:$A,$B19,'Base TKU'!$B:$B,"NORTE")/1000000</f>
        <v>0</v>
      </c>
      <c r="S19" s="11">
        <f>SUMIFS('Base TKU'!T:T,'Base TKU'!$A:$A,$B19,'Base TKU'!$B:$B,"NORTE")/1000000</f>
        <v>0</v>
      </c>
      <c r="T19" s="11">
        <f>SUMIFS('Base TKU'!U:U,'Base TKU'!$A:$A,$B19,'Base TKU'!$B:$B,"NORTE")/1000000</f>
        <v>0</v>
      </c>
      <c r="U19" s="11">
        <f>SUMIFS('Base TKU'!V:V,'Base TKU'!$A:$A,$B19,'Base TKU'!$B:$B,"NORTE")/1000000</f>
        <v>0</v>
      </c>
      <c r="V19" s="11">
        <f>SUMIFS('Base TKU'!W:W,'Base TKU'!$A:$A,$B19,'Base TKU'!$B:$B,"NORTE")/1000000</f>
        <v>0</v>
      </c>
      <c r="W19" s="11">
        <f>SUMIFS('Base TKU'!X:X,'Base TKU'!$A:$A,$B19,'Base TKU'!$B:$B,"NORTE")/1000000</f>
        <v>0</v>
      </c>
      <c r="X19" s="11">
        <f>SUMIFS('Base TKU'!Y:Y,'Base TKU'!$A:$A,$B19,'Base TKU'!$B:$B,"NORTE")/1000000</f>
        <v>0</v>
      </c>
      <c r="Y19" s="11">
        <f>SUMIFS('Base TKU'!Z:Z,'Base TKU'!$A:$A,$B19,'Base TKU'!$B:$B,"NORTE")/1000000</f>
        <v>0</v>
      </c>
      <c r="Z19" s="11">
        <f>SUMIFS('Base TKU'!AA:AA,'Base TKU'!$A:$A,$B19,'Base TKU'!$B:$B,"NORTE")/1000000</f>
        <v>28.426653999999999</v>
      </c>
      <c r="AA19" s="11">
        <f>SUMIFS('Base TKU'!AB:AB,'Base TKU'!$A:$A,$B19,'Base TKU'!$B:$B,"NORTE")/1000000</f>
        <v>62.728276999999999</v>
      </c>
      <c r="AB19" s="11">
        <f>SUMIFS('Base TKU'!AC:AC,'Base TKU'!$A:$A,$B19,'Base TKU'!$B:$B,"NORTE")/1000000</f>
        <v>77.037499999999994</v>
      </c>
      <c r="AD19" s="11">
        <f>SUMIFS('Base TKU'!AE:AE,'Base TKU'!$A:$A,$B19,'Base TKU'!$B:$B,"NORTE")/1000000</f>
        <v>68.292558</v>
      </c>
      <c r="AE19" s="11">
        <f>SUMIFS('Base TKU'!AF:AF,'Base TKU'!$A:$A,$B19,'Base TKU'!$B:$B,"NORTE")/1000000</f>
        <v>67.976253</v>
      </c>
      <c r="AF19" s="11">
        <f>SUMIFS('Base TKU'!AG:AG,'Base TKU'!$A:$A,$B19,'Base TKU'!$B:$B,"NORTE")/1000000</f>
        <v>95.264947000000006</v>
      </c>
      <c r="AG19" s="11">
        <f>SUMIFS('Base TKU'!AH:AH,'Base TKU'!$A:$A,$B19,'Base TKU'!$B:$B,"NORTE")/1000000</f>
        <v>64.045187999999996</v>
      </c>
      <c r="AH19" s="11">
        <f>SUMIFS('Base TKU'!AI:AI,'Base TKU'!$A:$A,$B19,'Base TKU'!$B:$B,"NORTE")/1000000</f>
        <v>84.316609999999997</v>
      </c>
      <c r="AI19" s="11">
        <f>SUMIFS('Base TKU'!AJ:AJ,'Base TKU'!$A:$A,$B19,'Base TKU'!$B:$B,"NORTE")/1000000</f>
        <v>95.016535000000005</v>
      </c>
      <c r="AJ19" s="11">
        <f>SUMIFS('Base TKU'!AK:AK,'Base TKU'!$A:$A,$B19,'Base TKU'!$B:$B,"NORTE")/1000000</f>
        <v>95.178265999999994</v>
      </c>
      <c r="AK19" s="11">
        <f>SUMIFS('Base TKU'!AL:AL,'Base TKU'!$A:$A,$B19,'Base TKU'!$B:$B,"NORTE")/1000000</f>
        <v>118.682862</v>
      </c>
      <c r="AL19" s="11">
        <f>SUMIFS('Base TKU'!AM:AM,'Base TKU'!$A:$A,$B19,'Base TKU'!$B:$B,"NORTE")/1000000</f>
        <v>108.35928199999999</v>
      </c>
      <c r="AM19" s="11">
        <f>SUMIFS('Base TKU'!AN:AN,'Base TKU'!$A:$A,$B19,'Base TKU'!$B:$B,"NORTE")/1000000</f>
        <v>121.62116399999999</v>
      </c>
      <c r="AN19" s="11">
        <f>SUMIFS('Base TKU'!AO:AO,'Base TKU'!$A:$A,$B19,'Base TKU'!$B:$B,"NORTE")/1000000</f>
        <v>121.621165</v>
      </c>
      <c r="AO19" s="11">
        <f>SUMIFS('Base TKU'!AP:AP,'Base TKU'!$A:$A,$B19,'Base TKU'!$B:$B,"NORTE")/1000000</f>
        <v>122.982294</v>
      </c>
      <c r="AQ19" s="11">
        <f>SUMIFS('Base TKU'!AR:AR,'Base TKU'!$A:$A,$B19,'Base TKU'!$B:$B,"NORTE")/1000000</f>
        <v>117.837067</v>
      </c>
      <c r="AR19" s="11">
        <f>SUMIFS('Base TKU'!AS:AS,'Base TKU'!$A:$A,$B19,'Base TKU'!$B:$B,"NORTE")/1000000</f>
        <v>87.871504000000002</v>
      </c>
      <c r="AS19" s="11">
        <f>SUMIFS('Base TKU'!AT:AT,'Base TKU'!$A:$A,$B19,'Base TKU'!$B:$B,"NORTE")/1000000</f>
        <v>120.36459000000001</v>
      </c>
      <c r="AT19" s="11">
        <f>SUMIFS('Base TKU'!AU:AU,'Base TKU'!$A:$A,$B19,'Base TKU'!$B:$B,"NORTE")/1000000</f>
        <v>127.828508</v>
      </c>
      <c r="AU19" s="11">
        <f>SUMIFS('Base TKU'!AV:AV,'Base TKU'!$A:$A,$B19,'Base TKU'!$B:$B,"NORTE")/1000000</f>
        <v>123.642793</v>
      </c>
      <c r="AV19" s="11">
        <f>SUMIFS('Base TKU'!AW:AW,'Base TKU'!$A:$A,$B19,'Base TKU'!$B:$B,"NORTE")/1000000</f>
        <v>111.674753</v>
      </c>
      <c r="AW19" s="11">
        <f>SUMIFS('Base TKU'!AX:AX,'Base TKU'!$A:$A,$B19,'Base TKU'!$B:$B,"NORTE")/1000000</f>
        <v>117.577907</v>
      </c>
      <c r="AX19" s="11">
        <f>SUMIFS('Base TKU'!AY:AY,'Base TKU'!$A:$A,$B19,'Base TKU'!$B:$B,"NORTE")/1000000</f>
        <v>111.458707</v>
      </c>
      <c r="AY19" s="11">
        <f>SUMIFS('Base TKU'!AZ:AZ,'Base TKU'!$A:$A,$B19,'Base TKU'!$B:$B,"NORTE")/1000000</f>
        <v>127.326846</v>
      </c>
      <c r="AZ19" s="11">
        <f>SUMIFS('Base TKU'!BA:BA,'Base TKU'!$A:$A,$B19,'Base TKU'!$B:$B,"NORTE")/1000000</f>
        <v>140.12141</v>
      </c>
      <c r="BA19" s="11">
        <f>SUMIFS('Base TKU'!BB:BB,'Base TKU'!$A:$A,$B19,'Base TKU'!$B:$B,"NORTE")/1000000</f>
        <v>130.965777</v>
      </c>
      <c r="BB19" s="11">
        <f>SUMIFS('Base TKU'!BC:BC,'Base TKU'!$A:$A,$B19,'Base TKU'!$B:$B,"NORTE")/1000000</f>
        <v>140.46274099999999</v>
      </c>
      <c r="BD19" s="11">
        <f>SUMIFS('Base TKU'!BE:BE,'Base TKU'!$A:$A,$B19,'Base TKU'!$B:$B,"NORTE")/1000000</f>
        <v>139.97724600000001</v>
      </c>
      <c r="BE19" s="11">
        <f>SUMIFS('Base TKU'!BF:BF,'Base TKU'!$A:$A,$B19,'Base TKU'!$B:$B,"NORTE")/1000000</f>
        <v>136.90467599999999</v>
      </c>
      <c r="BF19" s="11">
        <f>SUMIFS('Base TKU'!BG:BG,'Base TKU'!$A:$A,$B19,'Base TKU'!$B:$B,"NORTE")/1000000</f>
        <v>128.01739000000001</v>
      </c>
      <c r="BG19" s="11">
        <f>SUMIFS('Base TKU'!BH:BH,'Base TKU'!$A:$A,$B19,'Base TKU'!$B:$B,"NORTE")/1000000</f>
        <v>149.56062399999999</v>
      </c>
      <c r="BH19" s="11">
        <f>SUMIFS('Base TKU'!BI:BI,'Base TKU'!$A:$A,$B19,'Base TKU'!$B:$B,"NORTE")/1000000</f>
        <v>166.06158300000001</v>
      </c>
      <c r="BI19" s="11">
        <f>SUMIFS('Base TKU'!BJ:BJ,'Base TKU'!$A:$A,$B19,'Base TKU'!$B:$B,"NORTE")/1000000</f>
        <v>164.22491500000001</v>
      </c>
      <c r="BJ19" s="11">
        <f>SUMIFS('Base TKU'!BK:BK,'Base TKU'!$A:$A,$B19,'Base TKU'!$B:$B,"NORTE")/1000000</f>
        <v>156.26571799999999</v>
      </c>
      <c r="BK19" s="11">
        <f>SUMIFS('Base TKU'!BL:BL,'Base TKU'!$A:$A,$B19,'Base TKU'!$B:$B,"NORTE")/1000000</f>
        <v>153.53360499999999</v>
      </c>
      <c r="BL19" s="11">
        <f>SUMIFS('Base TKU'!BM:BM,'Base TKU'!$A:$A,$B19,'Base TKU'!$B:$B,"NORTE")/1000000</f>
        <v>159.92490799999999</v>
      </c>
      <c r="BM19" s="11">
        <f>SUMIFS('Base TKU'!BN:BN,'Base TKU'!$A:$A,$B19,'Base TKU'!$B:$B,"NORTE")/1000000</f>
        <v>165.67025000000001</v>
      </c>
      <c r="BN19" s="11">
        <f>SUMIFS('Base TKU'!BO:BO,'Base TKU'!$A:$A,$B19,'Base TKU'!$B:$B,"NORTE")/1000000</f>
        <v>170.80151499999999</v>
      </c>
      <c r="BO19" s="11">
        <f>SUMIFS('Base TKU'!BP:BP,'Base TKU'!$A:$A,$B19,'Base TKU'!$B:$B,"NORTE")/1000000</f>
        <v>111.846919</v>
      </c>
      <c r="BQ19" s="11">
        <f>SUMIFS('Base TKU'!BR:BR,'Base TKU'!$A:$A,$B19,'Base TKU'!$B:$B,"NORTE")/1000000</f>
        <v>136.88131899999999</v>
      </c>
      <c r="BR19" s="11">
        <f>SUMIFS('Base TKU'!BS:BS,'Base TKU'!$A:$A,$B19,'Base TKU'!$B:$B,"NORTE")/1000000</f>
        <v>137.533041</v>
      </c>
      <c r="BS19" s="11">
        <f>SUMIFS('Base TKU'!BT:BT,'Base TKU'!$A:$A,$B19,'Base TKU'!$B:$B,"NORTE")/1000000</f>
        <v>162.453901</v>
      </c>
      <c r="BT19" s="11">
        <f>SUMIFS('Base TKU'!BU:BU,'Base TKU'!$A:$A,$B19,'Base TKU'!$B:$B,"NORTE")/1000000</f>
        <v>148.10745600000001</v>
      </c>
      <c r="BU19" s="11">
        <f>SUMIFS('Base TKU'!BV:BV,'Base TKU'!$A:$A,$B19,'Base TKU'!$B:$B,"NORTE")/1000000</f>
        <v>155.13845599999999</v>
      </c>
      <c r="BV19" s="11">
        <f>SUMIFS('Base TKU'!BW:BW,'Base TKU'!$A:$A,$B19,'Base TKU'!$B:$B,"NORTE")/1000000</f>
        <v>143.425612</v>
      </c>
      <c r="BW19" s="11">
        <f>SUMIFS('Base TKU'!BX:BX,'Base TKU'!$A:$A,$B19,'Base TKU'!$B:$B,"NORTE")/1000000</f>
        <v>0</v>
      </c>
      <c r="BX19" s="11">
        <f>SUMIFS('Base TKU'!BY:BY,'Base TKU'!$A:$A,$B19,'Base TKU'!$B:$B,"NORTE")/1000000</f>
        <v>0</v>
      </c>
      <c r="BY19" s="11">
        <f>SUMIFS('Base TKU'!BZ:BZ,'Base TKU'!$A:$A,$B19,'Base TKU'!$B:$B,"NORTE")/1000000</f>
        <v>0</v>
      </c>
      <c r="BZ19" s="11">
        <f>SUMIFS('Base TKU'!CA:CA,'Base TKU'!$A:$A,$B19,'Base TKU'!$B:$B,"NORTE")/1000000</f>
        <v>0</v>
      </c>
      <c r="CA19" s="11">
        <f>SUMIFS('Base TKU'!CB:CB,'Base TKU'!$A:$A,$B19,'Base TKU'!$B:$B,"NORTE")/1000000</f>
        <v>0</v>
      </c>
      <c r="CB19" s="11">
        <f>SUMIFS('Base TKU'!CC:CC,'Base TKU'!$A:$A,$B19,'Base TKU'!$B:$B,"NORTE")/1000000</f>
        <v>0</v>
      </c>
    </row>
    <row r="20" spans="1:80" ht="15.75" hidden="1" x14ac:dyDescent="0.25">
      <c r="B20" s="10" t="s">
        <v>72</v>
      </c>
      <c r="D20" s="11">
        <f>SUMIFS('Base TKU'!E:E,'Base TKU'!$A:$A,$B20,'Base TKU'!$B:$B,"NORTE")/1000000</f>
        <v>0</v>
      </c>
      <c r="E20" s="11">
        <f>SUMIFS('Base TKU'!F:F,'Base TKU'!$A:$A,$B20,'Base TKU'!$B:$B,"NORTE")/1000000</f>
        <v>0</v>
      </c>
      <c r="F20" s="11">
        <f>SUMIFS('Base TKU'!G:G,'Base TKU'!$A:$A,$B20,'Base TKU'!$B:$B,"NORTE")/1000000</f>
        <v>0</v>
      </c>
      <c r="G20" s="11">
        <f>SUMIFS('Base TKU'!H:H,'Base TKU'!$A:$A,$B20,'Base TKU'!$B:$B,"NORTE")/1000000</f>
        <v>0</v>
      </c>
      <c r="H20" s="11">
        <f>SUMIFS('Base TKU'!I:I,'Base TKU'!$A:$A,$B20,'Base TKU'!$B:$B,"NORTE")/1000000</f>
        <v>0</v>
      </c>
      <c r="I20" s="11">
        <f>SUMIFS('Base TKU'!J:J,'Base TKU'!$A:$A,$B20,'Base TKU'!$B:$B,"NORTE")/1000000</f>
        <v>0</v>
      </c>
      <c r="J20" s="11">
        <f>SUMIFS('Base TKU'!K:K,'Base TKU'!$A:$A,$B20,'Base TKU'!$B:$B,"NORTE")/1000000</f>
        <v>0</v>
      </c>
      <c r="K20" s="11">
        <f>SUMIFS('Base TKU'!L:L,'Base TKU'!$A:$A,$B20,'Base TKU'!$B:$B,"NORTE")/1000000</f>
        <v>0</v>
      </c>
      <c r="L20" s="11">
        <f>SUMIFS('Base TKU'!M:M,'Base TKU'!$A:$A,$B20,'Base TKU'!$B:$B,"NORTE")/1000000</f>
        <v>0</v>
      </c>
      <c r="M20" s="11">
        <f>SUMIFS('Base TKU'!N:N,'Base TKU'!$A:$A,$B20,'Base TKU'!$B:$B,"NORTE")/1000000</f>
        <v>0</v>
      </c>
      <c r="N20" s="11">
        <f>SUMIFS('Base TKU'!O:O,'Base TKU'!$A:$A,$B20,'Base TKU'!$B:$B,"NORTE")/1000000</f>
        <v>0</v>
      </c>
      <c r="O20" s="11">
        <f>SUMIFS('Base TKU'!P:P,'Base TKU'!$A:$A,$B20,'Base TKU'!$B:$B,"NORTE")/1000000</f>
        <v>0</v>
      </c>
      <c r="Q20" s="11">
        <f>SUMIFS('Base TKU'!R:R,'Base TKU'!$A:$A,$B20,'Base TKU'!$B:$B,"NORTE")/1000000</f>
        <v>0</v>
      </c>
      <c r="R20" s="11">
        <f>SUMIFS('Base TKU'!S:S,'Base TKU'!$A:$A,$B20,'Base TKU'!$B:$B,"NORTE")/1000000</f>
        <v>0</v>
      </c>
      <c r="S20" s="11">
        <f>SUMIFS('Base TKU'!T:T,'Base TKU'!$A:$A,$B20,'Base TKU'!$B:$B,"NORTE")/1000000</f>
        <v>0</v>
      </c>
      <c r="T20" s="11">
        <f>SUMIFS('Base TKU'!U:U,'Base TKU'!$A:$A,$B20,'Base TKU'!$B:$B,"NORTE")/1000000</f>
        <v>0</v>
      </c>
      <c r="U20" s="11">
        <f>SUMIFS('Base TKU'!V:V,'Base TKU'!$A:$A,$B20,'Base TKU'!$B:$B,"NORTE")/1000000</f>
        <v>0</v>
      </c>
      <c r="V20" s="11">
        <f>SUMIFS('Base TKU'!W:W,'Base TKU'!$A:$A,$B20,'Base TKU'!$B:$B,"NORTE")/1000000</f>
        <v>0</v>
      </c>
      <c r="W20" s="11">
        <f>SUMIFS('Base TKU'!X:X,'Base TKU'!$A:$A,$B20,'Base TKU'!$B:$B,"NORTE")/1000000</f>
        <v>0</v>
      </c>
      <c r="X20" s="11">
        <f>SUMIFS('Base TKU'!Y:Y,'Base TKU'!$A:$A,$B20,'Base TKU'!$B:$B,"NORTE")/1000000</f>
        <v>0</v>
      </c>
      <c r="Y20" s="11">
        <f>SUMIFS('Base TKU'!Z:Z,'Base TKU'!$A:$A,$B20,'Base TKU'!$B:$B,"NORTE")/1000000</f>
        <v>0</v>
      </c>
      <c r="Z20" s="11">
        <f>SUMIFS('Base TKU'!AA:AA,'Base TKU'!$A:$A,$B20,'Base TKU'!$B:$B,"NORTE")/1000000</f>
        <v>0</v>
      </c>
      <c r="AA20" s="11">
        <f>SUMIFS('Base TKU'!AB:AB,'Base TKU'!$A:$A,$B20,'Base TKU'!$B:$B,"NORTE")/1000000</f>
        <v>0</v>
      </c>
      <c r="AB20" s="11">
        <f>SUMIFS('Base TKU'!AC:AC,'Base TKU'!$A:$A,$B20,'Base TKU'!$B:$B,"NORTE")/1000000</f>
        <v>0</v>
      </c>
      <c r="AD20" s="11">
        <f>SUMIFS('Base TKU'!AE:AE,'Base TKU'!$A:$A,$B20,'Base TKU'!$B:$B,"NORTE")/1000000</f>
        <v>0</v>
      </c>
      <c r="AE20" s="11">
        <f>SUMIFS('Base TKU'!AF:AF,'Base TKU'!$A:$A,$B20,'Base TKU'!$B:$B,"NORTE")/1000000</f>
        <v>0</v>
      </c>
      <c r="AF20" s="11">
        <f>SUMIFS('Base TKU'!AG:AG,'Base TKU'!$A:$A,$B20,'Base TKU'!$B:$B,"NORTE")/1000000</f>
        <v>0</v>
      </c>
      <c r="AG20" s="11">
        <f>SUMIFS('Base TKU'!AH:AH,'Base TKU'!$A:$A,$B20,'Base TKU'!$B:$B,"NORTE")/1000000</f>
        <v>0</v>
      </c>
      <c r="AH20" s="11">
        <f>SUMIFS('Base TKU'!AI:AI,'Base TKU'!$A:$A,$B20,'Base TKU'!$B:$B,"NORTE")/1000000</f>
        <v>0</v>
      </c>
      <c r="AI20" s="11">
        <f>SUMIFS('Base TKU'!AJ:AJ,'Base TKU'!$A:$A,$B20,'Base TKU'!$B:$B,"NORTE")/1000000</f>
        <v>0</v>
      </c>
      <c r="AJ20" s="11">
        <f>SUMIFS('Base TKU'!AK:AK,'Base TKU'!$A:$A,$B20,'Base TKU'!$B:$B,"NORTE")/1000000</f>
        <v>0</v>
      </c>
      <c r="AK20" s="11">
        <f>SUMIFS('Base TKU'!AL:AL,'Base TKU'!$A:$A,$B20,'Base TKU'!$B:$B,"NORTE")/1000000</f>
        <v>0</v>
      </c>
      <c r="AL20" s="11">
        <f>SUMIFS('Base TKU'!AM:AM,'Base TKU'!$A:$A,$B20,'Base TKU'!$B:$B,"NORTE")/1000000</f>
        <v>0</v>
      </c>
      <c r="AM20" s="11">
        <f>SUMIFS('Base TKU'!AN:AN,'Base TKU'!$A:$A,$B20,'Base TKU'!$B:$B,"NORTE")/1000000</f>
        <v>0</v>
      </c>
      <c r="AN20" s="11">
        <f>SUMIFS('Base TKU'!AO:AO,'Base TKU'!$A:$A,$B20,'Base TKU'!$B:$B,"NORTE")/1000000</f>
        <v>0</v>
      </c>
      <c r="AO20" s="11">
        <f>SUMIFS('Base TKU'!AP:AP,'Base TKU'!$A:$A,$B20,'Base TKU'!$B:$B,"NORTE")/1000000</f>
        <v>0</v>
      </c>
      <c r="AQ20" s="11">
        <f>SUMIFS('Base TKU'!AR:AR,'Base TKU'!$A:$A,$B20,'Base TKU'!$B:$B,"NORTE")/1000000</f>
        <v>0</v>
      </c>
      <c r="AR20" s="11">
        <f>SUMIFS('Base TKU'!AS:AS,'Base TKU'!$A:$A,$B20,'Base TKU'!$B:$B,"NORTE")/1000000</f>
        <v>0</v>
      </c>
      <c r="AS20" s="11">
        <f>SUMIFS('Base TKU'!AT:AT,'Base TKU'!$A:$A,$B20,'Base TKU'!$B:$B,"NORTE")/1000000</f>
        <v>0</v>
      </c>
      <c r="AT20" s="11">
        <f>SUMIFS('Base TKU'!AU:AU,'Base TKU'!$A:$A,$B20,'Base TKU'!$B:$B,"NORTE")/1000000</f>
        <v>0</v>
      </c>
      <c r="AU20" s="11">
        <f>SUMIFS('Base TKU'!AV:AV,'Base TKU'!$A:$A,$B20,'Base TKU'!$B:$B,"NORTE")/1000000</f>
        <v>0</v>
      </c>
      <c r="AV20" s="11">
        <f>SUMIFS('Base TKU'!AW:AW,'Base TKU'!$A:$A,$B20,'Base TKU'!$B:$B,"NORTE")/1000000</f>
        <v>0</v>
      </c>
      <c r="AW20" s="11">
        <f>SUMIFS('Base TKU'!AX:AX,'Base TKU'!$A:$A,$B20,'Base TKU'!$B:$B,"NORTE")/1000000</f>
        <v>0</v>
      </c>
      <c r="AX20" s="11">
        <f>SUMIFS('Base TKU'!AY:AY,'Base TKU'!$A:$A,$B20,'Base TKU'!$B:$B,"NORTE")/1000000</f>
        <v>0</v>
      </c>
      <c r="AY20" s="11">
        <f>SUMIFS('Base TKU'!AZ:AZ,'Base TKU'!$A:$A,$B20,'Base TKU'!$B:$B,"NORTE")/1000000</f>
        <v>0</v>
      </c>
      <c r="AZ20" s="11">
        <f>SUMIFS('Base TKU'!BA:BA,'Base TKU'!$A:$A,$B20,'Base TKU'!$B:$B,"NORTE")/1000000</f>
        <v>0</v>
      </c>
      <c r="BA20" s="11">
        <f>SUMIFS('Base TKU'!BB:BB,'Base TKU'!$A:$A,$B20,'Base TKU'!$B:$B,"NORTE")/1000000</f>
        <v>0</v>
      </c>
      <c r="BB20" s="11">
        <f>SUMIFS('Base TKU'!BC:BC,'Base TKU'!$A:$A,$B20,'Base TKU'!$B:$B,"NORTE")/1000000</f>
        <v>0</v>
      </c>
      <c r="BD20" s="11">
        <f>SUMIFS('Base TKU'!BE:BE,'Base TKU'!$A:$A,$B20,'Base TKU'!$B:$B,"NORTE")/1000000</f>
        <v>0</v>
      </c>
      <c r="BE20" s="11">
        <f>SUMIFS('Base TKU'!BF:BF,'Base TKU'!$A:$A,$B20,'Base TKU'!$B:$B,"NORTE")/1000000</f>
        <v>0</v>
      </c>
      <c r="BF20" s="11">
        <f>SUMIFS('Base TKU'!BG:BG,'Base TKU'!$A:$A,$B20,'Base TKU'!$B:$B,"NORTE")/1000000</f>
        <v>0</v>
      </c>
      <c r="BG20" s="11">
        <f>SUMIFS('Base TKU'!BH:BH,'Base TKU'!$A:$A,$B20,'Base TKU'!$B:$B,"NORTE")/1000000</f>
        <v>0</v>
      </c>
      <c r="BH20" s="11">
        <f>SUMIFS('Base TKU'!BI:BI,'Base TKU'!$A:$A,$B20,'Base TKU'!$B:$B,"NORTE")/1000000</f>
        <v>0</v>
      </c>
      <c r="BI20" s="11">
        <f>SUMIFS('Base TKU'!BJ:BJ,'Base TKU'!$A:$A,$B20,'Base TKU'!$B:$B,"NORTE")/1000000</f>
        <v>0</v>
      </c>
      <c r="BJ20" s="11">
        <f>SUMIFS('Base TKU'!BK:BK,'Base TKU'!$A:$A,$B20,'Base TKU'!$B:$B,"NORTE")/1000000</f>
        <v>0</v>
      </c>
      <c r="BK20" s="11">
        <f>SUMIFS('Base TKU'!BL:BL,'Base TKU'!$A:$A,$B20,'Base TKU'!$B:$B,"NORTE")/1000000</f>
        <v>0</v>
      </c>
      <c r="BL20" s="11">
        <f>SUMIFS('Base TKU'!BM:BM,'Base TKU'!$A:$A,$B20,'Base TKU'!$B:$B,"NORTE")/1000000</f>
        <v>0</v>
      </c>
      <c r="BM20" s="11">
        <f>SUMIFS('Base TKU'!BN:BN,'Base TKU'!$A:$A,$B20,'Base TKU'!$B:$B,"NORTE")/1000000</f>
        <v>0</v>
      </c>
      <c r="BN20" s="11">
        <f>SUMIFS('Base TKU'!BO:BO,'Base TKU'!$A:$A,$B20,'Base TKU'!$B:$B,"NORTE")/1000000</f>
        <v>0</v>
      </c>
      <c r="BO20" s="11">
        <f>SUMIFS('Base TKU'!BP:BP,'Base TKU'!$A:$A,$B20,'Base TKU'!$B:$B,"NORTE")/1000000</f>
        <v>0</v>
      </c>
      <c r="BQ20" s="11">
        <f>SUMIFS('Base TKU'!BR:BR,'Base TKU'!$A:$A,$B20,'Base TKU'!$B:$B,"NORTE")/1000000</f>
        <v>0</v>
      </c>
      <c r="BR20" s="11">
        <f>SUMIFS('Base TKU'!BS:BS,'Base TKU'!$A:$A,$B20,'Base TKU'!$B:$B,"NORTE")/1000000</f>
        <v>0</v>
      </c>
      <c r="BS20" s="11">
        <f>SUMIFS('Base TKU'!BT:BT,'Base TKU'!$A:$A,$B20,'Base TKU'!$B:$B,"NORTE")/1000000</f>
        <v>0</v>
      </c>
      <c r="BT20" s="11">
        <f>SUMIFS('Base TKU'!BU:BU,'Base TKU'!$A:$A,$B20,'Base TKU'!$B:$B,"NORTE")/1000000</f>
        <v>0</v>
      </c>
      <c r="BU20" s="11">
        <f>SUMIFS('Base TKU'!BV:BV,'Base TKU'!$A:$A,$B20,'Base TKU'!$B:$B,"NORTE")/1000000</f>
        <v>0</v>
      </c>
      <c r="BV20" s="11">
        <f>SUMIFS('Base TKU'!BW:BW,'Base TKU'!$A:$A,$B20,'Base TKU'!$B:$B,"NORTE")/1000000</f>
        <v>0</v>
      </c>
      <c r="BW20" s="11">
        <f>SUMIFS('Base TKU'!BX:BX,'Base TKU'!$A:$A,$B20,'Base TKU'!$B:$B,"NORTE")/1000000</f>
        <v>0</v>
      </c>
      <c r="BX20" s="11">
        <f>SUMIFS('Base TKU'!BY:BY,'Base TKU'!$A:$A,$B20,'Base TKU'!$B:$B,"NORTE")/1000000</f>
        <v>0</v>
      </c>
      <c r="BY20" s="11">
        <f>SUMIFS('Base TKU'!BZ:BZ,'Base TKU'!$A:$A,$B20,'Base TKU'!$B:$B,"NORTE")/1000000</f>
        <v>0</v>
      </c>
      <c r="BZ20" s="11">
        <f>SUMIFS('Base TKU'!CA:CA,'Base TKU'!$A:$A,$B20,'Base TKU'!$B:$B,"NORTE")/1000000</f>
        <v>0</v>
      </c>
      <c r="CA20" s="11">
        <f>SUMIFS('Base TKU'!CB:CB,'Base TKU'!$A:$A,$B20,'Base TKU'!$B:$B,"NORTE")/1000000</f>
        <v>0</v>
      </c>
      <c r="CB20" s="11">
        <f>SUMIFS('Base TKU'!CC:CC,'Base TKU'!$A:$A,$B20,'Base TKU'!$B:$B,"NORTE")/1000000</f>
        <v>0</v>
      </c>
    </row>
    <row r="21" spans="1:80" ht="15.75" x14ac:dyDescent="0.25">
      <c r="B21" s="10" t="s">
        <v>76</v>
      </c>
      <c r="D21" s="11">
        <f>SUMIFS('Base TKU'!E:E,'Base TKU'!$A:$A,$B21,'Base TKU'!$B:$B,"NORTE")/1000000</f>
        <v>0</v>
      </c>
      <c r="E21" s="11">
        <f>SUMIFS('Base TKU'!F:F,'Base TKU'!$A:$A,$B21,'Base TKU'!$B:$B,"NORTE")/1000000</f>
        <v>0.49612099999999998</v>
      </c>
      <c r="F21" s="11">
        <f>SUMIFS('Base TKU'!G:G,'Base TKU'!$A:$A,$B21,'Base TKU'!$B:$B,"NORTE")/1000000</f>
        <v>0.86089800000000005</v>
      </c>
      <c r="G21" s="11">
        <f>SUMIFS('Base TKU'!H:H,'Base TKU'!$A:$A,$B21,'Base TKU'!$B:$B,"NORTE")/1000000</f>
        <v>0.43806200000000001</v>
      </c>
      <c r="H21" s="11">
        <f>SUMIFS('Base TKU'!I:I,'Base TKU'!$A:$A,$B21,'Base TKU'!$B:$B,"NORTE")/1000000</f>
        <v>0</v>
      </c>
      <c r="I21" s="11">
        <f>SUMIFS('Base TKU'!J:J,'Base TKU'!$A:$A,$B21,'Base TKU'!$B:$B,"NORTE")/1000000</f>
        <v>0</v>
      </c>
      <c r="J21" s="11">
        <f>SUMIFS('Base TKU'!K:K,'Base TKU'!$A:$A,$B21,'Base TKU'!$B:$B,"NORTE")/1000000</f>
        <v>0</v>
      </c>
      <c r="K21" s="11">
        <f>SUMIFS('Base TKU'!L:L,'Base TKU'!$A:$A,$B21,'Base TKU'!$B:$B,"NORTE")/1000000</f>
        <v>0</v>
      </c>
      <c r="L21" s="11">
        <f>SUMIFS('Base TKU'!M:M,'Base TKU'!$A:$A,$B21,'Base TKU'!$B:$B,"NORTE")/1000000</f>
        <v>0</v>
      </c>
      <c r="M21" s="11">
        <f>SUMIFS('Base TKU'!N:N,'Base TKU'!$A:$A,$B21,'Base TKU'!$B:$B,"NORTE")/1000000</f>
        <v>0</v>
      </c>
      <c r="N21" s="11">
        <f>SUMIFS('Base TKU'!O:O,'Base TKU'!$A:$A,$B21,'Base TKU'!$B:$B,"NORTE")/1000000</f>
        <v>0</v>
      </c>
      <c r="O21" s="11">
        <f>SUMIFS('Base TKU'!P:P,'Base TKU'!$A:$A,$B21,'Base TKU'!$B:$B,"NORTE")/1000000</f>
        <v>0</v>
      </c>
      <c r="Q21" s="11">
        <f>SUMIFS('Base TKU'!R:R,'Base TKU'!$A:$A,$B21,'Base TKU'!$B:$B,"NORTE")/1000000</f>
        <v>0</v>
      </c>
      <c r="R21" s="11">
        <f>SUMIFS('Base TKU'!S:S,'Base TKU'!$A:$A,$B21,'Base TKU'!$B:$B,"NORTE")/1000000</f>
        <v>0</v>
      </c>
      <c r="S21" s="11">
        <f>SUMIFS('Base TKU'!T:T,'Base TKU'!$A:$A,$B21,'Base TKU'!$B:$B,"NORTE")/1000000</f>
        <v>0</v>
      </c>
      <c r="T21" s="11">
        <f>SUMIFS('Base TKU'!U:U,'Base TKU'!$A:$A,$B21,'Base TKU'!$B:$B,"NORTE")/1000000</f>
        <v>0</v>
      </c>
      <c r="U21" s="11">
        <f>SUMIFS('Base TKU'!V:V,'Base TKU'!$A:$A,$B21,'Base TKU'!$B:$B,"NORTE")/1000000</f>
        <v>0</v>
      </c>
      <c r="V21" s="11">
        <f>SUMIFS('Base TKU'!W:W,'Base TKU'!$A:$A,$B21,'Base TKU'!$B:$B,"NORTE")/1000000</f>
        <v>0</v>
      </c>
      <c r="W21" s="11">
        <f>SUMIFS('Base TKU'!X:X,'Base TKU'!$A:$A,$B21,'Base TKU'!$B:$B,"NORTE")/1000000</f>
        <v>0</v>
      </c>
      <c r="X21" s="11">
        <f>SUMIFS('Base TKU'!Y:Y,'Base TKU'!$A:$A,$B21,'Base TKU'!$B:$B,"NORTE")/1000000</f>
        <v>0</v>
      </c>
      <c r="Y21" s="11">
        <f>SUMIFS('Base TKU'!Z:Z,'Base TKU'!$A:$A,$B21,'Base TKU'!$B:$B,"NORTE")/1000000</f>
        <v>0</v>
      </c>
      <c r="Z21" s="11">
        <f>SUMIFS('Base TKU'!AA:AA,'Base TKU'!$A:$A,$B21,'Base TKU'!$B:$B,"NORTE")/1000000</f>
        <v>0</v>
      </c>
      <c r="AA21" s="11">
        <f>SUMIFS('Base TKU'!AB:AB,'Base TKU'!$A:$A,$B21,'Base TKU'!$B:$B,"NORTE")/1000000</f>
        <v>0</v>
      </c>
      <c r="AB21" s="11">
        <f>SUMIFS('Base TKU'!AC:AC,'Base TKU'!$A:$A,$B21,'Base TKU'!$B:$B,"NORTE")/1000000</f>
        <v>0</v>
      </c>
      <c r="AD21" s="11">
        <f>SUMIFS('Base TKU'!AE:AE,'Base TKU'!$A:$A,$B21,'Base TKU'!$B:$B,"NORTE")/1000000</f>
        <v>0</v>
      </c>
      <c r="AE21" s="11">
        <f>SUMIFS('Base TKU'!AF:AF,'Base TKU'!$A:$A,$B21,'Base TKU'!$B:$B,"NORTE")/1000000</f>
        <v>0</v>
      </c>
      <c r="AF21" s="11">
        <f>SUMIFS('Base TKU'!AG:AG,'Base TKU'!$A:$A,$B21,'Base TKU'!$B:$B,"NORTE")/1000000</f>
        <v>0</v>
      </c>
      <c r="AG21" s="11">
        <f>SUMIFS('Base TKU'!AH:AH,'Base TKU'!$A:$A,$B21,'Base TKU'!$B:$B,"NORTE")/1000000</f>
        <v>0</v>
      </c>
      <c r="AH21" s="11">
        <f>SUMIFS('Base TKU'!AI:AI,'Base TKU'!$A:$A,$B21,'Base TKU'!$B:$B,"NORTE")/1000000</f>
        <v>0</v>
      </c>
      <c r="AI21" s="11">
        <f>SUMIFS('Base TKU'!AJ:AJ,'Base TKU'!$A:$A,$B21,'Base TKU'!$B:$B,"NORTE")/1000000</f>
        <v>0</v>
      </c>
      <c r="AJ21" s="11">
        <f>SUMIFS('Base TKU'!AK:AK,'Base TKU'!$A:$A,$B21,'Base TKU'!$B:$B,"NORTE")/1000000</f>
        <v>0</v>
      </c>
      <c r="AK21" s="11">
        <f>SUMIFS('Base TKU'!AL:AL,'Base TKU'!$A:$A,$B21,'Base TKU'!$B:$B,"NORTE")/1000000</f>
        <v>0</v>
      </c>
      <c r="AL21" s="11">
        <f>SUMIFS('Base TKU'!AM:AM,'Base TKU'!$A:$A,$B21,'Base TKU'!$B:$B,"NORTE")/1000000</f>
        <v>0</v>
      </c>
      <c r="AM21" s="11">
        <f>SUMIFS('Base TKU'!AN:AN,'Base TKU'!$A:$A,$B21,'Base TKU'!$B:$B,"NORTE")/1000000</f>
        <v>0</v>
      </c>
      <c r="AN21" s="11">
        <f>SUMIFS('Base TKU'!AO:AO,'Base TKU'!$A:$A,$B21,'Base TKU'!$B:$B,"NORTE")/1000000</f>
        <v>0</v>
      </c>
      <c r="AO21" s="11">
        <f>SUMIFS('Base TKU'!AP:AP,'Base TKU'!$A:$A,$B21,'Base TKU'!$B:$B,"NORTE")/1000000</f>
        <v>0</v>
      </c>
      <c r="AQ21" s="11">
        <f>SUMIFS('Base TKU'!AR:AR,'Base TKU'!$A:$A,$B21,'Base TKU'!$B:$B,"NORTE")/1000000</f>
        <v>0</v>
      </c>
      <c r="AR21" s="11">
        <f>SUMIFS('Base TKU'!AS:AS,'Base TKU'!$A:$A,$B21,'Base TKU'!$B:$B,"NORTE")/1000000</f>
        <v>0</v>
      </c>
      <c r="AS21" s="11">
        <f>SUMIFS('Base TKU'!AT:AT,'Base TKU'!$A:$A,$B21,'Base TKU'!$B:$B,"NORTE")/1000000</f>
        <v>0</v>
      </c>
      <c r="AT21" s="11">
        <f>SUMIFS('Base TKU'!AU:AU,'Base TKU'!$A:$A,$B21,'Base TKU'!$B:$B,"NORTE")/1000000</f>
        <v>0</v>
      </c>
      <c r="AU21" s="11">
        <f>SUMIFS('Base TKU'!AV:AV,'Base TKU'!$A:$A,$B21,'Base TKU'!$B:$B,"NORTE")/1000000</f>
        <v>0</v>
      </c>
      <c r="AV21" s="11">
        <f>SUMIFS('Base TKU'!AW:AW,'Base TKU'!$A:$A,$B21,'Base TKU'!$B:$B,"NORTE")/1000000</f>
        <v>0</v>
      </c>
      <c r="AW21" s="11">
        <f>SUMIFS('Base TKU'!AX:AX,'Base TKU'!$A:$A,$B21,'Base TKU'!$B:$B,"NORTE")/1000000</f>
        <v>0</v>
      </c>
      <c r="AX21" s="11">
        <f>SUMIFS('Base TKU'!AY:AY,'Base TKU'!$A:$A,$B21,'Base TKU'!$B:$B,"NORTE")/1000000</f>
        <v>0</v>
      </c>
      <c r="AY21" s="11">
        <f>SUMIFS('Base TKU'!AZ:AZ,'Base TKU'!$A:$A,$B21,'Base TKU'!$B:$B,"NORTE")/1000000</f>
        <v>0</v>
      </c>
      <c r="AZ21" s="11">
        <f>SUMIFS('Base TKU'!BA:BA,'Base TKU'!$A:$A,$B21,'Base TKU'!$B:$B,"NORTE")/1000000</f>
        <v>0</v>
      </c>
      <c r="BA21" s="11">
        <f>SUMIFS('Base TKU'!BB:BB,'Base TKU'!$A:$A,$B21,'Base TKU'!$B:$B,"NORTE")/1000000</f>
        <v>0</v>
      </c>
      <c r="BB21" s="11">
        <f>SUMIFS('Base TKU'!BC:BC,'Base TKU'!$A:$A,$B21,'Base TKU'!$B:$B,"NORTE")/1000000</f>
        <v>0</v>
      </c>
      <c r="BD21" s="11">
        <f>SUMIFS('Base TKU'!BE:BE,'Base TKU'!$A:$A,$B21,'Base TKU'!$B:$B,"NORTE")/1000000</f>
        <v>0</v>
      </c>
      <c r="BE21" s="11">
        <f>SUMIFS('Base TKU'!BF:BF,'Base TKU'!$A:$A,$B21,'Base TKU'!$B:$B,"NORTE")/1000000</f>
        <v>0</v>
      </c>
      <c r="BF21" s="11">
        <f>SUMIFS('Base TKU'!BG:BG,'Base TKU'!$A:$A,$B21,'Base TKU'!$B:$B,"NORTE")/1000000</f>
        <v>0</v>
      </c>
      <c r="BG21" s="11">
        <f>SUMIFS('Base TKU'!BH:BH,'Base TKU'!$A:$A,$B21,'Base TKU'!$B:$B,"NORTE")/1000000</f>
        <v>0</v>
      </c>
      <c r="BH21" s="11">
        <f>SUMIFS('Base TKU'!BI:BI,'Base TKU'!$A:$A,$B21,'Base TKU'!$B:$B,"NORTE")/1000000</f>
        <v>0</v>
      </c>
      <c r="BI21" s="11">
        <f>SUMIFS('Base TKU'!BJ:BJ,'Base TKU'!$A:$A,$B21,'Base TKU'!$B:$B,"NORTE")/1000000</f>
        <v>0</v>
      </c>
      <c r="BJ21" s="11">
        <f>SUMIFS('Base TKU'!BK:BK,'Base TKU'!$A:$A,$B21,'Base TKU'!$B:$B,"NORTE")/1000000</f>
        <v>0</v>
      </c>
      <c r="BK21" s="11">
        <f>SUMIFS('Base TKU'!BL:BL,'Base TKU'!$A:$A,$B21,'Base TKU'!$B:$B,"NORTE")/1000000</f>
        <v>0</v>
      </c>
      <c r="BL21" s="11">
        <f>SUMIFS('Base TKU'!BM:BM,'Base TKU'!$A:$A,$B21,'Base TKU'!$B:$B,"NORTE")/1000000</f>
        <v>0</v>
      </c>
      <c r="BM21" s="11">
        <f>SUMIFS('Base TKU'!BN:BN,'Base TKU'!$A:$A,$B21,'Base TKU'!$B:$B,"NORTE")/1000000</f>
        <v>0</v>
      </c>
      <c r="BN21" s="11">
        <f>SUMIFS('Base TKU'!BO:BO,'Base TKU'!$A:$A,$B21,'Base TKU'!$B:$B,"NORTE")/1000000</f>
        <v>0</v>
      </c>
      <c r="BO21" s="11">
        <f>SUMIFS('Base TKU'!BP:BP,'Base TKU'!$A:$A,$B21,'Base TKU'!$B:$B,"NORTE")/1000000</f>
        <v>0</v>
      </c>
      <c r="BQ21" s="11">
        <f>SUMIFS('Base TKU'!BR:BR,'Base TKU'!$A:$A,$B21,'Base TKU'!$B:$B,"NORTE")/1000000</f>
        <v>0</v>
      </c>
      <c r="BR21" s="11">
        <f>SUMIFS('Base TKU'!BS:BS,'Base TKU'!$A:$A,$B21,'Base TKU'!$B:$B,"NORTE")/1000000</f>
        <v>0</v>
      </c>
      <c r="BS21" s="11">
        <f>SUMIFS('Base TKU'!BT:BT,'Base TKU'!$A:$A,$B21,'Base TKU'!$B:$B,"NORTE")/1000000</f>
        <v>0</v>
      </c>
      <c r="BT21" s="11">
        <f>SUMIFS('Base TKU'!BU:BU,'Base TKU'!$A:$A,$B21,'Base TKU'!$B:$B,"NORTE")/1000000</f>
        <v>0</v>
      </c>
      <c r="BU21" s="11">
        <f>SUMIFS('Base TKU'!BV:BV,'Base TKU'!$A:$A,$B21,'Base TKU'!$B:$B,"NORTE")/1000000</f>
        <v>0</v>
      </c>
      <c r="BV21" s="11">
        <f>SUMIFS('Base TKU'!BW:BW,'Base TKU'!$A:$A,$B21,'Base TKU'!$B:$B,"NORTE")/1000000</f>
        <v>0</v>
      </c>
      <c r="BW21" s="11">
        <f>SUMIFS('Base TKU'!BX:BX,'Base TKU'!$A:$A,$B21,'Base TKU'!$B:$B,"NORTE")/1000000</f>
        <v>0</v>
      </c>
      <c r="BX21" s="11">
        <f>SUMIFS('Base TKU'!BY:BY,'Base TKU'!$A:$A,$B21,'Base TKU'!$B:$B,"NORTE")/1000000</f>
        <v>0</v>
      </c>
      <c r="BY21" s="11">
        <f>SUMIFS('Base TKU'!BZ:BZ,'Base TKU'!$A:$A,$B21,'Base TKU'!$B:$B,"NORTE")/1000000</f>
        <v>0</v>
      </c>
      <c r="BZ21" s="11">
        <f>SUMIFS('Base TKU'!CA:CA,'Base TKU'!$A:$A,$B21,'Base TKU'!$B:$B,"NORTE")/1000000</f>
        <v>0</v>
      </c>
      <c r="CA21" s="11">
        <f>SUMIFS('Base TKU'!CB:CB,'Base TKU'!$A:$A,$B21,'Base TKU'!$B:$B,"NORTE")/1000000</f>
        <v>0</v>
      </c>
      <c r="CB21" s="11">
        <f>SUMIFS('Base TKU'!CC:CC,'Base TKU'!$A:$A,$B21,'Base TKU'!$B:$B,"NORTE")/1000000</f>
        <v>0</v>
      </c>
    </row>
    <row r="23" spans="1:80" ht="23.25" x14ac:dyDescent="0.35">
      <c r="B23" s="45" t="s">
        <v>199</v>
      </c>
      <c r="D23" s="2"/>
      <c r="E23" s="2"/>
      <c r="F23" s="4"/>
      <c r="G23" s="4"/>
      <c r="H23" s="2"/>
      <c r="I23" s="2"/>
      <c r="J23" s="3"/>
      <c r="K23" s="2"/>
      <c r="L23" s="2"/>
      <c r="M23" s="4"/>
      <c r="N23" s="4"/>
      <c r="O23" s="2"/>
      <c r="Q23" s="2"/>
      <c r="R23" s="2"/>
      <c r="S23" s="4"/>
      <c r="T23" s="4"/>
      <c r="U23" s="2"/>
      <c r="V23" s="2"/>
      <c r="W23" s="3"/>
      <c r="X23" s="2"/>
      <c r="Y23" s="2"/>
      <c r="Z23" s="4"/>
      <c r="AA23" s="4"/>
      <c r="AB23" s="2"/>
      <c r="AD23" s="3"/>
      <c r="AE23" s="2"/>
      <c r="AF23" s="2"/>
      <c r="AG23" s="4"/>
      <c r="AH23" s="4"/>
      <c r="AI23" s="2"/>
      <c r="AJ23" s="2"/>
      <c r="AK23" s="2"/>
      <c r="AL23" s="2"/>
      <c r="AM23" s="2"/>
      <c r="AN23" s="2"/>
      <c r="AO23" s="2"/>
      <c r="AQ23" s="2"/>
      <c r="AR23" s="2"/>
      <c r="AS23" s="2"/>
      <c r="AT23" s="4"/>
      <c r="AU23" s="4"/>
      <c r="AV23" s="2"/>
      <c r="AW23" s="2"/>
      <c r="AX23" s="2"/>
      <c r="AY23" s="2"/>
      <c r="AZ23" s="2"/>
      <c r="BA23" s="2"/>
      <c r="BB23" s="42"/>
      <c r="BD23" s="2"/>
      <c r="BE23" s="2"/>
      <c r="BF23" s="2"/>
      <c r="BG23" s="4"/>
      <c r="BH23" s="4"/>
      <c r="BI23" s="2"/>
      <c r="BJ23" s="2"/>
      <c r="BK23" s="2"/>
      <c r="BL23" s="2"/>
      <c r="BM23" s="2"/>
      <c r="BN23" s="2"/>
      <c r="BO23" s="42"/>
      <c r="BQ23" s="2"/>
      <c r="BR23" s="2"/>
      <c r="BS23" s="2"/>
      <c r="BT23" s="4"/>
      <c r="BU23" s="4"/>
      <c r="BV23" s="2"/>
      <c r="BW23" s="2"/>
      <c r="BX23" s="2"/>
      <c r="BY23" s="2"/>
      <c r="BZ23" s="2"/>
      <c r="CA23" s="2"/>
      <c r="CB23" s="42"/>
    </row>
    <row r="24" spans="1:80" ht="15.75" x14ac:dyDescent="0.25">
      <c r="B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D24" s="5"/>
      <c r="AE24" s="5"/>
      <c r="AF24" s="5"/>
      <c r="AG24" s="5"/>
      <c r="AH24" s="5"/>
      <c r="AI24" s="5"/>
      <c r="AJ24" s="5"/>
      <c r="AQ24" s="5"/>
      <c r="AR24" s="5"/>
      <c r="AS24" s="5"/>
      <c r="AT24" s="5"/>
      <c r="AU24" s="5"/>
      <c r="AV24" s="5"/>
      <c r="AW24" s="5"/>
      <c r="BD24" s="5"/>
      <c r="BE24" s="5"/>
      <c r="BF24" s="5"/>
      <c r="BG24" s="5"/>
      <c r="BH24" s="5"/>
      <c r="BI24" s="5"/>
      <c r="BJ24" s="5"/>
      <c r="BQ24" s="5"/>
      <c r="BR24" s="5"/>
      <c r="BS24" s="5"/>
      <c r="BT24" s="5"/>
      <c r="BU24" s="5"/>
      <c r="BV24" s="5"/>
      <c r="BW24" s="5"/>
    </row>
    <row r="25" spans="1:80" ht="15" customHeight="1" x14ac:dyDescent="0.25">
      <c r="B25" s="69"/>
      <c r="D25" s="68">
        <v>42370</v>
      </c>
      <c r="E25" s="68">
        <v>42401</v>
      </c>
      <c r="F25" s="68">
        <v>42430</v>
      </c>
      <c r="G25" s="68">
        <v>42461</v>
      </c>
      <c r="H25" s="68">
        <v>42491</v>
      </c>
      <c r="I25" s="68">
        <v>42522</v>
      </c>
      <c r="J25" s="68">
        <v>42552</v>
      </c>
      <c r="K25" s="68">
        <v>42583</v>
      </c>
      <c r="L25" s="68">
        <v>42614</v>
      </c>
      <c r="M25" s="68">
        <v>42644</v>
      </c>
      <c r="N25" s="68">
        <v>42675</v>
      </c>
      <c r="O25" s="68">
        <v>42705</v>
      </c>
      <c r="Q25" s="68">
        <v>42736</v>
      </c>
      <c r="R25" s="68">
        <v>42767</v>
      </c>
      <c r="S25" s="68">
        <v>42795</v>
      </c>
      <c r="T25" s="68">
        <v>42826</v>
      </c>
      <c r="U25" s="68">
        <v>42856</v>
      </c>
      <c r="V25" s="68">
        <v>42887</v>
      </c>
      <c r="W25" s="68">
        <v>42917</v>
      </c>
      <c r="X25" s="68">
        <v>42948</v>
      </c>
      <c r="Y25" s="68">
        <v>42979</v>
      </c>
      <c r="Z25" s="68">
        <v>43009</v>
      </c>
      <c r="AA25" s="68">
        <v>43040</v>
      </c>
      <c r="AB25" s="68">
        <v>43070</v>
      </c>
      <c r="AD25" s="68">
        <v>43101</v>
      </c>
      <c r="AE25" s="68">
        <v>43132</v>
      </c>
      <c r="AF25" s="68">
        <v>43160</v>
      </c>
      <c r="AG25" s="68">
        <v>43191</v>
      </c>
      <c r="AH25" s="68">
        <v>43221</v>
      </c>
      <c r="AI25" s="68">
        <v>43252</v>
      </c>
      <c r="AJ25" s="68">
        <v>43282</v>
      </c>
      <c r="AK25" s="68">
        <v>43313</v>
      </c>
      <c r="AL25" s="68">
        <v>43344</v>
      </c>
      <c r="AM25" s="68">
        <v>43374</v>
      </c>
      <c r="AN25" s="68">
        <v>43405</v>
      </c>
      <c r="AO25" s="68">
        <v>43435</v>
      </c>
      <c r="AQ25" s="68">
        <v>43466</v>
      </c>
      <c r="AR25" s="68">
        <v>43497</v>
      </c>
      <c r="AS25" s="68">
        <v>43525</v>
      </c>
      <c r="AT25" s="68">
        <v>43556</v>
      </c>
      <c r="AU25" s="68">
        <v>43586</v>
      </c>
      <c r="AV25" s="68">
        <v>43617</v>
      </c>
      <c r="AW25" s="68">
        <v>43647</v>
      </c>
      <c r="AX25" s="68">
        <v>43678</v>
      </c>
      <c r="AY25" s="68">
        <v>43709</v>
      </c>
      <c r="AZ25" s="68">
        <v>43739</v>
      </c>
      <c r="BA25" s="68">
        <v>43770</v>
      </c>
      <c r="BB25" s="68">
        <v>43800</v>
      </c>
      <c r="BD25" s="68">
        <v>43831</v>
      </c>
      <c r="BE25" s="68">
        <v>43862</v>
      </c>
      <c r="BF25" s="68">
        <v>43891</v>
      </c>
      <c r="BG25" s="68">
        <v>43922</v>
      </c>
      <c r="BH25" s="68">
        <v>43952</v>
      </c>
      <c r="BI25" s="68">
        <v>43983</v>
      </c>
      <c r="BJ25" s="68">
        <v>44013</v>
      </c>
      <c r="BK25" s="68">
        <v>44044</v>
      </c>
      <c r="BL25" s="68">
        <v>44075</v>
      </c>
      <c r="BM25" s="68">
        <v>44105</v>
      </c>
      <c r="BN25" s="68">
        <v>44136</v>
      </c>
      <c r="BO25" s="68">
        <v>44166</v>
      </c>
      <c r="BQ25" s="68">
        <v>44197</v>
      </c>
      <c r="BR25" s="68">
        <v>44228</v>
      </c>
      <c r="BS25" s="68">
        <v>44256</v>
      </c>
      <c r="BT25" s="68">
        <v>44287</v>
      </c>
      <c r="BU25" s="68">
        <v>44317</v>
      </c>
      <c r="BV25" s="68">
        <v>44348</v>
      </c>
      <c r="BW25" s="68">
        <v>44378</v>
      </c>
      <c r="BX25" s="68">
        <v>44409</v>
      </c>
      <c r="BY25" s="68">
        <v>44440</v>
      </c>
      <c r="BZ25" s="68">
        <v>44470</v>
      </c>
      <c r="CA25" s="68">
        <v>44501</v>
      </c>
      <c r="CB25" s="68">
        <v>44531</v>
      </c>
    </row>
    <row r="26" spans="1:80" ht="15" customHeight="1" x14ac:dyDescent="0.25">
      <c r="B26" s="69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D26" s="68"/>
      <c r="BE26" s="68"/>
      <c r="BF26" s="68"/>
      <c r="BG26" s="68"/>
      <c r="BH26" s="68"/>
      <c r="BI26" s="68"/>
      <c r="BJ26" s="68"/>
      <c r="BK26" s="68"/>
      <c r="BL26" s="68"/>
      <c r="BM26" s="68"/>
      <c r="BN26" s="68"/>
      <c r="BO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</row>
    <row r="27" spans="1:80" ht="15.75" x14ac:dyDescent="0.25">
      <c r="A27" s="5"/>
      <c r="B27" s="6" t="s">
        <v>137</v>
      </c>
      <c r="D27" s="7" t="s">
        <v>197</v>
      </c>
      <c r="E27" s="7" t="s">
        <v>197</v>
      </c>
      <c r="F27" s="7" t="s">
        <v>197</v>
      </c>
      <c r="G27" s="7" t="s">
        <v>197</v>
      </c>
      <c r="H27" s="7" t="s">
        <v>197</v>
      </c>
      <c r="I27" s="7" t="s">
        <v>197</v>
      </c>
      <c r="J27" s="7" t="s">
        <v>197</v>
      </c>
      <c r="K27" s="7" t="s">
        <v>197</v>
      </c>
      <c r="L27" s="7" t="s">
        <v>197</v>
      </c>
      <c r="M27" s="7" t="s">
        <v>197</v>
      </c>
      <c r="N27" s="7" t="s">
        <v>197</v>
      </c>
      <c r="O27" s="7" t="s">
        <v>197</v>
      </c>
      <c r="Q27" s="7" t="s">
        <v>197</v>
      </c>
      <c r="R27" s="7" t="s">
        <v>197</v>
      </c>
      <c r="S27" s="7" t="s">
        <v>197</v>
      </c>
      <c r="T27" s="7" t="s">
        <v>197</v>
      </c>
      <c r="U27" s="7" t="s">
        <v>197</v>
      </c>
      <c r="V27" s="7" t="s">
        <v>197</v>
      </c>
      <c r="W27" s="7" t="s">
        <v>197</v>
      </c>
      <c r="X27" s="7" t="s">
        <v>197</v>
      </c>
      <c r="Y27" s="7" t="s">
        <v>197</v>
      </c>
      <c r="Z27" s="7" t="s">
        <v>197</v>
      </c>
      <c r="AA27" s="7" t="s">
        <v>197</v>
      </c>
      <c r="AB27" s="7" t="s">
        <v>197</v>
      </c>
      <c r="AD27" s="7" t="s">
        <v>197</v>
      </c>
      <c r="AE27" s="7" t="s">
        <v>197</v>
      </c>
      <c r="AF27" s="7" t="s">
        <v>197</v>
      </c>
      <c r="AG27" s="7" t="s">
        <v>197</v>
      </c>
      <c r="AH27" s="7" t="s">
        <v>197</v>
      </c>
      <c r="AI27" s="7" t="s">
        <v>197</v>
      </c>
      <c r="AJ27" s="7" t="s">
        <v>197</v>
      </c>
      <c r="AK27" s="7" t="s">
        <v>197</v>
      </c>
      <c r="AL27" s="7" t="s">
        <v>197</v>
      </c>
      <c r="AM27" s="7" t="s">
        <v>197</v>
      </c>
      <c r="AN27" s="7" t="s">
        <v>197</v>
      </c>
      <c r="AO27" s="7" t="s">
        <v>197</v>
      </c>
      <c r="AQ27" s="7" t="s">
        <v>197</v>
      </c>
      <c r="AR27" s="7" t="s">
        <v>197</v>
      </c>
      <c r="AS27" s="7" t="s">
        <v>197</v>
      </c>
      <c r="AT27" s="7" t="s">
        <v>197</v>
      </c>
      <c r="AU27" s="7" t="s">
        <v>197</v>
      </c>
      <c r="AV27" s="7" t="s">
        <v>197</v>
      </c>
      <c r="AW27" s="7" t="s">
        <v>197</v>
      </c>
      <c r="AX27" s="7" t="s">
        <v>197</v>
      </c>
      <c r="AY27" s="7" t="s">
        <v>197</v>
      </c>
      <c r="AZ27" s="7" t="s">
        <v>197</v>
      </c>
      <c r="BA27" s="7" t="s">
        <v>197</v>
      </c>
      <c r="BB27" s="7" t="s">
        <v>197</v>
      </c>
      <c r="BD27" s="7" t="s">
        <v>197</v>
      </c>
      <c r="BE27" s="7" t="s">
        <v>197</v>
      </c>
      <c r="BF27" s="7" t="s">
        <v>197</v>
      </c>
      <c r="BG27" s="7" t="s">
        <v>197</v>
      </c>
      <c r="BH27" s="7" t="s">
        <v>197</v>
      </c>
      <c r="BI27" s="7" t="s">
        <v>197</v>
      </c>
      <c r="BJ27" s="7" t="s">
        <v>197</v>
      </c>
      <c r="BK27" s="7" t="s">
        <v>197</v>
      </c>
      <c r="BL27" s="7" t="s">
        <v>197</v>
      </c>
      <c r="BM27" s="7" t="s">
        <v>197</v>
      </c>
      <c r="BN27" s="7" t="s">
        <v>197</v>
      </c>
      <c r="BO27" s="7" t="s">
        <v>197</v>
      </c>
      <c r="BQ27" s="7">
        <v>0</v>
      </c>
      <c r="BR27" s="7">
        <v>78.485810999999998</v>
      </c>
      <c r="BS27" s="7">
        <v>249.42326199999999</v>
      </c>
      <c r="BT27" s="7">
        <v>436.87470200000001</v>
      </c>
      <c r="BU27" s="7">
        <f>BU28</f>
        <v>334.16292600000003</v>
      </c>
      <c r="BV27" s="7">
        <f>BV28</f>
        <v>421.90039099999996</v>
      </c>
      <c r="BW27" s="7">
        <v>0</v>
      </c>
      <c r="BX27" s="7">
        <v>0</v>
      </c>
      <c r="BY27" s="7">
        <v>0</v>
      </c>
      <c r="BZ27" s="7">
        <v>0</v>
      </c>
      <c r="CA27" s="7">
        <v>0</v>
      </c>
      <c r="CB27" s="7">
        <v>0</v>
      </c>
    </row>
    <row r="28" spans="1:80" ht="15.75" x14ac:dyDescent="0.25">
      <c r="B28" s="8" t="s">
        <v>138</v>
      </c>
      <c r="D28" s="9" t="s">
        <v>197</v>
      </c>
      <c r="E28" s="9" t="s">
        <v>197</v>
      </c>
      <c r="F28" s="9" t="s">
        <v>197</v>
      </c>
      <c r="G28" s="9" t="s">
        <v>197</v>
      </c>
      <c r="H28" s="9" t="s">
        <v>197</v>
      </c>
      <c r="I28" s="9" t="s">
        <v>197</v>
      </c>
      <c r="J28" s="9" t="s">
        <v>197</v>
      </c>
      <c r="K28" s="9" t="s">
        <v>197</v>
      </c>
      <c r="L28" s="9" t="s">
        <v>197</v>
      </c>
      <c r="M28" s="9" t="s">
        <v>197</v>
      </c>
      <c r="N28" s="9" t="s">
        <v>197</v>
      </c>
      <c r="O28" s="9" t="s">
        <v>197</v>
      </c>
      <c r="Q28" s="9" t="s">
        <v>197</v>
      </c>
      <c r="R28" s="9" t="s">
        <v>197</v>
      </c>
      <c r="S28" s="9" t="s">
        <v>197</v>
      </c>
      <c r="T28" s="9" t="s">
        <v>197</v>
      </c>
      <c r="U28" s="9" t="s">
        <v>197</v>
      </c>
      <c r="V28" s="9" t="s">
        <v>197</v>
      </c>
      <c r="W28" s="9" t="s">
        <v>197</v>
      </c>
      <c r="X28" s="9" t="s">
        <v>197</v>
      </c>
      <c r="Y28" s="9" t="s">
        <v>197</v>
      </c>
      <c r="Z28" s="9" t="s">
        <v>197</v>
      </c>
      <c r="AA28" s="9" t="s">
        <v>197</v>
      </c>
      <c r="AB28" s="9" t="s">
        <v>197</v>
      </c>
      <c r="AD28" s="9" t="s">
        <v>197</v>
      </c>
      <c r="AE28" s="9" t="s">
        <v>197</v>
      </c>
      <c r="AF28" s="9" t="s">
        <v>197</v>
      </c>
      <c r="AG28" s="9" t="s">
        <v>197</v>
      </c>
      <c r="AH28" s="9" t="s">
        <v>197</v>
      </c>
      <c r="AI28" s="9" t="s">
        <v>197</v>
      </c>
      <c r="AJ28" s="9" t="s">
        <v>197</v>
      </c>
      <c r="AK28" s="9" t="s">
        <v>197</v>
      </c>
      <c r="AL28" s="9" t="s">
        <v>197</v>
      </c>
      <c r="AM28" s="9" t="s">
        <v>197</v>
      </c>
      <c r="AN28" s="9" t="s">
        <v>197</v>
      </c>
      <c r="AO28" s="9" t="s">
        <v>197</v>
      </c>
      <c r="AQ28" s="9" t="s">
        <v>197</v>
      </c>
      <c r="AR28" s="9" t="s">
        <v>197</v>
      </c>
      <c r="AS28" s="9" t="s">
        <v>197</v>
      </c>
      <c r="AT28" s="9" t="s">
        <v>197</v>
      </c>
      <c r="AU28" s="9" t="s">
        <v>197</v>
      </c>
      <c r="AV28" s="9" t="s">
        <v>197</v>
      </c>
      <c r="AW28" s="9" t="s">
        <v>197</v>
      </c>
      <c r="AX28" s="9" t="s">
        <v>197</v>
      </c>
      <c r="AY28" s="9" t="s">
        <v>197</v>
      </c>
      <c r="AZ28" s="9" t="s">
        <v>197</v>
      </c>
      <c r="BA28" s="9" t="s">
        <v>197</v>
      </c>
      <c r="BB28" s="9" t="s">
        <v>197</v>
      </c>
      <c r="BD28" s="9" t="s">
        <v>197</v>
      </c>
      <c r="BE28" s="9" t="s">
        <v>197</v>
      </c>
      <c r="BF28" s="9" t="s">
        <v>197</v>
      </c>
      <c r="BG28" s="9" t="s">
        <v>197</v>
      </c>
      <c r="BH28" s="9" t="s">
        <v>197</v>
      </c>
      <c r="BI28" s="9" t="s">
        <v>197</v>
      </c>
      <c r="BJ28" s="9" t="s">
        <v>197</v>
      </c>
      <c r="BK28" s="9" t="s">
        <v>197</v>
      </c>
      <c r="BL28" s="9" t="s">
        <v>197</v>
      </c>
      <c r="BM28" s="9" t="s">
        <v>197</v>
      </c>
      <c r="BN28" s="9" t="s">
        <v>197</v>
      </c>
      <c r="BO28" s="9" t="s">
        <v>197</v>
      </c>
      <c r="BQ28" s="9">
        <v>0</v>
      </c>
      <c r="BR28" s="9">
        <v>78.485810999999998</v>
      </c>
      <c r="BS28" s="9">
        <v>249.42326199999999</v>
      </c>
      <c r="BT28" s="9">
        <v>436.87470200000001</v>
      </c>
      <c r="BU28" s="9">
        <f>BU29</f>
        <v>334.16292600000003</v>
      </c>
      <c r="BV28" s="9">
        <v>421.90039099999996</v>
      </c>
      <c r="BW28" s="9">
        <v>0</v>
      </c>
      <c r="BX28" s="9">
        <v>0</v>
      </c>
      <c r="BY28" s="9">
        <v>0</v>
      </c>
      <c r="BZ28" s="9">
        <v>0</v>
      </c>
      <c r="CA28" s="9">
        <v>0</v>
      </c>
      <c r="CB28" s="9">
        <v>0</v>
      </c>
    </row>
    <row r="29" spans="1:80" ht="15.75" x14ac:dyDescent="0.25">
      <c r="B29" s="10" t="s">
        <v>62</v>
      </c>
      <c r="D29" s="11" t="s">
        <v>197</v>
      </c>
      <c r="E29" s="11" t="s">
        <v>197</v>
      </c>
      <c r="F29" s="11" t="s">
        <v>197</v>
      </c>
      <c r="G29" s="11" t="s">
        <v>197</v>
      </c>
      <c r="H29" s="11" t="s">
        <v>197</v>
      </c>
      <c r="I29" s="11" t="s">
        <v>197</v>
      </c>
      <c r="J29" s="11" t="s">
        <v>197</v>
      </c>
      <c r="K29" s="11" t="s">
        <v>197</v>
      </c>
      <c r="L29" s="11" t="s">
        <v>197</v>
      </c>
      <c r="M29" s="11" t="s">
        <v>197</v>
      </c>
      <c r="N29" s="11" t="s">
        <v>197</v>
      </c>
      <c r="O29" s="11" t="s">
        <v>197</v>
      </c>
      <c r="Q29" s="11" t="s">
        <v>197</v>
      </c>
      <c r="R29" s="11" t="s">
        <v>197</v>
      </c>
      <c r="S29" s="11" t="s">
        <v>197</v>
      </c>
      <c r="T29" s="11" t="s">
        <v>197</v>
      </c>
      <c r="U29" s="11" t="s">
        <v>197</v>
      </c>
      <c r="V29" s="11" t="s">
        <v>197</v>
      </c>
      <c r="W29" s="11" t="s">
        <v>197</v>
      </c>
      <c r="X29" s="11" t="s">
        <v>197</v>
      </c>
      <c r="Y29" s="11" t="s">
        <v>197</v>
      </c>
      <c r="Z29" s="11" t="s">
        <v>197</v>
      </c>
      <c r="AA29" s="11" t="s">
        <v>197</v>
      </c>
      <c r="AB29" s="11" t="s">
        <v>197</v>
      </c>
      <c r="AD29" s="11" t="s">
        <v>197</v>
      </c>
      <c r="AE29" s="11" t="s">
        <v>197</v>
      </c>
      <c r="AF29" s="11" t="s">
        <v>197</v>
      </c>
      <c r="AG29" s="11" t="s">
        <v>197</v>
      </c>
      <c r="AH29" s="11" t="s">
        <v>197</v>
      </c>
      <c r="AI29" s="11" t="s">
        <v>197</v>
      </c>
      <c r="AJ29" s="11" t="s">
        <v>197</v>
      </c>
      <c r="AK29" s="11" t="s">
        <v>197</v>
      </c>
      <c r="AL29" s="11" t="s">
        <v>197</v>
      </c>
      <c r="AM29" s="11" t="s">
        <v>197</v>
      </c>
      <c r="AN29" s="11" t="s">
        <v>197</v>
      </c>
      <c r="AO29" s="11" t="s">
        <v>197</v>
      </c>
      <c r="AQ29" s="11" t="s">
        <v>197</v>
      </c>
      <c r="AR29" s="11" t="s">
        <v>197</v>
      </c>
      <c r="AS29" s="11" t="s">
        <v>197</v>
      </c>
      <c r="AT29" s="11" t="s">
        <v>197</v>
      </c>
      <c r="AU29" s="11" t="s">
        <v>197</v>
      </c>
      <c r="AV29" s="11" t="s">
        <v>197</v>
      </c>
      <c r="AW29" s="11" t="s">
        <v>197</v>
      </c>
      <c r="AX29" s="11" t="s">
        <v>197</v>
      </c>
      <c r="AY29" s="11" t="s">
        <v>197</v>
      </c>
      <c r="AZ29" s="11" t="s">
        <v>197</v>
      </c>
      <c r="BA29" s="11" t="s">
        <v>197</v>
      </c>
      <c r="BB29" s="11" t="s">
        <v>197</v>
      </c>
      <c r="BD29" s="11" t="s">
        <v>197</v>
      </c>
      <c r="BE29" s="11" t="s">
        <v>197</v>
      </c>
      <c r="BF29" s="11" t="s">
        <v>197</v>
      </c>
      <c r="BG29" s="11" t="s">
        <v>197</v>
      </c>
      <c r="BH29" s="11" t="s">
        <v>197</v>
      </c>
      <c r="BI29" s="11" t="s">
        <v>197</v>
      </c>
      <c r="BJ29" s="11" t="s">
        <v>197</v>
      </c>
      <c r="BK29" s="11" t="s">
        <v>197</v>
      </c>
      <c r="BL29" s="11" t="s">
        <v>197</v>
      </c>
      <c r="BM29" s="11" t="s">
        <v>197</v>
      </c>
      <c r="BN29" s="11" t="s">
        <v>197</v>
      </c>
      <c r="BO29" s="11" t="s">
        <v>197</v>
      </c>
      <c r="BQ29" s="11">
        <v>0</v>
      </c>
      <c r="BR29" s="11">
        <v>78.485810999999998</v>
      </c>
      <c r="BS29" s="11">
        <v>249.42326199999999</v>
      </c>
      <c r="BT29" s="11">
        <v>436.87470200000001</v>
      </c>
      <c r="BU29" s="11">
        <v>334.16292600000003</v>
      </c>
      <c r="BV29" s="11">
        <v>371.53508799999997</v>
      </c>
      <c r="BW29" s="11">
        <v>0</v>
      </c>
      <c r="BX29" s="11">
        <v>0</v>
      </c>
      <c r="BY29" s="11">
        <v>0</v>
      </c>
      <c r="BZ29" s="11">
        <v>0</v>
      </c>
      <c r="CA29" s="11">
        <v>0</v>
      </c>
      <c r="CB29" s="11">
        <v>0</v>
      </c>
    </row>
    <row r="30" spans="1:80" ht="15.75" x14ac:dyDescent="0.25">
      <c r="B30" s="10" t="s">
        <v>54</v>
      </c>
      <c r="D30" s="11" t="s">
        <v>197</v>
      </c>
      <c r="E30" s="11" t="s">
        <v>197</v>
      </c>
      <c r="F30" s="11" t="s">
        <v>197</v>
      </c>
      <c r="G30" s="11" t="s">
        <v>197</v>
      </c>
      <c r="H30" s="11" t="s">
        <v>197</v>
      </c>
      <c r="I30" s="11" t="s">
        <v>197</v>
      </c>
      <c r="J30" s="11" t="s">
        <v>197</v>
      </c>
      <c r="K30" s="11" t="s">
        <v>197</v>
      </c>
      <c r="L30" s="11" t="s">
        <v>197</v>
      </c>
      <c r="M30" s="11" t="s">
        <v>197</v>
      </c>
      <c r="N30" s="11" t="s">
        <v>197</v>
      </c>
      <c r="O30" s="11" t="s">
        <v>197</v>
      </c>
      <c r="Q30" s="11" t="s">
        <v>197</v>
      </c>
      <c r="R30" s="11" t="s">
        <v>197</v>
      </c>
      <c r="S30" s="11" t="s">
        <v>197</v>
      </c>
      <c r="T30" s="11" t="s">
        <v>197</v>
      </c>
      <c r="U30" s="11" t="s">
        <v>197</v>
      </c>
      <c r="V30" s="11" t="s">
        <v>197</v>
      </c>
      <c r="W30" s="11" t="s">
        <v>197</v>
      </c>
      <c r="X30" s="11" t="s">
        <v>197</v>
      </c>
      <c r="Y30" s="11" t="s">
        <v>197</v>
      </c>
      <c r="Z30" s="11" t="s">
        <v>197</v>
      </c>
      <c r="AA30" s="11" t="s">
        <v>197</v>
      </c>
      <c r="AB30" s="11" t="s">
        <v>197</v>
      </c>
      <c r="AD30" s="11" t="s">
        <v>197</v>
      </c>
      <c r="AE30" s="11" t="s">
        <v>197</v>
      </c>
      <c r="AF30" s="11" t="s">
        <v>197</v>
      </c>
      <c r="AG30" s="11" t="s">
        <v>197</v>
      </c>
      <c r="AH30" s="11" t="s">
        <v>197</v>
      </c>
      <c r="AI30" s="11" t="s">
        <v>197</v>
      </c>
      <c r="AJ30" s="11" t="s">
        <v>197</v>
      </c>
      <c r="AK30" s="11" t="s">
        <v>197</v>
      </c>
      <c r="AL30" s="11" t="s">
        <v>197</v>
      </c>
      <c r="AM30" s="11" t="s">
        <v>197</v>
      </c>
      <c r="AN30" s="11" t="s">
        <v>197</v>
      </c>
      <c r="AO30" s="11" t="s">
        <v>197</v>
      </c>
      <c r="AQ30" s="11" t="s">
        <v>197</v>
      </c>
      <c r="AR30" s="11" t="s">
        <v>197</v>
      </c>
      <c r="AS30" s="11" t="s">
        <v>197</v>
      </c>
      <c r="AT30" s="11" t="s">
        <v>197</v>
      </c>
      <c r="AU30" s="11" t="s">
        <v>197</v>
      </c>
      <c r="AV30" s="11" t="s">
        <v>197</v>
      </c>
      <c r="AW30" s="11" t="s">
        <v>197</v>
      </c>
      <c r="AX30" s="11" t="s">
        <v>197</v>
      </c>
      <c r="AY30" s="11" t="s">
        <v>197</v>
      </c>
      <c r="AZ30" s="11" t="s">
        <v>197</v>
      </c>
      <c r="BA30" s="11" t="s">
        <v>197</v>
      </c>
      <c r="BB30" s="11" t="s">
        <v>197</v>
      </c>
      <c r="BD30" s="11" t="s">
        <v>197</v>
      </c>
      <c r="BE30" s="11" t="s">
        <v>197</v>
      </c>
      <c r="BF30" s="11" t="s">
        <v>197</v>
      </c>
      <c r="BG30" s="11" t="s">
        <v>197</v>
      </c>
      <c r="BH30" s="11" t="s">
        <v>197</v>
      </c>
      <c r="BI30" s="11" t="s">
        <v>197</v>
      </c>
      <c r="BJ30" s="11" t="s">
        <v>197</v>
      </c>
      <c r="BK30" s="11" t="s">
        <v>197</v>
      </c>
      <c r="BL30" s="11" t="s">
        <v>197</v>
      </c>
      <c r="BM30" s="11" t="s">
        <v>197</v>
      </c>
      <c r="BN30" s="11" t="s">
        <v>197</v>
      </c>
      <c r="BO30" s="11" t="s">
        <v>197</v>
      </c>
      <c r="BQ30" s="11">
        <v>0</v>
      </c>
      <c r="BR30" s="11">
        <v>0</v>
      </c>
      <c r="BS30" s="11">
        <v>0</v>
      </c>
      <c r="BT30" s="11">
        <v>0</v>
      </c>
      <c r="BU30" s="11">
        <v>0</v>
      </c>
      <c r="BV30" s="11">
        <v>0</v>
      </c>
      <c r="BW30" s="11">
        <v>0</v>
      </c>
      <c r="BX30" s="11">
        <v>0</v>
      </c>
      <c r="BY30" s="11">
        <v>0</v>
      </c>
      <c r="BZ30" s="11">
        <v>0</v>
      </c>
      <c r="CA30" s="11">
        <v>0</v>
      </c>
      <c r="CB30" s="11">
        <v>0</v>
      </c>
    </row>
    <row r="31" spans="1:80" ht="15.75" x14ac:dyDescent="0.25">
      <c r="B31" s="10" t="s">
        <v>60</v>
      </c>
      <c r="D31" s="11" t="s">
        <v>197</v>
      </c>
      <c r="E31" s="11" t="s">
        <v>197</v>
      </c>
      <c r="F31" s="11" t="s">
        <v>197</v>
      </c>
      <c r="G31" s="11" t="s">
        <v>197</v>
      </c>
      <c r="H31" s="11" t="s">
        <v>197</v>
      </c>
      <c r="I31" s="11" t="s">
        <v>197</v>
      </c>
      <c r="J31" s="11" t="s">
        <v>197</v>
      </c>
      <c r="K31" s="11" t="s">
        <v>197</v>
      </c>
      <c r="L31" s="11" t="s">
        <v>197</v>
      </c>
      <c r="M31" s="11" t="s">
        <v>197</v>
      </c>
      <c r="N31" s="11" t="s">
        <v>197</v>
      </c>
      <c r="O31" s="11" t="s">
        <v>197</v>
      </c>
      <c r="Q31" s="11" t="s">
        <v>197</v>
      </c>
      <c r="R31" s="11" t="s">
        <v>197</v>
      </c>
      <c r="S31" s="11" t="s">
        <v>197</v>
      </c>
      <c r="T31" s="11" t="s">
        <v>197</v>
      </c>
      <c r="U31" s="11" t="s">
        <v>197</v>
      </c>
      <c r="V31" s="11" t="s">
        <v>197</v>
      </c>
      <c r="W31" s="11" t="s">
        <v>197</v>
      </c>
      <c r="X31" s="11" t="s">
        <v>197</v>
      </c>
      <c r="Y31" s="11" t="s">
        <v>197</v>
      </c>
      <c r="Z31" s="11" t="s">
        <v>197</v>
      </c>
      <c r="AA31" s="11" t="s">
        <v>197</v>
      </c>
      <c r="AB31" s="11" t="s">
        <v>197</v>
      </c>
      <c r="AD31" s="11" t="s">
        <v>197</v>
      </c>
      <c r="AE31" s="11" t="s">
        <v>197</v>
      </c>
      <c r="AF31" s="11" t="s">
        <v>197</v>
      </c>
      <c r="AG31" s="11" t="s">
        <v>197</v>
      </c>
      <c r="AH31" s="11" t="s">
        <v>197</v>
      </c>
      <c r="AI31" s="11" t="s">
        <v>197</v>
      </c>
      <c r="AJ31" s="11" t="s">
        <v>197</v>
      </c>
      <c r="AK31" s="11" t="s">
        <v>197</v>
      </c>
      <c r="AL31" s="11" t="s">
        <v>197</v>
      </c>
      <c r="AM31" s="11" t="s">
        <v>197</v>
      </c>
      <c r="AN31" s="11" t="s">
        <v>197</v>
      </c>
      <c r="AO31" s="11" t="s">
        <v>197</v>
      </c>
      <c r="AQ31" s="11" t="s">
        <v>197</v>
      </c>
      <c r="AR31" s="11" t="s">
        <v>197</v>
      </c>
      <c r="AS31" s="11" t="s">
        <v>197</v>
      </c>
      <c r="AT31" s="11" t="s">
        <v>197</v>
      </c>
      <c r="AU31" s="11" t="s">
        <v>197</v>
      </c>
      <c r="AV31" s="11" t="s">
        <v>197</v>
      </c>
      <c r="AW31" s="11" t="s">
        <v>197</v>
      </c>
      <c r="AX31" s="11" t="s">
        <v>197</v>
      </c>
      <c r="AY31" s="11" t="s">
        <v>197</v>
      </c>
      <c r="AZ31" s="11" t="s">
        <v>197</v>
      </c>
      <c r="BA31" s="11" t="s">
        <v>197</v>
      </c>
      <c r="BB31" s="11" t="s">
        <v>197</v>
      </c>
      <c r="BD31" s="11" t="s">
        <v>197</v>
      </c>
      <c r="BE31" s="11" t="s">
        <v>197</v>
      </c>
      <c r="BF31" s="11" t="s">
        <v>197</v>
      </c>
      <c r="BG31" s="11" t="s">
        <v>197</v>
      </c>
      <c r="BH31" s="11" t="s">
        <v>197</v>
      </c>
      <c r="BI31" s="11" t="s">
        <v>197</v>
      </c>
      <c r="BJ31" s="11" t="s">
        <v>197</v>
      </c>
      <c r="BK31" s="11" t="s">
        <v>197</v>
      </c>
      <c r="BL31" s="11" t="s">
        <v>197</v>
      </c>
      <c r="BM31" s="11" t="s">
        <v>197</v>
      </c>
      <c r="BN31" s="11" t="s">
        <v>197</v>
      </c>
      <c r="BO31" s="11" t="s">
        <v>197</v>
      </c>
      <c r="BQ31" s="11">
        <v>0</v>
      </c>
      <c r="BR31" s="11">
        <v>0</v>
      </c>
      <c r="BS31" s="11">
        <v>0</v>
      </c>
      <c r="BT31" s="11">
        <v>0</v>
      </c>
      <c r="BU31" s="11">
        <v>0</v>
      </c>
      <c r="BV31" s="11">
        <v>50.365302999999997</v>
      </c>
      <c r="BW31" s="11">
        <v>0</v>
      </c>
      <c r="BX31" s="11">
        <v>0</v>
      </c>
      <c r="BY31" s="11">
        <v>0</v>
      </c>
      <c r="BZ31" s="11">
        <v>0</v>
      </c>
      <c r="CA31" s="11">
        <v>0</v>
      </c>
      <c r="CB31" s="11">
        <v>0</v>
      </c>
    </row>
    <row r="32" spans="1:80" ht="15.75" x14ac:dyDescent="0.25">
      <c r="B32" s="10" t="s">
        <v>45</v>
      </c>
      <c r="D32" s="11" t="s">
        <v>197</v>
      </c>
      <c r="E32" s="11" t="s">
        <v>197</v>
      </c>
      <c r="F32" s="11" t="s">
        <v>197</v>
      </c>
      <c r="G32" s="11" t="s">
        <v>197</v>
      </c>
      <c r="H32" s="11" t="s">
        <v>197</v>
      </c>
      <c r="I32" s="11" t="s">
        <v>197</v>
      </c>
      <c r="J32" s="11" t="s">
        <v>197</v>
      </c>
      <c r="K32" s="11" t="s">
        <v>197</v>
      </c>
      <c r="L32" s="11" t="s">
        <v>197</v>
      </c>
      <c r="M32" s="11" t="s">
        <v>197</v>
      </c>
      <c r="N32" s="11" t="s">
        <v>197</v>
      </c>
      <c r="O32" s="11" t="s">
        <v>197</v>
      </c>
      <c r="Q32" s="11" t="s">
        <v>197</v>
      </c>
      <c r="R32" s="11" t="s">
        <v>197</v>
      </c>
      <c r="S32" s="11" t="s">
        <v>197</v>
      </c>
      <c r="T32" s="11" t="s">
        <v>197</v>
      </c>
      <c r="U32" s="11" t="s">
        <v>197</v>
      </c>
      <c r="V32" s="11" t="s">
        <v>197</v>
      </c>
      <c r="W32" s="11" t="s">
        <v>197</v>
      </c>
      <c r="X32" s="11" t="s">
        <v>197</v>
      </c>
      <c r="Y32" s="11" t="s">
        <v>197</v>
      </c>
      <c r="Z32" s="11" t="s">
        <v>197</v>
      </c>
      <c r="AA32" s="11" t="s">
        <v>197</v>
      </c>
      <c r="AB32" s="11" t="s">
        <v>197</v>
      </c>
      <c r="AD32" s="11" t="s">
        <v>197</v>
      </c>
      <c r="AE32" s="11" t="s">
        <v>197</v>
      </c>
      <c r="AF32" s="11" t="s">
        <v>197</v>
      </c>
      <c r="AG32" s="11" t="s">
        <v>197</v>
      </c>
      <c r="AH32" s="11" t="s">
        <v>197</v>
      </c>
      <c r="AI32" s="11" t="s">
        <v>197</v>
      </c>
      <c r="AJ32" s="11" t="s">
        <v>197</v>
      </c>
      <c r="AK32" s="11" t="s">
        <v>197</v>
      </c>
      <c r="AL32" s="11" t="s">
        <v>197</v>
      </c>
      <c r="AM32" s="11" t="s">
        <v>197</v>
      </c>
      <c r="AN32" s="11" t="s">
        <v>197</v>
      </c>
      <c r="AO32" s="11" t="s">
        <v>197</v>
      </c>
      <c r="AQ32" s="11" t="s">
        <v>197</v>
      </c>
      <c r="AR32" s="11" t="s">
        <v>197</v>
      </c>
      <c r="AS32" s="11" t="s">
        <v>197</v>
      </c>
      <c r="AT32" s="11" t="s">
        <v>197</v>
      </c>
      <c r="AU32" s="11" t="s">
        <v>197</v>
      </c>
      <c r="AV32" s="11" t="s">
        <v>197</v>
      </c>
      <c r="AW32" s="11" t="s">
        <v>197</v>
      </c>
      <c r="AX32" s="11" t="s">
        <v>197</v>
      </c>
      <c r="AY32" s="11" t="s">
        <v>197</v>
      </c>
      <c r="AZ32" s="11" t="s">
        <v>197</v>
      </c>
      <c r="BA32" s="11" t="s">
        <v>197</v>
      </c>
      <c r="BB32" s="11" t="s">
        <v>197</v>
      </c>
      <c r="BD32" s="11" t="s">
        <v>197</v>
      </c>
      <c r="BE32" s="11" t="s">
        <v>197</v>
      </c>
      <c r="BF32" s="11" t="s">
        <v>197</v>
      </c>
      <c r="BG32" s="11" t="s">
        <v>197</v>
      </c>
      <c r="BH32" s="11" t="s">
        <v>197</v>
      </c>
      <c r="BI32" s="11" t="s">
        <v>197</v>
      </c>
      <c r="BJ32" s="11" t="s">
        <v>197</v>
      </c>
      <c r="BK32" s="11" t="s">
        <v>197</v>
      </c>
      <c r="BL32" s="11" t="s">
        <v>197</v>
      </c>
      <c r="BM32" s="11" t="s">
        <v>197</v>
      </c>
      <c r="BN32" s="11" t="s">
        <v>197</v>
      </c>
      <c r="BO32" s="11" t="s">
        <v>197</v>
      </c>
      <c r="BQ32" s="11">
        <v>0</v>
      </c>
      <c r="BR32" s="11">
        <v>0</v>
      </c>
      <c r="BS32" s="11">
        <v>0</v>
      </c>
      <c r="BT32" s="11">
        <v>0</v>
      </c>
      <c r="BU32" s="11">
        <v>0</v>
      </c>
      <c r="BV32" s="11">
        <v>0</v>
      </c>
      <c r="BW32" s="11">
        <v>0</v>
      </c>
      <c r="BX32" s="11">
        <v>0</v>
      </c>
      <c r="BY32" s="11">
        <v>0</v>
      </c>
      <c r="BZ32" s="11">
        <v>0</v>
      </c>
      <c r="CA32" s="11">
        <v>0</v>
      </c>
      <c r="CB32" s="11">
        <v>0</v>
      </c>
    </row>
    <row r="33" spans="2:80" ht="15.75" x14ac:dyDescent="0.25">
      <c r="B33" s="10" t="s">
        <v>49</v>
      </c>
      <c r="D33" s="11" t="s">
        <v>197</v>
      </c>
      <c r="E33" s="11" t="s">
        <v>197</v>
      </c>
      <c r="F33" s="11" t="s">
        <v>197</v>
      </c>
      <c r="G33" s="11" t="s">
        <v>197</v>
      </c>
      <c r="H33" s="11" t="s">
        <v>197</v>
      </c>
      <c r="I33" s="11" t="s">
        <v>197</v>
      </c>
      <c r="J33" s="11" t="s">
        <v>197</v>
      </c>
      <c r="K33" s="11" t="s">
        <v>197</v>
      </c>
      <c r="L33" s="11" t="s">
        <v>197</v>
      </c>
      <c r="M33" s="11" t="s">
        <v>197</v>
      </c>
      <c r="N33" s="11" t="s">
        <v>197</v>
      </c>
      <c r="O33" s="11" t="s">
        <v>197</v>
      </c>
      <c r="Q33" s="11" t="s">
        <v>197</v>
      </c>
      <c r="R33" s="11" t="s">
        <v>197</v>
      </c>
      <c r="S33" s="11" t="s">
        <v>197</v>
      </c>
      <c r="T33" s="11" t="s">
        <v>197</v>
      </c>
      <c r="U33" s="11" t="s">
        <v>197</v>
      </c>
      <c r="V33" s="11" t="s">
        <v>197</v>
      </c>
      <c r="W33" s="11" t="s">
        <v>197</v>
      </c>
      <c r="X33" s="11" t="s">
        <v>197</v>
      </c>
      <c r="Y33" s="11" t="s">
        <v>197</v>
      </c>
      <c r="Z33" s="11" t="s">
        <v>197</v>
      </c>
      <c r="AA33" s="11" t="s">
        <v>197</v>
      </c>
      <c r="AB33" s="11" t="s">
        <v>197</v>
      </c>
      <c r="AD33" s="11" t="s">
        <v>197</v>
      </c>
      <c r="AE33" s="11" t="s">
        <v>197</v>
      </c>
      <c r="AF33" s="11" t="s">
        <v>197</v>
      </c>
      <c r="AG33" s="11" t="s">
        <v>197</v>
      </c>
      <c r="AH33" s="11" t="s">
        <v>197</v>
      </c>
      <c r="AI33" s="11" t="s">
        <v>197</v>
      </c>
      <c r="AJ33" s="11" t="s">
        <v>197</v>
      </c>
      <c r="AK33" s="11" t="s">
        <v>197</v>
      </c>
      <c r="AL33" s="11" t="s">
        <v>197</v>
      </c>
      <c r="AM33" s="11" t="s">
        <v>197</v>
      </c>
      <c r="AN33" s="11" t="s">
        <v>197</v>
      </c>
      <c r="AO33" s="11" t="s">
        <v>197</v>
      </c>
      <c r="AQ33" s="11" t="s">
        <v>197</v>
      </c>
      <c r="AR33" s="11" t="s">
        <v>197</v>
      </c>
      <c r="AS33" s="11" t="s">
        <v>197</v>
      </c>
      <c r="AT33" s="11" t="s">
        <v>197</v>
      </c>
      <c r="AU33" s="11" t="s">
        <v>197</v>
      </c>
      <c r="AV33" s="11" t="s">
        <v>197</v>
      </c>
      <c r="AW33" s="11" t="s">
        <v>197</v>
      </c>
      <c r="AX33" s="11" t="s">
        <v>197</v>
      </c>
      <c r="AY33" s="11" t="s">
        <v>197</v>
      </c>
      <c r="AZ33" s="11" t="s">
        <v>197</v>
      </c>
      <c r="BA33" s="11" t="s">
        <v>197</v>
      </c>
      <c r="BB33" s="11" t="s">
        <v>197</v>
      </c>
      <c r="BD33" s="11" t="s">
        <v>197</v>
      </c>
      <c r="BE33" s="11" t="s">
        <v>197</v>
      </c>
      <c r="BF33" s="11" t="s">
        <v>197</v>
      </c>
      <c r="BG33" s="11" t="s">
        <v>197</v>
      </c>
      <c r="BH33" s="11" t="s">
        <v>197</v>
      </c>
      <c r="BI33" s="11" t="s">
        <v>197</v>
      </c>
      <c r="BJ33" s="11" t="s">
        <v>197</v>
      </c>
      <c r="BK33" s="11" t="s">
        <v>197</v>
      </c>
      <c r="BL33" s="11" t="s">
        <v>197</v>
      </c>
      <c r="BM33" s="11" t="s">
        <v>197</v>
      </c>
      <c r="BN33" s="11" t="s">
        <v>197</v>
      </c>
      <c r="BO33" s="11" t="s">
        <v>197</v>
      </c>
      <c r="BQ33" s="11">
        <v>0</v>
      </c>
      <c r="BR33" s="11">
        <v>0</v>
      </c>
      <c r="BS33" s="11">
        <v>0</v>
      </c>
      <c r="BT33" s="11">
        <v>0</v>
      </c>
      <c r="BU33" s="11">
        <v>0</v>
      </c>
      <c r="BV33" s="11">
        <v>0</v>
      </c>
      <c r="BW33" s="11">
        <v>0</v>
      </c>
      <c r="BX33" s="11">
        <v>0</v>
      </c>
      <c r="BY33" s="11">
        <v>0</v>
      </c>
      <c r="BZ33" s="11">
        <v>0</v>
      </c>
      <c r="CA33" s="11">
        <v>0</v>
      </c>
      <c r="CB33" s="11">
        <v>0</v>
      </c>
    </row>
    <row r="34" spans="2:80" ht="15.75" hidden="1" x14ac:dyDescent="0.25">
      <c r="B34" s="10" t="s">
        <v>64</v>
      </c>
      <c r="D34" s="11" t="s">
        <v>197</v>
      </c>
      <c r="E34" s="11" t="s">
        <v>197</v>
      </c>
      <c r="F34" s="11" t="s">
        <v>197</v>
      </c>
      <c r="G34" s="11" t="s">
        <v>197</v>
      </c>
      <c r="H34" s="11" t="s">
        <v>197</v>
      </c>
      <c r="I34" s="11" t="s">
        <v>197</v>
      </c>
      <c r="J34" s="11" t="s">
        <v>197</v>
      </c>
      <c r="K34" s="11" t="s">
        <v>197</v>
      </c>
      <c r="L34" s="11" t="s">
        <v>197</v>
      </c>
      <c r="M34" s="11" t="s">
        <v>197</v>
      </c>
      <c r="N34" s="11" t="s">
        <v>197</v>
      </c>
      <c r="O34" s="11" t="s">
        <v>197</v>
      </c>
      <c r="Q34" s="11" t="s">
        <v>197</v>
      </c>
      <c r="R34" s="11" t="s">
        <v>197</v>
      </c>
      <c r="S34" s="11" t="s">
        <v>197</v>
      </c>
      <c r="T34" s="11" t="s">
        <v>197</v>
      </c>
      <c r="U34" s="11" t="s">
        <v>197</v>
      </c>
      <c r="V34" s="11" t="s">
        <v>197</v>
      </c>
      <c r="W34" s="11" t="s">
        <v>197</v>
      </c>
      <c r="X34" s="11" t="s">
        <v>197</v>
      </c>
      <c r="Y34" s="11" t="s">
        <v>197</v>
      </c>
      <c r="Z34" s="11" t="s">
        <v>197</v>
      </c>
      <c r="AA34" s="11" t="s">
        <v>197</v>
      </c>
      <c r="AB34" s="11" t="s">
        <v>197</v>
      </c>
      <c r="AD34" s="11" t="s">
        <v>197</v>
      </c>
      <c r="AE34" s="11" t="s">
        <v>197</v>
      </c>
      <c r="AF34" s="11" t="s">
        <v>197</v>
      </c>
      <c r="AG34" s="11" t="s">
        <v>197</v>
      </c>
      <c r="AH34" s="11" t="s">
        <v>197</v>
      </c>
      <c r="AI34" s="11" t="s">
        <v>197</v>
      </c>
      <c r="AJ34" s="11" t="s">
        <v>197</v>
      </c>
      <c r="AK34" s="11" t="s">
        <v>197</v>
      </c>
      <c r="AL34" s="11" t="s">
        <v>197</v>
      </c>
      <c r="AM34" s="11" t="s">
        <v>197</v>
      </c>
      <c r="AN34" s="11" t="s">
        <v>197</v>
      </c>
      <c r="AO34" s="11" t="s">
        <v>197</v>
      </c>
      <c r="AQ34" s="11" t="s">
        <v>197</v>
      </c>
      <c r="AR34" s="11" t="s">
        <v>197</v>
      </c>
      <c r="AS34" s="11" t="s">
        <v>197</v>
      </c>
      <c r="AT34" s="11" t="s">
        <v>197</v>
      </c>
      <c r="AU34" s="11" t="s">
        <v>197</v>
      </c>
      <c r="AV34" s="11" t="s">
        <v>197</v>
      </c>
      <c r="AW34" s="11" t="s">
        <v>197</v>
      </c>
      <c r="AX34" s="11" t="s">
        <v>197</v>
      </c>
      <c r="AY34" s="11" t="s">
        <v>197</v>
      </c>
      <c r="AZ34" s="11" t="s">
        <v>197</v>
      </c>
      <c r="BA34" s="11" t="s">
        <v>197</v>
      </c>
      <c r="BB34" s="11" t="s">
        <v>197</v>
      </c>
      <c r="BD34" s="11" t="s">
        <v>197</v>
      </c>
      <c r="BE34" s="11" t="s">
        <v>197</v>
      </c>
      <c r="BF34" s="11" t="s">
        <v>197</v>
      </c>
      <c r="BG34" s="11" t="s">
        <v>197</v>
      </c>
      <c r="BH34" s="11" t="s">
        <v>197</v>
      </c>
      <c r="BI34" s="11" t="s">
        <v>197</v>
      </c>
      <c r="BJ34" s="11" t="s">
        <v>197</v>
      </c>
      <c r="BK34" s="11" t="s">
        <v>197</v>
      </c>
      <c r="BL34" s="11" t="s">
        <v>197</v>
      </c>
      <c r="BM34" s="11" t="s">
        <v>197</v>
      </c>
      <c r="BN34" s="11" t="s">
        <v>197</v>
      </c>
      <c r="BO34" s="11" t="s">
        <v>197</v>
      </c>
      <c r="BQ34" s="11">
        <v>0</v>
      </c>
      <c r="BR34" s="11">
        <v>0</v>
      </c>
      <c r="BS34" s="11">
        <v>0</v>
      </c>
      <c r="BT34" s="11">
        <v>0</v>
      </c>
      <c r="BU34" s="11">
        <v>0</v>
      </c>
      <c r="BV34" s="11">
        <v>0</v>
      </c>
      <c r="BW34" s="11">
        <v>0</v>
      </c>
      <c r="BX34" s="11">
        <v>0</v>
      </c>
      <c r="BY34" s="11">
        <v>0</v>
      </c>
      <c r="BZ34" s="11">
        <v>0</v>
      </c>
      <c r="CA34" s="11">
        <v>0</v>
      </c>
      <c r="CB34" s="11">
        <v>0</v>
      </c>
    </row>
    <row r="35" spans="2:80" ht="15.75" hidden="1" x14ac:dyDescent="0.25">
      <c r="B35" s="10" t="s">
        <v>58</v>
      </c>
      <c r="D35" s="11" t="s">
        <v>197</v>
      </c>
      <c r="E35" s="11" t="s">
        <v>197</v>
      </c>
      <c r="F35" s="11" t="s">
        <v>197</v>
      </c>
      <c r="G35" s="11" t="s">
        <v>197</v>
      </c>
      <c r="H35" s="11" t="s">
        <v>197</v>
      </c>
      <c r="I35" s="11" t="s">
        <v>197</v>
      </c>
      <c r="J35" s="11" t="s">
        <v>197</v>
      </c>
      <c r="K35" s="11" t="s">
        <v>197</v>
      </c>
      <c r="L35" s="11" t="s">
        <v>197</v>
      </c>
      <c r="M35" s="11" t="s">
        <v>197</v>
      </c>
      <c r="N35" s="11" t="s">
        <v>197</v>
      </c>
      <c r="O35" s="11" t="s">
        <v>197</v>
      </c>
      <c r="Q35" s="11" t="s">
        <v>197</v>
      </c>
      <c r="R35" s="11" t="s">
        <v>197</v>
      </c>
      <c r="S35" s="11" t="s">
        <v>197</v>
      </c>
      <c r="T35" s="11" t="s">
        <v>197</v>
      </c>
      <c r="U35" s="11" t="s">
        <v>197</v>
      </c>
      <c r="V35" s="11" t="s">
        <v>197</v>
      </c>
      <c r="W35" s="11" t="s">
        <v>197</v>
      </c>
      <c r="X35" s="11" t="s">
        <v>197</v>
      </c>
      <c r="Y35" s="11" t="s">
        <v>197</v>
      </c>
      <c r="Z35" s="11" t="s">
        <v>197</v>
      </c>
      <c r="AA35" s="11" t="s">
        <v>197</v>
      </c>
      <c r="AB35" s="11" t="s">
        <v>197</v>
      </c>
      <c r="AD35" s="11" t="s">
        <v>197</v>
      </c>
      <c r="AE35" s="11" t="s">
        <v>197</v>
      </c>
      <c r="AF35" s="11" t="s">
        <v>197</v>
      </c>
      <c r="AG35" s="11" t="s">
        <v>197</v>
      </c>
      <c r="AH35" s="11" t="s">
        <v>197</v>
      </c>
      <c r="AI35" s="11" t="s">
        <v>197</v>
      </c>
      <c r="AJ35" s="11" t="s">
        <v>197</v>
      </c>
      <c r="AK35" s="11" t="s">
        <v>197</v>
      </c>
      <c r="AL35" s="11" t="s">
        <v>197</v>
      </c>
      <c r="AM35" s="11" t="s">
        <v>197</v>
      </c>
      <c r="AN35" s="11" t="s">
        <v>197</v>
      </c>
      <c r="AO35" s="11" t="s">
        <v>197</v>
      </c>
      <c r="AQ35" s="11" t="s">
        <v>197</v>
      </c>
      <c r="AR35" s="11" t="s">
        <v>197</v>
      </c>
      <c r="AS35" s="11" t="s">
        <v>197</v>
      </c>
      <c r="AT35" s="11" t="s">
        <v>197</v>
      </c>
      <c r="AU35" s="11" t="s">
        <v>197</v>
      </c>
      <c r="AV35" s="11" t="s">
        <v>197</v>
      </c>
      <c r="AW35" s="11" t="s">
        <v>197</v>
      </c>
      <c r="AX35" s="11" t="s">
        <v>197</v>
      </c>
      <c r="AY35" s="11" t="s">
        <v>197</v>
      </c>
      <c r="AZ35" s="11" t="s">
        <v>197</v>
      </c>
      <c r="BA35" s="11" t="s">
        <v>197</v>
      </c>
      <c r="BB35" s="11" t="s">
        <v>197</v>
      </c>
      <c r="BD35" s="11" t="s">
        <v>197</v>
      </c>
      <c r="BE35" s="11" t="s">
        <v>197</v>
      </c>
      <c r="BF35" s="11" t="s">
        <v>197</v>
      </c>
      <c r="BG35" s="11" t="s">
        <v>197</v>
      </c>
      <c r="BH35" s="11" t="s">
        <v>197</v>
      </c>
      <c r="BI35" s="11" t="s">
        <v>197</v>
      </c>
      <c r="BJ35" s="11" t="s">
        <v>197</v>
      </c>
      <c r="BK35" s="11" t="s">
        <v>197</v>
      </c>
      <c r="BL35" s="11" t="s">
        <v>197</v>
      </c>
      <c r="BM35" s="11" t="s">
        <v>197</v>
      </c>
      <c r="BN35" s="11" t="s">
        <v>197</v>
      </c>
      <c r="BO35" s="11" t="s">
        <v>197</v>
      </c>
      <c r="BQ35" s="11">
        <v>0</v>
      </c>
      <c r="BR35" s="11">
        <v>0</v>
      </c>
      <c r="BS35" s="11">
        <v>0</v>
      </c>
      <c r="BT35" s="11">
        <v>0</v>
      </c>
      <c r="BU35" s="11">
        <v>0</v>
      </c>
      <c r="BV35" s="11">
        <v>0</v>
      </c>
      <c r="BW35" s="11">
        <v>0</v>
      </c>
      <c r="BX35" s="11">
        <v>0</v>
      </c>
      <c r="BY35" s="11">
        <v>0</v>
      </c>
      <c r="BZ35" s="11">
        <v>0</v>
      </c>
      <c r="CA35" s="11">
        <v>0</v>
      </c>
      <c r="CB35" s="11">
        <v>0</v>
      </c>
    </row>
    <row r="36" spans="2:80" ht="15.75" x14ac:dyDescent="0.25">
      <c r="B36" s="10" t="s">
        <v>56</v>
      </c>
      <c r="D36" s="11" t="s">
        <v>197</v>
      </c>
      <c r="E36" s="11" t="s">
        <v>197</v>
      </c>
      <c r="F36" s="11" t="s">
        <v>197</v>
      </c>
      <c r="G36" s="11" t="s">
        <v>197</v>
      </c>
      <c r="H36" s="11" t="s">
        <v>197</v>
      </c>
      <c r="I36" s="11" t="s">
        <v>197</v>
      </c>
      <c r="J36" s="11" t="s">
        <v>197</v>
      </c>
      <c r="K36" s="11" t="s">
        <v>197</v>
      </c>
      <c r="L36" s="11" t="s">
        <v>197</v>
      </c>
      <c r="M36" s="11" t="s">
        <v>197</v>
      </c>
      <c r="N36" s="11" t="s">
        <v>197</v>
      </c>
      <c r="O36" s="11" t="s">
        <v>197</v>
      </c>
      <c r="Q36" s="11" t="s">
        <v>197</v>
      </c>
      <c r="R36" s="11" t="s">
        <v>197</v>
      </c>
      <c r="S36" s="11" t="s">
        <v>197</v>
      </c>
      <c r="T36" s="11" t="s">
        <v>197</v>
      </c>
      <c r="U36" s="11" t="s">
        <v>197</v>
      </c>
      <c r="V36" s="11" t="s">
        <v>197</v>
      </c>
      <c r="W36" s="11" t="s">
        <v>197</v>
      </c>
      <c r="X36" s="11" t="s">
        <v>197</v>
      </c>
      <c r="Y36" s="11" t="s">
        <v>197</v>
      </c>
      <c r="Z36" s="11" t="s">
        <v>197</v>
      </c>
      <c r="AA36" s="11" t="s">
        <v>197</v>
      </c>
      <c r="AB36" s="11" t="s">
        <v>197</v>
      </c>
      <c r="AD36" s="11" t="s">
        <v>197</v>
      </c>
      <c r="AE36" s="11" t="s">
        <v>197</v>
      </c>
      <c r="AF36" s="11" t="s">
        <v>197</v>
      </c>
      <c r="AG36" s="11" t="s">
        <v>197</v>
      </c>
      <c r="AH36" s="11" t="s">
        <v>197</v>
      </c>
      <c r="AI36" s="11" t="s">
        <v>197</v>
      </c>
      <c r="AJ36" s="11" t="s">
        <v>197</v>
      </c>
      <c r="AK36" s="11" t="s">
        <v>197</v>
      </c>
      <c r="AL36" s="11" t="s">
        <v>197</v>
      </c>
      <c r="AM36" s="11" t="s">
        <v>197</v>
      </c>
      <c r="AN36" s="11" t="s">
        <v>197</v>
      </c>
      <c r="AO36" s="11" t="s">
        <v>197</v>
      </c>
      <c r="AQ36" s="11" t="s">
        <v>197</v>
      </c>
      <c r="AR36" s="11" t="s">
        <v>197</v>
      </c>
      <c r="AS36" s="11" t="s">
        <v>197</v>
      </c>
      <c r="AT36" s="11" t="s">
        <v>197</v>
      </c>
      <c r="AU36" s="11" t="s">
        <v>197</v>
      </c>
      <c r="AV36" s="11" t="s">
        <v>197</v>
      </c>
      <c r="AW36" s="11" t="s">
        <v>197</v>
      </c>
      <c r="AX36" s="11" t="s">
        <v>197</v>
      </c>
      <c r="AY36" s="11" t="s">
        <v>197</v>
      </c>
      <c r="AZ36" s="11" t="s">
        <v>197</v>
      </c>
      <c r="BA36" s="11" t="s">
        <v>197</v>
      </c>
      <c r="BB36" s="11" t="s">
        <v>197</v>
      </c>
      <c r="BD36" s="11" t="s">
        <v>197</v>
      </c>
      <c r="BE36" s="11" t="s">
        <v>197</v>
      </c>
      <c r="BF36" s="11" t="s">
        <v>197</v>
      </c>
      <c r="BG36" s="11" t="s">
        <v>197</v>
      </c>
      <c r="BH36" s="11" t="s">
        <v>197</v>
      </c>
      <c r="BI36" s="11" t="s">
        <v>197</v>
      </c>
      <c r="BJ36" s="11" t="s">
        <v>197</v>
      </c>
      <c r="BK36" s="11" t="s">
        <v>197</v>
      </c>
      <c r="BL36" s="11" t="s">
        <v>197</v>
      </c>
      <c r="BM36" s="11" t="s">
        <v>197</v>
      </c>
      <c r="BN36" s="11" t="s">
        <v>197</v>
      </c>
      <c r="BO36" s="11" t="s">
        <v>197</v>
      </c>
      <c r="BQ36" s="11">
        <v>0</v>
      </c>
      <c r="BR36" s="11">
        <v>0</v>
      </c>
      <c r="BS36" s="11">
        <v>0</v>
      </c>
      <c r="BT36" s="11">
        <v>0</v>
      </c>
      <c r="BU36" s="11">
        <v>0</v>
      </c>
      <c r="BV36" s="11">
        <v>0</v>
      </c>
      <c r="BW36" s="11">
        <v>0</v>
      </c>
      <c r="BX36" s="11">
        <v>0</v>
      </c>
      <c r="BY36" s="11">
        <v>0</v>
      </c>
      <c r="BZ36" s="11">
        <v>0</v>
      </c>
      <c r="CA36" s="11">
        <v>0</v>
      </c>
      <c r="CB36" s="11">
        <v>0</v>
      </c>
    </row>
    <row r="37" spans="2:80" ht="15.75" x14ac:dyDescent="0.25">
      <c r="B37" s="8" t="s">
        <v>47</v>
      </c>
      <c r="D37" s="9" t="s">
        <v>197</v>
      </c>
      <c r="E37" s="9" t="s">
        <v>197</v>
      </c>
      <c r="F37" s="9" t="s">
        <v>197</v>
      </c>
      <c r="G37" s="9" t="s">
        <v>197</v>
      </c>
      <c r="H37" s="9" t="s">
        <v>197</v>
      </c>
      <c r="I37" s="9" t="s">
        <v>197</v>
      </c>
      <c r="J37" s="9" t="s">
        <v>197</v>
      </c>
      <c r="K37" s="9" t="s">
        <v>197</v>
      </c>
      <c r="L37" s="9" t="s">
        <v>197</v>
      </c>
      <c r="M37" s="9" t="s">
        <v>197</v>
      </c>
      <c r="N37" s="9" t="s">
        <v>197</v>
      </c>
      <c r="O37" s="9" t="s">
        <v>197</v>
      </c>
      <c r="Q37" s="9" t="s">
        <v>197</v>
      </c>
      <c r="R37" s="9" t="s">
        <v>197</v>
      </c>
      <c r="S37" s="9" t="s">
        <v>197</v>
      </c>
      <c r="T37" s="9" t="s">
        <v>197</v>
      </c>
      <c r="U37" s="9" t="s">
        <v>197</v>
      </c>
      <c r="V37" s="9" t="s">
        <v>197</v>
      </c>
      <c r="W37" s="9" t="s">
        <v>197</v>
      </c>
      <c r="X37" s="9" t="s">
        <v>197</v>
      </c>
      <c r="Y37" s="9" t="s">
        <v>197</v>
      </c>
      <c r="Z37" s="9" t="s">
        <v>197</v>
      </c>
      <c r="AA37" s="9" t="s">
        <v>197</v>
      </c>
      <c r="AB37" s="9" t="s">
        <v>197</v>
      </c>
      <c r="AD37" s="9" t="s">
        <v>197</v>
      </c>
      <c r="AE37" s="9" t="s">
        <v>197</v>
      </c>
      <c r="AF37" s="9" t="s">
        <v>197</v>
      </c>
      <c r="AG37" s="9" t="s">
        <v>197</v>
      </c>
      <c r="AH37" s="9" t="s">
        <v>197</v>
      </c>
      <c r="AI37" s="9" t="s">
        <v>197</v>
      </c>
      <c r="AJ37" s="9" t="s">
        <v>197</v>
      </c>
      <c r="AK37" s="9" t="s">
        <v>197</v>
      </c>
      <c r="AL37" s="9" t="s">
        <v>197</v>
      </c>
      <c r="AM37" s="9" t="s">
        <v>197</v>
      </c>
      <c r="AN37" s="9" t="s">
        <v>197</v>
      </c>
      <c r="AO37" s="9" t="s">
        <v>197</v>
      </c>
      <c r="AQ37" s="9" t="s">
        <v>197</v>
      </c>
      <c r="AR37" s="9" t="s">
        <v>197</v>
      </c>
      <c r="AS37" s="9" t="s">
        <v>197</v>
      </c>
      <c r="AT37" s="9" t="s">
        <v>197</v>
      </c>
      <c r="AU37" s="9" t="s">
        <v>197</v>
      </c>
      <c r="AV37" s="9" t="s">
        <v>197</v>
      </c>
      <c r="AW37" s="9" t="s">
        <v>197</v>
      </c>
      <c r="AX37" s="9" t="s">
        <v>197</v>
      </c>
      <c r="AY37" s="9" t="s">
        <v>197</v>
      </c>
      <c r="AZ37" s="9" t="s">
        <v>197</v>
      </c>
      <c r="BA37" s="9" t="s">
        <v>197</v>
      </c>
      <c r="BB37" s="9" t="s">
        <v>197</v>
      </c>
      <c r="BD37" s="9" t="s">
        <v>197</v>
      </c>
      <c r="BE37" s="9" t="s">
        <v>197</v>
      </c>
      <c r="BF37" s="9" t="s">
        <v>197</v>
      </c>
      <c r="BG37" s="9" t="s">
        <v>197</v>
      </c>
      <c r="BH37" s="9" t="s">
        <v>197</v>
      </c>
      <c r="BI37" s="9" t="s">
        <v>197</v>
      </c>
      <c r="BJ37" s="9" t="s">
        <v>197</v>
      </c>
      <c r="BK37" s="9" t="s">
        <v>197</v>
      </c>
      <c r="BL37" s="9" t="s">
        <v>197</v>
      </c>
      <c r="BM37" s="9" t="s">
        <v>197</v>
      </c>
      <c r="BN37" s="9" t="s">
        <v>197</v>
      </c>
      <c r="BO37" s="9" t="s">
        <v>197</v>
      </c>
      <c r="BQ37" s="9">
        <v>0</v>
      </c>
      <c r="BR37" s="9">
        <v>0</v>
      </c>
      <c r="BS37" s="9">
        <v>0</v>
      </c>
      <c r="BT37" s="9">
        <v>0</v>
      </c>
      <c r="BU37" s="9">
        <v>0</v>
      </c>
      <c r="BV37" s="9">
        <v>0</v>
      </c>
      <c r="BW37" s="9">
        <v>0</v>
      </c>
      <c r="BX37" s="9">
        <v>0</v>
      </c>
      <c r="BY37" s="9">
        <v>0</v>
      </c>
      <c r="BZ37" s="9">
        <v>0</v>
      </c>
      <c r="CA37" s="9">
        <v>0</v>
      </c>
      <c r="CB37" s="9">
        <v>0</v>
      </c>
    </row>
    <row r="38" spans="2:80" ht="15.75" x14ac:dyDescent="0.25">
      <c r="B38" s="8" t="s">
        <v>139</v>
      </c>
      <c r="D38" s="9" t="s">
        <v>197</v>
      </c>
      <c r="E38" s="9" t="s">
        <v>197</v>
      </c>
      <c r="F38" s="9" t="s">
        <v>197</v>
      </c>
      <c r="G38" s="9" t="s">
        <v>197</v>
      </c>
      <c r="H38" s="9" t="s">
        <v>197</v>
      </c>
      <c r="I38" s="9" t="s">
        <v>197</v>
      </c>
      <c r="J38" s="9" t="s">
        <v>197</v>
      </c>
      <c r="K38" s="9" t="s">
        <v>197</v>
      </c>
      <c r="L38" s="9" t="s">
        <v>197</v>
      </c>
      <c r="M38" s="9" t="s">
        <v>197</v>
      </c>
      <c r="N38" s="9" t="s">
        <v>197</v>
      </c>
      <c r="O38" s="9" t="s">
        <v>197</v>
      </c>
      <c r="Q38" s="9" t="s">
        <v>197</v>
      </c>
      <c r="R38" s="9" t="s">
        <v>197</v>
      </c>
      <c r="S38" s="9" t="s">
        <v>197</v>
      </c>
      <c r="T38" s="9" t="s">
        <v>197</v>
      </c>
      <c r="U38" s="9" t="s">
        <v>197</v>
      </c>
      <c r="V38" s="9" t="s">
        <v>197</v>
      </c>
      <c r="W38" s="9" t="s">
        <v>197</v>
      </c>
      <c r="X38" s="9" t="s">
        <v>197</v>
      </c>
      <c r="Y38" s="9" t="s">
        <v>197</v>
      </c>
      <c r="Z38" s="9" t="s">
        <v>197</v>
      </c>
      <c r="AA38" s="9" t="s">
        <v>197</v>
      </c>
      <c r="AB38" s="9" t="s">
        <v>197</v>
      </c>
      <c r="AD38" s="9" t="s">
        <v>197</v>
      </c>
      <c r="AE38" s="9" t="s">
        <v>197</v>
      </c>
      <c r="AF38" s="9" t="s">
        <v>197</v>
      </c>
      <c r="AG38" s="9" t="s">
        <v>197</v>
      </c>
      <c r="AH38" s="9" t="s">
        <v>197</v>
      </c>
      <c r="AI38" s="9" t="s">
        <v>197</v>
      </c>
      <c r="AJ38" s="9" t="s">
        <v>197</v>
      </c>
      <c r="AK38" s="9" t="s">
        <v>197</v>
      </c>
      <c r="AL38" s="9" t="s">
        <v>197</v>
      </c>
      <c r="AM38" s="9" t="s">
        <v>197</v>
      </c>
      <c r="AN38" s="9" t="s">
        <v>197</v>
      </c>
      <c r="AO38" s="9" t="s">
        <v>197</v>
      </c>
      <c r="AQ38" s="9" t="s">
        <v>197</v>
      </c>
      <c r="AR38" s="9" t="s">
        <v>197</v>
      </c>
      <c r="AS38" s="9" t="s">
        <v>197</v>
      </c>
      <c r="AT38" s="9" t="s">
        <v>197</v>
      </c>
      <c r="AU38" s="9" t="s">
        <v>197</v>
      </c>
      <c r="AV38" s="9" t="s">
        <v>197</v>
      </c>
      <c r="AW38" s="9" t="s">
        <v>197</v>
      </c>
      <c r="AX38" s="9" t="s">
        <v>197</v>
      </c>
      <c r="AY38" s="9" t="s">
        <v>197</v>
      </c>
      <c r="AZ38" s="9" t="s">
        <v>197</v>
      </c>
      <c r="BA38" s="9" t="s">
        <v>197</v>
      </c>
      <c r="BB38" s="9" t="s">
        <v>197</v>
      </c>
      <c r="BD38" s="9" t="s">
        <v>197</v>
      </c>
      <c r="BE38" s="9" t="s">
        <v>197</v>
      </c>
      <c r="BF38" s="9" t="s">
        <v>197</v>
      </c>
      <c r="BG38" s="9" t="s">
        <v>197</v>
      </c>
      <c r="BH38" s="9" t="s">
        <v>197</v>
      </c>
      <c r="BI38" s="9" t="s">
        <v>197</v>
      </c>
      <c r="BJ38" s="9" t="s">
        <v>197</v>
      </c>
      <c r="BK38" s="9" t="s">
        <v>197</v>
      </c>
      <c r="BL38" s="9" t="s">
        <v>197</v>
      </c>
      <c r="BM38" s="9" t="s">
        <v>197</v>
      </c>
      <c r="BN38" s="9" t="s">
        <v>197</v>
      </c>
      <c r="BO38" s="9" t="s">
        <v>197</v>
      </c>
      <c r="BQ38" s="9">
        <v>0</v>
      </c>
      <c r="BR38" s="9">
        <v>0</v>
      </c>
      <c r="BS38" s="9">
        <v>0</v>
      </c>
      <c r="BT38" s="9">
        <v>0</v>
      </c>
      <c r="BU38" s="9">
        <v>0</v>
      </c>
      <c r="BV38" s="9">
        <v>0</v>
      </c>
      <c r="BW38" s="9">
        <v>0</v>
      </c>
      <c r="BX38" s="9">
        <v>0</v>
      </c>
      <c r="BY38" s="9">
        <v>0</v>
      </c>
      <c r="BZ38" s="9">
        <v>0</v>
      </c>
      <c r="CA38" s="9">
        <v>0</v>
      </c>
      <c r="CB38" s="9">
        <v>0</v>
      </c>
    </row>
    <row r="39" spans="2:80" ht="15.75" x14ac:dyDescent="0.25">
      <c r="B39" s="10" t="s">
        <v>81</v>
      </c>
      <c r="D39" s="11" t="s">
        <v>197</v>
      </c>
      <c r="E39" s="11" t="s">
        <v>197</v>
      </c>
      <c r="F39" s="11" t="s">
        <v>197</v>
      </c>
      <c r="G39" s="11" t="s">
        <v>197</v>
      </c>
      <c r="H39" s="11" t="s">
        <v>197</v>
      </c>
      <c r="I39" s="11" t="s">
        <v>197</v>
      </c>
      <c r="J39" s="11" t="s">
        <v>197</v>
      </c>
      <c r="K39" s="11" t="s">
        <v>197</v>
      </c>
      <c r="L39" s="11" t="s">
        <v>197</v>
      </c>
      <c r="M39" s="11" t="s">
        <v>197</v>
      </c>
      <c r="N39" s="11" t="s">
        <v>197</v>
      </c>
      <c r="O39" s="11" t="s">
        <v>197</v>
      </c>
      <c r="Q39" s="11" t="s">
        <v>197</v>
      </c>
      <c r="R39" s="11" t="s">
        <v>197</v>
      </c>
      <c r="S39" s="11" t="s">
        <v>197</v>
      </c>
      <c r="T39" s="11" t="s">
        <v>197</v>
      </c>
      <c r="U39" s="11" t="s">
        <v>197</v>
      </c>
      <c r="V39" s="11" t="s">
        <v>197</v>
      </c>
      <c r="W39" s="11" t="s">
        <v>197</v>
      </c>
      <c r="X39" s="11" t="s">
        <v>197</v>
      </c>
      <c r="Y39" s="11" t="s">
        <v>197</v>
      </c>
      <c r="Z39" s="11" t="s">
        <v>197</v>
      </c>
      <c r="AA39" s="11" t="s">
        <v>197</v>
      </c>
      <c r="AB39" s="11" t="s">
        <v>197</v>
      </c>
      <c r="AD39" s="11" t="s">
        <v>197</v>
      </c>
      <c r="AE39" s="11" t="s">
        <v>197</v>
      </c>
      <c r="AF39" s="11" t="s">
        <v>197</v>
      </c>
      <c r="AG39" s="11" t="s">
        <v>197</v>
      </c>
      <c r="AH39" s="11" t="s">
        <v>197</v>
      </c>
      <c r="AI39" s="11" t="s">
        <v>197</v>
      </c>
      <c r="AJ39" s="11" t="s">
        <v>197</v>
      </c>
      <c r="AK39" s="11" t="s">
        <v>197</v>
      </c>
      <c r="AL39" s="11" t="s">
        <v>197</v>
      </c>
      <c r="AM39" s="11" t="s">
        <v>197</v>
      </c>
      <c r="AN39" s="11" t="s">
        <v>197</v>
      </c>
      <c r="AO39" s="11" t="s">
        <v>197</v>
      </c>
      <c r="AQ39" s="11" t="s">
        <v>197</v>
      </c>
      <c r="AR39" s="11" t="s">
        <v>197</v>
      </c>
      <c r="AS39" s="11" t="s">
        <v>197</v>
      </c>
      <c r="AT39" s="11" t="s">
        <v>197</v>
      </c>
      <c r="AU39" s="11" t="s">
        <v>197</v>
      </c>
      <c r="AV39" s="11" t="s">
        <v>197</v>
      </c>
      <c r="AW39" s="11" t="s">
        <v>197</v>
      </c>
      <c r="AX39" s="11" t="s">
        <v>197</v>
      </c>
      <c r="AY39" s="11" t="s">
        <v>197</v>
      </c>
      <c r="AZ39" s="11" t="s">
        <v>197</v>
      </c>
      <c r="BA39" s="11" t="s">
        <v>197</v>
      </c>
      <c r="BB39" s="11" t="s">
        <v>197</v>
      </c>
      <c r="BD39" s="11" t="s">
        <v>197</v>
      </c>
      <c r="BE39" s="11" t="s">
        <v>197</v>
      </c>
      <c r="BF39" s="11" t="s">
        <v>197</v>
      </c>
      <c r="BG39" s="11" t="s">
        <v>197</v>
      </c>
      <c r="BH39" s="11" t="s">
        <v>197</v>
      </c>
      <c r="BI39" s="11" t="s">
        <v>197</v>
      </c>
      <c r="BJ39" s="11" t="s">
        <v>197</v>
      </c>
      <c r="BK39" s="11" t="s">
        <v>197</v>
      </c>
      <c r="BL39" s="11" t="s">
        <v>197</v>
      </c>
      <c r="BM39" s="11" t="s">
        <v>197</v>
      </c>
      <c r="BN39" s="11" t="s">
        <v>197</v>
      </c>
      <c r="BO39" s="11" t="s">
        <v>197</v>
      </c>
      <c r="BQ39" s="11">
        <v>0</v>
      </c>
      <c r="BR39" s="11">
        <v>0</v>
      </c>
      <c r="BS39" s="11">
        <v>0</v>
      </c>
      <c r="BT39" s="11">
        <v>0</v>
      </c>
      <c r="BU39" s="11">
        <v>0</v>
      </c>
      <c r="BV39" s="11">
        <v>0</v>
      </c>
      <c r="BW39" s="11">
        <v>0</v>
      </c>
      <c r="BX39" s="11">
        <v>0</v>
      </c>
      <c r="BY39" s="11">
        <v>0</v>
      </c>
      <c r="BZ39" s="11">
        <v>0</v>
      </c>
      <c r="CA39" s="11">
        <v>0</v>
      </c>
      <c r="CB39" s="11">
        <v>0</v>
      </c>
    </row>
    <row r="40" spans="2:80" ht="15.75" x14ac:dyDescent="0.25">
      <c r="B40" s="10" t="s">
        <v>68</v>
      </c>
      <c r="D40" s="11" t="s">
        <v>197</v>
      </c>
      <c r="E40" s="11" t="s">
        <v>197</v>
      </c>
      <c r="F40" s="11" t="s">
        <v>197</v>
      </c>
      <c r="G40" s="11" t="s">
        <v>197</v>
      </c>
      <c r="H40" s="11" t="s">
        <v>197</v>
      </c>
      <c r="I40" s="11" t="s">
        <v>197</v>
      </c>
      <c r="J40" s="11" t="s">
        <v>197</v>
      </c>
      <c r="K40" s="11" t="s">
        <v>197</v>
      </c>
      <c r="L40" s="11" t="s">
        <v>197</v>
      </c>
      <c r="M40" s="11" t="s">
        <v>197</v>
      </c>
      <c r="N40" s="11" t="s">
        <v>197</v>
      </c>
      <c r="O40" s="11" t="s">
        <v>197</v>
      </c>
      <c r="Q40" s="11" t="s">
        <v>197</v>
      </c>
      <c r="R40" s="11" t="s">
        <v>197</v>
      </c>
      <c r="S40" s="11" t="s">
        <v>197</v>
      </c>
      <c r="T40" s="11" t="s">
        <v>197</v>
      </c>
      <c r="U40" s="11" t="s">
        <v>197</v>
      </c>
      <c r="V40" s="11" t="s">
        <v>197</v>
      </c>
      <c r="W40" s="11" t="s">
        <v>197</v>
      </c>
      <c r="X40" s="11" t="s">
        <v>197</v>
      </c>
      <c r="Y40" s="11" t="s">
        <v>197</v>
      </c>
      <c r="Z40" s="11" t="s">
        <v>197</v>
      </c>
      <c r="AA40" s="11" t="s">
        <v>197</v>
      </c>
      <c r="AB40" s="11" t="s">
        <v>197</v>
      </c>
      <c r="AD40" s="11" t="s">
        <v>197</v>
      </c>
      <c r="AE40" s="11" t="s">
        <v>197</v>
      </c>
      <c r="AF40" s="11" t="s">
        <v>197</v>
      </c>
      <c r="AG40" s="11" t="s">
        <v>197</v>
      </c>
      <c r="AH40" s="11" t="s">
        <v>197</v>
      </c>
      <c r="AI40" s="11" t="s">
        <v>197</v>
      </c>
      <c r="AJ40" s="11" t="s">
        <v>197</v>
      </c>
      <c r="AK40" s="11" t="s">
        <v>197</v>
      </c>
      <c r="AL40" s="11" t="s">
        <v>197</v>
      </c>
      <c r="AM40" s="11" t="s">
        <v>197</v>
      </c>
      <c r="AN40" s="11" t="s">
        <v>197</v>
      </c>
      <c r="AO40" s="11" t="s">
        <v>197</v>
      </c>
      <c r="AQ40" s="11" t="s">
        <v>197</v>
      </c>
      <c r="AR40" s="11" t="s">
        <v>197</v>
      </c>
      <c r="AS40" s="11" t="s">
        <v>197</v>
      </c>
      <c r="AT40" s="11" t="s">
        <v>197</v>
      </c>
      <c r="AU40" s="11" t="s">
        <v>197</v>
      </c>
      <c r="AV40" s="11" t="s">
        <v>197</v>
      </c>
      <c r="AW40" s="11" t="s">
        <v>197</v>
      </c>
      <c r="AX40" s="11" t="s">
        <v>197</v>
      </c>
      <c r="AY40" s="11" t="s">
        <v>197</v>
      </c>
      <c r="AZ40" s="11" t="s">
        <v>197</v>
      </c>
      <c r="BA40" s="11" t="s">
        <v>197</v>
      </c>
      <c r="BB40" s="11" t="s">
        <v>197</v>
      </c>
      <c r="BD40" s="11" t="s">
        <v>197</v>
      </c>
      <c r="BE40" s="11" t="s">
        <v>197</v>
      </c>
      <c r="BF40" s="11" t="s">
        <v>197</v>
      </c>
      <c r="BG40" s="11" t="s">
        <v>197</v>
      </c>
      <c r="BH40" s="11" t="s">
        <v>197</v>
      </c>
      <c r="BI40" s="11" t="s">
        <v>197</v>
      </c>
      <c r="BJ40" s="11" t="s">
        <v>197</v>
      </c>
      <c r="BK40" s="11" t="s">
        <v>197</v>
      </c>
      <c r="BL40" s="11" t="s">
        <v>197</v>
      </c>
      <c r="BM40" s="11" t="s">
        <v>197</v>
      </c>
      <c r="BN40" s="11" t="s">
        <v>197</v>
      </c>
      <c r="BO40" s="11" t="s">
        <v>197</v>
      </c>
      <c r="BQ40" s="11">
        <v>0</v>
      </c>
      <c r="BR40" s="11">
        <v>0</v>
      </c>
      <c r="BS40" s="11">
        <v>0</v>
      </c>
      <c r="BT40" s="11">
        <v>0</v>
      </c>
      <c r="BU40" s="11">
        <v>0</v>
      </c>
      <c r="BV40" s="11">
        <v>0</v>
      </c>
      <c r="BW40" s="11">
        <v>0</v>
      </c>
      <c r="BX40" s="11">
        <v>0</v>
      </c>
      <c r="BY40" s="11">
        <v>0</v>
      </c>
      <c r="BZ40" s="11">
        <v>0</v>
      </c>
      <c r="CA40" s="11">
        <v>0</v>
      </c>
      <c r="CB40" s="11">
        <v>0</v>
      </c>
    </row>
    <row r="41" spans="2:80" ht="15.75" hidden="1" x14ac:dyDescent="0.25">
      <c r="B41" s="10" t="s">
        <v>72</v>
      </c>
      <c r="D41" s="11" t="s">
        <v>197</v>
      </c>
      <c r="E41" s="11" t="s">
        <v>197</v>
      </c>
      <c r="F41" s="11" t="s">
        <v>197</v>
      </c>
      <c r="G41" s="11" t="s">
        <v>197</v>
      </c>
      <c r="H41" s="11" t="s">
        <v>197</v>
      </c>
      <c r="I41" s="11" t="s">
        <v>197</v>
      </c>
      <c r="J41" s="11" t="s">
        <v>197</v>
      </c>
      <c r="K41" s="11" t="s">
        <v>197</v>
      </c>
      <c r="L41" s="11" t="s">
        <v>197</v>
      </c>
      <c r="M41" s="11" t="s">
        <v>197</v>
      </c>
      <c r="N41" s="11" t="s">
        <v>197</v>
      </c>
      <c r="O41" s="11" t="s">
        <v>197</v>
      </c>
      <c r="Q41" s="11" t="s">
        <v>197</v>
      </c>
      <c r="R41" s="11" t="s">
        <v>197</v>
      </c>
      <c r="S41" s="11" t="s">
        <v>197</v>
      </c>
      <c r="T41" s="11" t="s">
        <v>197</v>
      </c>
      <c r="U41" s="11" t="s">
        <v>197</v>
      </c>
      <c r="V41" s="11" t="s">
        <v>197</v>
      </c>
      <c r="W41" s="11" t="s">
        <v>197</v>
      </c>
      <c r="X41" s="11" t="s">
        <v>197</v>
      </c>
      <c r="Y41" s="11" t="s">
        <v>197</v>
      </c>
      <c r="Z41" s="11" t="s">
        <v>197</v>
      </c>
      <c r="AA41" s="11" t="s">
        <v>197</v>
      </c>
      <c r="AB41" s="11" t="s">
        <v>197</v>
      </c>
      <c r="AD41" s="11" t="s">
        <v>197</v>
      </c>
      <c r="AE41" s="11" t="s">
        <v>197</v>
      </c>
      <c r="AF41" s="11" t="s">
        <v>197</v>
      </c>
      <c r="AG41" s="11" t="s">
        <v>197</v>
      </c>
      <c r="AH41" s="11" t="s">
        <v>197</v>
      </c>
      <c r="AI41" s="11" t="s">
        <v>197</v>
      </c>
      <c r="AJ41" s="11" t="s">
        <v>197</v>
      </c>
      <c r="AK41" s="11" t="s">
        <v>197</v>
      </c>
      <c r="AL41" s="11" t="s">
        <v>197</v>
      </c>
      <c r="AM41" s="11" t="s">
        <v>197</v>
      </c>
      <c r="AN41" s="11" t="s">
        <v>197</v>
      </c>
      <c r="AO41" s="11" t="s">
        <v>197</v>
      </c>
      <c r="AQ41" s="11" t="s">
        <v>197</v>
      </c>
      <c r="AR41" s="11" t="s">
        <v>197</v>
      </c>
      <c r="AS41" s="11" t="s">
        <v>197</v>
      </c>
      <c r="AT41" s="11" t="s">
        <v>197</v>
      </c>
      <c r="AU41" s="11" t="s">
        <v>197</v>
      </c>
      <c r="AV41" s="11" t="s">
        <v>197</v>
      </c>
      <c r="AW41" s="11" t="s">
        <v>197</v>
      </c>
      <c r="AX41" s="11" t="s">
        <v>197</v>
      </c>
      <c r="AY41" s="11" t="s">
        <v>197</v>
      </c>
      <c r="AZ41" s="11" t="s">
        <v>197</v>
      </c>
      <c r="BA41" s="11" t="s">
        <v>197</v>
      </c>
      <c r="BB41" s="11" t="s">
        <v>197</v>
      </c>
      <c r="BD41" s="11" t="s">
        <v>197</v>
      </c>
      <c r="BE41" s="11" t="s">
        <v>197</v>
      </c>
      <c r="BF41" s="11" t="s">
        <v>197</v>
      </c>
      <c r="BG41" s="11" t="s">
        <v>197</v>
      </c>
      <c r="BH41" s="11" t="s">
        <v>197</v>
      </c>
      <c r="BI41" s="11" t="s">
        <v>197</v>
      </c>
      <c r="BJ41" s="11" t="s">
        <v>197</v>
      </c>
      <c r="BK41" s="11" t="s">
        <v>197</v>
      </c>
      <c r="BL41" s="11" t="s">
        <v>197</v>
      </c>
      <c r="BM41" s="11" t="s">
        <v>197</v>
      </c>
      <c r="BN41" s="11" t="s">
        <v>197</v>
      </c>
      <c r="BO41" s="11" t="s">
        <v>197</v>
      </c>
      <c r="BQ41" s="11">
        <v>0</v>
      </c>
      <c r="BR41" s="11">
        <v>0</v>
      </c>
      <c r="BS41" s="11">
        <v>0</v>
      </c>
      <c r="BT41" s="11">
        <v>0</v>
      </c>
      <c r="BU41" s="11">
        <v>0</v>
      </c>
      <c r="BV41" s="11">
        <v>0</v>
      </c>
      <c r="BW41" s="11">
        <v>0</v>
      </c>
      <c r="BX41" s="11">
        <v>0</v>
      </c>
      <c r="BY41" s="11">
        <v>0</v>
      </c>
      <c r="BZ41" s="11">
        <v>0</v>
      </c>
      <c r="CA41" s="11">
        <v>0</v>
      </c>
      <c r="CB41" s="11">
        <v>0</v>
      </c>
    </row>
    <row r="42" spans="2:80" ht="15.75" x14ac:dyDescent="0.25">
      <c r="B42" s="10" t="s">
        <v>76</v>
      </c>
      <c r="D42" s="11" t="s">
        <v>197</v>
      </c>
      <c r="E42" s="11" t="s">
        <v>197</v>
      </c>
      <c r="F42" s="11" t="s">
        <v>197</v>
      </c>
      <c r="G42" s="11" t="s">
        <v>197</v>
      </c>
      <c r="H42" s="11" t="s">
        <v>197</v>
      </c>
      <c r="I42" s="11" t="s">
        <v>197</v>
      </c>
      <c r="J42" s="11" t="s">
        <v>197</v>
      </c>
      <c r="K42" s="11" t="s">
        <v>197</v>
      </c>
      <c r="L42" s="11" t="s">
        <v>197</v>
      </c>
      <c r="M42" s="11" t="s">
        <v>197</v>
      </c>
      <c r="N42" s="11" t="s">
        <v>197</v>
      </c>
      <c r="O42" s="11" t="s">
        <v>197</v>
      </c>
      <c r="Q42" s="11" t="s">
        <v>197</v>
      </c>
      <c r="R42" s="11" t="s">
        <v>197</v>
      </c>
      <c r="S42" s="11" t="s">
        <v>197</v>
      </c>
      <c r="T42" s="11" t="s">
        <v>197</v>
      </c>
      <c r="U42" s="11" t="s">
        <v>197</v>
      </c>
      <c r="V42" s="11" t="s">
        <v>197</v>
      </c>
      <c r="W42" s="11" t="s">
        <v>197</v>
      </c>
      <c r="X42" s="11" t="s">
        <v>197</v>
      </c>
      <c r="Y42" s="11" t="s">
        <v>197</v>
      </c>
      <c r="Z42" s="11" t="s">
        <v>197</v>
      </c>
      <c r="AA42" s="11" t="s">
        <v>197</v>
      </c>
      <c r="AB42" s="11" t="s">
        <v>197</v>
      </c>
      <c r="AD42" s="11" t="s">
        <v>197</v>
      </c>
      <c r="AE42" s="11" t="s">
        <v>197</v>
      </c>
      <c r="AF42" s="11" t="s">
        <v>197</v>
      </c>
      <c r="AG42" s="11" t="s">
        <v>197</v>
      </c>
      <c r="AH42" s="11" t="s">
        <v>197</v>
      </c>
      <c r="AI42" s="11" t="s">
        <v>197</v>
      </c>
      <c r="AJ42" s="11" t="s">
        <v>197</v>
      </c>
      <c r="AK42" s="11" t="s">
        <v>197</v>
      </c>
      <c r="AL42" s="11" t="s">
        <v>197</v>
      </c>
      <c r="AM42" s="11" t="s">
        <v>197</v>
      </c>
      <c r="AN42" s="11" t="s">
        <v>197</v>
      </c>
      <c r="AO42" s="11" t="s">
        <v>197</v>
      </c>
      <c r="AQ42" s="11" t="s">
        <v>197</v>
      </c>
      <c r="AR42" s="11" t="s">
        <v>197</v>
      </c>
      <c r="AS42" s="11" t="s">
        <v>197</v>
      </c>
      <c r="AT42" s="11" t="s">
        <v>197</v>
      </c>
      <c r="AU42" s="11" t="s">
        <v>197</v>
      </c>
      <c r="AV42" s="11" t="s">
        <v>197</v>
      </c>
      <c r="AW42" s="11" t="s">
        <v>197</v>
      </c>
      <c r="AX42" s="11" t="s">
        <v>197</v>
      </c>
      <c r="AY42" s="11" t="s">
        <v>197</v>
      </c>
      <c r="AZ42" s="11" t="s">
        <v>197</v>
      </c>
      <c r="BA42" s="11" t="s">
        <v>197</v>
      </c>
      <c r="BB42" s="11" t="s">
        <v>197</v>
      </c>
      <c r="BD42" s="11" t="s">
        <v>197</v>
      </c>
      <c r="BE42" s="11" t="s">
        <v>197</v>
      </c>
      <c r="BF42" s="11" t="s">
        <v>197</v>
      </c>
      <c r="BG42" s="11" t="s">
        <v>197</v>
      </c>
      <c r="BH42" s="11" t="s">
        <v>197</v>
      </c>
      <c r="BI42" s="11" t="s">
        <v>197</v>
      </c>
      <c r="BJ42" s="11" t="s">
        <v>197</v>
      </c>
      <c r="BK42" s="11" t="s">
        <v>197</v>
      </c>
      <c r="BL42" s="11" t="s">
        <v>197</v>
      </c>
      <c r="BM42" s="11" t="s">
        <v>197</v>
      </c>
      <c r="BN42" s="11" t="s">
        <v>197</v>
      </c>
      <c r="BO42" s="11" t="s">
        <v>197</v>
      </c>
      <c r="BQ42" s="11">
        <v>0</v>
      </c>
      <c r="BR42" s="11">
        <v>0</v>
      </c>
      <c r="BS42" s="11">
        <v>0</v>
      </c>
      <c r="BT42" s="11">
        <v>0</v>
      </c>
      <c r="BU42" s="11">
        <v>0</v>
      </c>
      <c r="BV42" s="11">
        <v>0</v>
      </c>
      <c r="BW42" s="11">
        <v>0</v>
      </c>
      <c r="BX42" s="11">
        <v>0</v>
      </c>
      <c r="BY42" s="11">
        <v>0</v>
      </c>
      <c r="BZ42" s="11">
        <v>0</v>
      </c>
      <c r="CA42" s="11">
        <v>0</v>
      </c>
      <c r="CB42" s="11">
        <v>0</v>
      </c>
    </row>
  </sheetData>
  <mergeCells count="146">
    <mergeCell ref="BZ25:BZ26"/>
    <mergeCell ref="CA25:CA26"/>
    <mergeCell ref="CB25:CB26"/>
    <mergeCell ref="BU25:BU26"/>
    <mergeCell ref="BV25:BV26"/>
    <mergeCell ref="BW25:BW26"/>
    <mergeCell ref="BX25:BX26"/>
    <mergeCell ref="BY25:BY26"/>
    <mergeCell ref="BO25:BO26"/>
    <mergeCell ref="BQ25:BQ26"/>
    <mergeCell ref="BR25:BR26"/>
    <mergeCell ref="BS25:BS26"/>
    <mergeCell ref="BT25:BT26"/>
    <mergeCell ref="BJ25:BJ26"/>
    <mergeCell ref="BK25:BK26"/>
    <mergeCell ref="BL25:BL26"/>
    <mergeCell ref="BM25:BM26"/>
    <mergeCell ref="BN25:BN26"/>
    <mergeCell ref="BE25:BE26"/>
    <mergeCell ref="BF25:BF26"/>
    <mergeCell ref="BG25:BG26"/>
    <mergeCell ref="BH25:BH26"/>
    <mergeCell ref="BI25:BI26"/>
    <mergeCell ref="AY25:AY26"/>
    <mergeCell ref="AZ25:AZ26"/>
    <mergeCell ref="BA25:BA26"/>
    <mergeCell ref="BB25:BB26"/>
    <mergeCell ref="BD25:BD26"/>
    <mergeCell ref="AT25:AT26"/>
    <mergeCell ref="AU25:AU26"/>
    <mergeCell ref="AV25:AV26"/>
    <mergeCell ref="AW25:AW26"/>
    <mergeCell ref="AX25:AX26"/>
    <mergeCell ref="AN25:AN26"/>
    <mergeCell ref="AO25:AO26"/>
    <mergeCell ref="AQ25:AQ26"/>
    <mergeCell ref="AR25:AR26"/>
    <mergeCell ref="AS25:AS26"/>
    <mergeCell ref="AI25:AI26"/>
    <mergeCell ref="AJ25:AJ26"/>
    <mergeCell ref="AK25:AK26"/>
    <mergeCell ref="AL25:AL26"/>
    <mergeCell ref="AM25:AM26"/>
    <mergeCell ref="AD25:AD26"/>
    <mergeCell ref="AE25:AE26"/>
    <mergeCell ref="AF25:AF26"/>
    <mergeCell ref="AG25:AG26"/>
    <mergeCell ref="AH25:AH26"/>
    <mergeCell ref="X25:X26"/>
    <mergeCell ref="Y25:Y26"/>
    <mergeCell ref="Z25:Z26"/>
    <mergeCell ref="AA25:AA26"/>
    <mergeCell ref="AB25:AB26"/>
    <mergeCell ref="S25:S26"/>
    <mergeCell ref="T25:T26"/>
    <mergeCell ref="U25:U26"/>
    <mergeCell ref="V25:V26"/>
    <mergeCell ref="W25:W26"/>
    <mergeCell ref="M25:M26"/>
    <mergeCell ref="N25:N26"/>
    <mergeCell ref="O25:O26"/>
    <mergeCell ref="Q25:Q26"/>
    <mergeCell ref="R25:R26"/>
    <mergeCell ref="H25:H26"/>
    <mergeCell ref="I25:I26"/>
    <mergeCell ref="J25:J26"/>
    <mergeCell ref="K25:K26"/>
    <mergeCell ref="L25:L26"/>
    <mergeCell ref="B25:B26"/>
    <mergeCell ref="D25:D26"/>
    <mergeCell ref="E25:E26"/>
    <mergeCell ref="F25:F26"/>
    <mergeCell ref="G25:G26"/>
    <mergeCell ref="CA4:CA5"/>
    <mergeCell ref="CB4:CB5"/>
    <mergeCell ref="BV4:BV5"/>
    <mergeCell ref="BW4:BW5"/>
    <mergeCell ref="BX4:BX5"/>
    <mergeCell ref="BY4:BY5"/>
    <mergeCell ref="BZ4:BZ5"/>
    <mergeCell ref="BQ4:BQ5"/>
    <mergeCell ref="BR4:BR5"/>
    <mergeCell ref="BS4:BS5"/>
    <mergeCell ref="BT4:BT5"/>
    <mergeCell ref="BU4:BU5"/>
    <mergeCell ref="I4:I5"/>
    <mergeCell ref="J4:J5"/>
    <mergeCell ref="BN4:BN5"/>
    <mergeCell ref="BO4:BO5"/>
    <mergeCell ref="BI4:BI5"/>
    <mergeCell ref="BJ4:BJ5"/>
    <mergeCell ref="BK4:BK5"/>
    <mergeCell ref="BL4:BL5"/>
    <mergeCell ref="BM4:BM5"/>
    <mergeCell ref="BD4:BD5"/>
    <mergeCell ref="BE4:BE5"/>
    <mergeCell ref="BF4:BF5"/>
    <mergeCell ref="BG4:BG5"/>
    <mergeCell ref="BH4:BH5"/>
    <mergeCell ref="AZ4:AZ5"/>
    <mergeCell ref="BA4:BA5"/>
    <mergeCell ref="BB4:BB5"/>
    <mergeCell ref="AU4:AU5"/>
    <mergeCell ref="AV4:AV5"/>
    <mergeCell ref="AW4:AW5"/>
    <mergeCell ref="AX4:AX5"/>
    <mergeCell ref="AY4:AY5"/>
    <mergeCell ref="AN4:AN5"/>
    <mergeCell ref="AR4:AR5"/>
    <mergeCell ref="AS4:AS5"/>
    <mergeCell ref="AT4:AT5"/>
    <mergeCell ref="AQ4:AQ5"/>
    <mergeCell ref="AO4:AO5"/>
    <mergeCell ref="AE4:AE5"/>
    <mergeCell ref="AF4:AF5"/>
    <mergeCell ref="AG4:AG5"/>
    <mergeCell ref="AM4:AM5"/>
    <mergeCell ref="AK4:AK5"/>
    <mergeCell ref="AI4:AI5"/>
    <mergeCell ref="AJ4:AJ5"/>
    <mergeCell ref="AH4:AH5"/>
    <mergeCell ref="AL4:AL5"/>
    <mergeCell ref="AB4:AB5"/>
    <mergeCell ref="AD4:AD5"/>
    <mergeCell ref="AA4:AA5"/>
    <mergeCell ref="B4:B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D4:D5"/>
    <mergeCell ref="E4:E5"/>
    <mergeCell ref="K4:K5"/>
    <mergeCell ref="L4:L5"/>
    <mergeCell ref="M4:M5"/>
    <mergeCell ref="N4:N5"/>
    <mergeCell ref="O4:O5"/>
    <mergeCell ref="F4:F5"/>
    <mergeCell ref="G4:G5"/>
    <mergeCell ref="H4:H5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Planilha12"/>
  <dimension ref="A2:CB21"/>
  <sheetViews>
    <sheetView showGridLines="0" zoomScale="85" zoomScaleNormal="85" workbookViewId="0"/>
  </sheetViews>
  <sheetFormatPr defaultRowHeight="15" x14ac:dyDescent="0.25"/>
  <cols>
    <col min="2" max="2" width="48" customWidth="1"/>
    <col min="3" max="3" width="1.7109375" customWidth="1"/>
    <col min="4" max="15" width="8.85546875" customWidth="1"/>
    <col min="16" max="16" width="1.7109375" customWidth="1"/>
    <col min="17" max="28" width="8.85546875" customWidth="1"/>
    <col min="29" max="29" width="1.7109375" customWidth="1"/>
    <col min="30" max="41" width="8.85546875" customWidth="1"/>
    <col min="42" max="42" width="1.7109375" customWidth="1"/>
    <col min="43" max="54" width="8.85546875" customWidth="1"/>
    <col min="55" max="55" width="1.7109375" customWidth="1"/>
    <col min="56" max="67" width="8.85546875" customWidth="1"/>
    <col min="68" max="68" width="1.7109375" customWidth="1"/>
  </cols>
  <sheetData>
    <row r="2" spans="1:80" ht="23.25" x14ac:dyDescent="0.35">
      <c r="B2" s="1" t="s">
        <v>141</v>
      </c>
      <c r="D2" s="2"/>
      <c r="E2" s="2"/>
      <c r="F2" s="4"/>
      <c r="G2" s="4"/>
      <c r="H2" s="2"/>
      <c r="I2" s="2"/>
      <c r="J2" s="3"/>
      <c r="K2" s="2"/>
      <c r="L2" s="2"/>
      <c r="M2" s="4"/>
      <c r="N2" s="4"/>
      <c r="O2" s="2"/>
      <c r="Q2" s="2"/>
      <c r="R2" s="2"/>
      <c r="S2" s="4"/>
      <c r="T2" s="4"/>
      <c r="U2" s="2"/>
      <c r="V2" s="2"/>
      <c r="W2" s="3"/>
      <c r="X2" s="2"/>
      <c r="Y2" s="2"/>
      <c r="Z2" s="4"/>
      <c r="AA2" s="4"/>
      <c r="AB2" s="2"/>
      <c r="AD2" s="3"/>
      <c r="AE2" s="2"/>
      <c r="AF2" s="2"/>
      <c r="AG2" s="4"/>
      <c r="AH2" s="4"/>
      <c r="AI2" s="2"/>
      <c r="AJ2" s="2"/>
      <c r="AK2" s="2"/>
      <c r="AL2" s="2"/>
      <c r="AM2" s="2"/>
      <c r="AN2" s="2"/>
      <c r="AO2" s="2"/>
      <c r="AQ2" s="2"/>
      <c r="AR2" s="2"/>
      <c r="AS2" s="2"/>
      <c r="AT2" s="4"/>
      <c r="AU2" s="4"/>
      <c r="AV2" s="2"/>
      <c r="AW2" s="2"/>
      <c r="AX2" s="2"/>
      <c r="AY2" s="2"/>
      <c r="AZ2" s="2"/>
      <c r="BA2" s="2"/>
      <c r="BB2" s="42"/>
      <c r="BD2" s="2"/>
      <c r="BE2" s="2"/>
      <c r="BF2" s="2"/>
      <c r="BG2" s="4"/>
      <c r="BH2" s="4"/>
      <c r="BI2" s="2"/>
      <c r="BJ2" s="2"/>
      <c r="BK2" s="2"/>
      <c r="BL2" s="2"/>
      <c r="BM2" s="2"/>
      <c r="BN2" s="2"/>
      <c r="BO2" s="42"/>
      <c r="BQ2" s="2"/>
      <c r="BR2" s="2"/>
      <c r="BS2" s="2"/>
      <c r="BT2" s="4"/>
      <c r="BU2" s="4"/>
      <c r="BV2" s="2"/>
      <c r="BW2" s="2"/>
      <c r="BX2" s="2"/>
      <c r="BY2" s="2"/>
      <c r="BZ2" s="2"/>
      <c r="CA2" s="2"/>
      <c r="CB2" s="42"/>
    </row>
    <row r="3" spans="1:80" ht="15.75" x14ac:dyDescent="0.25">
      <c r="B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D3" s="5"/>
      <c r="AE3" s="5"/>
      <c r="AF3" s="5"/>
      <c r="AG3" s="5"/>
      <c r="AH3" s="5"/>
      <c r="AI3" s="5"/>
      <c r="AJ3" s="5"/>
      <c r="AQ3" s="5"/>
      <c r="AR3" s="5"/>
      <c r="AS3" s="5"/>
      <c r="AT3" s="5"/>
      <c r="AU3" s="5"/>
      <c r="AV3" s="5"/>
      <c r="AW3" s="5"/>
      <c r="BD3" s="5"/>
      <c r="BE3" s="5"/>
      <c r="BF3" s="5"/>
      <c r="BG3" s="5"/>
      <c r="BH3" s="5"/>
      <c r="BI3" s="5"/>
      <c r="BJ3" s="5"/>
      <c r="BQ3" s="5"/>
      <c r="BR3" s="5"/>
      <c r="BS3" s="5"/>
      <c r="BT3" s="5"/>
      <c r="BU3" s="5"/>
      <c r="BV3" s="5"/>
      <c r="BW3" s="5"/>
    </row>
    <row r="4" spans="1:80" ht="15" customHeight="1" x14ac:dyDescent="0.25">
      <c r="B4" s="69"/>
      <c r="D4" s="68">
        <v>42370</v>
      </c>
      <c r="E4" s="68">
        <v>42401</v>
      </c>
      <c r="F4" s="68">
        <v>42430</v>
      </c>
      <c r="G4" s="68">
        <v>42461</v>
      </c>
      <c r="H4" s="68">
        <v>42491</v>
      </c>
      <c r="I4" s="68">
        <v>42522</v>
      </c>
      <c r="J4" s="68">
        <v>42552</v>
      </c>
      <c r="K4" s="68">
        <v>42583</v>
      </c>
      <c r="L4" s="68">
        <v>42614</v>
      </c>
      <c r="M4" s="68">
        <v>42644</v>
      </c>
      <c r="N4" s="68">
        <v>42675</v>
      </c>
      <c r="O4" s="68">
        <v>42705</v>
      </c>
      <c r="Q4" s="68">
        <v>42736</v>
      </c>
      <c r="R4" s="68">
        <v>42767</v>
      </c>
      <c r="S4" s="68">
        <v>42795</v>
      </c>
      <c r="T4" s="68">
        <v>42826</v>
      </c>
      <c r="U4" s="68">
        <v>42856</v>
      </c>
      <c r="V4" s="68">
        <v>42887</v>
      </c>
      <c r="W4" s="68">
        <v>42917</v>
      </c>
      <c r="X4" s="68">
        <v>42948</v>
      </c>
      <c r="Y4" s="68">
        <v>42979</v>
      </c>
      <c r="Z4" s="68">
        <v>43009</v>
      </c>
      <c r="AA4" s="68">
        <v>43040</v>
      </c>
      <c r="AB4" s="68">
        <v>43070</v>
      </c>
      <c r="AD4" s="68">
        <v>43101</v>
      </c>
      <c r="AE4" s="68">
        <v>43132</v>
      </c>
      <c r="AF4" s="68">
        <v>43160</v>
      </c>
      <c r="AG4" s="68">
        <v>43191</v>
      </c>
      <c r="AH4" s="68">
        <v>43221</v>
      </c>
      <c r="AI4" s="68">
        <v>43252</v>
      </c>
      <c r="AJ4" s="68">
        <v>43282</v>
      </c>
      <c r="AK4" s="68">
        <v>43313</v>
      </c>
      <c r="AL4" s="68">
        <v>43344</v>
      </c>
      <c r="AM4" s="68">
        <v>43374</v>
      </c>
      <c r="AN4" s="68">
        <v>43405</v>
      </c>
      <c r="AO4" s="68">
        <v>43435</v>
      </c>
      <c r="AQ4" s="68">
        <v>43466</v>
      </c>
      <c r="AR4" s="68">
        <v>43497</v>
      </c>
      <c r="AS4" s="68">
        <v>43525</v>
      </c>
      <c r="AT4" s="68">
        <v>43556</v>
      </c>
      <c r="AU4" s="68">
        <v>43586</v>
      </c>
      <c r="AV4" s="68">
        <v>43617</v>
      </c>
      <c r="AW4" s="68">
        <v>43647</v>
      </c>
      <c r="AX4" s="68">
        <v>43678</v>
      </c>
      <c r="AY4" s="68">
        <v>43709</v>
      </c>
      <c r="AZ4" s="68">
        <v>43739</v>
      </c>
      <c r="BA4" s="68">
        <v>43770</v>
      </c>
      <c r="BB4" s="68">
        <v>43800</v>
      </c>
      <c r="BD4" s="68">
        <v>43831</v>
      </c>
      <c r="BE4" s="68">
        <v>43862</v>
      </c>
      <c r="BF4" s="68">
        <v>43891</v>
      </c>
      <c r="BG4" s="68">
        <v>43922</v>
      </c>
      <c r="BH4" s="68">
        <v>43952</v>
      </c>
      <c r="BI4" s="68">
        <v>43983</v>
      </c>
      <c r="BJ4" s="68">
        <v>44013</v>
      </c>
      <c r="BK4" s="68">
        <v>44044</v>
      </c>
      <c r="BL4" s="68">
        <v>44075</v>
      </c>
      <c r="BM4" s="68">
        <v>44105</v>
      </c>
      <c r="BN4" s="68">
        <v>44136</v>
      </c>
      <c r="BO4" s="68">
        <v>44166</v>
      </c>
      <c r="BQ4" s="68">
        <v>44197</v>
      </c>
      <c r="BR4" s="68">
        <v>44228</v>
      </c>
      <c r="BS4" s="68">
        <v>44256</v>
      </c>
      <c r="BT4" s="68">
        <v>44287</v>
      </c>
      <c r="BU4" s="68">
        <v>44317</v>
      </c>
      <c r="BV4" s="68">
        <v>44348</v>
      </c>
      <c r="BW4" s="68">
        <v>44378</v>
      </c>
      <c r="BX4" s="68">
        <v>44409</v>
      </c>
      <c r="BY4" s="68">
        <v>44440</v>
      </c>
      <c r="BZ4" s="68">
        <v>44470</v>
      </c>
      <c r="CA4" s="68">
        <v>44501</v>
      </c>
      <c r="CB4" s="68">
        <v>44531</v>
      </c>
    </row>
    <row r="5" spans="1:80" ht="15" customHeight="1" x14ac:dyDescent="0.25">
      <c r="B5" s="69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D5" s="68"/>
      <c r="BE5" s="68"/>
      <c r="BF5" s="68"/>
      <c r="BG5" s="68"/>
      <c r="BH5" s="68"/>
      <c r="BI5" s="68"/>
      <c r="BJ5" s="68"/>
      <c r="BK5" s="68"/>
      <c r="BL5" s="68"/>
      <c r="BM5" s="68"/>
      <c r="BN5" s="68"/>
      <c r="BO5" s="68"/>
      <c r="BQ5" s="68"/>
      <c r="BR5" s="68"/>
      <c r="BS5" s="68"/>
      <c r="BT5" s="68"/>
      <c r="BU5" s="68"/>
      <c r="BV5" s="68"/>
      <c r="BW5" s="68"/>
      <c r="BX5" s="68"/>
      <c r="BY5" s="68"/>
      <c r="BZ5" s="68"/>
      <c r="CA5" s="68"/>
      <c r="CB5" s="68"/>
    </row>
    <row r="6" spans="1:80" ht="15.75" x14ac:dyDescent="0.25">
      <c r="A6" s="5"/>
      <c r="B6" s="6" t="s">
        <v>137</v>
      </c>
      <c r="D6" s="7">
        <f>SUM(D7,D17,D16)</f>
        <v>782.60016200000007</v>
      </c>
      <c r="E6" s="7">
        <f t="shared" ref="E6:BO6" si="0">SUM(E7,E17,E16)</f>
        <v>915.598386</v>
      </c>
      <c r="F6" s="7">
        <f t="shared" si="0"/>
        <v>1103.3704600000001</v>
      </c>
      <c r="G6" s="7">
        <f t="shared" si="0"/>
        <v>1106.6454189999999</v>
      </c>
      <c r="H6" s="7">
        <f t="shared" si="0"/>
        <v>1150.9600420000002</v>
      </c>
      <c r="I6" s="7">
        <f t="shared" si="0"/>
        <v>1164.902116</v>
      </c>
      <c r="J6" s="7">
        <f t="shared" si="0"/>
        <v>1238.2712859999999</v>
      </c>
      <c r="K6" s="7">
        <f t="shared" si="0"/>
        <v>1294.864779</v>
      </c>
      <c r="L6" s="7">
        <f t="shared" si="0"/>
        <v>1156.337863</v>
      </c>
      <c r="M6" s="7">
        <f t="shared" si="0"/>
        <v>1003.7638699999999</v>
      </c>
      <c r="N6" s="7">
        <f t="shared" si="0"/>
        <v>889.10618699999998</v>
      </c>
      <c r="O6" s="7">
        <f t="shared" si="0"/>
        <v>863.95478300000013</v>
      </c>
      <c r="Q6" s="7">
        <f t="shared" si="0"/>
        <v>710.32095799999991</v>
      </c>
      <c r="R6" s="7">
        <f t="shared" si="0"/>
        <v>873.03154399999994</v>
      </c>
      <c r="S6" s="7">
        <f t="shared" si="0"/>
        <v>1153.4436229999999</v>
      </c>
      <c r="T6" s="7">
        <f t="shared" si="0"/>
        <v>1138.3564959999999</v>
      </c>
      <c r="U6" s="7">
        <f t="shared" si="0"/>
        <v>1287.1355859999999</v>
      </c>
      <c r="V6" s="7">
        <f t="shared" si="0"/>
        <v>1240.0834969999999</v>
      </c>
      <c r="W6" s="7">
        <f t="shared" si="0"/>
        <v>1437.122793</v>
      </c>
      <c r="X6" s="7">
        <f t="shared" si="0"/>
        <v>1483.1181610000001</v>
      </c>
      <c r="Y6" s="7">
        <f t="shared" si="0"/>
        <v>1472.3020979999999</v>
      </c>
      <c r="Z6" s="7">
        <f t="shared" si="0"/>
        <v>1352.178128</v>
      </c>
      <c r="AA6" s="7">
        <f t="shared" si="0"/>
        <v>1204.3894679999999</v>
      </c>
      <c r="AB6" s="7">
        <f t="shared" si="0"/>
        <v>1116.5795260000002</v>
      </c>
      <c r="AD6" s="7">
        <f t="shared" si="0"/>
        <v>937.2968689999999</v>
      </c>
      <c r="AE6" s="7">
        <f t="shared" si="0"/>
        <v>1006.6652039999999</v>
      </c>
      <c r="AF6" s="7">
        <f t="shared" si="0"/>
        <v>1255.4032629999999</v>
      </c>
      <c r="AG6" s="7">
        <f t="shared" si="0"/>
        <v>1281.4163759999999</v>
      </c>
      <c r="AH6" s="7">
        <f t="shared" si="0"/>
        <v>1283.593889</v>
      </c>
      <c r="AI6" s="7">
        <f t="shared" si="0"/>
        <v>1382.6742319999998</v>
      </c>
      <c r="AJ6" s="7">
        <f t="shared" si="0"/>
        <v>1428.885863</v>
      </c>
      <c r="AK6" s="7">
        <f t="shared" si="0"/>
        <v>1503.1768530000002</v>
      </c>
      <c r="AL6" s="7">
        <f t="shared" si="0"/>
        <v>1418.441644</v>
      </c>
      <c r="AM6" s="7">
        <f t="shared" si="0"/>
        <v>1410.5905850000001</v>
      </c>
      <c r="AN6" s="7">
        <f t="shared" si="0"/>
        <v>1275.2254739999998</v>
      </c>
      <c r="AO6" s="7">
        <f t="shared" si="0"/>
        <v>1142.3593210000001</v>
      </c>
      <c r="AQ6" s="7">
        <f t="shared" si="0"/>
        <v>993.60351900000012</v>
      </c>
      <c r="AR6" s="7">
        <f t="shared" si="0"/>
        <v>1164.1877020000002</v>
      </c>
      <c r="AS6" s="7">
        <f t="shared" si="0"/>
        <v>1273.561267</v>
      </c>
      <c r="AT6" s="7">
        <f t="shared" si="0"/>
        <v>1106.518675</v>
      </c>
      <c r="AU6" s="7">
        <f t="shared" si="0"/>
        <v>1152.49182</v>
      </c>
      <c r="AV6" s="7">
        <f t="shared" si="0"/>
        <v>1288.020325</v>
      </c>
      <c r="AW6" s="7">
        <f t="shared" si="0"/>
        <v>1511.2137110000001</v>
      </c>
      <c r="AX6" s="7">
        <f t="shared" si="0"/>
        <v>1529.2182600000001</v>
      </c>
      <c r="AY6" s="7">
        <f t="shared" si="0"/>
        <v>1404.5972160000001</v>
      </c>
      <c r="AZ6" s="7">
        <f t="shared" si="0"/>
        <v>1460.508034</v>
      </c>
      <c r="BA6" s="7">
        <f t="shared" si="0"/>
        <v>1363.2119680000001</v>
      </c>
      <c r="BB6" s="7">
        <f t="shared" si="0"/>
        <v>955.68922100000009</v>
      </c>
      <c r="BD6" s="7">
        <f t="shared" si="0"/>
        <v>753.377028</v>
      </c>
      <c r="BE6" s="7">
        <f t="shared" si="0"/>
        <v>908.0058889999998</v>
      </c>
      <c r="BF6" s="7">
        <f t="shared" si="0"/>
        <v>1055.6007779999998</v>
      </c>
      <c r="BG6" s="7">
        <f t="shared" si="0"/>
        <v>1190.0261109999999</v>
      </c>
      <c r="BH6" s="7">
        <f t="shared" si="0"/>
        <v>1413.1090680000002</v>
      </c>
      <c r="BI6" s="7">
        <f t="shared" si="0"/>
        <v>1289.9323690000001</v>
      </c>
      <c r="BJ6" s="7">
        <f t="shared" si="0"/>
        <v>1406.912233</v>
      </c>
      <c r="BK6" s="7">
        <f t="shared" si="0"/>
        <v>1444.6818210000001</v>
      </c>
      <c r="BL6" s="7">
        <f t="shared" si="0"/>
        <v>1387.6867999999999</v>
      </c>
      <c r="BM6" s="7">
        <f t="shared" si="0"/>
        <v>1354.4856599999998</v>
      </c>
      <c r="BN6" s="7">
        <f t="shared" si="0"/>
        <v>1330.944526</v>
      </c>
      <c r="BO6" s="7">
        <f t="shared" si="0"/>
        <v>995.69179999999983</v>
      </c>
      <c r="BQ6" s="7">
        <f t="shared" ref="BQ6:CB6" si="1">SUM(BQ7,BQ17,BQ16)</f>
        <v>677.51679000000001</v>
      </c>
      <c r="BR6" s="7">
        <f t="shared" si="1"/>
        <v>745.27946200000008</v>
      </c>
      <c r="BS6" s="7">
        <f t="shared" si="1"/>
        <v>1383.8420099999998</v>
      </c>
      <c r="BT6" s="7">
        <f t="shared" si="1"/>
        <v>1389.0768799999998</v>
      </c>
      <c r="BU6" s="7">
        <f t="shared" si="1"/>
        <v>1488.224393</v>
      </c>
      <c r="BV6" s="7">
        <f t="shared" si="1"/>
        <v>1359.0756319999998</v>
      </c>
      <c r="BW6" s="7">
        <f t="shared" si="1"/>
        <v>0</v>
      </c>
      <c r="BX6" s="7">
        <f t="shared" si="1"/>
        <v>0</v>
      </c>
      <c r="BY6" s="7">
        <f t="shared" si="1"/>
        <v>0</v>
      </c>
      <c r="BZ6" s="7">
        <f t="shared" si="1"/>
        <v>0</v>
      </c>
      <c r="CA6" s="7">
        <f t="shared" si="1"/>
        <v>0</v>
      </c>
      <c r="CB6" s="7">
        <f t="shared" si="1"/>
        <v>0</v>
      </c>
    </row>
    <row r="7" spans="1:80" ht="15.75" x14ac:dyDescent="0.25">
      <c r="B7" s="8" t="s">
        <v>138</v>
      </c>
      <c r="D7" s="9">
        <f>SUM(D8:D15)</f>
        <v>503.51929700000005</v>
      </c>
      <c r="E7" s="9">
        <f t="shared" ref="E7:BO7" si="2">SUM(E8:E15)</f>
        <v>599.40745700000002</v>
      </c>
      <c r="F7" s="9">
        <f t="shared" si="2"/>
        <v>757.88383500000009</v>
      </c>
      <c r="G7" s="9">
        <f t="shared" si="2"/>
        <v>768.94193299999995</v>
      </c>
      <c r="H7" s="9">
        <f t="shared" si="2"/>
        <v>797.65097500000002</v>
      </c>
      <c r="I7" s="9">
        <f t="shared" si="2"/>
        <v>784.89417800000001</v>
      </c>
      <c r="J7" s="9">
        <f t="shared" si="2"/>
        <v>827.54975999999988</v>
      </c>
      <c r="K7" s="9">
        <f t="shared" si="2"/>
        <v>885.23294999999996</v>
      </c>
      <c r="L7" s="9">
        <f t="shared" si="2"/>
        <v>763.33427400000005</v>
      </c>
      <c r="M7" s="9">
        <f t="shared" si="2"/>
        <v>611.39804099999992</v>
      </c>
      <c r="N7" s="9">
        <f t="shared" si="2"/>
        <v>529.84412999999995</v>
      </c>
      <c r="O7" s="9">
        <f t="shared" si="2"/>
        <v>540.63504900000009</v>
      </c>
      <c r="Q7" s="9">
        <f t="shared" si="2"/>
        <v>379.22543099999996</v>
      </c>
      <c r="R7" s="9">
        <f t="shared" si="2"/>
        <v>588.90690099999995</v>
      </c>
      <c r="S7" s="9">
        <f t="shared" si="2"/>
        <v>810.17045099999996</v>
      </c>
      <c r="T7" s="9">
        <f t="shared" si="2"/>
        <v>810.06147699999997</v>
      </c>
      <c r="U7" s="9">
        <f t="shared" si="2"/>
        <v>902.14555799999994</v>
      </c>
      <c r="V7" s="9">
        <f t="shared" si="2"/>
        <v>889.46473300000002</v>
      </c>
      <c r="W7" s="9">
        <f t="shared" si="2"/>
        <v>1028.7662420000001</v>
      </c>
      <c r="X7" s="9">
        <f t="shared" si="2"/>
        <v>1065.052893</v>
      </c>
      <c r="Y7" s="9">
        <f t="shared" si="2"/>
        <v>1070.386794</v>
      </c>
      <c r="Z7" s="9">
        <f t="shared" si="2"/>
        <v>933.46684500000003</v>
      </c>
      <c r="AA7" s="9">
        <f t="shared" si="2"/>
        <v>842.57526500000006</v>
      </c>
      <c r="AB7" s="9">
        <f t="shared" si="2"/>
        <v>750.7849010000001</v>
      </c>
      <c r="AD7" s="9">
        <f t="shared" si="2"/>
        <v>581.11927299999991</v>
      </c>
      <c r="AE7" s="9">
        <f t="shared" si="2"/>
        <v>654.9688329999999</v>
      </c>
      <c r="AF7" s="9">
        <f t="shared" si="2"/>
        <v>912.38328799999999</v>
      </c>
      <c r="AG7" s="9">
        <f t="shared" si="2"/>
        <v>942.09656599999994</v>
      </c>
      <c r="AH7" s="9">
        <f t="shared" si="2"/>
        <v>964.82890999999995</v>
      </c>
      <c r="AI7" s="9">
        <f t="shared" si="2"/>
        <v>992.03707899999984</v>
      </c>
      <c r="AJ7" s="9">
        <f t="shared" si="2"/>
        <v>1037.3038469999999</v>
      </c>
      <c r="AK7" s="9">
        <f t="shared" si="2"/>
        <v>1077.5354380000001</v>
      </c>
      <c r="AL7" s="9">
        <f t="shared" si="2"/>
        <v>1003.0228960000001</v>
      </c>
      <c r="AM7" s="9">
        <f t="shared" si="2"/>
        <v>988.10531000000003</v>
      </c>
      <c r="AN7" s="9">
        <f t="shared" si="2"/>
        <v>884.58826199999999</v>
      </c>
      <c r="AO7" s="9">
        <f t="shared" si="2"/>
        <v>754.68343900000002</v>
      </c>
      <c r="AQ7" s="9">
        <f t="shared" si="2"/>
        <v>613.60075200000006</v>
      </c>
      <c r="AR7" s="9">
        <f t="shared" si="2"/>
        <v>795.78018300000019</v>
      </c>
      <c r="AS7" s="9">
        <f t="shared" si="2"/>
        <v>889.26942500000007</v>
      </c>
      <c r="AT7" s="9">
        <f t="shared" si="2"/>
        <v>731.10819199999992</v>
      </c>
      <c r="AU7" s="9">
        <f t="shared" si="2"/>
        <v>749.42967399999998</v>
      </c>
      <c r="AV7" s="9">
        <f t="shared" si="2"/>
        <v>875.27900599999998</v>
      </c>
      <c r="AW7" s="9">
        <f t="shared" si="2"/>
        <v>1076.428461</v>
      </c>
      <c r="AX7" s="9">
        <f t="shared" si="2"/>
        <v>1060.1728310000001</v>
      </c>
      <c r="AY7" s="9">
        <f t="shared" si="2"/>
        <v>960.69442400000003</v>
      </c>
      <c r="AZ7" s="9">
        <f t="shared" si="2"/>
        <v>1013.6439789999999</v>
      </c>
      <c r="BA7" s="9">
        <f t="shared" si="2"/>
        <v>974.18247800000006</v>
      </c>
      <c r="BB7" s="9">
        <f t="shared" si="2"/>
        <v>599.93145500000003</v>
      </c>
      <c r="BD7" s="9">
        <f t="shared" si="2"/>
        <v>384.06578600000006</v>
      </c>
      <c r="BE7" s="9">
        <f t="shared" si="2"/>
        <v>586.7668789999999</v>
      </c>
      <c r="BF7" s="9">
        <f t="shared" si="2"/>
        <v>806.20822099999987</v>
      </c>
      <c r="BG7" s="9">
        <f t="shared" si="2"/>
        <v>910.34882099999993</v>
      </c>
      <c r="BH7" s="9">
        <f t="shared" si="2"/>
        <v>1096.2557480000003</v>
      </c>
      <c r="BI7" s="9">
        <f t="shared" si="2"/>
        <v>966.97698700000001</v>
      </c>
      <c r="BJ7" s="9">
        <f t="shared" si="2"/>
        <v>1032.4572990000001</v>
      </c>
      <c r="BK7" s="9">
        <f t="shared" si="2"/>
        <v>1061.2051290000002</v>
      </c>
      <c r="BL7" s="9">
        <f t="shared" si="2"/>
        <v>992.23446000000001</v>
      </c>
      <c r="BM7" s="9">
        <f t="shared" si="2"/>
        <v>954.53296399999988</v>
      </c>
      <c r="BN7" s="9">
        <f t="shared" si="2"/>
        <v>944.27825200000007</v>
      </c>
      <c r="BO7" s="9">
        <f t="shared" si="2"/>
        <v>658.3325339999999</v>
      </c>
      <c r="BQ7" s="9">
        <f t="shared" ref="BQ7:CB7" si="3">SUM(BQ8:BQ15)</f>
        <v>300.33231700000005</v>
      </c>
      <c r="BR7" s="9">
        <f t="shared" si="3"/>
        <v>369.76899700000007</v>
      </c>
      <c r="BS7" s="9">
        <f t="shared" si="3"/>
        <v>978.859962</v>
      </c>
      <c r="BT7" s="9">
        <f t="shared" si="3"/>
        <v>997.71812</v>
      </c>
      <c r="BU7" s="9">
        <f t="shared" si="3"/>
        <v>1072.3842749999999</v>
      </c>
      <c r="BV7" s="9">
        <f t="shared" si="3"/>
        <v>977.80358699999988</v>
      </c>
      <c r="BW7" s="9">
        <f t="shared" si="3"/>
        <v>0</v>
      </c>
      <c r="BX7" s="9">
        <f t="shared" si="3"/>
        <v>0</v>
      </c>
      <c r="BY7" s="9">
        <f t="shared" si="3"/>
        <v>0</v>
      </c>
      <c r="BZ7" s="9">
        <f t="shared" si="3"/>
        <v>0</v>
      </c>
      <c r="CA7" s="9">
        <f t="shared" si="3"/>
        <v>0</v>
      </c>
      <c r="CB7" s="9">
        <f t="shared" si="3"/>
        <v>0</v>
      </c>
    </row>
    <row r="8" spans="1:80" ht="15.75" x14ac:dyDescent="0.25">
      <c r="B8" s="10" t="s">
        <v>62</v>
      </c>
      <c r="D8" s="11">
        <f>SUMIFS('Base TKU'!E:E,'Base TKU'!$A:$A,$B8,'Base TKU'!$B:$B,"SUL")/1000000</f>
        <v>49.397860999999999</v>
      </c>
      <c r="E8" s="11">
        <f>SUMIFS('Base TKU'!F:F,'Base TKU'!$A:$A,$B8,'Base TKU'!$B:$B,"SUL")/1000000</f>
        <v>462.26137799999998</v>
      </c>
      <c r="F8" s="11">
        <f>SUMIFS('Base TKU'!G:G,'Base TKU'!$A:$A,$B8,'Base TKU'!$B:$B,"SUL")/1000000</f>
        <v>618.98012700000004</v>
      </c>
      <c r="G8" s="11">
        <f>SUMIFS('Base TKU'!H:H,'Base TKU'!$A:$A,$B8,'Base TKU'!$B:$B,"SUL")/1000000</f>
        <v>583.17332599999997</v>
      </c>
      <c r="H8" s="11">
        <f>SUMIFS('Base TKU'!I:I,'Base TKU'!$A:$A,$B8,'Base TKU'!$B:$B,"SUL")/1000000</f>
        <v>505.29110200000002</v>
      </c>
      <c r="I8" s="11">
        <f>SUMIFS('Base TKU'!J:J,'Base TKU'!$A:$A,$B8,'Base TKU'!$B:$B,"SUL")/1000000</f>
        <v>434.02677999999997</v>
      </c>
      <c r="J8" s="11">
        <f>SUMIFS('Base TKU'!K:K,'Base TKU'!$A:$A,$B8,'Base TKU'!$B:$B,"SUL")/1000000</f>
        <v>316.793497</v>
      </c>
      <c r="K8" s="11">
        <f>SUMIFS('Base TKU'!L:L,'Base TKU'!$A:$A,$B8,'Base TKU'!$B:$B,"SUL")/1000000</f>
        <v>182.78065100000001</v>
      </c>
      <c r="L8" s="11">
        <f>SUMIFS('Base TKU'!M:M,'Base TKU'!$A:$A,$B8,'Base TKU'!$B:$B,"SUL")/1000000</f>
        <v>130.11925199999999</v>
      </c>
      <c r="M8" s="11">
        <f>SUMIFS('Base TKU'!N:N,'Base TKU'!$A:$A,$B8,'Base TKU'!$B:$B,"SUL")/1000000</f>
        <v>95.372065000000006</v>
      </c>
      <c r="N8" s="11">
        <f>SUMIFS('Base TKU'!O:O,'Base TKU'!$A:$A,$B8,'Base TKU'!$B:$B,"SUL")/1000000</f>
        <v>63.772399</v>
      </c>
      <c r="O8" s="11">
        <f>SUMIFS('Base TKU'!P:P,'Base TKU'!$A:$A,$B8,'Base TKU'!$B:$B,"SUL")/1000000</f>
        <v>55.277765000000002</v>
      </c>
      <c r="Q8" s="11">
        <f>SUMIFS('Base TKU'!R:R,'Base TKU'!$A:$A,$B8,'Base TKU'!$B:$B,"SUL")/1000000</f>
        <v>114.451553</v>
      </c>
      <c r="R8" s="11">
        <f>SUMIFS('Base TKU'!S:S,'Base TKU'!$A:$A,$B8,'Base TKU'!$B:$B,"SUL")/1000000</f>
        <v>405.63507399999997</v>
      </c>
      <c r="S8" s="11">
        <f>SUMIFS('Base TKU'!T:T,'Base TKU'!$A:$A,$B8,'Base TKU'!$B:$B,"SUL")/1000000</f>
        <v>670.59992399999999</v>
      </c>
      <c r="T8" s="11">
        <f>SUMIFS('Base TKU'!U:U,'Base TKU'!$A:$A,$B8,'Base TKU'!$B:$B,"SUL")/1000000</f>
        <v>577.581097</v>
      </c>
      <c r="U8" s="11">
        <f>SUMIFS('Base TKU'!V:V,'Base TKU'!$A:$A,$B8,'Base TKU'!$B:$B,"SUL")/1000000</f>
        <v>546.26962800000001</v>
      </c>
      <c r="V8" s="11">
        <f>SUMIFS('Base TKU'!W:W,'Base TKU'!$A:$A,$B8,'Base TKU'!$B:$B,"SUL")/1000000</f>
        <v>545.82511399999999</v>
      </c>
      <c r="W8" s="11">
        <f>SUMIFS('Base TKU'!X:X,'Base TKU'!$A:$A,$B8,'Base TKU'!$B:$B,"SUL")/1000000</f>
        <v>462.89329099999998</v>
      </c>
      <c r="X8" s="11">
        <f>SUMIFS('Base TKU'!Y:Y,'Base TKU'!$A:$A,$B8,'Base TKU'!$B:$B,"SUL")/1000000</f>
        <v>326.992727</v>
      </c>
      <c r="Y8" s="11">
        <f>SUMIFS('Base TKU'!Z:Z,'Base TKU'!$A:$A,$B8,'Base TKU'!$B:$B,"SUL")/1000000</f>
        <v>178.126689</v>
      </c>
      <c r="Z8" s="11">
        <f>SUMIFS('Base TKU'!AA:AA,'Base TKU'!$A:$A,$B8,'Base TKU'!$B:$B,"SUL")/1000000</f>
        <v>208.222522</v>
      </c>
      <c r="AA8" s="11">
        <f>SUMIFS('Base TKU'!AB:AB,'Base TKU'!$A:$A,$B8,'Base TKU'!$B:$B,"SUL")/1000000</f>
        <v>364.80664300000001</v>
      </c>
      <c r="AB8" s="11">
        <f>SUMIFS('Base TKU'!AC:AC,'Base TKU'!$A:$A,$B8,'Base TKU'!$B:$B,"SUL")/1000000</f>
        <v>398.06726200000003</v>
      </c>
      <c r="AD8" s="11">
        <f>SUMIFS('Base TKU'!AE:AE,'Base TKU'!$A:$A,$B8,'Base TKU'!$B:$B,"SUL")/1000000</f>
        <v>239.294534</v>
      </c>
      <c r="AE8" s="11">
        <f>SUMIFS('Base TKU'!AF:AF,'Base TKU'!$A:$A,$B8,'Base TKU'!$B:$B,"SUL")/1000000</f>
        <v>495.49919699999998</v>
      </c>
      <c r="AF8" s="11">
        <f>SUMIFS('Base TKU'!AG:AG,'Base TKU'!$A:$A,$B8,'Base TKU'!$B:$B,"SUL")/1000000</f>
        <v>801.33004500000004</v>
      </c>
      <c r="AG8" s="11">
        <f>SUMIFS('Base TKU'!AH:AH,'Base TKU'!$A:$A,$B8,'Base TKU'!$B:$B,"SUL")/1000000</f>
        <v>760.51363400000002</v>
      </c>
      <c r="AH8" s="11">
        <f>SUMIFS('Base TKU'!AI:AI,'Base TKU'!$A:$A,$B8,'Base TKU'!$B:$B,"SUL")/1000000</f>
        <v>677.22154999999998</v>
      </c>
      <c r="AI8" s="11">
        <f>SUMIFS('Base TKU'!AJ:AJ,'Base TKU'!$A:$A,$B8,'Base TKU'!$B:$B,"SUL")/1000000</f>
        <v>670.03567599999997</v>
      </c>
      <c r="AJ8" s="11">
        <f>SUMIFS('Base TKU'!AK:AK,'Base TKU'!$A:$A,$B8,'Base TKU'!$B:$B,"SUL")/1000000</f>
        <v>706.86972900000001</v>
      </c>
      <c r="AK8" s="11">
        <f>SUMIFS('Base TKU'!AL:AL,'Base TKU'!$A:$A,$B8,'Base TKU'!$B:$B,"SUL")/1000000</f>
        <v>665.30776800000001</v>
      </c>
      <c r="AL8" s="11">
        <f>SUMIFS('Base TKU'!AM:AM,'Base TKU'!$A:$A,$B8,'Base TKU'!$B:$B,"SUL")/1000000</f>
        <v>592.26402900000005</v>
      </c>
      <c r="AM8" s="11">
        <f>SUMIFS('Base TKU'!AN:AN,'Base TKU'!$A:$A,$B8,'Base TKU'!$B:$B,"SUL")/1000000</f>
        <v>673.22224300000005</v>
      </c>
      <c r="AN8" s="11">
        <f>SUMIFS('Base TKU'!AO:AO,'Base TKU'!$A:$A,$B8,'Base TKU'!$B:$B,"SUL")/1000000</f>
        <v>512.44623799999999</v>
      </c>
      <c r="AO8" s="11">
        <f>SUMIFS('Base TKU'!AP:AP,'Base TKU'!$A:$A,$B8,'Base TKU'!$B:$B,"SUL")/1000000</f>
        <v>255.257497</v>
      </c>
      <c r="AQ8" s="11">
        <f>SUMIFS('Base TKU'!AR:AR,'Base TKU'!$A:$A,$B8,'Base TKU'!$B:$B,"SUL")/1000000</f>
        <v>322.85541000000001</v>
      </c>
      <c r="AR8" s="11">
        <f>SUMIFS('Base TKU'!AS:AS,'Base TKU'!$A:$A,$B8,'Base TKU'!$B:$B,"SUL")/1000000</f>
        <v>607.20865500000002</v>
      </c>
      <c r="AS8" s="11">
        <f>SUMIFS('Base TKU'!AT:AT,'Base TKU'!$A:$A,$B8,'Base TKU'!$B:$B,"SUL")/1000000</f>
        <v>763.71666200000004</v>
      </c>
      <c r="AT8" s="11">
        <f>SUMIFS('Base TKU'!AU:AU,'Base TKU'!$A:$A,$B8,'Base TKU'!$B:$B,"SUL")/1000000</f>
        <v>526.40494000000001</v>
      </c>
      <c r="AU8" s="11">
        <f>SUMIFS('Base TKU'!AV:AV,'Base TKU'!$A:$A,$B8,'Base TKU'!$B:$B,"SUL")/1000000</f>
        <v>460.253782</v>
      </c>
      <c r="AV8" s="11">
        <f>SUMIFS('Base TKU'!AW:AW,'Base TKU'!$A:$A,$B8,'Base TKU'!$B:$B,"SUL")/1000000</f>
        <v>404.06217700000002</v>
      </c>
      <c r="AW8" s="11">
        <f>SUMIFS('Base TKU'!AX:AX,'Base TKU'!$A:$A,$B8,'Base TKU'!$B:$B,"SUL")/1000000</f>
        <v>327.07681600000001</v>
      </c>
      <c r="AX8" s="11">
        <f>SUMIFS('Base TKU'!AY:AY,'Base TKU'!$A:$A,$B8,'Base TKU'!$B:$B,"SUL")/1000000</f>
        <v>304.12288799999999</v>
      </c>
      <c r="AY8" s="11">
        <f>SUMIFS('Base TKU'!AZ:AZ,'Base TKU'!$A:$A,$B8,'Base TKU'!$B:$B,"SUL")/1000000</f>
        <v>312.177573</v>
      </c>
      <c r="AZ8" s="11">
        <f>SUMIFS('Base TKU'!BA:BA,'Base TKU'!$A:$A,$B8,'Base TKU'!$B:$B,"SUL")/1000000</f>
        <v>477.34268500000002</v>
      </c>
      <c r="BA8" s="11">
        <f>SUMIFS('Base TKU'!BB:BB,'Base TKU'!$A:$A,$B8,'Base TKU'!$B:$B,"SUL")/1000000</f>
        <v>384.67891100000003</v>
      </c>
      <c r="BB8" s="11">
        <f>SUMIFS('Base TKU'!BC:BC,'Base TKU'!$A:$A,$B8,'Base TKU'!$B:$B,"SUL")/1000000</f>
        <v>226.14988600000001</v>
      </c>
      <c r="BD8" s="11">
        <f>SUMIFS('Base TKU'!BE:BE,'Base TKU'!$A:$A,$B8,'Base TKU'!$B:$B,"SUL")/1000000</f>
        <v>112.226422</v>
      </c>
      <c r="BE8" s="11">
        <f>SUMIFS('Base TKU'!BF:BF,'Base TKU'!$A:$A,$B8,'Base TKU'!$B:$B,"SUL")/1000000</f>
        <v>386.54129599999999</v>
      </c>
      <c r="BF8" s="11">
        <f>SUMIFS('Base TKU'!BG:BG,'Base TKU'!$A:$A,$B8,'Base TKU'!$B:$B,"SUL")/1000000</f>
        <v>637.83363399999996</v>
      </c>
      <c r="BG8" s="11">
        <f>SUMIFS('Base TKU'!BH:BH,'Base TKU'!$A:$A,$B8,'Base TKU'!$B:$B,"SUL")/1000000</f>
        <v>715.25874399999998</v>
      </c>
      <c r="BH8" s="11">
        <f>SUMIFS('Base TKU'!BI:BI,'Base TKU'!$A:$A,$B8,'Base TKU'!$B:$B,"SUL")/1000000</f>
        <v>739.46063600000002</v>
      </c>
      <c r="BI8" s="11">
        <f>SUMIFS('Base TKU'!BJ:BJ,'Base TKU'!$A:$A,$B8,'Base TKU'!$B:$B,"SUL")/1000000</f>
        <v>661.173812</v>
      </c>
      <c r="BJ8" s="11">
        <f>SUMIFS('Base TKU'!BK:BK,'Base TKU'!$A:$A,$B8,'Base TKU'!$B:$B,"SUL")/1000000</f>
        <v>652.40006500000004</v>
      </c>
      <c r="BK8" s="11">
        <f>SUMIFS('Base TKU'!BL:BL,'Base TKU'!$A:$A,$B8,'Base TKU'!$B:$B,"SUL")/1000000</f>
        <v>458.361087</v>
      </c>
      <c r="BL8" s="11">
        <f>SUMIFS('Base TKU'!BM:BM,'Base TKU'!$A:$A,$B8,'Base TKU'!$B:$B,"SUL")/1000000</f>
        <v>249.67901800000001</v>
      </c>
      <c r="BM8" s="11">
        <f>SUMIFS('Base TKU'!BN:BN,'Base TKU'!$A:$A,$B8,'Base TKU'!$B:$B,"SUL")/1000000</f>
        <v>149.427977</v>
      </c>
      <c r="BN8" s="11">
        <f>SUMIFS('Base TKU'!BO:BO,'Base TKU'!$A:$A,$B8,'Base TKU'!$B:$B,"SUL")/1000000</f>
        <v>69.608677999999998</v>
      </c>
      <c r="BO8" s="11">
        <f>SUMIFS('Base TKU'!BP:BP,'Base TKU'!$A:$A,$B8,'Base TKU'!$B:$B,"SUL")/1000000</f>
        <v>53.633718000000002</v>
      </c>
      <c r="BQ8" s="11">
        <f>SUMIFS('Base TKU'!BR:BR,'Base TKU'!$A:$A,$B8,'Base TKU'!$B:$B,"SUL")/1000000</f>
        <v>12.514155000000001</v>
      </c>
      <c r="BR8" s="11">
        <f>SUMIFS('Base TKU'!BS:BS,'Base TKU'!$A:$A,$B8,'Base TKU'!$B:$B,"SUL")/1000000</f>
        <v>165.54876100000001</v>
      </c>
      <c r="BS8" s="11">
        <f>SUMIFS('Base TKU'!BT:BT,'Base TKU'!$A:$A,$B8,'Base TKU'!$B:$B,"SUL")/1000000</f>
        <v>808.905349</v>
      </c>
      <c r="BT8" s="11">
        <f>SUMIFS('Base TKU'!BU:BU,'Base TKU'!$A:$A,$B8,'Base TKU'!$B:$B,"SUL")/1000000</f>
        <v>787.45864800000004</v>
      </c>
      <c r="BU8" s="11">
        <f>SUMIFS('Base TKU'!BV:BV,'Base TKU'!$A:$A,$B8,'Base TKU'!$B:$B,"SUL")/1000000</f>
        <v>699.25417800000002</v>
      </c>
      <c r="BV8" s="11">
        <f>SUMIFS('Base TKU'!BW:BW,'Base TKU'!$A:$A,$B8,'Base TKU'!$B:$B,"SUL")/1000000</f>
        <v>494.18303600000002</v>
      </c>
      <c r="BW8" s="11">
        <f>SUMIFS('Base TKU'!BX:BX,'Base TKU'!$A:$A,$B8,'Base TKU'!$B:$B,"SUL")/1000000</f>
        <v>0</v>
      </c>
      <c r="BX8" s="11">
        <f>SUMIFS('Base TKU'!BY:BY,'Base TKU'!$A:$A,$B8,'Base TKU'!$B:$B,"SUL")/1000000</f>
        <v>0</v>
      </c>
      <c r="BY8" s="11">
        <f>SUMIFS('Base TKU'!BZ:BZ,'Base TKU'!$A:$A,$B8,'Base TKU'!$B:$B,"SUL")/1000000</f>
        <v>0</v>
      </c>
      <c r="BZ8" s="11">
        <f>SUMIFS('Base TKU'!CA:CA,'Base TKU'!$A:$A,$B8,'Base TKU'!$B:$B,"SUL")/1000000</f>
        <v>0</v>
      </c>
      <c r="CA8" s="11">
        <f>SUMIFS('Base TKU'!CB:CB,'Base TKU'!$A:$A,$B8,'Base TKU'!$B:$B,"SUL")/1000000</f>
        <v>0</v>
      </c>
      <c r="CB8" s="11">
        <f>SUMIFS('Base TKU'!CC:CC,'Base TKU'!$A:$A,$B8,'Base TKU'!$B:$B,"SUL")/1000000</f>
        <v>0</v>
      </c>
    </row>
    <row r="9" spans="1:80" ht="15.75" x14ac:dyDescent="0.25">
      <c r="B9" s="10" t="s">
        <v>54</v>
      </c>
      <c r="D9" s="11">
        <f>SUMIFS('Base TKU'!E:E,'Base TKU'!$A:$A,$B9,'Base TKU'!$B:$B,"SUL")/1000000</f>
        <v>22.585139000000002</v>
      </c>
      <c r="E9" s="11">
        <f>SUMIFS('Base TKU'!F:F,'Base TKU'!$A:$A,$B9,'Base TKU'!$B:$B,"SUL")/1000000</f>
        <v>27.253985</v>
      </c>
      <c r="F9" s="11">
        <f>SUMIFS('Base TKU'!G:G,'Base TKU'!$A:$A,$B9,'Base TKU'!$B:$B,"SUL")/1000000</f>
        <v>38.939644999999999</v>
      </c>
      <c r="G9" s="11">
        <f>SUMIFS('Base TKU'!H:H,'Base TKU'!$A:$A,$B9,'Base TKU'!$B:$B,"SUL")/1000000</f>
        <v>42.599338000000003</v>
      </c>
      <c r="H9" s="11">
        <f>SUMIFS('Base TKU'!I:I,'Base TKU'!$A:$A,$B9,'Base TKU'!$B:$B,"SUL")/1000000</f>
        <v>37.227480999999997</v>
      </c>
      <c r="I9" s="11">
        <f>SUMIFS('Base TKU'!J:J,'Base TKU'!$A:$A,$B9,'Base TKU'!$B:$B,"SUL")/1000000</f>
        <v>42.020553999999997</v>
      </c>
      <c r="J9" s="11">
        <f>SUMIFS('Base TKU'!K:K,'Base TKU'!$A:$A,$B9,'Base TKU'!$B:$B,"SUL")/1000000</f>
        <v>35.790398000000003</v>
      </c>
      <c r="K9" s="11">
        <f>SUMIFS('Base TKU'!L:L,'Base TKU'!$A:$A,$B9,'Base TKU'!$B:$B,"SUL")/1000000</f>
        <v>29.212686000000001</v>
      </c>
      <c r="L9" s="11">
        <f>SUMIFS('Base TKU'!M:M,'Base TKU'!$A:$A,$B9,'Base TKU'!$B:$B,"SUL")/1000000</f>
        <v>33.941997999999998</v>
      </c>
      <c r="M9" s="11">
        <f>SUMIFS('Base TKU'!N:N,'Base TKU'!$A:$A,$B9,'Base TKU'!$B:$B,"SUL")/1000000</f>
        <v>41.330551999999997</v>
      </c>
      <c r="N9" s="11">
        <f>SUMIFS('Base TKU'!O:O,'Base TKU'!$A:$A,$B9,'Base TKU'!$B:$B,"SUL")/1000000</f>
        <v>45.895744999999998</v>
      </c>
      <c r="O9" s="11">
        <f>SUMIFS('Base TKU'!P:P,'Base TKU'!$A:$A,$B9,'Base TKU'!$B:$B,"SUL")/1000000</f>
        <v>28.935276000000002</v>
      </c>
      <c r="Q9" s="11">
        <f>SUMIFS('Base TKU'!R:R,'Base TKU'!$A:$A,$B9,'Base TKU'!$B:$B,"SUL")/1000000</f>
        <v>25.726133000000001</v>
      </c>
      <c r="R9" s="11">
        <f>SUMIFS('Base TKU'!S:S,'Base TKU'!$A:$A,$B9,'Base TKU'!$B:$B,"SUL")/1000000</f>
        <v>23.371234000000001</v>
      </c>
      <c r="S9" s="11">
        <f>SUMIFS('Base TKU'!T:T,'Base TKU'!$A:$A,$B9,'Base TKU'!$B:$B,"SUL")/1000000</f>
        <v>33.055447000000001</v>
      </c>
      <c r="T9" s="11">
        <f>SUMIFS('Base TKU'!U:U,'Base TKU'!$A:$A,$B9,'Base TKU'!$B:$B,"SUL")/1000000</f>
        <v>36.291561000000002</v>
      </c>
      <c r="U9" s="11">
        <f>SUMIFS('Base TKU'!V:V,'Base TKU'!$A:$A,$B9,'Base TKU'!$B:$B,"SUL")/1000000</f>
        <v>34.637470999999998</v>
      </c>
      <c r="V9" s="11">
        <f>SUMIFS('Base TKU'!W:W,'Base TKU'!$A:$A,$B9,'Base TKU'!$B:$B,"SUL")/1000000</f>
        <v>30.14235</v>
      </c>
      <c r="W9" s="11">
        <f>SUMIFS('Base TKU'!X:X,'Base TKU'!$A:$A,$B9,'Base TKU'!$B:$B,"SUL")/1000000</f>
        <v>33.622655999999999</v>
      </c>
      <c r="X9" s="11">
        <f>SUMIFS('Base TKU'!Y:Y,'Base TKU'!$A:$A,$B9,'Base TKU'!$B:$B,"SUL")/1000000</f>
        <v>25.109131999999999</v>
      </c>
      <c r="Y9" s="11">
        <f>SUMIFS('Base TKU'!Z:Z,'Base TKU'!$A:$A,$B9,'Base TKU'!$B:$B,"SUL")/1000000</f>
        <v>25.814254999999999</v>
      </c>
      <c r="Z9" s="11">
        <f>SUMIFS('Base TKU'!AA:AA,'Base TKU'!$A:$A,$B9,'Base TKU'!$B:$B,"SUL")/1000000</f>
        <v>22.813295</v>
      </c>
      <c r="AA9" s="11">
        <f>SUMIFS('Base TKU'!AB:AB,'Base TKU'!$A:$A,$B9,'Base TKU'!$B:$B,"SUL")/1000000</f>
        <v>26.348351000000001</v>
      </c>
      <c r="AB9" s="11">
        <f>SUMIFS('Base TKU'!AC:AC,'Base TKU'!$A:$A,$B9,'Base TKU'!$B:$B,"SUL")/1000000</f>
        <v>27.644221999999999</v>
      </c>
      <c r="AD9" s="11">
        <f>SUMIFS('Base TKU'!AE:AE,'Base TKU'!$A:$A,$B9,'Base TKU'!$B:$B,"SUL")/1000000</f>
        <v>34.667282</v>
      </c>
      <c r="AE9" s="11">
        <f>SUMIFS('Base TKU'!AF:AF,'Base TKU'!$A:$A,$B9,'Base TKU'!$B:$B,"SUL")/1000000</f>
        <v>27.340375999999999</v>
      </c>
      <c r="AF9" s="11">
        <f>SUMIFS('Base TKU'!AG:AG,'Base TKU'!$A:$A,$B9,'Base TKU'!$B:$B,"SUL")/1000000</f>
        <v>37.083432999999999</v>
      </c>
      <c r="AG9" s="11">
        <f>SUMIFS('Base TKU'!AH:AH,'Base TKU'!$A:$A,$B9,'Base TKU'!$B:$B,"SUL")/1000000</f>
        <v>44.805669999999999</v>
      </c>
      <c r="AH9" s="11">
        <f>SUMIFS('Base TKU'!AI:AI,'Base TKU'!$A:$A,$B9,'Base TKU'!$B:$B,"SUL")/1000000</f>
        <v>50.747230999999999</v>
      </c>
      <c r="AI9" s="11">
        <f>SUMIFS('Base TKU'!AJ:AJ,'Base TKU'!$A:$A,$B9,'Base TKU'!$B:$B,"SUL")/1000000</f>
        <v>48.932203000000001</v>
      </c>
      <c r="AJ9" s="11">
        <f>SUMIFS('Base TKU'!AK:AK,'Base TKU'!$A:$A,$B9,'Base TKU'!$B:$B,"SUL")/1000000</f>
        <v>55.155977</v>
      </c>
      <c r="AK9" s="11">
        <f>SUMIFS('Base TKU'!AL:AL,'Base TKU'!$A:$A,$B9,'Base TKU'!$B:$B,"SUL")/1000000</f>
        <v>45.404407999999997</v>
      </c>
      <c r="AL9" s="11">
        <f>SUMIFS('Base TKU'!AM:AM,'Base TKU'!$A:$A,$B9,'Base TKU'!$B:$B,"SUL")/1000000</f>
        <v>40.653373000000002</v>
      </c>
      <c r="AM9" s="11">
        <f>SUMIFS('Base TKU'!AN:AN,'Base TKU'!$A:$A,$B9,'Base TKU'!$B:$B,"SUL")/1000000</f>
        <v>34.549920999999998</v>
      </c>
      <c r="AN9" s="11">
        <f>SUMIFS('Base TKU'!AO:AO,'Base TKU'!$A:$A,$B9,'Base TKU'!$B:$B,"SUL")/1000000</f>
        <v>53.257154999999997</v>
      </c>
      <c r="AO9" s="11">
        <f>SUMIFS('Base TKU'!AP:AP,'Base TKU'!$A:$A,$B9,'Base TKU'!$B:$B,"SUL")/1000000</f>
        <v>56.125055000000003</v>
      </c>
      <c r="AQ9" s="11">
        <f>SUMIFS('Base TKU'!AR:AR,'Base TKU'!$A:$A,$B9,'Base TKU'!$B:$B,"SUL")/1000000</f>
        <v>37.872917999999999</v>
      </c>
      <c r="AR9" s="11">
        <f>SUMIFS('Base TKU'!AS:AS,'Base TKU'!$A:$A,$B9,'Base TKU'!$B:$B,"SUL")/1000000</f>
        <v>36.030687</v>
      </c>
      <c r="AS9" s="11">
        <f>SUMIFS('Base TKU'!AT:AT,'Base TKU'!$A:$A,$B9,'Base TKU'!$B:$B,"SUL")/1000000</f>
        <v>51.921365999999999</v>
      </c>
      <c r="AT9" s="11">
        <f>SUMIFS('Base TKU'!AU:AU,'Base TKU'!$A:$A,$B9,'Base TKU'!$B:$B,"SUL")/1000000</f>
        <v>53.452486999999998</v>
      </c>
      <c r="AU9" s="11">
        <f>SUMIFS('Base TKU'!AV:AV,'Base TKU'!$A:$A,$B9,'Base TKU'!$B:$B,"SUL")/1000000</f>
        <v>49.568280999999999</v>
      </c>
      <c r="AV9" s="11">
        <f>SUMIFS('Base TKU'!AW:AW,'Base TKU'!$A:$A,$B9,'Base TKU'!$B:$B,"SUL")/1000000</f>
        <v>81.832305000000005</v>
      </c>
      <c r="AW9" s="11">
        <f>SUMIFS('Base TKU'!AX:AX,'Base TKU'!$A:$A,$B9,'Base TKU'!$B:$B,"SUL")/1000000</f>
        <v>77.417069999999995</v>
      </c>
      <c r="AX9" s="11">
        <f>SUMIFS('Base TKU'!AY:AY,'Base TKU'!$A:$A,$B9,'Base TKU'!$B:$B,"SUL")/1000000</f>
        <v>49.447999000000003</v>
      </c>
      <c r="AY9" s="11">
        <f>SUMIFS('Base TKU'!AZ:AZ,'Base TKU'!$A:$A,$B9,'Base TKU'!$B:$B,"SUL")/1000000</f>
        <v>68.021609999999995</v>
      </c>
      <c r="AZ9" s="11">
        <f>SUMIFS('Base TKU'!BA:BA,'Base TKU'!$A:$A,$B9,'Base TKU'!$B:$B,"SUL")/1000000</f>
        <v>82.493910999999997</v>
      </c>
      <c r="BA9" s="11">
        <f>SUMIFS('Base TKU'!BB:BB,'Base TKU'!$A:$A,$B9,'Base TKU'!$B:$B,"SUL")/1000000</f>
        <v>74.181278000000006</v>
      </c>
      <c r="BB9" s="11">
        <f>SUMIFS('Base TKU'!BC:BC,'Base TKU'!$A:$A,$B9,'Base TKU'!$B:$B,"SUL")/1000000</f>
        <v>53.659860000000002</v>
      </c>
      <c r="BD9" s="11">
        <f>SUMIFS('Base TKU'!BE:BE,'Base TKU'!$A:$A,$B9,'Base TKU'!$B:$B,"SUL")/1000000</f>
        <v>39.104826000000003</v>
      </c>
      <c r="BE9" s="11">
        <f>SUMIFS('Base TKU'!BF:BF,'Base TKU'!$A:$A,$B9,'Base TKU'!$B:$B,"SUL")/1000000</f>
        <v>31.946691999999999</v>
      </c>
      <c r="BF9" s="11">
        <f>SUMIFS('Base TKU'!BG:BG,'Base TKU'!$A:$A,$B9,'Base TKU'!$B:$B,"SUL")/1000000</f>
        <v>75.683285999999995</v>
      </c>
      <c r="BG9" s="11">
        <f>SUMIFS('Base TKU'!BH:BH,'Base TKU'!$A:$A,$B9,'Base TKU'!$B:$B,"SUL")/1000000</f>
        <v>31.554860000000001</v>
      </c>
      <c r="BH9" s="11">
        <f>SUMIFS('Base TKU'!BI:BI,'Base TKU'!$A:$A,$B9,'Base TKU'!$B:$B,"SUL")/1000000</f>
        <v>71.127644000000004</v>
      </c>
      <c r="BI9" s="11">
        <f>SUMIFS('Base TKU'!BJ:BJ,'Base TKU'!$A:$A,$B9,'Base TKU'!$B:$B,"SUL")/1000000</f>
        <v>55.672431000000003</v>
      </c>
      <c r="BJ9" s="11">
        <f>SUMIFS('Base TKU'!BK:BK,'Base TKU'!$A:$A,$B9,'Base TKU'!$B:$B,"SUL")/1000000</f>
        <v>72.948113000000006</v>
      </c>
      <c r="BK9" s="11">
        <f>SUMIFS('Base TKU'!BL:BL,'Base TKU'!$A:$A,$B9,'Base TKU'!$B:$B,"SUL")/1000000</f>
        <v>61.470131000000002</v>
      </c>
      <c r="BL9" s="11">
        <f>SUMIFS('Base TKU'!BM:BM,'Base TKU'!$A:$A,$B9,'Base TKU'!$B:$B,"SUL")/1000000</f>
        <v>71.912588</v>
      </c>
      <c r="BM9" s="11">
        <f>SUMIFS('Base TKU'!BN:BN,'Base TKU'!$A:$A,$B9,'Base TKU'!$B:$B,"SUL")/1000000</f>
        <v>61.147981999999999</v>
      </c>
      <c r="BN9" s="11">
        <f>SUMIFS('Base TKU'!BO:BO,'Base TKU'!$A:$A,$B9,'Base TKU'!$B:$B,"SUL")/1000000</f>
        <v>44.395409000000001</v>
      </c>
      <c r="BO9" s="11">
        <f>SUMIFS('Base TKU'!BP:BP,'Base TKU'!$A:$A,$B9,'Base TKU'!$B:$B,"SUL")/1000000</f>
        <v>26.847304999999999</v>
      </c>
      <c r="BQ9" s="11">
        <f>SUMIFS('Base TKU'!BR:BR,'Base TKU'!$A:$A,$B9,'Base TKU'!$B:$B,"SUL")/1000000</f>
        <v>24.034061999999999</v>
      </c>
      <c r="BR9" s="11">
        <f>SUMIFS('Base TKU'!BS:BS,'Base TKU'!$A:$A,$B9,'Base TKU'!$B:$B,"SUL")/1000000</f>
        <v>17.803749</v>
      </c>
      <c r="BS9" s="11">
        <f>SUMIFS('Base TKU'!BT:BT,'Base TKU'!$A:$A,$B9,'Base TKU'!$B:$B,"SUL")/1000000</f>
        <v>58.240445999999999</v>
      </c>
      <c r="BT9" s="11">
        <f>SUMIFS('Base TKU'!BU:BU,'Base TKU'!$A:$A,$B9,'Base TKU'!$B:$B,"SUL")/1000000</f>
        <v>71.722391999999999</v>
      </c>
      <c r="BU9" s="11">
        <f>SUMIFS('Base TKU'!BV:BV,'Base TKU'!$A:$A,$B9,'Base TKU'!$B:$B,"SUL")/1000000</f>
        <v>74.144558000000004</v>
      </c>
      <c r="BV9" s="11">
        <f>SUMIFS('Base TKU'!BW:BW,'Base TKU'!$A:$A,$B9,'Base TKU'!$B:$B,"SUL")/1000000</f>
        <v>76.939860999999993</v>
      </c>
      <c r="BW9" s="11">
        <f>SUMIFS('Base TKU'!BX:BX,'Base TKU'!$A:$A,$B9,'Base TKU'!$B:$B,"SUL")/1000000</f>
        <v>0</v>
      </c>
      <c r="BX9" s="11">
        <f>SUMIFS('Base TKU'!BY:BY,'Base TKU'!$A:$A,$B9,'Base TKU'!$B:$B,"SUL")/1000000</f>
        <v>0</v>
      </c>
      <c r="BY9" s="11">
        <f>SUMIFS('Base TKU'!BZ:BZ,'Base TKU'!$A:$A,$B9,'Base TKU'!$B:$B,"SUL")/1000000</f>
        <v>0</v>
      </c>
      <c r="BZ9" s="11">
        <f>SUMIFS('Base TKU'!CA:CA,'Base TKU'!$A:$A,$B9,'Base TKU'!$B:$B,"SUL")/1000000</f>
        <v>0</v>
      </c>
      <c r="CA9" s="11">
        <f>SUMIFS('Base TKU'!CB:CB,'Base TKU'!$A:$A,$B9,'Base TKU'!$B:$B,"SUL")/1000000</f>
        <v>0</v>
      </c>
      <c r="CB9" s="11">
        <f>SUMIFS('Base TKU'!CC:CC,'Base TKU'!$A:$A,$B9,'Base TKU'!$B:$B,"SUL")/1000000</f>
        <v>0</v>
      </c>
    </row>
    <row r="10" spans="1:80" ht="15.75" x14ac:dyDescent="0.25">
      <c r="B10" s="10" t="s">
        <v>60</v>
      </c>
      <c r="D10" s="11">
        <f>SUMIFS('Base TKU'!E:E,'Base TKU'!$A:$A,$B10,'Base TKU'!$B:$B,"SUL")/1000000</f>
        <v>240.97580400000001</v>
      </c>
      <c r="E10" s="11">
        <f>SUMIFS('Base TKU'!F:F,'Base TKU'!$A:$A,$B10,'Base TKU'!$B:$B,"SUL")/1000000</f>
        <v>63.792639999999999</v>
      </c>
      <c r="F10" s="11">
        <f>SUMIFS('Base TKU'!G:G,'Base TKU'!$A:$A,$B10,'Base TKU'!$B:$B,"SUL")/1000000</f>
        <v>1.228532</v>
      </c>
      <c r="G10" s="11">
        <f>SUMIFS('Base TKU'!H:H,'Base TKU'!$A:$A,$B10,'Base TKU'!$B:$B,"SUL")/1000000</f>
        <v>0</v>
      </c>
      <c r="H10" s="11">
        <f>SUMIFS('Base TKU'!I:I,'Base TKU'!$A:$A,$B10,'Base TKU'!$B:$B,"SUL")/1000000</f>
        <v>0</v>
      </c>
      <c r="I10" s="11">
        <f>SUMIFS('Base TKU'!J:J,'Base TKU'!$A:$A,$B10,'Base TKU'!$B:$B,"SUL")/1000000</f>
        <v>0.30637399999999998</v>
      </c>
      <c r="J10" s="11">
        <f>SUMIFS('Base TKU'!K:K,'Base TKU'!$A:$A,$B10,'Base TKU'!$B:$B,"SUL")/1000000</f>
        <v>83.198401000000004</v>
      </c>
      <c r="K10" s="11">
        <f>SUMIFS('Base TKU'!L:L,'Base TKU'!$A:$A,$B10,'Base TKU'!$B:$B,"SUL")/1000000</f>
        <v>235.05851000000001</v>
      </c>
      <c r="L10" s="11">
        <f>SUMIFS('Base TKU'!M:M,'Base TKU'!$A:$A,$B10,'Base TKU'!$B:$B,"SUL")/1000000</f>
        <v>130.38484399999999</v>
      </c>
      <c r="M10" s="11">
        <f>SUMIFS('Base TKU'!N:N,'Base TKU'!$A:$A,$B10,'Base TKU'!$B:$B,"SUL")/1000000</f>
        <v>80.026790000000005</v>
      </c>
      <c r="N10" s="11">
        <f>SUMIFS('Base TKU'!O:O,'Base TKU'!$A:$A,$B10,'Base TKU'!$B:$B,"SUL")/1000000</f>
        <v>48.609551000000003</v>
      </c>
      <c r="O10" s="11">
        <f>SUMIFS('Base TKU'!P:P,'Base TKU'!$A:$A,$B10,'Base TKU'!$B:$B,"SUL")/1000000</f>
        <v>51.992756</v>
      </c>
      <c r="Q10" s="11">
        <f>SUMIFS('Base TKU'!R:R,'Base TKU'!$A:$A,$B10,'Base TKU'!$B:$B,"SUL")/1000000</f>
        <v>18.163383</v>
      </c>
      <c r="R10" s="11">
        <f>SUMIFS('Base TKU'!S:S,'Base TKU'!$A:$A,$B10,'Base TKU'!$B:$B,"SUL")/1000000</f>
        <v>6.5696349999999999</v>
      </c>
      <c r="S10" s="11">
        <f>SUMIFS('Base TKU'!T:T,'Base TKU'!$A:$A,$B10,'Base TKU'!$B:$B,"SUL")/1000000</f>
        <v>0</v>
      </c>
      <c r="T10" s="11">
        <f>SUMIFS('Base TKU'!U:U,'Base TKU'!$A:$A,$B10,'Base TKU'!$B:$B,"SUL")/1000000</f>
        <v>0</v>
      </c>
      <c r="U10" s="11">
        <f>SUMIFS('Base TKU'!V:V,'Base TKU'!$A:$A,$B10,'Base TKU'!$B:$B,"SUL")/1000000</f>
        <v>3.9815999999999997E-2</v>
      </c>
      <c r="V10" s="11">
        <f>SUMIFS('Base TKU'!W:W,'Base TKU'!$A:$A,$B10,'Base TKU'!$B:$B,"SUL")/1000000</f>
        <v>12.185879999999999</v>
      </c>
      <c r="W10" s="11">
        <f>SUMIFS('Base TKU'!X:X,'Base TKU'!$A:$A,$B10,'Base TKU'!$B:$B,"SUL")/1000000</f>
        <v>179.77858699999999</v>
      </c>
      <c r="X10" s="11">
        <f>SUMIFS('Base TKU'!Y:Y,'Base TKU'!$A:$A,$B10,'Base TKU'!$B:$B,"SUL")/1000000</f>
        <v>357.78553399999998</v>
      </c>
      <c r="Y10" s="11">
        <f>SUMIFS('Base TKU'!Z:Z,'Base TKU'!$A:$A,$B10,'Base TKU'!$B:$B,"SUL")/1000000</f>
        <v>502.67458199999999</v>
      </c>
      <c r="Z10" s="11">
        <f>SUMIFS('Base TKU'!AA:AA,'Base TKU'!$A:$A,$B10,'Base TKU'!$B:$B,"SUL")/1000000</f>
        <v>358.04491899999999</v>
      </c>
      <c r="AA10" s="11">
        <f>SUMIFS('Base TKU'!AB:AB,'Base TKU'!$A:$A,$B10,'Base TKU'!$B:$B,"SUL")/1000000</f>
        <v>120.665587</v>
      </c>
      <c r="AB10" s="11">
        <f>SUMIFS('Base TKU'!AC:AC,'Base TKU'!$A:$A,$B10,'Base TKU'!$B:$B,"SUL")/1000000</f>
        <v>108.508093</v>
      </c>
      <c r="AD10" s="11">
        <f>SUMIFS('Base TKU'!AE:AE,'Base TKU'!$A:$A,$B10,'Base TKU'!$B:$B,"SUL")/1000000</f>
        <v>159.79674900000001</v>
      </c>
      <c r="AE10" s="11">
        <f>SUMIFS('Base TKU'!AF:AF,'Base TKU'!$A:$A,$B10,'Base TKU'!$B:$B,"SUL")/1000000</f>
        <v>13.408427</v>
      </c>
      <c r="AF10" s="11">
        <f>SUMIFS('Base TKU'!AG:AG,'Base TKU'!$A:$A,$B10,'Base TKU'!$B:$B,"SUL")/1000000</f>
        <v>0</v>
      </c>
      <c r="AG10" s="11">
        <f>SUMIFS('Base TKU'!AH:AH,'Base TKU'!$A:$A,$B10,'Base TKU'!$B:$B,"SUL")/1000000</f>
        <v>0</v>
      </c>
      <c r="AH10" s="11">
        <f>SUMIFS('Base TKU'!AI:AI,'Base TKU'!$A:$A,$B10,'Base TKU'!$B:$B,"SUL")/1000000</f>
        <v>0.47321099999999999</v>
      </c>
      <c r="AI10" s="11">
        <f>SUMIFS('Base TKU'!AJ:AJ,'Base TKU'!$A:$A,$B10,'Base TKU'!$B:$B,"SUL")/1000000</f>
        <v>0</v>
      </c>
      <c r="AJ10" s="11">
        <f>SUMIFS('Base TKU'!AK:AK,'Base TKU'!$A:$A,$B10,'Base TKU'!$B:$B,"SUL")/1000000</f>
        <v>3.127583</v>
      </c>
      <c r="AK10" s="11">
        <f>SUMIFS('Base TKU'!AL:AL,'Base TKU'!$A:$A,$B10,'Base TKU'!$B:$B,"SUL")/1000000</f>
        <v>74.219267000000002</v>
      </c>
      <c r="AL10" s="11">
        <f>SUMIFS('Base TKU'!AM:AM,'Base TKU'!$A:$A,$B10,'Base TKU'!$B:$B,"SUL")/1000000</f>
        <v>98.120824999999996</v>
      </c>
      <c r="AM10" s="11">
        <f>SUMIFS('Base TKU'!AN:AN,'Base TKU'!$A:$A,$B10,'Base TKU'!$B:$B,"SUL")/1000000</f>
        <v>11.823905999999999</v>
      </c>
      <c r="AN10" s="11">
        <f>SUMIFS('Base TKU'!AO:AO,'Base TKU'!$A:$A,$B10,'Base TKU'!$B:$B,"SUL")/1000000</f>
        <v>83.352142999999998</v>
      </c>
      <c r="AO10" s="11">
        <f>SUMIFS('Base TKU'!AP:AP,'Base TKU'!$A:$A,$B10,'Base TKU'!$B:$B,"SUL")/1000000</f>
        <v>161.51487499999999</v>
      </c>
      <c r="AQ10" s="11">
        <f>SUMIFS('Base TKU'!AR:AR,'Base TKU'!$A:$A,$B10,'Base TKU'!$B:$B,"SUL")/1000000</f>
        <v>103.928662</v>
      </c>
      <c r="AR10" s="11">
        <f>SUMIFS('Base TKU'!AS:AS,'Base TKU'!$A:$A,$B10,'Base TKU'!$B:$B,"SUL")/1000000</f>
        <v>74.140707000000006</v>
      </c>
      <c r="AS10" s="11">
        <f>SUMIFS('Base TKU'!AT:AT,'Base TKU'!$A:$A,$B10,'Base TKU'!$B:$B,"SUL")/1000000</f>
        <v>15.008298</v>
      </c>
      <c r="AT10" s="11">
        <f>SUMIFS('Base TKU'!AU:AU,'Base TKU'!$A:$A,$B10,'Base TKU'!$B:$B,"SUL")/1000000</f>
        <v>34.903503000000001</v>
      </c>
      <c r="AU10" s="11">
        <f>SUMIFS('Base TKU'!AV:AV,'Base TKU'!$A:$A,$B10,'Base TKU'!$B:$B,"SUL")/1000000</f>
        <v>38.076256000000001</v>
      </c>
      <c r="AV10" s="11">
        <f>SUMIFS('Base TKU'!AW:AW,'Base TKU'!$A:$A,$B10,'Base TKU'!$B:$B,"SUL")/1000000</f>
        <v>171.72449800000001</v>
      </c>
      <c r="AW10" s="11">
        <f>SUMIFS('Base TKU'!AX:AX,'Base TKU'!$A:$A,$B10,'Base TKU'!$B:$B,"SUL")/1000000</f>
        <v>396.718051</v>
      </c>
      <c r="AX10" s="11">
        <f>SUMIFS('Base TKU'!AY:AY,'Base TKU'!$A:$A,$B10,'Base TKU'!$B:$B,"SUL")/1000000</f>
        <v>482.97453999999999</v>
      </c>
      <c r="AY10" s="11">
        <f>SUMIFS('Base TKU'!AZ:AZ,'Base TKU'!$A:$A,$B10,'Base TKU'!$B:$B,"SUL")/1000000</f>
        <v>359.590034</v>
      </c>
      <c r="AZ10" s="11">
        <f>SUMIFS('Base TKU'!BA:BA,'Base TKU'!$A:$A,$B10,'Base TKU'!$B:$B,"SUL")/1000000</f>
        <v>256.077696</v>
      </c>
      <c r="BA10" s="11">
        <f>SUMIFS('Base TKU'!BB:BB,'Base TKU'!$A:$A,$B10,'Base TKU'!$B:$B,"SUL")/1000000</f>
        <v>256.59056399999997</v>
      </c>
      <c r="BB10" s="11">
        <f>SUMIFS('Base TKU'!BC:BC,'Base TKU'!$A:$A,$B10,'Base TKU'!$B:$B,"SUL")/1000000</f>
        <v>155.925118</v>
      </c>
      <c r="BD10" s="11">
        <f>SUMIFS('Base TKU'!BE:BE,'Base TKU'!$A:$A,$B10,'Base TKU'!$B:$B,"SUL")/1000000</f>
        <v>58.266331999999998</v>
      </c>
      <c r="BE10" s="11">
        <f>SUMIFS('Base TKU'!BF:BF,'Base TKU'!$A:$A,$B10,'Base TKU'!$B:$B,"SUL")/1000000</f>
        <v>73.095562000000001</v>
      </c>
      <c r="BF10" s="11">
        <f>SUMIFS('Base TKU'!BG:BG,'Base TKU'!$A:$A,$B10,'Base TKU'!$B:$B,"SUL")/1000000</f>
        <v>14.966994</v>
      </c>
      <c r="BG10" s="11">
        <f>SUMIFS('Base TKU'!BH:BH,'Base TKU'!$A:$A,$B10,'Base TKU'!$B:$B,"SUL")/1000000</f>
        <v>0</v>
      </c>
      <c r="BH10" s="11">
        <f>SUMIFS('Base TKU'!BI:BI,'Base TKU'!$A:$A,$B10,'Base TKU'!$B:$B,"SUL")/1000000</f>
        <v>3.0471000000000002E-2</v>
      </c>
      <c r="BI10" s="11">
        <f>SUMIFS('Base TKU'!BJ:BJ,'Base TKU'!$A:$A,$B10,'Base TKU'!$B:$B,"SUL")/1000000</f>
        <v>0</v>
      </c>
      <c r="BJ10" s="11">
        <f>SUMIFS('Base TKU'!BK:BK,'Base TKU'!$A:$A,$B10,'Base TKU'!$B:$B,"SUL")/1000000</f>
        <v>51.366173000000003</v>
      </c>
      <c r="BK10" s="11">
        <f>SUMIFS('Base TKU'!BL:BL,'Base TKU'!$A:$A,$B10,'Base TKU'!$B:$B,"SUL")/1000000</f>
        <v>265.05032799999998</v>
      </c>
      <c r="BL10" s="11">
        <f>SUMIFS('Base TKU'!BM:BM,'Base TKU'!$A:$A,$B10,'Base TKU'!$B:$B,"SUL")/1000000</f>
        <v>313.65408200000002</v>
      </c>
      <c r="BM10" s="11">
        <f>SUMIFS('Base TKU'!BN:BN,'Base TKU'!$A:$A,$B10,'Base TKU'!$B:$B,"SUL")/1000000</f>
        <v>371.58925199999999</v>
      </c>
      <c r="BN10" s="11">
        <f>SUMIFS('Base TKU'!BO:BO,'Base TKU'!$A:$A,$B10,'Base TKU'!$B:$B,"SUL")/1000000</f>
        <v>406.77238</v>
      </c>
      <c r="BO10" s="11">
        <f>SUMIFS('Base TKU'!BP:BP,'Base TKU'!$A:$A,$B10,'Base TKU'!$B:$B,"SUL")/1000000</f>
        <v>241.44393199999999</v>
      </c>
      <c r="BQ10" s="11">
        <f>SUMIFS('Base TKU'!BR:BR,'Base TKU'!$A:$A,$B10,'Base TKU'!$B:$B,"SUL")/1000000</f>
        <v>77.983242000000004</v>
      </c>
      <c r="BR10" s="11">
        <f>SUMIFS('Base TKU'!BS:BS,'Base TKU'!$A:$A,$B10,'Base TKU'!$B:$B,"SUL")/1000000</f>
        <v>77.381084000000001</v>
      </c>
      <c r="BS10" s="11">
        <f>SUMIFS('Base TKU'!BT:BT,'Base TKU'!$A:$A,$B10,'Base TKU'!$B:$B,"SUL")/1000000</f>
        <v>6.9764609999999996</v>
      </c>
      <c r="BT10" s="11">
        <f>SUMIFS('Base TKU'!BU:BU,'Base TKU'!$A:$A,$B10,'Base TKU'!$B:$B,"SUL")/1000000</f>
        <v>0</v>
      </c>
      <c r="BU10" s="11">
        <f>SUMIFS('Base TKU'!BV:BV,'Base TKU'!$A:$A,$B10,'Base TKU'!$B:$B,"SUL")/1000000</f>
        <v>0</v>
      </c>
      <c r="BV10" s="11">
        <f>SUMIFS('Base TKU'!BW:BW,'Base TKU'!$A:$A,$B10,'Base TKU'!$B:$B,"SUL")/1000000</f>
        <v>0.206098</v>
      </c>
      <c r="BW10" s="11">
        <f>SUMIFS('Base TKU'!BX:BX,'Base TKU'!$A:$A,$B10,'Base TKU'!$B:$B,"SUL")/1000000</f>
        <v>0</v>
      </c>
      <c r="BX10" s="11">
        <f>SUMIFS('Base TKU'!BY:BY,'Base TKU'!$A:$A,$B10,'Base TKU'!$B:$B,"SUL")/1000000</f>
        <v>0</v>
      </c>
      <c r="BY10" s="11">
        <f>SUMIFS('Base TKU'!BZ:BZ,'Base TKU'!$A:$A,$B10,'Base TKU'!$B:$B,"SUL")/1000000</f>
        <v>0</v>
      </c>
      <c r="BZ10" s="11">
        <f>SUMIFS('Base TKU'!CA:CA,'Base TKU'!$A:$A,$B10,'Base TKU'!$B:$B,"SUL")/1000000</f>
        <v>0</v>
      </c>
      <c r="CA10" s="11">
        <f>SUMIFS('Base TKU'!CB:CB,'Base TKU'!$A:$A,$B10,'Base TKU'!$B:$B,"SUL")/1000000</f>
        <v>0</v>
      </c>
      <c r="CB10" s="11">
        <f>SUMIFS('Base TKU'!CC:CC,'Base TKU'!$A:$A,$B10,'Base TKU'!$B:$B,"SUL")/1000000</f>
        <v>0</v>
      </c>
    </row>
    <row r="11" spans="1:80" ht="15.75" x14ac:dyDescent="0.25">
      <c r="B11" s="10" t="s">
        <v>45</v>
      </c>
      <c r="D11" s="11">
        <f>SUMIFS('Base TKU'!E:E,'Base TKU'!$A:$A,$B11,'Base TKU'!$B:$B,"SUL")/1000000</f>
        <v>120.293853</v>
      </c>
      <c r="E11" s="11">
        <f>SUMIFS('Base TKU'!F:F,'Base TKU'!$A:$A,$B11,'Base TKU'!$B:$B,"SUL")/1000000</f>
        <v>26.733606999999999</v>
      </c>
      <c r="F11" s="11">
        <f>SUMIFS('Base TKU'!G:G,'Base TKU'!$A:$A,$B11,'Base TKU'!$B:$B,"SUL")/1000000</f>
        <v>75.820767000000004</v>
      </c>
      <c r="G11" s="11">
        <f>SUMIFS('Base TKU'!H:H,'Base TKU'!$A:$A,$B11,'Base TKU'!$B:$B,"SUL")/1000000</f>
        <v>120.67237799999999</v>
      </c>
      <c r="H11" s="11">
        <f>SUMIFS('Base TKU'!I:I,'Base TKU'!$A:$A,$B11,'Base TKU'!$B:$B,"SUL")/1000000</f>
        <v>193.20942299999999</v>
      </c>
      <c r="I11" s="11">
        <f>SUMIFS('Base TKU'!J:J,'Base TKU'!$A:$A,$B11,'Base TKU'!$B:$B,"SUL")/1000000</f>
        <v>229.121332</v>
      </c>
      <c r="J11" s="11">
        <f>SUMIFS('Base TKU'!K:K,'Base TKU'!$A:$A,$B11,'Base TKU'!$B:$B,"SUL")/1000000</f>
        <v>300.25228299999998</v>
      </c>
      <c r="K11" s="11">
        <f>SUMIFS('Base TKU'!L:L,'Base TKU'!$A:$A,$B11,'Base TKU'!$B:$B,"SUL")/1000000</f>
        <v>343.14651099999998</v>
      </c>
      <c r="L11" s="11">
        <f>SUMIFS('Base TKU'!M:M,'Base TKU'!$A:$A,$B11,'Base TKU'!$B:$B,"SUL")/1000000</f>
        <v>345.067545</v>
      </c>
      <c r="M11" s="11">
        <f>SUMIFS('Base TKU'!N:N,'Base TKU'!$A:$A,$B11,'Base TKU'!$B:$B,"SUL")/1000000</f>
        <v>295.015152</v>
      </c>
      <c r="N11" s="11">
        <f>SUMIFS('Base TKU'!O:O,'Base TKU'!$A:$A,$B11,'Base TKU'!$B:$B,"SUL")/1000000</f>
        <v>258.54672199999999</v>
      </c>
      <c r="O11" s="11">
        <f>SUMIFS('Base TKU'!P:P,'Base TKU'!$A:$A,$B11,'Base TKU'!$B:$B,"SUL")/1000000</f>
        <v>311.277447</v>
      </c>
      <c r="Q11" s="11">
        <f>SUMIFS('Base TKU'!R:R,'Base TKU'!$A:$A,$B11,'Base TKU'!$B:$B,"SUL")/1000000</f>
        <v>104.562251</v>
      </c>
      <c r="R11" s="11">
        <f>SUMIFS('Base TKU'!S:S,'Base TKU'!$A:$A,$B11,'Base TKU'!$B:$B,"SUL")/1000000</f>
        <v>49.086455000000001</v>
      </c>
      <c r="S11" s="11">
        <f>SUMIFS('Base TKU'!T:T,'Base TKU'!$A:$A,$B11,'Base TKU'!$B:$B,"SUL")/1000000</f>
        <v>62.909754999999997</v>
      </c>
      <c r="T11" s="11">
        <f>SUMIFS('Base TKU'!U:U,'Base TKU'!$A:$A,$B11,'Base TKU'!$B:$B,"SUL")/1000000</f>
        <v>126.234077</v>
      </c>
      <c r="U11" s="11">
        <f>SUMIFS('Base TKU'!V:V,'Base TKU'!$A:$A,$B11,'Base TKU'!$B:$B,"SUL")/1000000</f>
        <v>251.54755499999999</v>
      </c>
      <c r="V11" s="11">
        <f>SUMIFS('Base TKU'!W:W,'Base TKU'!$A:$A,$B11,'Base TKU'!$B:$B,"SUL")/1000000</f>
        <v>252.21729099999999</v>
      </c>
      <c r="W11" s="11">
        <f>SUMIFS('Base TKU'!X:X,'Base TKU'!$A:$A,$B11,'Base TKU'!$B:$B,"SUL")/1000000</f>
        <v>301.191756</v>
      </c>
      <c r="X11" s="11">
        <f>SUMIFS('Base TKU'!Y:Y,'Base TKU'!$A:$A,$B11,'Base TKU'!$B:$B,"SUL")/1000000</f>
        <v>299.77697999999998</v>
      </c>
      <c r="Y11" s="11">
        <f>SUMIFS('Base TKU'!Z:Z,'Base TKU'!$A:$A,$B11,'Base TKU'!$B:$B,"SUL")/1000000</f>
        <v>303.58862699999997</v>
      </c>
      <c r="Z11" s="11">
        <f>SUMIFS('Base TKU'!AA:AA,'Base TKU'!$A:$A,$B11,'Base TKU'!$B:$B,"SUL")/1000000</f>
        <v>273.692384</v>
      </c>
      <c r="AA11" s="11">
        <f>SUMIFS('Base TKU'!AB:AB,'Base TKU'!$A:$A,$B11,'Base TKU'!$B:$B,"SUL")/1000000</f>
        <v>262.142833</v>
      </c>
      <c r="AB11" s="11">
        <f>SUMIFS('Base TKU'!AC:AC,'Base TKU'!$A:$A,$B11,'Base TKU'!$B:$B,"SUL")/1000000</f>
        <v>147.802313</v>
      </c>
      <c r="AD11" s="11">
        <f>SUMIFS('Base TKU'!AE:AE,'Base TKU'!$A:$A,$B11,'Base TKU'!$B:$B,"SUL")/1000000</f>
        <v>60.676673999999998</v>
      </c>
      <c r="AE11" s="11">
        <f>SUMIFS('Base TKU'!AF:AF,'Base TKU'!$A:$A,$B11,'Base TKU'!$B:$B,"SUL")/1000000</f>
        <v>64.822327999999999</v>
      </c>
      <c r="AF11" s="11">
        <f>SUMIFS('Base TKU'!AG:AG,'Base TKU'!$A:$A,$B11,'Base TKU'!$B:$B,"SUL")/1000000</f>
        <v>39.060699999999997</v>
      </c>
      <c r="AG11" s="11">
        <f>SUMIFS('Base TKU'!AH:AH,'Base TKU'!$A:$A,$B11,'Base TKU'!$B:$B,"SUL")/1000000</f>
        <v>90.592957999999996</v>
      </c>
      <c r="AH11" s="11">
        <f>SUMIFS('Base TKU'!AI:AI,'Base TKU'!$A:$A,$B11,'Base TKU'!$B:$B,"SUL")/1000000</f>
        <v>189.419363</v>
      </c>
      <c r="AI11" s="11">
        <f>SUMIFS('Base TKU'!AJ:AJ,'Base TKU'!$A:$A,$B11,'Base TKU'!$B:$B,"SUL")/1000000</f>
        <v>210.49232599999999</v>
      </c>
      <c r="AJ11" s="11">
        <f>SUMIFS('Base TKU'!AK:AK,'Base TKU'!$A:$A,$B11,'Base TKU'!$B:$B,"SUL")/1000000</f>
        <v>207.16386900000001</v>
      </c>
      <c r="AK11" s="11">
        <f>SUMIFS('Base TKU'!AL:AL,'Base TKU'!$A:$A,$B11,'Base TKU'!$B:$B,"SUL")/1000000</f>
        <v>222.34894800000001</v>
      </c>
      <c r="AL11" s="11">
        <f>SUMIFS('Base TKU'!AM:AM,'Base TKU'!$A:$A,$B11,'Base TKU'!$B:$B,"SUL")/1000000</f>
        <v>207.264568</v>
      </c>
      <c r="AM11" s="11">
        <f>SUMIFS('Base TKU'!AN:AN,'Base TKU'!$A:$A,$B11,'Base TKU'!$B:$B,"SUL")/1000000</f>
        <v>212.209473</v>
      </c>
      <c r="AN11" s="11">
        <f>SUMIFS('Base TKU'!AO:AO,'Base TKU'!$A:$A,$B11,'Base TKU'!$B:$B,"SUL")/1000000</f>
        <v>121.847746</v>
      </c>
      <c r="AO11" s="11">
        <f>SUMIFS('Base TKU'!AP:AP,'Base TKU'!$A:$A,$B11,'Base TKU'!$B:$B,"SUL")/1000000</f>
        <v>162.426503</v>
      </c>
      <c r="AQ11" s="11">
        <f>SUMIFS('Base TKU'!AR:AR,'Base TKU'!$A:$A,$B11,'Base TKU'!$B:$B,"SUL")/1000000</f>
        <v>31.659285000000001</v>
      </c>
      <c r="AR11" s="11">
        <f>SUMIFS('Base TKU'!AS:AS,'Base TKU'!$A:$A,$B11,'Base TKU'!$B:$B,"SUL")/1000000</f>
        <v>31.551186000000001</v>
      </c>
      <c r="AS11" s="11">
        <f>SUMIFS('Base TKU'!AT:AT,'Base TKU'!$A:$A,$B11,'Base TKU'!$B:$B,"SUL")/1000000</f>
        <v>28.254327</v>
      </c>
      <c r="AT11" s="11">
        <f>SUMIFS('Base TKU'!AU:AU,'Base TKU'!$A:$A,$B11,'Base TKU'!$B:$B,"SUL")/1000000</f>
        <v>85.080896999999993</v>
      </c>
      <c r="AU11" s="11">
        <f>SUMIFS('Base TKU'!AV:AV,'Base TKU'!$A:$A,$B11,'Base TKU'!$B:$B,"SUL")/1000000</f>
        <v>138.41459800000001</v>
      </c>
      <c r="AV11" s="11">
        <f>SUMIFS('Base TKU'!AW:AW,'Base TKU'!$A:$A,$B11,'Base TKU'!$B:$B,"SUL")/1000000</f>
        <v>156.14815999999999</v>
      </c>
      <c r="AW11" s="11">
        <f>SUMIFS('Base TKU'!AX:AX,'Base TKU'!$A:$A,$B11,'Base TKU'!$B:$B,"SUL")/1000000</f>
        <v>210.09194500000001</v>
      </c>
      <c r="AX11" s="11">
        <f>SUMIFS('Base TKU'!AY:AY,'Base TKU'!$A:$A,$B11,'Base TKU'!$B:$B,"SUL")/1000000</f>
        <v>163.188221</v>
      </c>
      <c r="AY11" s="11">
        <f>SUMIFS('Base TKU'!AZ:AZ,'Base TKU'!$A:$A,$B11,'Base TKU'!$B:$B,"SUL")/1000000</f>
        <v>146.524869</v>
      </c>
      <c r="AZ11" s="11">
        <f>SUMIFS('Base TKU'!BA:BA,'Base TKU'!$A:$A,$B11,'Base TKU'!$B:$B,"SUL")/1000000</f>
        <v>142.17371499999999</v>
      </c>
      <c r="BA11" s="11">
        <f>SUMIFS('Base TKU'!BB:BB,'Base TKU'!$A:$A,$B11,'Base TKU'!$B:$B,"SUL")/1000000</f>
        <v>196.39126300000001</v>
      </c>
      <c r="BB11" s="11">
        <f>SUMIFS('Base TKU'!BC:BC,'Base TKU'!$A:$A,$B11,'Base TKU'!$B:$B,"SUL")/1000000</f>
        <v>85.422180999999995</v>
      </c>
      <c r="BD11" s="11">
        <f>SUMIFS('Base TKU'!BE:BE,'Base TKU'!$A:$A,$B11,'Base TKU'!$B:$B,"SUL")/1000000</f>
        <v>86.209055000000006</v>
      </c>
      <c r="BE11" s="11">
        <f>SUMIFS('Base TKU'!BF:BF,'Base TKU'!$A:$A,$B11,'Base TKU'!$B:$B,"SUL")/1000000</f>
        <v>45.179594000000002</v>
      </c>
      <c r="BF11" s="11">
        <f>SUMIFS('Base TKU'!BG:BG,'Base TKU'!$A:$A,$B11,'Base TKU'!$B:$B,"SUL")/1000000</f>
        <v>59.996580000000002</v>
      </c>
      <c r="BG11" s="11">
        <f>SUMIFS('Base TKU'!BH:BH,'Base TKU'!$A:$A,$B11,'Base TKU'!$B:$B,"SUL")/1000000</f>
        <v>119.210742</v>
      </c>
      <c r="BH11" s="11">
        <f>SUMIFS('Base TKU'!BI:BI,'Base TKU'!$A:$A,$B11,'Base TKU'!$B:$B,"SUL")/1000000</f>
        <v>236.809853</v>
      </c>
      <c r="BI11" s="11">
        <f>SUMIFS('Base TKU'!BJ:BJ,'Base TKU'!$A:$A,$B11,'Base TKU'!$B:$B,"SUL")/1000000</f>
        <v>207.65686400000001</v>
      </c>
      <c r="BJ11" s="11">
        <f>SUMIFS('Base TKU'!BK:BK,'Base TKU'!$A:$A,$B11,'Base TKU'!$B:$B,"SUL")/1000000</f>
        <v>206.82831999999999</v>
      </c>
      <c r="BK11" s="11">
        <f>SUMIFS('Base TKU'!BL:BL,'Base TKU'!$A:$A,$B11,'Base TKU'!$B:$B,"SUL")/1000000</f>
        <v>232.22149400000001</v>
      </c>
      <c r="BL11" s="11">
        <f>SUMIFS('Base TKU'!BM:BM,'Base TKU'!$A:$A,$B11,'Base TKU'!$B:$B,"SUL")/1000000</f>
        <v>312.17192499999999</v>
      </c>
      <c r="BM11" s="11">
        <f>SUMIFS('Base TKU'!BN:BN,'Base TKU'!$A:$A,$B11,'Base TKU'!$B:$B,"SUL")/1000000</f>
        <v>307.48569800000001</v>
      </c>
      <c r="BN11" s="11">
        <f>SUMIFS('Base TKU'!BO:BO,'Base TKU'!$A:$A,$B11,'Base TKU'!$B:$B,"SUL")/1000000</f>
        <v>290.29864500000002</v>
      </c>
      <c r="BO11" s="11">
        <f>SUMIFS('Base TKU'!BP:BP,'Base TKU'!$A:$A,$B11,'Base TKU'!$B:$B,"SUL")/1000000</f>
        <v>227.838404</v>
      </c>
      <c r="BQ11" s="11">
        <f>SUMIFS('Base TKU'!BR:BR,'Base TKU'!$A:$A,$B11,'Base TKU'!$B:$B,"SUL")/1000000</f>
        <v>124.338126</v>
      </c>
      <c r="BR11" s="11">
        <f>SUMIFS('Base TKU'!BS:BS,'Base TKU'!$A:$A,$B11,'Base TKU'!$B:$B,"SUL")/1000000</f>
        <v>65.841560000000001</v>
      </c>
      <c r="BS11" s="11">
        <f>SUMIFS('Base TKU'!BT:BT,'Base TKU'!$A:$A,$B11,'Base TKU'!$B:$B,"SUL")/1000000</f>
        <v>98.681635999999997</v>
      </c>
      <c r="BT11" s="11">
        <f>SUMIFS('Base TKU'!BU:BU,'Base TKU'!$A:$A,$B11,'Base TKU'!$B:$B,"SUL")/1000000</f>
        <v>115.14361100000001</v>
      </c>
      <c r="BU11" s="11">
        <f>SUMIFS('Base TKU'!BV:BV,'Base TKU'!$A:$A,$B11,'Base TKU'!$B:$B,"SUL")/1000000</f>
        <v>259.41194300000001</v>
      </c>
      <c r="BV11" s="11">
        <f>SUMIFS('Base TKU'!BW:BW,'Base TKU'!$A:$A,$B11,'Base TKU'!$B:$B,"SUL")/1000000</f>
        <v>350.26707599999997</v>
      </c>
      <c r="BW11" s="11">
        <f>SUMIFS('Base TKU'!BX:BX,'Base TKU'!$A:$A,$B11,'Base TKU'!$B:$B,"SUL")/1000000</f>
        <v>0</v>
      </c>
      <c r="BX11" s="11">
        <f>SUMIFS('Base TKU'!BY:BY,'Base TKU'!$A:$A,$B11,'Base TKU'!$B:$B,"SUL")/1000000</f>
        <v>0</v>
      </c>
      <c r="BY11" s="11">
        <f>SUMIFS('Base TKU'!BZ:BZ,'Base TKU'!$A:$A,$B11,'Base TKU'!$B:$B,"SUL")/1000000</f>
        <v>0</v>
      </c>
      <c r="BZ11" s="11">
        <f>SUMIFS('Base TKU'!CA:CA,'Base TKU'!$A:$A,$B11,'Base TKU'!$B:$B,"SUL")/1000000</f>
        <v>0</v>
      </c>
      <c r="CA11" s="11">
        <f>SUMIFS('Base TKU'!CB:CB,'Base TKU'!$A:$A,$B11,'Base TKU'!$B:$B,"SUL")/1000000</f>
        <v>0</v>
      </c>
      <c r="CB11" s="11">
        <f>SUMIFS('Base TKU'!CC:CC,'Base TKU'!$A:$A,$B11,'Base TKU'!$B:$B,"SUL")/1000000</f>
        <v>0</v>
      </c>
    </row>
    <row r="12" spans="1:80" ht="15.75" x14ac:dyDescent="0.25">
      <c r="B12" s="10" t="s">
        <v>49</v>
      </c>
      <c r="D12" s="11">
        <f>SUMIFS('Base TKU'!E:E,'Base TKU'!$A:$A,$B12,'Base TKU'!$B:$B,"SUL")/1000000</f>
        <v>28.277885999999999</v>
      </c>
      <c r="E12" s="11">
        <f>SUMIFS('Base TKU'!F:F,'Base TKU'!$A:$A,$B12,'Base TKU'!$B:$B,"SUL")/1000000</f>
        <v>17.986273000000001</v>
      </c>
      <c r="F12" s="11">
        <f>SUMIFS('Base TKU'!G:G,'Base TKU'!$A:$A,$B12,'Base TKU'!$B:$B,"SUL")/1000000</f>
        <v>20.430346</v>
      </c>
      <c r="G12" s="11">
        <f>SUMIFS('Base TKU'!H:H,'Base TKU'!$A:$A,$B12,'Base TKU'!$B:$B,"SUL")/1000000</f>
        <v>22.496891000000002</v>
      </c>
      <c r="H12" s="11">
        <f>SUMIFS('Base TKU'!I:I,'Base TKU'!$A:$A,$B12,'Base TKU'!$B:$B,"SUL")/1000000</f>
        <v>61.922969000000002</v>
      </c>
      <c r="I12" s="11">
        <f>SUMIFS('Base TKU'!J:J,'Base TKU'!$A:$A,$B12,'Base TKU'!$B:$B,"SUL")/1000000</f>
        <v>79.419138000000004</v>
      </c>
      <c r="J12" s="11">
        <f>SUMIFS('Base TKU'!K:K,'Base TKU'!$A:$A,$B12,'Base TKU'!$B:$B,"SUL")/1000000</f>
        <v>91.515180999999998</v>
      </c>
      <c r="K12" s="11">
        <f>SUMIFS('Base TKU'!L:L,'Base TKU'!$A:$A,$B12,'Base TKU'!$B:$B,"SUL")/1000000</f>
        <v>95.034592000000004</v>
      </c>
      <c r="L12" s="11">
        <f>SUMIFS('Base TKU'!M:M,'Base TKU'!$A:$A,$B12,'Base TKU'!$B:$B,"SUL")/1000000</f>
        <v>123.820635</v>
      </c>
      <c r="M12" s="11">
        <f>SUMIFS('Base TKU'!N:N,'Base TKU'!$A:$A,$B12,'Base TKU'!$B:$B,"SUL")/1000000</f>
        <v>98.535258999999996</v>
      </c>
      <c r="N12" s="11">
        <f>SUMIFS('Base TKU'!O:O,'Base TKU'!$A:$A,$B12,'Base TKU'!$B:$B,"SUL")/1000000</f>
        <v>98.943488000000002</v>
      </c>
      <c r="O12" s="11">
        <f>SUMIFS('Base TKU'!P:P,'Base TKU'!$A:$A,$B12,'Base TKU'!$B:$B,"SUL")/1000000</f>
        <v>76.556442000000004</v>
      </c>
      <c r="Q12" s="11">
        <f>SUMIFS('Base TKU'!R:R,'Base TKU'!$A:$A,$B12,'Base TKU'!$B:$B,"SUL")/1000000</f>
        <v>67.081149999999994</v>
      </c>
      <c r="R12" s="11">
        <f>SUMIFS('Base TKU'!S:S,'Base TKU'!$A:$A,$B12,'Base TKU'!$B:$B,"SUL")/1000000</f>
        <v>37.347427000000003</v>
      </c>
      <c r="S12" s="11">
        <f>SUMIFS('Base TKU'!T:T,'Base TKU'!$A:$A,$B12,'Base TKU'!$B:$B,"SUL")/1000000</f>
        <v>30.187373999999998</v>
      </c>
      <c r="T12" s="11">
        <f>SUMIFS('Base TKU'!U:U,'Base TKU'!$A:$A,$B12,'Base TKU'!$B:$B,"SUL")/1000000</f>
        <v>69.954741999999996</v>
      </c>
      <c r="U12" s="11">
        <f>SUMIFS('Base TKU'!V:V,'Base TKU'!$A:$A,$B12,'Base TKU'!$B:$B,"SUL")/1000000</f>
        <v>69.651088000000001</v>
      </c>
      <c r="V12" s="11">
        <f>SUMIFS('Base TKU'!W:W,'Base TKU'!$A:$A,$B12,'Base TKU'!$B:$B,"SUL")/1000000</f>
        <v>49.094098000000002</v>
      </c>
      <c r="W12" s="11">
        <f>SUMIFS('Base TKU'!X:X,'Base TKU'!$A:$A,$B12,'Base TKU'!$B:$B,"SUL")/1000000</f>
        <v>51.279952000000002</v>
      </c>
      <c r="X12" s="11">
        <f>SUMIFS('Base TKU'!Y:Y,'Base TKU'!$A:$A,$B12,'Base TKU'!$B:$B,"SUL")/1000000</f>
        <v>55.38852</v>
      </c>
      <c r="Y12" s="11">
        <f>SUMIFS('Base TKU'!Z:Z,'Base TKU'!$A:$A,$B12,'Base TKU'!$B:$B,"SUL")/1000000</f>
        <v>60.182640999999997</v>
      </c>
      <c r="Z12" s="11">
        <f>SUMIFS('Base TKU'!AA:AA,'Base TKU'!$A:$A,$B12,'Base TKU'!$B:$B,"SUL")/1000000</f>
        <v>70.693725000000001</v>
      </c>
      <c r="AA12" s="11">
        <f>SUMIFS('Base TKU'!AB:AB,'Base TKU'!$A:$A,$B12,'Base TKU'!$B:$B,"SUL")/1000000</f>
        <v>63.823445999999997</v>
      </c>
      <c r="AB12" s="11">
        <f>SUMIFS('Base TKU'!AC:AC,'Base TKU'!$A:$A,$B12,'Base TKU'!$B:$B,"SUL")/1000000</f>
        <v>58.969529999999999</v>
      </c>
      <c r="AD12" s="11">
        <f>SUMIFS('Base TKU'!AE:AE,'Base TKU'!$A:$A,$B12,'Base TKU'!$B:$B,"SUL")/1000000</f>
        <v>67.919033999999996</v>
      </c>
      <c r="AE12" s="11">
        <f>SUMIFS('Base TKU'!AF:AF,'Base TKU'!$A:$A,$B12,'Base TKU'!$B:$B,"SUL")/1000000</f>
        <v>48.889296000000002</v>
      </c>
      <c r="AF12" s="11">
        <f>SUMIFS('Base TKU'!AG:AG,'Base TKU'!$A:$A,$B12,'Base TKU'!$B:$B,"SUL")/1000000</f>
        <v>34.909109999999998</v>
      </c>
      <c r="AG12" s="11">
        <f>SUMIFS('Base TKU'!AH:AH,'Base TKU'!$A:$A,$B12,'Base TKU'!$B:$B,"SUL")/1000000</f>
        <v>46.184303999999997</v>
      </c>
      <c r="AH12" s="11">
        <f>SUMIFS('Base TKU'!AI:AI,'Base TKU'!$A:$A,$B12,'Base TKU'!$B:$B,"SUL")/1000000</f>
        <v>46.967554999999997</v>
      </c>
      <c r="AI12" s="11">
        <f>SUMIFS('Base TKU'!AJ:AJ,'Base TKU'!$A:$A,$B12,'Base TKU'!$B:$B,"SUL")/1000000</f>
        <v>62.576873999999997</v>
      </c>
      <c r="AJ12" s="11">
        <f>SUMIFS('Base TKU'!AK:AK,'Base TKU'!$A:$A,$B12,'Base TKU'!$B:$B,"SUL")/1000000</f>
        <v>64.986688999999998</v>
      </c>
      <c r="AK12" s="11">
        <f>SUMIFS('Base TKU'!AL:AL,'Base TKU'!$A:$A,$B12,'Base TKU'!$B:$B,"SUL")/1000000</f>
        <v>70.255047000000005</v>
      </c>
      <c r="AL12" s="11">
        <f>SUMIFS('Base TKU'!AM:AM,'Base TKU'!$A:$A,$B12,'Base TKU'!$B:$B,"SUL")/1000000</f>
        <v>64.720101</v>
      </c>
      <c r="AM12" s="11">
        <f>SUMIFS('Base TKU'!AN:AN,'Base TKU'!$A:$A,$B12,'Base TKU'!$B:$B,"SUL")/1000000</f>
        <v>56.299767000000003</v>
      </c>
      <c r="AN12" s="11">
        <f>SUMIFS('Base TKU'!AO:AO,'Base TKU'!$A:$A,$B12,'Base TKU'!$B:$B,"SUL")/1000000</f>
        <v>77.220560000000006</v>
      </c>
      <c r="AO12" s="11">
        <f>SUMIFS('Base TKU'!AP:AP,'Base TKU'!$A:$A,$B12,'Base TKU'!$B:$B,"SUL")/1000000</f>
        <v>63.024478999999999</v>
      </c>
      <c r="AQ12" s="11">
        <f>SUMIFS('Base TKU'!AR:AR,'Base TKU'!$A:$A,$B12,'Base TKU'!$B:$B,"SUL")/1000000</f>
        <v>86.707382999999993</v>
      </c>
      <c r="AR12" s="11">
        <f>SUMIFS('Base TKU'!AS:AS,'Base TKU'!$A:$A,$B12,'Base TKU'!$B:$B,"SUL")/1000000</f>
        <v>43.116118</v>
      </c>
      <c r="AS12" s="11">
        <f>SUMIFS('Base TKU'!AT:AT,'Base TKU'!$A:$A,$B12,'Base TKU'!$B:$B,"SUL")/1000000</f>
        <v>30.368772</v>
      </c>
      <c r="AT12" s="11">
        <f>SUMIFS('Base TKU'!AU:AU,'Base TKU'!$A:$A,$B12,'Base TKU'!$B:$B,"SUL")/1000000</f>
        <v>31.266365</v>
      </c>
      <c r="AU12" s="11">
        <f>SUMIFS('Base TKU'!AV:AV,'Base TKU'!$A:$A,$B12,'Base TKU'!$B:$B,"SUL")/1000000</f>
        <v>63.116757</v>
      </c>
      <c r="AV12" s="11">
        <f>SUMIFS('Base TKU'!AW:AW,'Base TKU'!$A:$A,$B12,'Base TKU'!$B:$B,"SUL")/1000000</f>
        <v>61.511865999999998</v>
      </c>
      <c r="AW12" s="11">
        <f>SUMIFS('Base TKU'!AX:AX,'Base TKU'!$A:$A,$B12,'Base TKU'!$B:$B,"SUL")/1000000</f>
        <v>65.124578999999997</v>
      </c>
      <c r="AX12" s="11">
        <f>SUMIFS('Base TKU'!AY:AY,'Base TKU'!$A:$A,$B12,'Base TKU'!$B:$B,"SUL")/1000000</f>
        <v>60.439183</v>
      </c>
      <c r="AY12" s="11">
        <f>SUMIFS('Base TKU'!AZ:AZ,'Base TKU'!$A:$A,$B12,'Base TKU'!$B:$B,"SUL")/1000000</f>
        <v>74.380337999999995</v>
      </c>
      <c r="AZ12" s="11">
        <f>SUMIFS('Base TKU'!BA:BA,'Base TKU'!$A:$A,$B12,'Base TKU'!$B:$B,"SUL")/1000000</f>
        <v>55.555971999999997</v>
      </c>
      <c r="BA12" s="11">
        <f>SUMIFS('Base TKU'!BB:BB,'Base TKU'!$A:$A,$B12,'Base TKU'!$B:$B,"SUL")/1000000</f>
        <v>56.552371999999998</v>
      </c>
      <c r="BB12" s="11">
        <f>SUMIFS('Base TKU'!BC:BC,'Base TKU'!$A:$A,$B12,'Base TKU'!$B:$B,"SUL")/1000000</f>
        <v>43.153779</v>
      </c>
      <c r="BD12" s="11">
        <f>SUMIFS('Base TKU'!BE:BE,'Base TKU'!$A:$A,$B12,'Base TKU'!$B:$B,"SUL")/1000000</f>
        <v>64.598428999999996</v>
      </c>
      <c r="BE12" s="11">
        <f>SUMIFS('Base TKU'!BF:BF,'Base TKU'!$A:$A,$B12,'Base TKU'!$B:$B,"SUL")/1000000</f>
        <v>48.203578999999998</v>
      </c>
      <c r="BF12" s="11">
        <f>SUMIFS('Base TKU'!BG:BG,'Base TKU'!$A:$A,$B12,'Base TKU'!$B:$B,"SUL")/1000000</f>
        <v>17.727727000000002</v>
      </c>
      <c r="BG12" s="11">
        <f>SUMIFS('Base TKU'!BH:BH,'Base TKU'!$A:$A,$B12,'Base TKU'!$B:$B,"SUL")/1000000</f>
        <v>44.324475</v>
      </c>
      <c r="BH12" s="11">
        <f>SUMIFS('Base TKU'!BI:BI,'Base TKU'!$A:$A,$B12,'Base TKU'!$B:$B,"SUL")/1000000</f>
        <v>48.827143999999997</v>
      </c>
      <c r="BI12" s="11">
        <f>SUMIFS('Base TKU'!BJ:BJ,'Base TKU'!$A:$A,$B12,'Base TKU'!$B:$B,"SUL")/1000000</f>
        <v>42.473880000000001</v>
      </c>
      <c r="BJ12" s="11">
        <f>SUMIFS('Base TKU'!BK:BK,'Base TKU'!$A:$A,$B12,'Base TKU'!$B:$B,"SUL")/1000000</f>
        <v>48.914628</v>
      </c>
      <c r="BK12" s="11">
        <f>SUMIFS('Base TKU'!BL:BL,'Base TKU'!$A:$A,$B12,'Base TKU'!$B:$B,"SUL")/1000000</f>
        <v>44.102088999999999</v>
      </c>
      <c r="BL12" s="11">
        <f>SUMIFS('Base TKU'!BM:BM,'Base TKU'!$A:$A,$B12,'Base TKU'!$B:$B,"SUL")/1000000</f>
        <v>44.816847000000003</v>
      </c>
      <c r="BM12" s="11">
        <f>SUMIFS('Base TKU'!BN:BN,'Base TKU'!$A:$A,$B12,'Base TKU'!$B:$B,"SUL")/1000000</f>
        <v>52.420681999999999</v>
      </c>
      <c r="BN12" s="11">
        <f>SUMIFS('Base TKU'!BO:BO,'Base TKU'!$A:$A,$B12,'Base TKU'!$B:$B,"SUL")/1000000</f>
        <v>57.102867000000003</v>
      </c>
      <c r="BO12" s="11">
        <f>SUMIFS('Base TKU'!BP:BP,'Base TKU'!$A:$A,$B12,'Base TKU'!$B:$B,"SUL")/1000000</f>
        <v>42.398555000000002</v>
      </c>
      <c r="BQ12" s="11">
        <f>SUMIFS('Base TKU'!BR:BR,'Base TKU'!$A:$A,$B12,'Base TKU'!$B:$B,"SUL")/1000000</f>
        <v>57.805560999999997</v>
      </c>
      <c r="BR12" s="11">
        <f>SUMIFS('Base TKU'!BS:BS,'Base TKU'!$A:$A,$B12,'Base TKU'!$B:$B,"SUL")/1000000</f>
        <v>43.193843000000001</v>
      </c>
      <c r="BS12" s="11">
        <f>SUMIFS('Base TKU'!BT:BT,'Base TKU'!$A:$A,$B12,'Base TKU'!$B:$B,"SUL")/1000000</f>
        <v>6.0560700000000001</v>
      </c>
      <c r="BT12" s="11">
        <f>SUMIFS('Base TKU'!BU:BU,'Base TKU'!$A:$A,$B12,'Base TKU'!$B:$B,"SUL")/1000000</f>
        <v>23.393469</v>
      </c>
      <c r="BU12" s="11">
        <f>SUMIFS('Base TKU'!BV:BV,'Base TKU'!$A:$A,$B12,'Base TKU'!$B:$B,"SUL")/1000000</f>
        <v>39.573596000000002</v>
      </c>
      <c r="BV12" s="11">
        <f>SUMIFS('Base TKU'!BW:BW,'Base TKU'!$A:$A,$B12,'Base TKU'!$B:$B,"SUL")/1000000</f>
        <v>56.207515999999998</v>
      </c>
      <c r="BW12" s="11">
        <f>SUMIFS('Base TKU'!BX:BX,'Base TKU'!$A:$A,$B12,'Base TKU'!$B:$B,"SUL")/1000000</f>
        <v>0</v>
      </c>
      <c r="BX12" s="11">
        <f>SUMIFS('Base TKU'!BY:BY,'Base TKU'!$A:$A,$B12,'Base TKU'!$B:$B,"SUL")/1000000</f>
        <v>0</v>
      </c>
      <c r="BY12" s="11">
        <f>SUMIFS('Base TKU'!BZ:BZ,'Base TKU'!$A:$A,$B12,'Base TKU'!$B:$B,"SUL")/1000000</f>
        <v>0</v>
      </c>
      <c r="BZ12" s="11">
        <f>SUMIFS('Base TKU'!CA:CA,'Base TKU'!$A:$A,$B12,'Base TKU'!$B:$B,"SUL")/1000000</f>
        <v>0</v>
      </c>
      <c r="CA12" s="11">
        <f>SUMIFS('Base TKU'!CB:CB,'Base TKU'!$A:$A,$B12,'Base TKU'!$B:$B,"SUL")/1000000</f>
        <v>0</v>
      </c>
      <c r="CB12" s="11">
        <f>SUMIFS('Base TKU'!CC:CC,'Base TKU'!$A:$A,$B12,'Base TKU'!$B:$B,"SUL")/1000000</f>
        <v>0</v>
      </c>
    </row>
    <row r="13" spans="1:80" ht="15.75" hidden="1" x14ac:dyDescent="0.25">
      <c r="B13" s="10" t="s">
        <v>64</v>
      </c>
      <c r="D13" s="11">
        <f>SUMIFS('Base TKU'!E:E,'Base TKU'!$A:$A,$B13,'Base TKU'!$B:$B,"SUL")/1000000</f>
        <v>41.988754</v>
      </c>
      <c r="E13" s="11">
        <f>SUMIFS('Base TKU'!F:F,'Base TKU'!$A:$A,$B13,'Base TKU'!$B:$B,"SUL")/1000000</f>
        <v>1.3795740000000001</v>
      </c>
      <c r="F13" s="11">
        <f>SUMIFS('Base TKU'!G:G,'Base TKU'!$A:$A,$B13,'Base TKU'!$B:$B,"SUL")/1000000</f>
        <v>2.4844179999999998</v>
      </c>
      <c r="G13" s="11">
        <f>SUMIFS('Base TKU'!H:H,'Base TKU'!$A:$A,$B13,'Base TKU'!$B:$B,"SUL")/1000000</f>
        <v>0</v>
      </c>
      <c r="H13" s="11">
        <f>SUMIFS('Base TKU'!I:I,'Base TKU'!$A:$A,$B13,'Base TKU'!$B:$B,"SUL")/1000000</f>
        <v>0</v>
      </c>
      <c r="I13" s="11">
        <f>SUMIFS('Base TKU'!J:J,'Base TKU'!$A:$A,$B13,'Base TKU'!$B:$B,"SUL")/1000000</f>
        <v>0</v>
      </c>
      <c r="J13" s="11">
        <f>SUMIFS('Base TKU'!K:K,'Base TKU'!$A:$A,$B13,'Base TKU'!$B:$B,"SUL")/1000000</f>
        <v>0</v>
      </c>
      <c r="K13" s="11">
        <f>SUMIFS('Base TKU'!L:L,'Base TKU'!$A:$A,$B13,'Base TKU'!$B:$B,"SUL")/1000000</f>
        <v>0</v>
      </c>
      <c r="L13" s="11">
        <f>SUMIFS('Base TKU'!M:M,'Base TKU'!$A:$A,$B13,'Base TKU'!$B:$B,"SUL")/1000000</f>
        <v>0</v>
      </c>
      <c r="M13" s="11">
        <f>SUMIFS('Base TKU'!N:N,'Base TKU'!$A:$A,$B13,'Base TKU'!$B:$B,"SUL")/1000000</f>
        <v>0</v>
      </c>
      <c r="N13" s="11">
        <f>SUMIFS('Base TKU'!O:O,'Base TKU'!$A:$A,$B13,'Base TKU'!$B:$B,"SUL")/1000000</f>
        <v>14.076225000000001</v>
      </c>
      <c r="O13" s="11">
        <f>SUMIFS('Base TKU'!P:P,'Base TKU'!$A:$A,$B13,'Base TKU'!$B:$B,"SUL")/1000000</f>
        <v>16.595362999999999</v>
      </c>
      <c r="Q13" s="11">
        <f>SUMIFS('Base TKU'!R:R,'Base TKU'!$A:$A,$B13,'Base TKU'!$B:$B,"SUL")/1000000</f>
        <v>49.240960999999999</v>
      </c>
      <c r="R13" s="11">
        <f>SUMIFS('Base TKU'!S:S,'Base TKU'!$A:$A,$B13,'Base TKU'!$B:$B,"SUL")/1000000</f>
        <v>66.897075999999998</v>
      </c>
      <c r="S13" s="11">
        <f>SUMIFS('Base TKU'!T:T,'Base TKU'!$A:$A,$B13,'Base TKU'!$B:$B,"SUL")/1000000</f>
        <v>13.417951</v>
      </c>
      <c r="T13" s="11">
        <f>SUMIFS('Base TKU'!U:U,'Base TKU'!$A:$A,$B13,'Base TKU'!$B:$B,"SUL")/1000000</f>
        <v>0</v>
      </c>
      <c r="U13" s="11">
        <f>SUMIFS('Base TKU'!V:V,'Base TKU'!$A:$A,$B13,'Base TKU'!$B:$B,"SUL")/1000000</f>
        <v>0</v>
      </c>
      <c r="V13" s="11">
        <f>SUMIFS('Base TKU'!W:W,'Base TKU'!$A:$A,$B13,'Base TKU'!$B:$B,"SUL")/1000000</f>
        <v>0</v>
      </c>
      <c r="W13" s="11">
        <f>SUMIFS('Base TKU'!X:X,'Base TKU'!$A:$A,$B13,'Base TKU'!$B:$B,"SUL")/1000000</f>
        <v>0</v>
      </c>
      <c r="X13" s="11">
        <f>SUMIFS('Base TKU'!Y:Y,'Base TKU'!$A:$A,$B13,'Base TKU'!$B:$B,"SUL")/1000000</f>
        <v>0</v>
      </c>
      <c r="Y13" s="11">
        <f>SUMIFS('Base TKU'!Z:Z,'Base TKU'!$A:$A,$B13,'Base TKU'!$B:$B,"SUL")/1000000</f>
        <v>0</v>
      </c>
      <c r="Z13" s="11">
        <f>SUMIFS('Base TKU'!AA:AA,'Base TKU'!$A:$A,$B13,'Base TKU'!$B:$B,"SUL")/1000000</f>
        <v>0</v>
      </c>
      <c r="AA13" s="11">
        <f>SUMIFS('Base TKU'!AB:AB,'Base TKU'!$A:$A,$B13,'Base TKU'!$B:$B,"SUL")/1000000</f>
        <v>4.788405</v>
      </c>
      <c r="AB13" s="11">
        <f>SUMIFS('Base TKU'!AC:AC,'Base TKU'!$A:$A,$B13,'Base TKU'!$B:$B,"SUL")/1000000</f>
        <v>9.7934809999999999</v>
      </c>
      <c r="AD13" s="11">
        <f>SUMIFS('Base TKU'!AE:AE,'Base TKU'!$A:$A,$B13,'Base TKU'!$B:$B,"SUL")/1000000</f>
        <v>18.765000000000001</v>
      </c>
      <c r="AE13" s="11">
        <f>SUMIFS('Base TKU'!AF:AF,'Base TKU'!$A:$A,$B13,'Base TKU'!$B:$B,"SUL")/1000000</f>
        <v>5.0092090000000002</v>
      </c>
      <c r="AF13" s="11">
        <f>SUMIFS('Base TKU'!AG:AG,'Base TKU'!$A:$A,$B13,'Base TKU'!$B:$B,"SUL")/1000000</f>
        <v>0</v>
      </c>
      <c r="AG13" s="11">
        <f>SUMIFS('Base TKU'!AH:AH,'Base TKU'!$A:$A,$B13,'Base TKU'!$B:$B,"SUL")/1000000</f>
        <v>0</v>
      </c>
      <c r="AH13" s="11">
        <f>SUMIFS('Base TKU'!AI:AI,'Base TKU'!$A:$A,$B13,'Base TKU'!$B:$B,"SUL")/1000000</f>
        <v>0</v>
      </c>
      <c r="AI13" s="11">
        <f>SUMIFS('Base TKU'!AJ:AJ,'Base TKU'!$A:$A,$B13,'Base TKU'!$B:$B,"SUL")/1000000</f>
        <v>0</v>
      </c>
      <c r="AJ13" s="11">
        <f>SUMIFS('Base TKU'!AK:AK,'Base TKU'!$A:$A,$B13,'Base TKU'!$B:$B,"SUL")/1000000</f>
        <v>0</v>
      </c>
      <c r="AK13" s="11">
        <f>SUMIFS('Base TKU'!AL:AL,'Base TKU'!$A:$A,$B13,'Base TKU'!$B:$B,"SUL")/1000000</f>
        <v>0</v>
      </c>
      <c r="AL13" s="11">
        <f>SUMIFS('Base TKU'!AM:AM,'Base TKU'!$A:$A,$B13,'Base TKU'!$B:$B,"SUL")/1000000</f>
        <v>0</v>
      </c>
      <c r="AM13" s="11">
        <f>SUMIFS('Base TKU'!AN:AN,'Base TKU'!$A:$A,$B13,'Base TKU'!$B:$B,"SUL")/1000000</f>
        <v>0</v>
      </c>
      <c r="AN13" s="11">
        <f>SUMIFS('Base TKU'!AO:AO,'Base TKU'!$A:$A,$B13,'Base TKU'!$B:$B,"SUL")/1000000</f>
        <v>36.464419999999997</v>
      </c>
      <c r="AO13" s="11">
        <f>SUMIFS('Base TKU'!AP:AP,'Base TKU'!$A:$A,$B13,'Base TKU'!$B:$B,"SUL")/1000000</f>
        <v>56.335030000000003</v>
      </c>
      <c r="AQ13" s="11">
        <f>SUMIFS('Base TKU'!AR:AR,'Base TKU'!$A:$A,$B13,'Base TKU'!$B:$B,"SUL")/1000000</f>
        <v>30.577093999999999</v>
      </c>
      <c r="AR13" s="11">
        <f>SUMIFS('Base TKU'!AS:AS,'Base TKU'!$A:$A,$B13,'Base TKU'!$B:$B,"SUL")/1000000</f>
        <v>3.7328299999999999</v>
      </c>
      <c r="AS13" s="11">
        <f>SUMIFS('Base TKU'!AT:AT,'Base TKU'!$A:$A,$B13,'Base TKU'!$B:$B,"SUL")/1000000</f>
        <v>0</v>
      </c>
      <c r="AT13" s="11">
        <f>SUMIFS('Base TKU'!AU:AU,'Base TKU'!$A:$A,$B13,'Base TKU'!$B:$B,"SUL")/1000000</f>
        <v>0</v>
      </c>
      <c r="AU13" s="11">
        <f>SUMIFS('Base TKU'!AV:AV,'Base TKU'!$A:$A,$B13,'Base TKU'!$B:$B,"SUL")/1000000</f>
        <v>0</v>
      </c>
      <c r="AV13" s="11">
        <f>SUMIFS('Base TKU'!AW:AW,'Base TKU'!$A:$A,$B13,'Base TKU'!$B:$B,"SUL")/1000000</f>
        <v>0</v>
      </c>
      <c r="AW13" s="11">
        <f>SUMIFS('Base TKU'!AX:AX,'Base TKU'!$A:$A,$B13,'Base TKU'!$B:$B,"SUL")/1000000</f>
        <v>0</v>
      </c>
      <c r="AX13" s="11">
        <f>SUMIFS('Base TKU'!AY:AY,'Base TKU'!$A:$A,$B13,'Base TKU'!$B:$B,"SUL")/1000000</f>
        <v>0</v>
      </c>
      <c r="AY13" s="11">
        <f>SUMIFS('Base TKU'!AZ:AZ,'Base TKU'!$A:$A,$B13,'Base TKU'!$B:$B,"SUL")/1000000</f>
        <v>0</v>
      </c>
      <c r="AZ13" s="11">
        <f>SUMIFS('Base TKU'!BA:BA,'Base TKU'!$A:$A,$B13,'Base TKU'!$B:$B,"SUL")/1000000</f>
        <v>0</v>
      </c>
      <c r="BA13" s="11">
        <f>SUMIFS('Base TKU'!BB:BB,'Base TKU'!$A:$A,$B13,'Base TKU'!$B:$B,"SUL")/1000000</f>
        <v>5.7880900000000004</v>
      </c>
      <c r="BB13" s="11">
        <f>SUMIFS('Base TKU'!BC:BC,'Base TKU'!$A:$A,$B13,'Base TKU'!$B:$B,"SUL")/1000000</f>
        <v>35.620631000000003</v>
      </c>
      <c r="BD13" s="11">
        <f>SUMIFS('Base TKU'!BE:BE,'Base TKU'!$A:$A,$B13,'Base TKU'!$B:$B,"SUL")/1000000</f>
        <v>23.660722</v>
      </c>
      <c r="BE13" s="11">
        <f>SUMIFS('Base TKU'!BF:BF,'Base TKU'!$A:$A,$B13,'Base TKU'!$B:$B,"SUL")/1000000</f>
        <v>1.8001560000000001</v>
      </c>
      <c r="BF13" s="11">
        <f>SUMIFS('Base TKU'!BG:BG,'Base TKU'!$A:$A,$B13,'Base TKU'!$B:$B,"SUL")/1000000</f>
        <v>0</v>
      </c>
      <c r="BG13" s="11">
        <f>SUMIFS('Base TKU'!BH:BH,'Base TKU'!$A:$A,$B13,'Base TKU'!$B:$B,"SUL")/1000000</f>
        <v>0</v>
      </c>
      <c r="BH13" s="11">
        <f>SUMIFS('Base TKU'!BI:BI,'Base TKU'!$A:$A,$B13,'Base TKU'!$B:$B,"SUL")/1000000</f>
        <v>0</v>
      </c>
      <c r="BI13" s="11">
        <f>SUMIFS('Base TKU'!BJ:BJ,'Base TKU'!$A:$A,$B13,'Base TKU'!$B:$B,"SUL")/1000000</f>
        <v>0</v>
      </c>
      <c r="BJ13" s="11">
        <f>SUMIFS('Base TKU'!BK:BK,'Base TKU'!$A:$A,$B13,'Base TKU'!$B:$B,"SUL")/1000000</f>
        <v>0</v>
      </c>
      <c r="BK13" s="11">
        <f>SUMIFS('Base TKU'!BL:BL,'Base TKU'!$A:$A,$B13,'Base TKU'!$B:$B,"SUL")/1000000</f>
        <v>0</v>
      </c>
      <c r="BL13" s="11">
        <f>SUMIFS('Base TKU'!BM:BM,'Base TKU'!$A:$A,$B13,'Base TKU'!$B:$B,"SUL")/1000000</f>
        <v>0</v>
      </c>
      <c r="BM13" s="11">
        <f>SUMIFS('Base TKU'!BN:BN,'Base TKU'!$A:$A,$B13,'Base TKU'!$B:$B,"SUL")/1000000</f>
        <v>12.461373</v>
      </c>
      <c r="BN13" s="11">
        <f>SUMIFS('Base TKU'!BO:BO,'Base TKU'!$A:$A,$B13,'Base TKU'!$B:$B,"SUL")/1000000</f>
        <v>76.100273000000001</v>
      </c>
      <c r="BO13" s="11">
        <f>SUMIFS('Base TKU'!BP:BP,'Base TKU'!$A:$A,$B13,'Base TKU'!$B:$B,"SUL")/1000000</f>
        <v>66.17062</v>
      </c>
      <c r="BQ13" s="11">
        <f>SUMIFS('Base TKU'!BR:BR,'Base TKU'!$A:$A,$B13,'Base TKU'!$B:$B,"SUL")/1000000</f>
        <v>3.6571709999999999</v>
      </c>
      <c r="BR13" s="11">
        <f>SUMIFS('Base TKU'!BS:BS,'Base TKU'!$A:$A,$B13,'Base TKU'!$B:$B,"SUL")/1000000</f>
        <v>0</v>
      </c>
      <c r="BS13" s="11">
        <f>SUMIFS('Base TKU'!BT:BT,'Base TKU'!$A:$A,$B13,'Base TKU'!$B:$B,"SUL")/1000000</f>
        <v>0</v>
      </c>
      <c r="BT13" s="11">
        <f>SUMIFS('Base TKU'!BU:BU,'Base TKU'!$A:$A,$B13,'Base TKU'!$B:$B,"SUL")/1000000</f>
        <v>0</v>
      </c>
      <c r="BU13" s="11">
        <f>SUMIFS('Base TKU'!BV:BV,'Base TKU'!$A:$A,$B13,'Base TKU'!$B:$B,"SUL")/1000000</f>
        <v>0</v>
      </c>
      <c r="BV13" s="11">
        <f>SUMIFS('Base TKU'!BW:BW,'Base TKU'!$A:$A,$B13,'Base TKU'!$B:$B,"SUL")/1000000</f>
        <v>0</v>
      </c>
      <c r="BW13" s="11">
        <f>SUMIFS('Base TKU'!BX:BX,'Base TKU'!$A:$A,$B13,'Base TKU'!$B:$B,"SUL")/1000000</f>
        <v>0</v>
      </c>
      <c r="BX13" s="11">
        <f>SUMIFS('Base TKU'!BY:BY,'Base TKU'!$A:$A,$B13,'Base TKU'!$B:$B,"SUL")/1000000</f>
        <v>0</v>
      </c>
      <c r="BY13" s="11">
        <f>SUMIFS('Base TKU'!BZ:BZ,'Base TKU'!$A:$A,$B13,'Base TKU'!$B:$B,"SUL")/1000000</f>
        <v>0</v>
      </c>
      <c r="BZ13" s="11">
        <f>SUMIFS('Base TKU'!CA:CA,'Base TKU'!$A:$A,$B13,'Base TKU'!$B:$B,"SUL")/1000000</f>
        <v>0</v>
      </c>
      <c r="CA13" s="11">
        <f>SUMIFS('Base TKU'!CB:CB,'Base TKU'!$A:$A,$B13,'Base TKU'!$B:$B,"SUL")/1000000</f>
        <v>0</v>
      </c>
      <c r="CB13" s="11">
        <f>SUMIFS('Base TKU'!CC:CC,'Base TKU'!$A:$A,$B13,'Base TKU'!$B:$B,"SUL")/1000000</f>
        <v>0</v>
      </c>
    </row>
    <row r="14" spans="1:80" ht="15.75" hidden="1" x14ac:dyDescent="0.25">
      <c r="B14" s="10" t="s">
        <v>58</v>
      </c>
      <c r="D14" s="11">
        <f>SUMIFS('Base TKU'!E:E,'Base TKU'!$A:$A,$B14,'Base TKU'!$B:$B,"SUL")/1000000</f>
        <v>0</v>
      </c>
      <c r="E14" s="11">
        <f>SUMIFS('Base TKU'!F:F,'Base TKU'!$A:$A,$B14,'Base TKU'!$B:$B,"SUL")/1000000</f>
        <v>0</v>
      </c>
      <c r="F14" s="11">
        <f>SUMIFS('Base TKU'!G:G,'Base TKU'!$A:$A,$B14,'Base TKU'!$B:$B,"SUL")/1000000</f>
        <v>0</v>
      </c>
      <c r="G14" s="11">
        <f>SUMIFS('Base TKU'!H:H,'Base TKU'!$A:$A,$B14,'Base TKU'!$B:$B,"SUL")/1000000</f>
        <v>0</v>
      </c>
      <c r="H14" s="11">
        <f>SUMIFS('Base TKU'!I:I,'Base TKU'!$A:$A,$B14,'Base TKU'!$B:$B,"SUL")/1000000</f>
        <v>0</v>
      </c>
      <c r="I14" s="11">
        <f>SUMIFS('Base TKU'!J:J,'Base TKU'!$A:$A,$B14,'Base TKU'!$B:$B,"SUL")/1000000</f>
        <v>0</v>
      </c>
      <c r="J14" s="11">
        <f>SUMIFS('Base TKU'!K:K,'Base TKU'!$A:$A,$B14,'Base TKU'!$B:$B,"SUL")/1000000</f>
        <v>0</v>
      </c>
      <c r="K14" s="11">
        <f>SUMIFS('Base TKU'!L:L,'Base TKU'!$A:$A,$B14,'Base TKU'!$B:$B,"SUL")/1000000</f>
        <v>0</v>
      </c>
      <c r="L14" s="11">
        <f>SUMIFS('Base TKU'!M:M,'Base TKU'!$A:$A,$B14,'Base TKU'!$B:$B,"SUL")/1000000</f>
        <v>0</v>
      </c>
      <c r="M14" s="11">
        <f>SUMIFS('Base TKU'!N:N,'Base TKU'!$A:$A,$B14,'Base TKU'!$B:$B,"SUL")/1000000</f>
        <v>1.118223</v>
      </c>
      <c r="N14" s="11">
        <f>SUMIFS('Base TKU'!O:O,'Base TKU'!$A:$A,$B14,'Base TKU'!$B:$B,"SUL")/1000000</f>
        <v>0</v>
      </c>
      <c r="O14" s="11">
        <f>SUMIFS('Base TKU'!P:P,'Base TKU'!$A:$A,$B14,'Base TKU'!$B:$B,"SUL")/1000000</f>
        <v>0</v>
      </c>
      <c r="Q14" s="11">
        <f>SUMIFS('Base TKU'!R:R,'Base TKU'!$A:$A,$B14,'Base TKU'!$B:$B,"SUL")/1000000</f>
        <v>0</v>
      </c>
      <c r="R14" s="11">
        <f>SUMIFS('Base TKU'!S:S,'Base TKU'!$A:$A,$B14,'Base TKU'!$B:$B,"SUL")/1000000</f>
        <v>0</v>
      </c>
      <c r="S14" s="11">
        <f>SUMIFS('Base TKU'!T:T,'Base TKU'!$A:$A,$B14,'Base TKU'!$B:$B,"SUL")/1000000</f>
        <v>0</v>
      </c>
      <c r="T14" s="11">
        <f>SUMIFS('Base TKU'!U:U,'Base TKU'!$A:$A,$B14,'Base TKU'!$B:$B,"SUL")/1000000</f>
        <v>0</v>
      </c>
      <c r="U14" s="11">
        <f>SUMIFS('Base TKU'!V:V,'Base TKU'!$A:$A,$B14,'Base TKU'!$B:$B,"SUL")/1000000</f>
        <v>0</v>
      </c>
      <c r="V14" s="11">
        <f>SUMIFS('Base TKU'!W:W,'Base TKU'!$A:$A,$B14,'Base TKU'!$B:$B,"SUL")/1000000</f>
        <v>0</v>
      </c>
      <c r="W14" s="11">
        <f>SUMIFS('Base TKU'!X:X,'Base TKU'!$A:$A,$B14,'Base TKU'!$B:$B,"SUL")/1000000</f>
        <v>0</v>
      </c>
      <c r="X14" s="11">
        <f>SUMIFS('Base TKU'!Y:Y,'Base TKU'!$A:$A,$B14,'Base TKU'!$B:$B,"SUL")/1000000</f>
        <v>0</v>
      </c>
      <c r="Y14" s="11">
        <f>SUMIFS('Base TKU'!Z:Z,'Base TKU'!$A:$A,$B14,'Base TKU'!$B:$B,"SUL")/1000000</f>
        <v>0</v>
      </c>
      <c r="Z14" s="11">
        <f>SUMIFS('Base TKU'!AA:AA,'Base TKU'!$A:$A,$B14,'Base TKU'!$B:$B,"SUL")/1000000</f>
        <v>0</v>
      </c>
      <c r="AA14" s="11">
        <f>SUMIFS('Base TKU'!AB:AB,'Base TKU'!$A:$A,$B14,'Base TKU'!$B:$B,"SUL")/1000000</f>
        <v>0</v>
      </c>
      <c r="AB14" s="11">
        <f>SUMIFS('Base TKU'!AC:AC,'Base TKU'!$A:$A,$B14,'Base TKU'!$B:$B,"SUL")/1000000</f>
        <v>0</v>
      </c>
      <c r="AD14" s="11">
        <f>SUMIFS('Base TKU'!AE:AE,'Base TKU'!$A:$A,$B14,'Base TKU'!$B:$B,"SUL")/1000000</f>
        <v>0</v>
      </c>
      <c r="AE14" s="11">
        <f>SUMIFS('Base TKU'!AF:AF,'Base TKU'!$A:$A,$B14,'Base TKU'!$B:$B,"SUL")/1000000</f>
        <v>0</v>
      </c>
      <c r="AF14" s="11">
        <f>SUMIFS('Base TKU'!AG:AG,'Base TKU'!$A:$A,$B14,'Base TKU'!$B:$B,"SUL")/1000000</f>
        <v>0</v>
      </c>
      <c r="AG14" s="11">
        <f>SUMIFS('Base TKU'!AH:AH,'Base TKU'!$A:$A,$B14,'Base TKU'!$B:$B,"SUL")/1000000</f>
        <v>0</v>
      </c>
      <c r="AH14" s="11">
        <f>SUMIFS('Base TKU'!AI:AI,'Base TKU'!$A:$A,$B14,'Base TKU'!$B:$B,"SUL")/1000000</f>
        <v>0</v>
      </c>
      <c r="AI14" s="11">
        <f>SUMIFS('Base TKU'!AJ:AJ,'Base TKU'!$A:$A,$B14,'Base TKU'!$B:$B,"SUL")/1000000</f>
        <v>0</v>
      </c>
      <c r="AJ14" s="11">
        <f>SUMIFS('Base TKU'!AK:AK,'Base TKU'!$A:$A,$B14,'Base TKU'!$B:$B,"SUL")/1000000</f>
        <v>0</v>
      </c>
      <c r="AK14" s="11">
        <f>SUMIFS('Base TKU'!AL:AL,'Base TKU'!$A:$A,$B14,'Base TKU'!$B:$B,"SUL")/1000000</f>
        <v>0</v>
      </c>
      <c r="AL14" s="11">
        <f>SUMIFS('Base TKU'!AM:AM,'Base TKU'!$A:$A,$B14,'Base TKU'!$B:$B,"SUL")/1000000</f>
        <v>0</v>
      </c>
      <c r="AM14" s="11">
        <f>SUMIFS('Base TKU'!AN:AN,'Base TKU'!$A:$A,$B14,'Base TKU'!$B:$B,"SUL")/1000000</f>
        <v>0</v>
      </c>
      <c r="AN14" s="11">
        <f>SUMIFS('Base TKU'!AO:AO,'Base TKU'!$A:$A,$B14,'Base TKU'!$B:$B,"SUL")/1000000</f>
        <v>0</v>
      </c>
      <c r="AO14" s="11">
        <f>SUMIFS('Base TKU'!AP:AP,'Base TKU'!$A:$A,$B14,'Base TKU'!$B:$B,"SUL")/1000000</f>
        <v>0</v>
      </c>
      <c r="AQ14" s="11">
        <f>SUMIFS('Base TKU'!AR:AR,'Base TKU'!$A:$A,$B14,'Base TKU'!$B:$B,"SUL")/1000000</f>
        <v>0</v>
      </c>
      <c r="AR14" s="11">
        <f>SUMIFS('Base TKU'!AS:AS,'Base TKU'!$A:$A,$B14,'Base TKU'!$B:$B,"SUL")/1000000</f>
        <v>0</v>
      </c>
      <c r="AS14" s="11">
        <f>SUMIFS('Base TKU'!AT:AT,'Base TKU'!$A:$A,$B14,'Base TKU'!$B:$B,"SUL")/1000000</f>
        <v>0</v>
      </c>
      <c r="AT14" s="11">
        <f>SUMIFS('Base TKU'!AU:AU,'Base TKU'!$A:$A,$B14,'Base TKU'!$B:$B,"SUL")/1000000</f>
        <v>0</v>
      </c>
      <c r="AU14" s="11">
        <f>SUMIFS('Base TKU'!AV:AV,'Base TKU'!$A:$A,$B14,'Base TKU'!$B:$B,"SUL")/1000000</f>
        <v>0</v>
      </c>
      <c r="AV14" s="11">
        <f>SUMIFS('Base TKU'!AW:AW,'Base TKU'!$A:$A,$B14,'Base TKU'!$B:$B,"SUL")/1000000</f>
        <v>0</v>
      </c>
      <c r="AW14" s="11">
        <f>SUMIFS('Base TKU'!AX:AX,'Base TKU'!$A:$A,$B14,'Base TKU'!$B:$B,"SUL")/1000000</f>
        <v>0</v>
      </c>
      <c r="AX14" s="11">
        <f>SUMIFS('Base TKU'!AY:AY,'Base TKU'!$A:$A,$B14,'Base TKU'!$B:$B,"SUL")/1000000</f>
        <v>0</v>
      </c>
      <c r="AY14" s="11">
        <f>SUMIFS('Base TKU'!AZ:AZ,'Base TKU'!$A:$A,$B14,'Base TKU'!$B:$B,"SUL")/1000000</f>
        <v>0</v>
      </c>
      <c r="AZ14" s="11">
        <f>SUMIFS('Base TKU'!BA:BA,'Base TKU'!$A:$A,$B14,'Base TKU'!$B:$B,"SUL")/1000000</f>
        <v>0</v>
      </c>
      <c r="BA14" s="11">
        <f>SUMIFS('Base TKU'!BB:BB,'Base TKU'!$A:$A,$B14,'Base TKU'!$B:$B,"SUL")/1000000</f>
        <v>0</v>
      </c>
      <c r="BB14" s="11">
        <f>SUMIFS('Base TKU'!BC:BC,'Base TKU'!$A:$A,$B14,'Base TKU'!$B:$B,"SUL")/1000000</f>
        <v>0</v>
      </c>
      <c r="BD14" s="11">
        <f>SUMIFS('Base TKU'!BE:BE,'Base TKU'!$A:$A,$B14,'Base TKU'!$B:$B,"SUL")/1000000</f>
        <v>0</v>
      </c>
      <c r="BE14" s="11">
        <f>SUMIFS('Base TKU'!BF:BF,'Base TKU'!$A:$A,$B14,'Base TKU'!$B:$B,"SUL")/1000000</f>
        <v>0</v>
      </c>
      <c r="BF14" s="11">
        <f>SUMIFS('Base TKU'!BG:BG,'Base TKU'!$A:$A,$B14,'Base TKU'!$B:$B,"SUL")/1000000</f>
        <v>0</v>
      </c>
      <c r="BG14" s="11">
        <f>SUMIFS('Base TKU'!BH:BH,'Base TKU'!$A:$A,$B14,'Base TKU'!$B:$B,"SUL")/1000000</f>
        <v>0</v>
      </c>
      <c r="BH14" s="11">
        <f>SUMIFS('Base TKU'!BI:BI,'Base TKU'!$A:$A,$B14,'Base TKU'!$B:$B,"SUL")/1000000</f>
        <v>0</v>
      </c>
      <c r="BI14" s="11">
        <f>SUMIFS('Base TKU'!BJ:BJ,'Base TKU'!$A:$A,$B14,'Base TKU'!$B:$B,"SUL")/1000000</f>
        <v>0</v>
      </c>
      <c r="BJ14" s="11">
        <f>SUMIFS('Base TKU'!BK:BK,'Base TKU'!$A:$A,$B14,'Base TKU'!$B:$B,"SUL")/1000000</f>
        <v>0</v>
      </c>
      <c r="BK14" s="11">
        <f>SUMIFS('Base TKU'!BL:BL,'Base TKU'!$A:$A,$B14,'Base TKU'!$B:$B,"SUL")/1000000</f>
        <v>0</v>
      </c>
      <c r="BL14" s="11">
        <f>SUMIFS('Base TKU'!BM:BM,'Base TKU'!$A:$A,$B14,'Base TKU'!$B:$B,"SUL")/1000000</f>
        <v>0</v>
      </c>
      <c r="BM14" s="11">
        <f>SUMIFS('Base TKU'!BN:BN,'Base TKU'!$A:$A,$B14,'Base TKU'!$B:$B,"SUL")/1000000</f>
        <v>0</v>
      </c>
      <c r="BN14" s="11">
        <f>SUMIFS('Base TKU'!BO:BO,'Base TKU'!$A:$A,$B14,'Base TKU'!$B:$B,"SUL")/1000000</f>
        <v>0</v>
      </c>
      <c r="BO14" s="11">
        <f>SUMIFS('Base TKU'!BP:BP,'Base TKU'!$A:$A,$B14,'Base TKU'!$B:$B,"SUL")/1000000</f>
        <v>0</v>
      </c>
      <c r="BQ14" s="11">
        <f>SUMIFS('Base TKU'!BR:BR,'Base TKU'!$A:$A,$B14,'Base TKU'!$B:$B,"SUL")/1000000</f>
        <v>0</v>
      </c>
      <c r="BR14" s="11">
        <f>SUMIFS('Base TKU'!BS:BS,'Base TKU'!$A:$A,$B14,'Base TKU'!$B:$B,"SUL")/1000000</f>
        <v>0</v>
      </c>
      <c r="BS14" s="11">
        <f>SUMIFS('Base TKU'!BT:BT,'Base TKU'!$A:$A,$B14,'Base TKU'!$B:$B,"SUL")/1000000</f>
        <v>0</v>
      </c>
      <c r="BT14" s="11">
        <f>SUMIFS('Base TKU'!BU:BU,'Base TKU'!$A:$A,$B14,'Base TKU'!$B:$B,"SUL")/1000000</f>
        <v>0</v>
      </c>
      <c r="BU14" s="11">
        <f>SUMIFS('Base TKU'!BV:BV,'Base TKU'!$A:$A,$B14,'Base TKU'!$B:$B,"SUL")/1000000</f>
        <v>0</v>
      </c>
      <c r="BV14" s="11">
        <f>SUMIFS('Base TKU'!BW:BW,'Base TKU'!$A:$A,$B14,'Base TKU'!$B:$B,"SUL")/1000000</f>
        <v>0</v>
      </c>
      <c r="BW14" s="11">
        <f>SUMIFS('Base TKU'!BX:BX,'Base TKU'!$A:$A,$B14,'Base TKU'!$B:$B,"SUL")/1000000</f>
        <v>0</v>
      </c>
      <c r="BX14" s="11">
        <f>SUMIFS('Base TKU'!BY:BY,'Base TKU'!$A:$A,$B14,'Base TKU'!$B:$B,"SUL")/1000000</f>
        <v>0</v>
      </c>
      <c r="BY14" s="11">
        <f>SUMIFS('Base TKU'!BZ:BZ,'Base TKU'!$A:$A,$B14,'Base TKU'!$B:$B,"SUL")/1000000</f>
        <v>0</v>
      </c>
      <c r="BZ14" s="11">
        <f>SUMIFS('Base TKU'!CA:CA,'Base TKU'!$A:$A,$B14,'Base TKU'!$B:$B,"SUL")/1000000</f>
        <v>0</v>
      </c>
      <c r="CA14" s="11">
        <f>SUMIFS('Base TKU'!CB:CB,'Base TKU'!$A:$A,$B14,'Base TKU'!$B:$B,"SUL")/1000000</f>
        <v>0</v>
      </c>
      <c r="CB14" s="11">
        <f>SUMIFS('Base TKU'!CC:CC,'Base TKU'!$A:$A,$B14,'Base TKU'!$B:$B,"SUL")/1000000</f>
        <v>0</v>
      </c>
    </row>
    <row r="15" spans="1:80" ht="15.75" x14ac:dyDescent="0.25">
      <c r="B15" s="10" t="s">
        <v>56</v>
      </c>
      <c r="D15" s="11">
        <f>SUMIFS('Base TKU'!E:E,'Base TKU'!$A:$A,$B15,'Base TKU'!$B:$B,"SUL")/1000000</f>
        <v>0</v>
      </c>
      <c r="E15" s="11">
        <f>SUMIFS('Base TKU'!F:F,'Base TKU'!$A:$A,$B15,'Base TKU'!$B:$B,"SUL")/1000000</f>
        <v>0</v>
      </c>
      <c r="F15" s="11">
        <f>SUMIFS('Base TKU'!G:G,'Base TKU'!$A:$A,$B15,'Base TKU'!$B:$B,"SUL")/1000000</f>
        <v>0</v>
      </c>
      <c r="G15" s="11">
        <f>SUMIFS('Base TKU'!H:H,'Base TKU'!$A:$A,$B15,'Base TKU'!$B:$B,"SUL")/1000000</f>
        <v>0</v>
      </c>
      <c r="H15" s="11">
        <f>SUMIFS('Base TKU'!I:I,'Base TKU'!$A:$A,$B15,'Base TKU'!$B:$B,"SUL")/1000000</f>
        <v>0</v>
      </c>
      <c r="I15" s="11">
        <f>SUMIFS('Base TKU'!J:J,'Base TKU'!$A:$A,$B15,'Base TKU'!$B:$B,"SUL")/1000000</f>
        <v>0</v>
      </c>
      <c r="J15" s="11">
        <f>SUMIFS('Base TKU'!K:K,'Base TKU'!$A:$A,$B15,'Base TKU'!$B:$B,"SUL")/1000000</f>
        <v>0</v>
      </c>
      <c r="K15" s="11">
        <f>SUMIFS('Base TKU'!L:L,'Base TKU'!$A:$A,$B15,'Base TKU'!$B:$B,"SUL")/1000000</f>
        <v>0</v>
      </c>
      <c r="L15" s="11">
        <f>SUMIFS('Base TKU'!M:M,'Base TKU'!$A:$A,$B15,'Base TKU'!$B:$B,"SUL")/1000000</f>
        <v>0</v>
      </c>
      <c r="M15" s="11">
        <f>SUMIFS('Base TKU'!N:N,'Base TKU'!$A:$A,$B15,'Base TKU'!$B:$B,"SUL")/1000000</f>
        <v>0</v>
      </c>
      <c r="N15" s="11">
        <f>SUMIFS('Base TKU'!O:O,'Base TKU'!$A:$A,$B15,'Base TKU'!$B:$B,"SUL")/1000000</f>
        <v>0</v>
      </c>
      <c r="O15" s="11">
        <f>SUMIFS('Base TKU'!P:P,'Base TKU'!$A:$A,$B15,'Base TKU'!$B:$B,"SUL")/1000000</f>
        <v>0</v>
      </c>
      <c r="Q15" s="11">
        <f>SUMIFS('Base TKU'!R:R,'Base TKU'!$A:$A,$B15,'Base TKU'!$B:$B,"SUL")/1000000</f>
        <v>0</v>
      </c>
      <c r="R15" s="11">
        <f>SUMIFS('Base TKU'!S:S,'Base TKU'!$A:$A,$B15,'Base TKU'!$B:$B,"SUL")/1000000</f>
        <v>0</v>
      </c>
      <c r="S15" s="11">
        <f>SUMIFS('Base TKU'!T:T,'Base TKU'!$A:$A,$B15,'Base TKU'!$B:$B,"SUL")/1000000</f>
        <v>0</v>
      </c>
      <c r="T15" s="11">
        <f>SUMIFS('Base TKU'!U:U,'Base TKU'!$A:$A,$B15,'Base TKU'!$B:$B,"SUL")/1000000</f>
        <v>0</v>
      </c>
      <c r="U15" s="11">
        <f>SUMIFS('Base TKU'!V:V,'Base TKU'!$A:$A,$B15,'Base TKU'!$B:$B,"SUL")/1000000</f>
        <v>0</v>
      </c>
      <c r="V15" s="11">
        <f>SUMIFS('Base TKU'!W:W,'Base TKU'!$A:$A,$B15,'Base TKU'!$B:$B,"SUL")/1000000</f>
        <v>0</v>
      </c>
      <c r="W15" s="11">
        <f>SUMIFS('Base TKU'!X:X,'Base TKU'!$A:$A,$B15,'Base TKU'!$B:$B,"SUL")/1000000</f>
        <v>0</v>
      </c>
      <c r="X15" s="11">
        <f>SUMIFS('Base TKU'!Y:Y,'Base TKU'!$A:$A,$B15,'Base TKU'!$B:$B,"SUL")/1000000</f>
        <v>0</v>
      </c>
      <c r="Y15" s="11">
        <f>SUMIFS('Base TKU'!Z:Z,'Base TKU'!$A:$A,$B15,'Base TKU'!$B:$B,"SUL")/1000000</f>
        <v>0</v>
      </c>
      <c r="Z15" s="11">
        <f>SUMIFS('Base TKU'!AA:AA,'Base TKU'!$A:$A,$B15,'Base TKU'!$B:$B,"SUL")/1000000</f>
        <v>0</v>
      </c>
      <c r="AA15" s="11">
        <f>SUMIFS('Base TKU'!AB:AB,'Base TKU'!$A:$A,$B15,'Base TKU'!$B:$B,"SUL")/1000000</f>
        <v>0</v>
      </c>
      <c r="AB15" s="11">
        <f>SUMIFS('Base TKU'!AC:AC,'Base TKU'!$A:$A,$B15,'Base TKU'!$B:$B,"SUL")/1000000</f>
        <v>0</v>
      </c>
      <c r="AD15" s="11">
        <f>SUMIFS('Base TKU'!AE:AE,'Base TKU'!$A:$A,$B15,'Base TKU'!$B:$B,"SUL")/1000000</f>
        <v>0</v>
      </c>
      <c r="AE15" s="11">
        <f>SUMIFS('Base TKU'!AF:AF,'Base TKU'!$A:$A,$B15,'Base TKU'!$B:$B,"SUL")/1000000</f>
        <v>0</v>
      </c>
      <c r="AF15" s="11">
        <f>SUMIFS('Base TKU'!AG:AG,'Base TKU'!$A:$A,$B15,'Base TKU'!$B:$B,"SUL")/1000000</f>
        <v>0</v>
      </c>
      <c r="AG15" s="11">
        <f>SUMIFS('Base TKU'!AH:AH,'Base TKU'!$A:$A,$B15,'Base TKU'!$B:$B,"SUL")/1000000</f>
        <v>0</v>
      </c>
      <c r="AH15" s="11">
        <f>SUMIFS('Base TKU'!AI:AI,'Base TKU'!$A:$A,$B15,'Base TKU'!$B:$B,"SUL")/1000000</f>
        <v>0</v>
      </c>
      <c r="AI15" s="11">
        <f>SUMIFS('Base TKU'!AJ:AJ,'Base TKU'!$A:$A,$B15,'Base TKU'!$B:$B,"SUL")/1000000</f>
        <v>0</v>
      </c>
      <c r="AJ15" s="11">
        <f>SUMIFS('Base TKU'!AK:AK,'Base TKU'!$A:$A,$B15,'Base TKU'!$B:$B,"SUL")/1000000</f>
        <v>0</v>
      </c>
      <c r="AK15" s="11">
        <f>SUMIFS('Base TKU'!AL:AL,'Base TKU'!$A:$A,$B15,'Base TKU'!$B:$B,"SUL")/1000000</f>
        <v>0</v>
      </c>
      <c r="AL15" s="11">
        <f>SUMIFS('Base TKU'!AM:AM,'Base TKU'!$A:$A,$B15,'Base TKU'!$B:$B,"SUL")/1000000</f>
        <v>0</v>
      </c>
      <c r="AM15" s="11">
        <f>SUMIFS('Base TKU'!AN:AN,'Base TKU'!$A:$A,$B15,'Base TKU'!$B:$B,"SUL")/1000000</f>
        <v>0</v>
      </c>
      <c r="AN15" s="11">
        <f>SUMIFS('Base TKU'!AO:AO,'Base TKU'!$A:$A,$B15,'Base TKU'!$B:$B,"SUL")/1000000</f>
        <v>0</v>
      </c>
      <c r="AO15" s="11">
        <f>SUMIFS('Base TKU'!AP:AP,'Base TKU'!$A:$A,$B15,'Base TKU'!$B:$B,"SUL")/1000000</f>
        <v>0</v>
      </c>
      <c r="AQ15" s="11">
        <f>SUMIFS('Base TKU'!AR:AR,'Base TKU'!$A:$A,$B15,'Base TKU'!$B:$B,"SUL")/1000000</f>
        <v>0</v>
      </c>
      <c r="AR15" s="11">
        <f>SUMIFS('Base TKU'!AS:AS,'Base TKU'!$A:$A,$B15,'Base TKU'!$B:$B,"SUL")/1000000</f>
        <v>0</v>
      </c>
      <c r="AS15" s="11">
        <f>SUMIFS('Base TKU'!AT:AT,'Base TKU'!$A:$A,$B15,'Base TKU'!$B:$B,"SUL")/1000000</f>
        <v>0</v>
      </c>
      <c r="AT15" s="11">
        <f>SUMIFS('Base TKU'!AU:AU,'Base TKU'!$A:$A,$B15,'Base TKU'!$B:$B,"SUL")/1000000</f>
        <v>0</v>
      </c>
      <c r="AU15" s="11">
        <f>SUMIFS('Base TKU'!AV:AV,'Base TKU'!$A:$A,$B15,'Base TKU'!$B:$B,"SUL")/1000000</f>
        <v>0</v>
      </c>
      <c r="AV15" s="11">
        <f>SUMIFS('Base TKU'!AW:AW,'Base TKU'!$A:$A,$B15,'Base TKU'!$B:$B,"SUL")/1000000</f>
        <v>0</v>
      </c>
      <c r="AW15" s="11">
        <f>SUMIFS('Base TKU'!AX:AX,'Base TKU'!$A:$A,$B15,'Base TKU'!$B:$B,"SUL")/1000000</f>
        <v>0</v>
      </c>
      <c r="AX15" s="11">
        <f>SUMIFS('Base TKU'!AY:AY,'Base TKU'!$A:$A,$B15,'Base TKU'!$B:$B,"SUL")/1000000</f>
        <v>0</v>
      </c>
      <c r="AY15" s="11">
        <f>SUMIFS('Base TKU'!AZ:AZ,'Base TKU'!$A:$A,$B15,'Base TKU'!$B:$B,"SUL")/1000000</f>
        <v>0</v>
      </c>
      <c r="AZ15" s="11">
        <f>SUMIFS('Base TKU'!BA:BA,'Base TKU'!$A:$A,$B15,'Base TKU'!$B:$B,"SUL")/1000000</f>
        <v>0</v>
      </c>
      <c r="BA15" s="11">
        <f>SUMIFS('Base TKU'!BB:BB,'Base TKU'!$A:$A,$B15,'Base TKU'!$B:$B,"SUL")/1000000</f>
        <v>0</v>
      </c>
      <c r="BB15" s="11">
        <f>SUMIFS('Base TKU'!BC:BC,'Base TKU'!$A:$A,$B15,'Base TKU'!$B:$B,"SUL")/1000000</f>
        <v>0</v>
      </c>
      <c r="BD15" s="11">
        <f>SUMIFS('Base TKU'!BE:BE,'Base TKU'!$A:$A,$B15,'Base TKU'!$B:$B,"SUL")/1000000</f>
        <v>0</v>
      </c>
      <c r="BE15" s="11">
        <f>SUMIFS('Base TKU'!BF:BF,'Base TKU'!$A:$A,$B15,'Base TKU'!$B:$B,"SUL")/1000000</f>
        <v>0</v>
      </c>
      <c r="BF15" s="11">
        <f>SUMIFS('Base TKU'!BG:BG,'Base TKU'!$A:$A,$B15,'Base TKU'!$B:$B,"SUL")/1000000</f>
        <v>0</v>
      </c>
      <c r="BG15" s="11">
        <f>SUMIFS('Base TKU'!BH:BH,'Base TKU'!$A:$A,$B15,'Base TKU'!$B:$B,"SUL")/1000000</f>
        <v>0</v>
      </c>
      <c r="BH15" s="11">
        <f>SUMIFS('Base TKU'!BI:BI,'Base TKU'!$A:$A,$B15,'Base TKU'!$B:$B,"SUL")/1000000</f>
        <v>0</v>
      </c>
      <c r="BI15" s="11">
        <f>SUMIFS('Base TKU'!BJ:BJ,'Base TKU'!$A:$A,$B15,'Base TKU'!$B:$B,"SUL")/1000000</f>
        <v>0</v>
      </c>
      <c r="BJ15" s="11">
        <f>SUMIFS('Base TKU'!BK:BK,'Base TKU'!$A:$A,$B15,'Base TKU'!$B:$B,"SUL")/1000000</f>
        <v>0</v>
      </c>
      <c r="BK15" s="11">
        <f>SUMIFS('Base TKU'!BL:BL,'Base TKU'!$A:$A,$B15,'Base TKU'!$B:$B,"SUL")/1000000</f>
        <v>0</v>
      </c>
      <c r="BL15" s="11">
        <f>SUMIFS('Base TKU'!BM:BM,'Base TKU'!$A:$A,$B15,'Base TKU'!$B:$B,"SUL")/1000000</f>
        <v>0</v>
      </c>
      <c r="BM15" s="11">
        <f>SUMIFS('Base TKU'!BN:BN,'Base TKU'!$A:$A,$B15,'Base TKU'!$B:$B,"SUL")/1000000</f>
        <v>0</v>
      </c>
      <c r="BN15" s="11">
        <f>SUMIFS('Base TKU'!BO:BO,'Base TKU'!$A:$A,$B15,'Base TKU'!$B:$B,"SUL")/1000000</f>
        <v>0</v>
      </c>
      <c r="BO15" s="11">
        <f>SUMIFS('Base TKU'!BP:BP,'Base TKU'!$A:$A,$B15,'Base TKU'!$B:$B,"SUL")/1000000</f>
        <v>0</v>
      </c>
      <c r="BQ15" s="11">
        <f>SUMIFS('Base TKU'!BR:BR,'Base TKU'!$A:$A,$B15,'Base TKU'!$B:$B,"SUL")/1000000</f>
        <v>0</v>
      </c>
      <c r="BR15" s="11">
        <f>SUMIFS('Base TKU'!BS:BS,'Base TKU'!$A:$A,$B15,'Base TKU'!$B:$B,"SUL")/1000000</f>
        <v>0</v>
      </c>
      <c r="BS15" s="11">
        <f>SUMIFS('Base TKU'!BT:BT,'Base TKU'!$A:$A,$B15,'Base TKU'!$B:$B,"SUL")/1000000</f>
        <v>0</v>
      </c>
      <c r="BT15" s="11">
        <f>SUMIFS('Base TKU'!BU:BU,'Base TKU'!$A:$A,$B15,'Base TKU'!$B:$B,"SUL")/1000000</f>
        <v>0</v>
      </c>
      <c r="BU15" s="11">
        <f>SUMIFS('Base TKU'!BV:BV,'Base TKU'!$A:$A,$B15,'Base TKU'!$B:$B,"SUL")/1000000</f>
        <v>0</v>
      </c>
      <c r="BV15" s="11">
        <f>SUMIFS('Base TKU'!BW:BW,'Base TKU'!$A:$A,$B15,'Base TKU'!$B:$B,"SUL")/1000000</f>
        <v>0</v>
      </c>
      <c r="BW15" s="11">
        <f>SUMIFS('Base TKU'!BX:BX,'Base TKU'!$A:$A,$B15,'Base TKU'!$B:$B,"SUL")/1000000</f>
        <v>0</v>
      </c>
      <c r="BX15" s="11">
        <f>SUMIFS('Base TKU'!BY:BY,'Base TKU'!$A:$A,$B15,'Base TKU'!$B:$B,"SUL")/1000000</f>
        <v>0</v>
      </c>
      <c r="BY15" s="11">
        <f>SUMIFS('Base TKU'!BZ:BZ,'Base TKU'!$A:$A,$B15,'Base TKU'!$B:$B,"SUL")/1000000</f>
        <v>0</v>
      </c>
      <c r="BZ15" s="11">
        <f>SUMIFS('Base TKU'!CA:CA,'Base TKU'!$A:$A,$B15,'Base TKU'!$B:$B,"SUL")/1000000</f>
        <v>0</v>
      </c>
      <c r="CA15" s="11">
        <f>SUMIFS('Base TKU'!CB:CB,'Base TKU'!$A:$A,$B15,'Base TKU'!$B:$B,"SUL")/1000000</f>
        <v>0</v>
      </c>
      <c r="CB15" s="11">
        <f>SUMIFS('Base TKU'!CC:CC,'Base TKU'!$A:$A,$B15,'Base TKU'!$B:$B,"SUL")/1000000</f>
        <v>0</v>
      </c>
    </row>
    <row r="16" spans="1:80" ht="15.75" x14ac:dyDescent="0.25">
      <c r="B16" s="8" t="s">
        <v>47</v>
      </c>
      <c r="D16" s="9">
        <f>SUMIFS('Base TKU'!E:E,'Base TKU'!$A:$A,$B16,'Base TKU'!$B:$B,"SUL")/1000000</f>
        <v>50.653872999999997</v>
      </c>
      <c r="E16" s="9">
        <f>SUMIFS('Base TKU'!F:F,'Base TKU'!$A:$A,$B16,'Base TKU'!$B:$B,"SUL")/1000000</f>
        <v>58.678362999999997</v>
      </c>
      <c r="F16" s="9">
        <f>SUMIFS('Base TKU'!G:G,'Base TKU'!$A:$A,$B16,'Base TKU'!$B:$B,"SUL")/1000000</f>
        <v>65.520111</v>
      </c>
      <c r="G16" s="9">
        <f>SUMIFS('Base TKU'!H:H,'Base TKU'!$A:$A,$B16,'Base TKU'!$B:$B,"SUL")/1000000</f>
        <v>64.679544000000007</v>
      </c>
      <c r="H16" s="9">
        <f>SUMIFS('Base TKU'!I:I,'Base TKU'!$A:$A,$B16,'Base TKU'!$B:$B,"SUL")/1000000</f>
        <v>57.983924999999999</v>
      </c>
      <c r="I16" s="9">
        <f>SUMIFS('Base TKU'!J:J,'Base TKU'!$A:$A,$B16,'Base TKU'!$B:$B,"SUL")/1000000</f>
        <v>61.572875000000003</v>
      </c>
      <c r="J16" s="9">
        <f>SUMIFS('Base TKU'!K:K,'Base TKU'!$A:$A,$B16,'Base TKU'!$B:$B,"SUL")/1000000</f>
        <v>48.561618000000003</v>
      </c>
      <c r="K16" s="9">
        <f>SUMIFS('Base TKU'!L:L,'Base TKU'!$A:$A,$B16,'Base TKU'!$B:$B,"SUL")/1000000</f>
        <v>48.688918999999999</v>
      </c>
      <c r="L16" s="9">
        <f>SUMIFS('Base TKU'!M:M,'Base TKU'!$A:$A,$B16,'Base TKU'!$B:$B,"SUL")/1000000</f>
        <v>48.451737999999999</v>
      </c>
      <c r="M16" s="9">
        <f>SUMIFS('Base TKU'!N:N,'Base TKU'!$A:$A,$B16,'Base TKU'!$B:$B,"SUL")/1000000</f>
        <v>46.574927000000002</v>
      </c>
      <c r="N16" s="9">
        <f>SUMIFS('Base TKU'!O:O,'Base TKU'!$A:$A,$B16,'Base TKU'!$B:$B,"SUL")/1000000</f>
        <v>42.185833000000002</v>
      </c>
      <c r="O16" s="9">
        <f>SUMIFS('Base TKU'!P:P,'Base TKU'!$A:$A,$B16,'Base TKU'!$B:$B,"SUL")/1000000</f>
        <v>38.172204000000001</v>
      </c>
      <c r="Q16" s="9">
        <f>SUMIFS('Base TKU'!R:R,'Base TKU'!$A:$A,$B16,'Base TKU'!$B:$B,"SUL")/1000000</f>
        <v>43.516576000000001</v>
      </c>
      <c r="R16" s="9">
        <f>SUMIFS('Base TKU'!S:S,'Base TKU'!$A:$A,$B16,'Base TKU'!$B:$B,"SUL")/1000000</f>
        <v>39.319431000000002</v>
      </c>
      <c r="S16" s="9">
        <f>SUMIFS('Base TKU'!T:T,'Base TKU'!$A:$A,$B16,'Base TKU'!$B:$B,"SUL")/1000000</f>
        <v>48.893445</v>
      </c>
      <c r="T16" s="9">
        <f>SUMIFS('Base TKU'!U:U,'Base TKU'!$A:$A,$B16,'Base TKU'!$B:$B,"SUL")/1000000</f>
        <v>38.081878000000003</v>
      </c>
      <c r="U16" s="9">
        <f>SUMIFS('Base TKU'!V:V,'Base TKU'!$A:$A,$B16,'Base TKU'!$B:$B,"SUL")/1000000</f>
        <v>42.358691999999998</v>
      </c>
      <c r="V16" s="9">
        <f>SUMIFS('Base TKU'!W:W,'Base TKU'!$A:$A,$B16,'Base TKU'!$B:$B,"SUL")/1000000</f>
        <v>42.385508999999999</v>
      </c>
      <c r="W16" s="9">
        <f>SUMIFS('Base TKU'!X:X,'Base TKU'!$A:$A,$B16,'Base TKU'!$B:$B,"SUL")/1000000</f>
        <v>40.273501000000003</v>
      </c>
      <c r="X16" s="9">
        <f>SUMIFS('Base TKU'!Y:Y,'Base TKU'!$A:$A,$B16,'Base TKU'!$B:$B,"SUL")/1000000</f>
        <v>45.062682000000002</v>
      </c>
      <c r="Y16" s="9">
        <f>SUMIFS('Base TKU'!Z:Z,'Base TKU'!$A:$A,$B16,'Base TKU'!$B:$B,"SUL")/1000000</f>
        <v>35.134611</v>
      </c>
      <c r="Z16" s="9">
        <f>SUMIFS('Base TKU'!AA:AA,'Base TKU'!$A:$A,$B16,'Base TKU'!$B:$B,"SUL")/1000000</f>
        <v>34.421081000000001</v>
      </c>
      <c r="AA16" s="9">
        <f>SUMIFS('Base TKU'!AB:AB,'Base TKU'!$A:$A,$B16,'Base TKU'!$B:$B,"SUL")/1000000</f>
        <v>29.817316000000002</v>
      </c>
      <c r="AB16" s="9">
        <f>SUMIFS('Base TKU'!AC:AC,'Base TKU'!$A:$A,$B16,'Base TKU'!$B:$B,"SUL")/1000000</f>
        <v>34.774912999999998</v>
      </c>
      <c r="AD16" s="9">
        <f>SUMIFS('Base TKU'!AE:AE,'Base TKU'!$A:$A,$B16,'Base TKU'!$B:$B,"SUL")/1000000</f>
        <v>29.603095</v>
      </c>
      <c r="AE16" s="9">
        <f>SUMIFS('Base TKU'!AF:AF,'Base TKU'!$A:$A,$B16,'Base TKU'!$B:$B,"SUL")/1000000</f>
        <v>39.47343</v>
      </c>
      <c r="AF16" s="9">
        <f>SUMIFS('Base TKU'!AG:AG,'Base TKU'!$A:$A,$B16,'Base TKU'!$B:$B,"SUL")/1000000</f>
        <v>43.525416999999997</v>
      </c>
      <c r="AG16" s="9">
        <f>SUMIFS('Base TKU'!AH:AH,'Base TKU'!$A:$A,$B16,'Base TKU'!$B:$B,"SUL")/1000000</f>
        <v>47.937314999999998</v>
      </c>
      <c r="AH16" s="9">
        <f>SUMIFS('Base TKU'!AI:AI,'Base TKU'!$A:$A,$B16,'Base TKU'!$B:$B,"SUL")/1000000</f>
        <v>39.913617000000002</v>
      </c>
      <c r="AI16" s="9">
        <f>SUMIFS('Base TKU'!AJ:AJ,'Base TKU'!$A:$A,$B16,'Base TKU'!$B:$B,"SUL")/1000000</f>
        <v>50.240031000000002</v>
      </c>
      <c r="AJ16" s="9">
        <f>SUMIFS('Base TKU'!AK:AK,'Base TKU'!$A:$A,$B16,'Base TKU'!$B:$B,"SUL")/1000000</f>
        <v>52.476263000000003</v>
      </c>
      <c r="AK16" s="9">
        <f>SUMIFS('Base TKU'!AL:AL,'Base TKU'!$A:$A,$B16,'Base TKU'!$B:$B,"SUL")/1000000</f>
        <v>54.547398999999999</v>
      </c>
      <c r="AL16" s="9">
        <f>SUMIFS('Base TKU'!AM:AM,'Base TKU'!$A:$A,$B16,'Base TKU'!$B:$B,"SUL")/1000000</f>
        <v>54.147601999999999</v>
      </c>
      <c r="AM16" s="9">
        <f>SUMIFS('Base TKU'!AN:AN,'Base TKU'!$A:$A,$B16,'Base TKU'!$B:$B,"SUL")/1000000</f>
        <v>55.903395000000003</v>
      </c>
      <c r="AN16" s="9">
        <f>SUMIFS('Base TKU'!AO:AO,'Base TKU'!$A:$A,$B16,'Base TKU'!$B:$B,"SUL")/1000000</f>
        <v>52.416510000000002</v>
      </c>
      <c r="AO16" s="9">
        <f>SUMIFS('Base TKU'!AP:AP,'Base TKU'!$A:$A,$B16,'Base TKU'!$B:$B,"SUL")/1000000</f>
        <v>53.100599000000003</v>
      </c>
      <c r="AQ16" s="9">
        <f>SUMIFS('Base TKU'!AR:AR,'Base TKU'!$A:$A,$B16,'Base TKU'!$B:$B,"SUL")/1000000</f>
        <v>50.731259000000001</v>
      </c>
      <c r="AR16" s="9">
        <f>SUMIFS('Base TKU'!AS:AS,'Base TKU'!$A:$A,$B16,'Base TKU'!$B:$B,"SUL")/1000000</f>
        <v>49.206107000000003</v>
      </c>
      <c r="AS16" s="9">
        <f>SUMIFS('Base TKU'!AT:AT,'Base TKU'!$A:$A,$B16,'Base TKU'!$B:$B,"SUL")/1000000</f>
        <v>56.186678999999998</v>
      </c>
      <c r="AT16" s="9">
        <f>SUMIFS('Base TKU'!AU:AU,'Base TKU'!$A:$A,$B16,'Base TKU'!$B:$B,"SUL")/1000000</f>
        <v>56.894691999999999</v>
      </c>
      <c r="AU16" s="9">
        <f>SUMIFS('Base TKU'!AV:AV,'Base TKU'!$A:$A,$B16,'Base TKU'!$B:$B,"SUL")/1000000</f>
        <v>59.538119000000002</v>
      </c>
      <c r="AV16" s="9">
        <f>SUMIFS('Base TKU'!AW:AW,'Base TKU'!$A:$A,$B16,'Base TKU'!$B:$B,"SUL")/1000000</f>
        <v>58.457293</v>
      </c>
      <c r="AW16" s="9">
        <f>SUMIFS('Base TKU'!AX:AX,'Base TKU'!$A:$A,$B16,'Base TKU'!$B:$B,"SUL")/1000000</f>
        <v>64.026664999999994</v>
      </c>
      <c r="AX16" s="9">
        <f>SUMIFS('Base TKU'!AY:AY,'Base TKU'!$A:$A,$B16,'Base TKU'!$B:$B,"SUL")/1000000</f>
        <v>67.365780999999998</v>
      </c>
      <c r="AY16" s="9">
        <f>SUMIFS('Base TKU'!AZ:AZ,'Base TKU'!$A:$A,$B16,'Base TKU'!$B:$B,"SUL")/1000000</f>
        <v>71.301327999999998</v>
      </c>
      <c r="AZ16" s="9">
        <f>SUMIFS('Base TKU'!BA:BA,'Base TKU'!$A:$A,$B16,'Base TKU'!$B:$B,"SUL")/1000000</f>
        <v>63.691011000000003</v>
      </c>
      <c r="BA16" s="9">
        <f>SUMIFS('Base TKU'!BB:BB,'Base TKU'!$A:$A,$B16,'Base TKU'!$B:$B,"SUL")/1000000</f>
        <v>62.699147000000004</v>
      </c>
      <c r="BB16" s="9">
        <f>SUMIFS('Base TKU'!BC:BC,'Base TKU'!$A:$A,$B16,'Base TKU'!$B:$B,"SUL")/1000000</f>
        <v>57.983685000000001</v>
      </c>
      <c r="BD16" s="9">
        <f>SUMIFS('Base TKU'!BE:BE,'Base TKU'!$A:$A,$B16,'Base TKU'!$B:$B,"SUL")/1000000</f>
        <v>63.577573999999998</v>
      </c>
      <c r="BE16" s="9">
        <f>SUMIFS('Base TKU'!BF:BF,'Base TKU'!$A:$A,$B16,'Base TKU'!$B:$B,"SUL")/1000000</f>
        <v>62.719521</v>
      </c>
      <c r="BF16" s="9">
        <f>SUMIFS('Base TKU'!BG:BG,'Base TKU'!$A:$A,$B16,'Base TKU'!$B:$B,"SUL")/1000000</f>
        <v>60.617429999999999</v>
      </c>
      <c r="BG16" s="9">
        <f>SUMIFS('Base TKU'!BH:BH,'Base TKU'!$A:$A,$B16,'Base TKU'!$B:$B,"SUL")/1000000</f>
        <v>74.631833</v>
      </c>
      <c r="BH16" s="9">
        <f>SUMIFS('Base TKU'!BI:BI,'Base TKU'!$A:$A,$B16,'Base TKU'!$B:$B,"SUL")/1000000</f>
        <v>76.715235000000007</v>
      </c>
      <c r="BI16" s="9">
        <f>SUMIFS('Base TKU'!BJ:BJ,'Base TKU'!$A:$A,$B16,'Base TKU'!$B:$B,"SUL")/1000000</f>
        <v>81.775490000000005</v>
      </c>
      <c r="BJ16" s="9">
        <f>SUMIFS('Base TKU'!BK:BK,'Base TKU'!$A:$A,$B16,'Base TKU'!$B:$B,"SUL")/1000000</f>
        <v>84.424301999999997</v>
      </c>
      <c r="BK16" s="9">
        <f>SUMIFS('Base TKU'!BL:BL,'Base TKU'!$A:$A,$B16,'Base TKU'!$B:$B,"SUL")/1000000</f>
        <v>79.692530000000005</v>
      </c>
      <c r="BL16" s="9">
        <f>SUMIFS('Base TKU'!BM:BM,'Base TKU'!$A:$A,$B16,'Base TKU'!$B:$B,"SUL")/1000000</f>
        <v>79.207928999999993</v>
      </c>
      <c r="BM16" s="9">
        <f>SUMIFS('Base TKU'!BN:BN,'Base TKU'!$A:$A,$B16,'Base TKU'!$B:$B,"SUL")/1000000</f>
        <v>80.026894999999996</v>
      </c>
      <c r="BN16" s="9">
        <f>SUMIFS('Base TKU'!BO:BO,'Base TKU'!$A:$A,$B16,'Base TKU'!$B:$B,"SUL")/1000000</f>
        <v>78.185827000000003</v>
      </c>
      <c r="BO16" s="9">
        <f>SUMIFS('Base TKU'!BP:BP,'Base TKU'!$A:$A,$B16,'Base TKU'!$B:$B,"SUL")/1000000</f>
        <v>69.169015000000002</v>
      </c>
      <c r="BQ16" s="9">
        <f>SUMIFS('Base TKU'!BR:BR,'Base TKU'!$A:$A,$B16,'Base TKU'!$B:$B,"SUL")/1000000</f>
        <v>71.761609000000007</v>
      </c>
      <c r="BR16" s="9">
        <f>SUMIFS('Base TKU'!BS:BS,'Base TKU'!$A:$A,$B16,'Base TKU'!$B:$B,"SUL")/1000000</f>
        <v>79.964934999999997</v>
      </c>
      <c r="BS16" s="9">
        <f>SUMIFS('Base TKU'!BT:BT,'Base TKU'!$A:$A,$B16,'Base TKU'!$B:$B,"SUL")/1000000</f>
        <v>74.866251000000005</v>
      </c>
      <c r="BT16" s="9">
        <f>SUMIFS('Base TKU'!BU:BU,'Base TKU'!$A:$A,$B16,'Base TKU'!$B:$B,"SUL")/1000000</f>
        <v>80.125343000000001</v>
      </c>
      <c r="BU16" s="9">
        <f>SUMIFS('Base TKU'!BV:BV,'Base TKU'!$A:$A,$B16,'Base TKU'!$B:$B,"SUL")/1000000</f>
        <v>76.592072999999999</v>
      </c>
      <c r="BV16" s="9">
        <f>SUMIFS('Base TKU'!BW:BW,'Base TKU'!$A:$A,$B16,'Base TKU'!$B:$B,"SUL")/1000000</f>
        <v>70.037726000000006</v>
      </c>
      <c r="BW16" s="9">
        <f>SUMIFS('Base TKU'!BX:BX,'Base TKU'!$A:$A,$B16,'Base TKU'!$B:$B,"SUL")/1000000</f>
        <v>0</v>
      </c>
      <c r="BX16" s="9">
        <f>SUMIFS('Base TKU'!BY:BY,'Base TKU'!$A:$A,$B16,'Base TKU'!$B:$B,"SUL")/1000000</f>
        <v>0</v>
      </c>
      <c r="BY16" s="9">
        <f>SUMIFS('Base TKU'!BZ:BZ,'Base TKU'!$A:$A,$B16,'Base TKU'!$B:$B,"SUL")/1000000</f>
        <v>0</v>
      </c>
      <c r="BZ16" s="9">
        <f>SUMIFS('Base TKU'!CA:CA,'Base TKU'!$A:$A,$B16,'Base TKU'!$B:$B,"SUL")/1000000</f>
        <v>0</v>
      </c>
      <c r="CA16" s="9">
        <f>SUMIFS('Base TKU'!CB:CB,'Base TKU'!$A:$A,$B16,'Base TKU'!$B:$B,"SUL")/1000000</f>
        <v>0</v>
      </c>
      <c r="CB16" s="9">
        <f>SUMIFS('Base TKU'!CC:CC,'Base TKU'!$A:$A,$B16,'Base TKU'!$B:$B,"SUL")/1000000</f>
        <v>0</v>
      </c>
    </row>
    <row r="17" spans="2:80" ht="15.75" x14ac:dyDescent="0.25">
      <c r="B17" s="8" t="s">
        <v>139</v>
      </c>
      <c r="D17" s="9">
        <f>SUM(D18:D21)</f>
        <v>228.42699200000001</v>
      </c>
      <c r="E17" s="9">
        <f t="shared" ref="E17:BO17" si="4">SUM(E18:E21)</f>
        <v>257.51256599999999</v>
      </c>
      <c r="F17" s="9">
        <f t="shared" si="4"/>
        <v>279.96651399999996</v>
      </c>
      <c r="G17" s="9">
        <f t="shared" si="4"/>
        <v>273.02394200000003</v>
      </c>
      <c r="H17" s="9">
        <f t="shared" si="4"/>
        <v>295.32514200000003</v>
      </c>
      <c r="I17" s="9">
        <f t="shared" si="4"/>
        <v>318.43506300000001</v>
      </c>
      <c r="J17" s="9">
        <f t="shared" si="4"/>
        <v>362.15990799999997</v>
      </c>
      <c r="K17" s="9">
        <f t="shared" si="4"/>
        <v>360.94291000000004</v>
      </c>
      <c r="L17" s="9">
        <f t="shared" si="4"/>
        <v>344.551851</v>
      </c>
      <c r="M17" s="9">
        <f t="shared" si="4"/>
        <v>345.79090200000002</v>
      </c>
      <c r="N17" s="9">
        <f t="shared" si="4"/>
        <v>317.07622400000002</v>
      </c>
      <c r="O17" s="9">
        <f t="shared" si="4"/>
        <v>285.14753000000002</v>
      </c>
      <c r="Q17" s="9">
        <f t="shared" si="4"/>
        <v>287.57895099999996</v>
      </c>
      <c r="R17" s="9">
        <f t="shared" si="4"/>
        <v>244.80521200000001</v>
      </c>
      <c r="S17" s="9">
        <f t="shared" si="4"/>
        <v>294.37972699999995</v>
      </c>
      <c r="T17" s="9">
        <f t="shared" si="4"/>
        <v>290.21314099999995</v>
      </c>
      <c r="U17" s="9">
        <f t="shared" si="4"/>
        <v>342.63133599999998</v>
      </c>
      <c r="V17" s="9">
        <f t="shared" si="4"/>
        <v>308.23325499999999</v>
      </c>
      <c r="W17" s="9">
        <f t="shared" si="4"/>
        <v>368.08305000000001</v>
      </c>
      <c r="X17" s="9">
        <f t="shared" si="4"/>
        <v>373.00258600000001</v>
      </c>
      <c r="Y17" s="9">
        <f t="shared" si="4"/>
        <v>366.78069299999999</v>
      </c>
      <c r="Z17" s="9">
        <f t="shared" si="4"/>
        <v>384.29020200000002</v>
      </c>
      <c r="AA17" s="9">
        <f t="shared" si="4"/>
        <v>331.99688699999996</v>
      </c>
      <c r="AB17" s="9">
        <f t="shared" si="4"/>
        <v>331.01971200000003</v>
      </c>
      <c r="AD17" s="9">
        <f t="shared" si="4"/>
        <v>326.574501</v>
      </c>
      <c r="AE17" s="9">
        <f t="shared" si="4"/>
        <v>312.22294099999993</v>
      </c>
      <c r="AF17" s="9">
        <f t="shared" si="4"/>
        <v>299.49455799999998</v>
      </c>
      <c r="AG17" s="9">
        <f t="shared" si="4"/>
        <v>291.38249500000001</v>
      </c>
      <c r="AH17" s="9">
        <f t="shared" si="4"/>
        <v>278.85136199999999</v>
      </c>
      <c r="AI17" s="9">
        <f t="shared" si="4"/>
        <v>340.39712200000002</v>
      </c>
      <c r="AJ17" s="9">
        <f t="shared" si="4"/>
        <v>339.10575299999994</v>
      </c>
      <c r="AK17" s="9">
        <f t="shared" si="4"/>
        <v>371.09401600000001</v>
      </c>
      <c r="AL17" s="9">
        <f t="shared" si="4"/>
        <v>361.27114600000004</v>
      </c>
      <c r="AM17" s="9">
        <f t="shared" si="4"/>
        <v>366.58188000000001</v>
      </c>
      <c r="AN17" s="9">
        <f t="shared" si="4"/>
        <v>338.22070199999996</v>
      </c>
      <c r="AO17" s="9">
        <f t="shared" si="4"/>
        <v>334.57528300000001</v>
      </c>
      <c r="AQ17" s="9">
        <f t="shared" si="4"/>
        <v>329.27150799999998</v>
      </c>
      <c r="AR17" s="9">
        <f t="shared" si="4"/>
        <v>319.201412</v>
      </c>
      <c r="AS17" s="9">
        <f t="shared" si="4"/>
        <v>328.105163</v>
      </c>
      <c r="AT17" s="9">
        <f t="shared" si="4"/>
        <v>318.51579100000004</v>
      </c>
      <c r="AU17" s="9">
        <f t="shared" si="4"/>
        <v>343.52402699999993</v>
      </c>
      <c r="AV17" s="9">
        <f t="shared" si="4"/>
        <v>354.28402599999998</v>
      </c>
      <c r="AW17" s="9">
        <f t="shared" si="4"/>
        <v>370.75858499999998</v>
      </c>
      <c r="AX17" s="9">
        <f t="shared" si="4"/>
        <v>401.67964799999999</v>
      </c>
      <c r="AY17" s="9">
        <f t="shared" si="4"/>
        <v>372.60146400000002</v>
      </c>
      <c r="AZ17" s="9">
        <f t="shared" si="4"/>
        <v>383.173044</v>
      </c>
      <c r="BA17" s="9">
        <f t="shared" si="4"/>
        <v>326.33034299999997</v>
      </c>
      <c r="BB17" s="9">
        <f t="shared" si="4"/>
        <v>297.77408100000002</v>
      </c>
      <c r="BD17" s="9">
        <f t="shared" si="4"/>
        <v>305.73366799999997</v>
      </c>
      <c r="BE17" s="9">
        <f t="shared" si="4"/>
        <v>258.51948899999996</v>
      </c>
      <c r="BF17" s="9">
        <f t="shared" si="4"/>
        <v>188.775127</v>
      </c>
      <c r="BG17" s="9">
        <f t="shared" si="4"/>
        <v>205.04545700000003</v>
      </c>
      <c r="BH17" s="9">
        <f t="shared" si="4"/>
        <v>240.13808500000002</v>
      </c>
      <c r="BI17" s="9">
        <f t="shared" si="4"/>
        <v>241.179892</v>
      </c>
      <c r="BJ17" s="9">
        <f t="shared" si="4"/>
        <v>290.03063200000003</v>
      </c>
      <c r="BK17" s="9">
        <f t="shared" si="4"/>
        <v>303.78416199999998</v>
      </c>
      <c r="BL17" s="9">
        <f t="shared" si="4"/>
        <v>316.24441099999996</v>
      </c>
      <c r="BM17" s="9">
        <f t="shared" si="4"/>
        <v>319.92580100000004</v>
      </c>
      <c r="BN17" s="9">
        <f t="shared" si="4"/>
        <v>308.48044699999997</v>
      </c>
      <c r="BO17" s="9">
        <f t="shared" si="4"/>
        <v>268.19025099999999</v>
      </c>
      <c r="BQ17" s="9">
        <f t="shared" ref="BQ17:CB17" si="5">SUM(BQ18:BQ21)</f>
        <v>305.422864</v>
      </c>
      <c r="BR17" s="9">
        <f t="shared" si="5"/>
        <v>295.54553000000004</v>
      </c>
      <c r="BS17" s="9">
        <f t="shared" si="5"/>
        <v>330.11579699999999</v>
      </c>
      <c r="BT17" s="9">
        <f t="shared" si="5"/>
        <v>311.23341699999997</v>
      </c>
      <c r="BU17" s="9">
        <f t="shared" si="5"/>
        <v>339.24804500000005</v>
      </c>
      <c r="BV17" s="9">
        <f t="shared" si="5"/>
        <v>311.23431899999997</v>
      </c>
      <c r="BW17" s="9">
        <f t="shared" si="5"/>
        <v>0</v>
      </c>
      <c r="BX17" s="9">
        <f t="shared" si="5"/>
        <v>0</v>
      </c>
      <c r="BY17" s="9">
        <f t="shared" si="5"/>
        <v>0</v>
      </c>
      <c r="BZ17" s="9">
        <f t="shared" si="5"/>
        <v>0</v>
      </c>
      <c r="CA17" s="9">
        <f t="shared" si="5"/>
        <v>0</v>
      </c>
      <c r="CB17" s="9">
        <f t="shared" si="5"/>
        <v>0</v>
      </c>
    </row>
    <row r="18" spans="2:80" ht="15.75" x14ac:dyDescent="0.25">
      <c r="B18" s="10" t="s">
        <v>81</v>
      </c>
      <c r="D18" s="11">
        <f>SUMIFS('Base TKU'!E:E,'Base TKU'!$A:$A,$B18,'Base TKU'!$B:$B,"SUL")/1000000</f>
        <v>141.026849</v>
      </c>
      <c r="E18" s="11">
        <f>SUMIFS('Base TKU'!F:F,'Base TKU'!$A:$A,$B18,'Base TKU'!$B:$B,"SUL")/1000000</f>
        <v>158.18764899999999</v>
      </c>
      <c r="F18" s="11">
        <f>SUMIFS('Base TKU'!G:G,'Base TKU'!$A:$A,$B18,'Base TKU'!$B:$B,"SUL")/1000000</f>
        <v>164.00340399999999</v>
      </c>
      <c r="G18" s="11">
        <f>SUMIFS('Base TKU'!H:H,'Base TKU'!$A:$A,$B18,'Base TKU'!$B:$B,"SUL")/1000000</f>
        <v>152.20710600000001</v>
      </c>
      <c r="H18" s="11">
        <f>SUMIFS('Base TKU'!I:I,'Base TKU'!$A:$A,$B18,'Base TKU'!$B:$B,"SUL")/1000000</f>
        <v>165.906353</v>
      </c>
      <c r="I18" s="11">
        <f>SUMIFS('Base TKU'!J:J,'Base TKU'!$A:$A,$B18,'Base TKU'!$B:$B,"SUL")/1000000</f>
        <v>177.59219100000001</v>
      </c>
      <c r="J18" s="11">
        <f>SUMIFS('Base TKU'!K:K,'Base TKU'!$A:$A,$B18,'Base TKU'!$B:$B,"SUL")/1000000</f>
        <v>189.75936799999999</v>
      </c>
      <c r="K18" s="11">
        <f>SUMIFS('Base TKU'!L:L,'Base TKU'!$A:$A,$B18,'Base TKU'!$B:$B,"SUL")/1000000</f>
        <v>185.81068500000001</v>
      </c>
      <c r="L18" s="11">
        <f>SUMIFS('Base TKU'!M:M,'Base TKU'!$A:$A,$B18,'Base TKU'!$B:$B,"SUL")/1000000</f>
        <v>183.298305</v>
      </c>
      <c r="M18" s="11">
        <f>SUMIFS('Base TKU'!N:N,'Base TKU'!$A:$A,$B18,'Base TKU'!$B:$B,"SUL")/1000000</f>
        <v>182.14684600000001</v>
      </c>
      <c r="N18" s="11">
        <f>SUMIFS('Base TKU'!O:O,'Base TKU'!$A:$A,$B18,'Base TKU'!$B:$B,"SUL")/1000000</f>
        <v>162.34235100000001</v>
      </c>
      <c r="O18" s="11">
        <f>SUMIFS('Base TKU'!P:P,'Base TKU'!$A:$A,$B18,'Base TKU'!$B:$B,"SUL")/1000000</f>
        <v>144.96276800000001</v>
      </c>
      <c r="Q18" s="11">
        <f>SUMIFS('Base TKU'!R:R,'Base TKU'!$A:$A,$B18,'Base TKU'!$B:$B,"SUL")/1000000</f>
        <v>143.62894499999999</v>
      </c>
      <c r="R18" s="11">
        <f>SUMIFS('Base TKU'!S:S,'Base TKU'!$A:$A,$B18,'Base TKU'!$B:$B,"SUL")/1000000</f>
        <v>132.900733</v>
      </c>
      <c r="S18" s="11">
        <f>SUMIFS('Base TKU'!T:T,'Base TKU'!$A:$A,$B18,'Base TKU'!$B:$B,"SUL")/1000000</f>
        <v>144.560417</v>
      </c>
      <c r="T18" s="11">
        <f>SUMIFS('Base TKU'!U:U,'Base TKU'!$A:$A,$B18,'Base TKU'!$B:$B,"SUL")/1000000</f>
        <v>137.94608299999999</v>
      </c>
      <c r="U18" s="11">
        <f>SUMIFS('Base TKU'!V:V,'Base TKU'!$A:$A,$B18,'Base TKU'!$B:$B,"SUL")/1000000</f>
        <v>163.325928</v>
      </c>
      <c r="V18" s="11">
        <f>SUMIFS('Base TKU'!W:W,'Base TKU'!$A:$A,$B18,'Base TKU'!$B:$B,"SUL")/1000000</f>
        <v>145.708583</v>
      </c>
      <c r="W18" s="11">
        <f>SUMIFS('Base TKU'!X:X,'Base TKU'!$A:$A,$B18,'Base TKU'!$B:$B,"SUL")/1000000</f>
        <v>191.22140200000001</v>
      </c>
      <c r="X18" s="11">
        <f>SUMIFS('Base TKU'!Y:Y,'Base TKU'!$A:$A,$B18,'Base TKU'!$B:$B,"SUL")/1000000</f>
        <v>191.70513800000001</v>
      </c>
      <c r="Y18" s="11">
        <f>SUMIFS('Base TKU'!Z:Z,'Base TKU'!$A:$A,$B18,'Base TKU'!$B:$B,"SUL")/1000000</f>
        <v>186.27211199999999</v>
      </c>
      <c r="Z18" s="11">
        <f>SUMIFS('Base TKU'!AA:AA,'Base TKU'!$A:$A,$B18,'Base TKU'!$B:$B,"SUL")/1000000</f>
        <v>203.974715</v>
      </c>
      <c r="AA18" s="11">
        <f>SUMIFS('Base TKU'!AB:AB,'Base TKU'!$A:$A,$B18,'Base TKU'!$B:$B,"SUL")/1000000</f>
        <v>171.53195600000001</v>
      </c>
      <c r="AB18" s="11">
        <f>SUMIFS('Base TKU'!AC:AC,'Base TKU'!$A:$A,$B18,'Base TKU'!$B:$B,"SUL")/1000000</f>
        <v>158.942565</v>
      </c>
      <c r="AD18" s="11">
        <f>SUMIFS('Base TKU'!AE:AE,'Base TKU'!$A:$A,$B18,'Base TKU'!$B:$B,"SUL")/1000000</f>
        <v>158.606315</v>
      </c>
      <c r="AE18" s="11">
        <f>SUMIFS('Base TKU'!AF:AF,'Base TKU'!$A:$A,$B18,'Base TKU'!$B:$B,"SUL")/1000000</f>
        <v>161.694107</v>
      </c>
      <c r="AF18" s="11">
        <f>SUMIFS('Base TKU'!AG:AG,'Base TKU'!$A:$A,$B18,'Base TKU'!$B:$B,"SUL")/1000000</f>
        <v>166.599616</v>
      </c>
      <c r="AG18" s="11">
        <f>SUMIFS('Base TKU'!AH:AH,'Base TKU'!$A:$A,$B18,'Base TKU'!$B:$B,"SUL")/1000000</f>
        <v>153.60662500000001</v>
      </c>
      <c r="AH18" s="11">
        <f>SUMIFS('Base TKU'!AI:AI,'Base TKU'!$A:$A,$B18,'Base TKU'!$B:$B,"SUL")/1000000</f>
        <v>144.449736</v>
      </c>
      <c r="AI18" s="11">
        <f>SUMIFS('Base TKU'!AJ:AJ,'Base TKU'!$A:$A,$B18,'Base TKU'!$B:$B,"SUL")/1000000</f>
        <v>168.88579100000001</v>
      </c>
      <c r="AJ18" s="11">
        <f>SUMIFS('Base TKU'!AK:AK,'Base TKU'!$A:$A,$B18,'Base TKU'!$B:$B,"SUL")/1000000</f>
        <v>177.63853800000001</v>
      </c>
      <c r="AK18" s="11">
        <f>SUMIFS('Base TKU'!AL:AL,'Base TKU'!$A:$A,$B18,'Base TKU'!$B:$B,"SUL")/1000000</f>
        <v>193.32590500000001</v>
      </c>
      <c r="AL18" s="11">
        <f>SUMIFS('Base TKU'!AM:AM,'Base TKU'!$A:$A,$B18,'Base TKU'!$B:$B,"SUL")/1000000</f>
        <v>195.904583</v>
      </c>
      <c r="AM18" s="11">
        <f>SUMIFS('Base TKU'!AN:AN,'Base TKU'!$A:$A,$B18,'Base TKU'!$B:$B,"SUL")/1000000</f>
        <v>185.02983499999999</v>
      </c>
      <c r="AN18" s="11">
        <f>SUMIFS('Base TKU'!AO:AO,'Base TKU'!$A:$A,$B18,'Base TKU'!$B:$B,"SUL")/1000000</f>
        <v>169.63896600000001</v>
      </c>
      <c r="AO18" s="11">
        <f>SUMIFS('Base TKU'!AP:AP,'Base TKU'!$A:$A,$B18,'Base TKU'!$B:$B,"SUL")/1000000</f>
        <v>177.16954100000001</v>
      </c>
      <c r="AQ18" s="11">
        <f>SUMIFS('Base TKU'!AR:AR,'Base TKU'!$A:$A,$B18,'Base TKU'!$B:$B,"SUL")/1000000</f>
        <v>170.41812200000001</v>
      </c>
      <c r="AR18" s="11">
        <f>SUMIFS('Base TKU'!AS:AS,'Base TKU'!$A:$A,$B18,'Base TKU'!$B:$B,"SUL")/1000000</f>
        <v>177.358056</v>
      </c>
      <c r="AS18" s="11">
        <f>SUMIFS('Base TKU'!AT:AT,'Base TKU'!$A:$A,$B18,'Base TKU'!$B:$B,"SUL")/1000000</f>
        <v>178.09361999999999</v>
      </c>
      <c r="AT18" s="11">
        <f>SUMIFS('Base TKU'!AU:AU,'Base TKU'!$A:$A,$B18,'Base TKU'!$B:$B,"SUL")/1000000</f>
        <v>186.10663400000001</v>
      </c>
      <c r="AU18" s="11">
        <f>SUMIFS('Base TKU'!AV:AV,'Base TKU'!$A:$A,$B18,'Base TKU'!$B:$B,"SUL")/1000000</f>
        <v>194.41169199999999</v>
      </c>
      <c r="AV18" s="11">
        <f>SUMIFS('Base TKU'!AW:AW,'Base TKU'!$A:$A,$B18,'Base TKU'!$B:$B,"SUL")/1000000</f>
        <v>189.300803</v>
      </c>
      <c r="AW18" s="11">
        <f>SUMIFS('Base TKU'!AX:AX,'Base TKU'!$A:$A,$B18,'Base TKU'!$B:$B,"SUL")/1000000</f>
        <v>214.79091399999999</v>
      </c>
      <c r="AX18" s="11">
        <f>SUMIFS('Base TKU'!AY:AY,'Base TKU'!$A:$A,$B18,'Base TKU'!$B:$B,"SUL")/1000000</f>
        <v>225.453225</v>
      </c>
      <c r="AY18" s="11">
        <f>SUMIFS('Base TKU'!AZ:AZ,'Base TKU'!$A:$A,$B18,'Base TKU'!$B:$B,"SUL")/1000000</f>
        <v>210.03759400000001</v>
      </c>
      <c r="AZ18" s="11">
        <f>SUMIFS('Base TKU'!BA:BA,'Base TKU'!$A:$A,$B18,'Base TKU'!$B:$B,"SUL")/1000000</f>
        <v>212.65567799999999</v>
      </c>
      <c r="BA18" s="11">
        <f>SUMIFS('Base TKU'!BB:BB,'Base TKU'!$A:$A,$B18,'Base TKU'!$B:$B,"SUL")/1000000</f>
        <v>173.596079</v>
      </c>
      <c r="BB18" s="11">
        <f>SUMIFS('Base TKU'!BC:BC,'Base TKU'!$A:$A,$B18,'Base TKU'!$B:$B,"SUL")/1000000</f>
        <v>161.27325500000001</v>
      </c>
      <c r="BD18" s="11">
        <f>SUMIFS('Base TKU'!BE:BE,'Base TKU'!$A:$A,$B18,'Base TKU'!$B:$B,"SUL")/1000000</f>
        <v>157.859982</v>
      </c>
      <c r="BE18" s="11">
        <f>SUMIFS('Base TKU'!BF:BF,'Base TKU'!$A:$A,$B18,'Base TKU'!$B:$B,"SUL")/1000000</f>
        <v>154.06072499999999</v>
      </c>
      <c r="BF18" s="11">
        <f>SUMIFS('Base TKU'!BG:BG,'Base TKU'!$A:$A,$B18,'Base TKU'!$B:$B,"SUL")/1000000</f>
        <v>96.066029999999998</v>
      </c>
      <c r="BG18" s="11">
        <f>SUMIFS('Base TKU'!BH:BH,'Base TKU'!$A:$A,$B18,'Base TKU'!$B:$B,"SUL")/1000000</f>
        <v>115.754942</v>
      </c>
      <c r="BH18" s="11">
        <f>SUMIFS('Base TKU'!BI:BI,'Base TKU'!$A:$A,$B18,'Base TKU'!$B:$B,"SUL")/1000000</f>
        <v>130.800231</v>
      </c>
      <c r="BI18" s="11">
        <f>SUMIFS('Base TKU'!BJ:BJ,'Base TKU'!$A:$A,$B18,'Base TKU'!$B:$B,"SUL")/1000000</f>
        <v>141.332987</v>
      </c>
      <c r="BJ18" s="11">
        <f>SUMIFS('Base TKU'!BK:BK,'Base TKU'!$A:$A,$B18,'Base TKU'!$B:$B,"SUL")/1000000</f>
        <v>149.329871</v>
      </c>
      <c r="BK18" s="11">
        <f>SUMIFS('Base TKU'!BL:BL,'Base TKU'!$A:$A,$B18,'Base TKU'!$B:$B,"SUL")/1000000</f>
        <v>148.90823599999999</v>
      </c>
      <c r="BL18" s="11">
        <f>SUMIFS('Base TKU'!BM:BM,'Base TKU'!$A:$A,$B18,'Base TKU'!$B:$B,"SUL")/1000000</f>
        <v>159.478025</v>
      </c>
      <c r="BM18" s="11">
        <f>SUMIFS('Base TKU'!BN:BN,'Base TKU'!$A:$A,$B18,'Base TKU'!$B:$B,"SUL")/1000000</f>
        <v>168.96901199999999</v>
      </c>
      <c r="BN18" s="11">
        <f>SUMIFS('Base TKU'!BO:BO,'Base TKU'!$A:$A,$B18,'Base TKU'!$B:$B,"SUL")/1000000</f>
        <v>164.82403299999999</v>
      </c>
      <c r="BO18" s="11">
        <f>SUMIFS('Base TKU'!BP:BP,'Base TKU'!$A:$A,$B18,'Base TKU'!$B:$B,"SUL")/1000000</f>
        <v>156.70591400000001</v>
      </c>
      <c r="BQ18" s="11">
        <f>SUMIFS('Base TKU'!BR:BR,'Base TKU'!$A:$A,$B18,'Base TKU'!$B:$B,"SUL")/1000000</f>
        <v>159.64147199999999</v>
      </c>
      <c r="BR18" s="11">
        <f>SUMIFS('Base TKU'!BS:BS,'Base TKU'!$A:$A,$B18,'Base TKU'!$B:$B,"SUL")/1000000</f>
        <v>156.637643</v>
      </c>
      <c r="BS18" s="11">
        <f>SUMIFS('Base TKU'!BT:BT,'Base TKU'!$A:$A,$B18,'Base TKU'!$B:$B,"SUL")/1000000</f>
        <v>171.63832500000001</v>
      </c>
      <c r="BT18" s="11">
        <f>SUMIFS('Base TKU'!BU:BU,'Base TKU'!$A:$A,$B18,'Base TKU'!$B:$B,"SUL")/1000000</f>
        <v>145.432695</v>
      </c>
      <c r="BU18" s="11">
        <f>SUMIFS('Base TKU'!BV:BV,'Base TKU'!$A:$A,$B18,'Base TKU'!$B:$B,"SUL")/1000000</f>
        <v>169.32135500000001</v>
      </c>
      <c r="BV18" s="11">
        <f>SUMIFS('Base TKU'!BW:BW,'Base TKU'!$A:$A,$B18,'Base TKU'!$B:$B,"SUL")/1000000</f>
        <v>156.79630900000001</v>
      </c>
      <c r="BW18" s="11">
        <f>SUMIFS('Base TKU'!BX:BX,'Base TKU'!$A:$A,$B18,'Base TKU'!$B:$B,"SUL")/1000000</f>
        <v>0</v>
      </c>
      <c r="BX18" s="11">
        <f>SUMIFS('Base TKU'!BY:BY,'Base TKU'!$A:$A,$B18,'Base TKU'!$B:$B,"SUL")/1000000</f>
        <v>0</v>
      </c>
      <c r="BY18" s="11">
        <f>SUMIFS('Base TKU'!BZ:BZ,'Base TKU'!$A:$A,$B18,'Base TKU'!$B:$B,"SUL")/1000000</f>
        <v>0</v>
      </c>
      <c r="BZ18" s="11">
        <f>SUMIFS('Base TKU'!CA:CA,'Base TKU'!$A:$A,$B18,'Base TKU'!$B:$B,"SUL")/1000000</f>
        <v>0</v>
      </c>
      <c r="CA18" s="11">
        <f>SUMIFS('Base TKU'!CB:CB,'Base TKU'!$A:$A,$B18,'Base TKU'!$B:$B,"SUL")/1000000</f>
        <v>0</v>
      </c>
      <c r="CB18" s="11">
        <f>SUMIFS('Base TKU'!CC:CC,'Base TKU'!$A:$A,$B18,'Base TKU'!$B:$B,"SUL")/1000000</f>
        <v>0</v>
      </c>
    </row>
    <row r="19" spans="2:80" ht="15.75" x14ac:dyDescent="0.25">
      <c r="B19" s="10" t="s">
        <v>68</v>
      </c>
      <c r="D19" s="11">
        <f>SUMIFS('Base TKU'!E:E,'Base TKU'!$A:$A,$B19,'Base TKU'!$B:$B,"SUL")/1000000</f>
        <v>39.271479999999997</v>
      </c>
      <c r="E19" s="11">
        <f>SUMIFS('Base TKU'!F:F,'Base TKU'!$A:$A,$B19,'Base TKU'!$B:$B,"SUL")/1000000</f>
        <v>41.010998999999998</v>
      </c>
      <c r="F19" s="11">
        <f>SUMIFS('Base TKU'!G:G,'Base TKU'!$A:$A,$B19,'Base TKU'!$B:$B,"SUL")/1000000</f>
        <v>53.520448999999999</v>
      </c>
      <c r="G19" s="11">
        <f>SUMIFS('Base TKU'!H:H,'Base TKU'!$A:$A,$B19,'Base TKU'!$B:$B,"SUL")/1000000</f>
        <v>56.006704999999997</v>
      </c>
      <c r="H19" s="11">
        <f>SUMIFS('Base TKU'!I:I,'Base TKU'!$A:$A,$B19,'Base TKU'!$B:$B,"SUL")/1000000</f>
        <v>68.264671000000007</v>
      </c>
      <c r="I19" s="11">
        <f>SUMIFS('Base TKU'!J:J,'Base TKU'!$A:$A,$B19,'Base TKU'!$B:$B,"SUL")/1000000</f>
        <v>68.705703999999997</v>
      </c>
      <c r="J19" s="11">
        <f>SUMIFS('Base TKU'!K:K,'Base TKU'!$A:$A,$B19,'Base TKU'!$B:$B,"SUL")/1000000</f>
        <v>90.784820999999994</v>
      </c>
      <c r="K19" s="11">
        <f>SUMIFS('Base TKU'!L:L,'Base TKU'!$A:$A,$B19,'Base TKU'!$B:$B,"SUL")/1000000</f>
        <v>89.140709000000001</v>
      </c>
      <c r="L19" s="11">
        <f>SUMIFS('Base TKU'!M:M,'Base TKU'!$A:$A,$B19,'Base TKU'!$B:$B,"SUL")/1000000</f>
        <v>82.280722999999995</v>
      </c>
      <c r="M19" s="11">
        <f>SUMIFS('Base TKU'!N:N,'Base TKU'!$A:$A,$B19,'Base TKU'!$B:$B,"SUL")/1000000</f>
        <v>86.509163999999998</v>
      </c>
      <c r="N19" s="11">
        <f>SUMIFS('Base TKU'!O:O,'Base TKU'!$A:$A,$B19,'Base TKU'!$B:$B,"SUL")/1000000</f>
        <v>81.662906000000007</v>
      </c>
      <c r="O19" s="11">
        <f>SUMIFS('Base TKU'!P:P,'Base TKU'!$A:$A,$B19,'Base TKU'!$B:$B,"SUL")/1000000</f>
        <v>71.449663999999999</v>
      </c>
      <c r="Q19" s="11">
        <f>SUMIFS('Base TKU'!R:R,'Base TKU'!$A:$A,$B19,'Base TKU'!$B:$B,"SUL")/1000000</f>
        <v>66.679985000000002</v>
      </c>
      <c r="R19" s="11">
        <f>SUMIFS('Base TKU'!S:S,'Base TKU'!$A:$A,$B19,'Base TKU'!$B:$B,"SUL")/1000000</f>
        <v>42.680686999999999</v>
      </c>
      <c r="S19" s="11">
        <f>SUMIFS('Base TKU'!T:T,'Base TKU'!$A:$A,$B19,'Base TKU'!$B:$B,"SUL")/1000000</f>
        <v>74.238529999999997</v>
      </c>
      <c r="T19" s="11">
        <f>SUMIFS('Base TKU'!U:U,'Base TKU'!$A:$A,$B19,'Base TKU'!$B:$B,"SUL")/1000000</f>
        <v>78.450040000000001</v>
      </c>
      <c r="U19" s="11">
        <f>SUMIFS('Base TKU'!V:V,'Base TKU'!$A:$A,$B19,'Base TKU'!$B:$B,"SUL")/1000000</f>
        <v>92.155349000000001</v>
      </c>
      <c r="V19" s="11">
        <f>SUMIFS('Base TKU'!W:W,'Base TKU'!$A:$A,$B19,'Base TKU'!$B:$B,"SUL")/1000000</f>
        <v>89.135938999999993</v>
      </c>
      <c r="W19" s="11">
        <f>SUMIFS('Base TKU'!X:X,'Base TKU'!$A:$A,$B19,'Base TKU'!$B:$B,"SUL")/1000000</f>
        <v>90.885902999999999</v>
      </c>
      <c r="X19" s="11">
        <f>SUMIFS('Base TKU'!Y:Y,'Base TKU'!$A:$A,$B19,'Base TKU'!$B:$B,"SUL")/1000000</f>
        <v>95.005221000000006</v>
      </c>
      <c r="Y19" s="11">
        <f>SUMIFS('Base TKU'!Z:Z,'Base TKU'!$A:$A,$B19,'Base TKU'!$B:$B,"SUL")/1000000</f>
        <v>96.33475</v>
      </c>
      <c r="Z19" s="11">
        <f>SUMIFS('Base TKU'!AA:AA,'Base TKU'!$A:$A,$B19,'Base TKU'!$B:$B,"SUL")/1000000</f>
        <v>93.099720000000005</v>
      </c>
      <c r="AA19" s="11">
        <f>SUMIFS('Base TKU'!AB:AB,'Base TKU'!$A:$A,$B19,'Base TKU'!$B:$B,"SUL")/1000000</f>
        <v>87.427345000000003</v>
      </c>
      <c r="AB19" s="11">
        <f>SUMIFS('Base TKU'!AC:AC,'Base TKU'!$A:$A,$B19,'Base TKU'!$B:$B,"SUL")/1000000</f>
        <v>96.234429000000006</v>
      </c>
      <c r="AD19" s="11">
        <f>SUMIFS('Base TKU'!AE:AE,'Base TKU'!$A:$A,$B19,'Base TKU'!$B:$B,"SUL")/1000000</f>
        <v>93.788546999999994</v>
      </c>
      <c r="AE19" s="11">
        <f>SUMIFS('Base TKU'!AF:AF,'Base TKU'!$A:$A,$B19,'Base TKU'!$B:$B,"SUL")/1000000</f>
        <v>85.493602999999993</v>
      </c>
      <c r="AF19" s="11">
        <f>SUMIFS('Base TKU'!AG:AG,'Base TKU'!$A:$A,$B19,'Base TKU'!$B:$B,"SUL")/1000000</f>
        <v>56.390697000000003</v>
      </c>
      <c r="AG19" s="11">
        <f>SUMIFS('Base TKU'!AH:AH,'Base TKU'!$A:$A,$B19,'Base TKU'!$B:$B,"SUL")/1000000</f>
        <v>66.413342999999998</v>
      </c>
      <c r="AH19" s="11">
        <f>SUMIFS('Base TKU'!AI:AI,'Base TKU'!$A:$A,$B19,'Base TKU'!$B:$B,"SUL")/1000000</f>
        <v>56.414752999999997</v>
      </c>
      <c r="AI19" s="11">
        <f>SUMIFS('Base TKU'!AJ:AJ,'Base TKU'!$A:$A,$B19,'Base TKU'!$B:$B,"SUL")/1000000</f>
        <v>95.271071000000006</v>
      </c>
      <c r="AJ19" s="11">
        <f>SUMIFS('Base TKU'!AK:AK,'Base TKU'!$A:$A,$B19,'Base TKU'!$B:$B,"SUL")/1000000</f>
        <v>84.781267999999997</v>
      </c>
      <c r="AK19" s="11">
        <f>SUMIFS('Base TKU'!AL:AL,'Base TKU'!$A:$A,$B19,'Base TKU'!$B:$B,"SUL")/1000000</f>
        <v>105.109363</v>
      </c>
      <c r="AL19" s="11">
        <f>SUMIFS('Base TKU'!AM:AM,'Base TKU'!$A:$A,$B19,'Base TKU'!$B:$B,"SUL")/1000000</f>
        <v>90.776336000000001</v>
      </c>
      <c r="AM19" s="11">
        <f>SUMIFS('Base TKU'!AN:AN,'Base TKU'!$A:$A,$B19,'Base TKU'!$B:$B,"SUL")/1000000</f>
        <v>99.935901999999999</v>
      </c>
      <c r="AN19" s="11">
        <f>SUMIFS('Base TKU'!AO:AO,'Base TKU'!$A:$A,$B19,'Base TKU'!$B:$B,"SUL")/1000000</f>
        <v>88.300899000000001</v>
      </c>
      <c r="AO19" s="11">
        <f>SUMIFS('Base TKU'!AP:AP,'Base TKU'!$A:$A,$B19,'Base TKU'!$B:$B,"SUL")/1000000</f>
        <v>92.920283999999995</v>
      </c>
      <c r="AQ19" s="11">
        <f>SUMIFS('Base TKU'!AR:AR,'Base TKU'!$A:$A,$B19,'Base TKU'!$B:$B,"SUL")/1000000</f>
        <v>87.367407</v>
      </c>
      <c r="AR19" s="11">
        <f>SUMIFS('Base TKU'!AS:AS,'Base TKU'!$A:$A,$B19,'Base TKU'!$B:$B,"SUL")/1000000</f>
        <v>74.329041000000004</v>
      </c>
      <c r="AS19" s="11">
        <f>SUMIFS('Base TKU'!AT:AT,'Base TKU'!$A:$A,$B19,'Base TKU'!$B:$B,"SUL")/1000000</f>
        <v>84.445127999999997</v>
      </c>
      <c r="AT19" s="11">
        <f>SUMIFS('Base TKU'!AU:AU,'Base TKU'!$A:$A,$B19,'Base TKU'!$B:$B,"SUL")/1000000</f>
        <v>70.886548000000005</v>
      </c>
      <c r="AU19" s="11">
        <f>SUMIFS('Base TKU'!AV:AV,'Base TKU'!$A:$A,$B19,'Base TKU'!$B:$B,"SUL")/1000000</f>
        <v>76.339152999999996</v>
      </c>
      <c r="AV19" s="11">
        <f>SUMIFS('Base TKU'!AW:AW,'Base TKU'!$A:$A,$B19,'Base TKU'!$B:$B,"SUL")/1000000</f>
        <v>82.758572000000001</v>
      </c>
      <c r="AW19" s="11">
        <f>SUMIFS('Base TKU'!AX:AX,'Base TKU'!$A:$A,$B19,'Base TKU'!$B:$B,"SUL")/1000000</f>
        <v>75.037268999999995</v>
      </c>
      <c r="AX19" s="11">
        <f>SUMIFS('Base TKU'!AY:AY,'Base TKU'!$A:$A,$B19,'Base TKU'!$B:$B,"SUL")/1000000</f>
        <v>88.602018000000001</v>
      </c>
      <c r="AY19" s="11">
        <f>SUMIFS('Base TKU'!AZ:AZ,'Base TKU'!$A:$A,$B19,'Base TKU'!$B:$B,"SUL")/1000000</f>
        <v>84.258656999999999</v>
      </c>
      <c r="AZ19" s="11">
        <f>SUMIFS('Base TKU'!BA:BA,'Base TKU'!$A:$A,$B19,'Base TKU'!$B:$B,"SUL")/1000000</f>
        <v>86.954138999999998</v>
      </c>
      <c r="BA19" s="11">
        <f>SUMIFS('Base TKU'!BB:BB,'Base TKU'!$A:$A,$B19,'Base TKU'!$B:$B,"SUL")/1000000</f>
        <v>87.908630000000002</v>
      </c>
      <c r="BB19" s="11">
        <f>SUMIFS('Base TKU'!BC:BC,'Base TKU'!$A:$A,$B19,'Base TKU'!$B:$B,"SUL")/1000000</f>
        <v>84.965933000000007</v>
      </c>
      <c r="BD19" s="11">
        <f>SUMIFS('Base TKU'!BE:BE,'Base TKU'!$A:$A,$B19,'Base TKU'!$B:$B,"SUL")/1000000</f>
        <v>81.487995999999995</v>
      </c>
      <c r="BE19" s="11">
        <f>SUMIFS('Base TKU'!BF:BF,'Base TKU'!$A:$A,$B19,'Base TKU'!$B:$B,"SUL")/1000000</f>
        <v>38.670603</v>
      </c>
      <c r="BF19" s="11">
        <f>SUMIFS('Base TKU'!BG:BG,'Base TKU'!$A:$A,$B19,'Base TKU'!$B:$B,"SUL")/1000000</f>
        <v>34.737673999999998</v>
      </c>
      <c r="BG19" s="11">
        <f>SUMIFS('Base TKU'!BH:BH,'Base TKU'!$A:$A,$B19,'Base TKU'!$B:$B,"SUL")/1000000</f>
        <v>16.049403999999999</v>
      </c>
      <c r="BH19" s="11">
        <f>SUMIFS('Base TKU'!BI:BI,'Base TKU'!$A:$A,$B19,'Base TKU'!$B:$B,"SUL")/1000000</f>
        <v>35.203684000000003</v>
      </c>
      <c r="BI19" s="11">
        <f>SUMIFS('Base TKU'!BJ:BJ,'Base TKU'!$A:$A,$B19,'Base TKU'!$B:$B,"SUL")/1000000</f>
        <v>33.983635</v>
      </c>
      <c r="BJ19" s="11">
        <f>SUMIFS('Base TKU'!BK:BK,'Base TKU'!$A:$A,$B19,'Base TKU'!$B:$B,"SUL")/1000000</f>
        <v>73.206428000000002</v>
      </c>
      <c r="BK19" s="11">
        <f>SUMIFS('Base TKU'!BL:BL,'Base TKU'!$A:$A,$B19,'Base TKU'!$B:$B,"SUL")/1000000</f>
        <v>83.106746000000001</v>
      </c>
      <c r="BL19" s="11">
        <f>SUMIFS('Base TKU'!BM:BM,'Base TKU'!$A:$A,$B19,'Base TKU'!$B:$B,"SUL")/1000000</f>
        <v>86.564171999999999</v>
      </c>
      <c r="BM19" s="11">
        <f>SUMIFS('Base TKU'!BN:BN,'Base TKU'!$A:$A,$B19,'Base TKU'!$B:$B,"SUL")/1000000</f>
        <v>79.177233000000001</v>
      </c>
      <c r="BN19" s="11">
        <f>SUMIFS('Base TKU'!BO:BO,'Base TKU'!$A:$A,$B19,'Base TKU'!$B:$B,"SUL")/1000000</f>
        <v>77.089853000000005</v>
      </c>
      <c r="BO19" s="11">
        <f>SUMIFS('Base TKU'!BP:BP,'Base TKU'!$A:$A,$B19,'Base TKU'!$B:$B,"SUL")/1000000</f>
        <v>46.338448</v>
      </c>
      <c r="BQ19" s="11">
        <f>SUMIFS('Base TKU'!BR:BR,'Base TKU'!$A:$A,$B19,'Base TKU'!$B:$B,"SUL")/1000000</f>
        <v>79.039736000000005</v>
      </c>
      <c r="BR19" s="11">
        <f>SUMIFS('Base TKU'!BS:BS,'Base TKU'!$A:$A,$B19,'Base TKU'!$B:$B,"SUL")/1000000</f>
        <v>74.568740000000005</v>
      </c>
      <c r="BS19" s="11">
        <f>SUMIFS('Base TKU'!BT:BT,'Base TKU'!$A:$A,$B19,'Base TKU'!$B:$B,"SUL")/1000000</f>
        <v>74.194892999999993</v>
      </c>
      <c r="BT19" s="11">
        <f>SUMIFS('Base TKU'!BU:BU,'Base TKU'!$A:$A,$B19,'Base TKU'!$B:$B,"SUL")/1000000</f>
        <v>82.483877000000007</v>
      </c>
      <c r="BU19" s="11">
        <f>SUMIFS('Base TKU'!BV:BV,'Base TKU'!$A:$A,$B19,'Base TKU'!$B:$B,"SUL")/1000000</f>
        <v>82.267655000000005</v>
      </c>
      <c r="BV19" s="11">
        <f>SUMIFS('Base TKU'!BW:BW,'Base TKU'!$A:$A,$B19,'Base TKU'!$B:$B,"SUL")/1000000</f>
        <v>72.881084999999999</v>
      </c>
      <c r="BW19" s="11">
        <f>SUMIFS('Base TKU'!BX:BX,'Base TKU'!$A:$A,$B19,'Base TKU'!$B:$B,"SUL")/1000000</f>
        <v>0</v>
      </c>
      <c r="BX19" s="11">
        <f>SUMIFS('Base TKU'!BY:BY,'Base TKU'!$A:$A,$B19,'Base TKU'!$B:$B,"SUL")/1000000</f>
        <v>0</v>
      </c>
      <c r="BY19" s="11">
        <f>SUMIFS('Base TKU'!BZ:BZ,'Base TKU'!$A:$A,$B19,'Base TKU'!$B:$B,"SUL")/1000000</f>
        <v>0</v>
      </c>
      <c r="BZ19" s="11">
        <f>SUMIFS('Base TKU'!CA:CA,'Base TKU'!$A:$A,$B19,'Base TKU'!$B:$B,"SUL")/1000000</f>
        <v>0</v>
      </c>
      <c r="CA19" s="11">
        <f>SUMIFS('Base TKU'!CB:CB,'Base TKU'!$A:$A,$B19,'Base TKU'!$B:$B,"SUL")/1000000</f>
        <v>0</v>
      </c>
      <c r="CB19" s="11">
        <f>SUMIFS('Base TKU'!CC:CC,'Base TKU'!$A:$A,$B19,'Base TKU'!$B:$B,"SUL")/1000000</f>
        <v>0</v>
      </c>
    </row>
    <row r="20" spans="2:80" ht="15.75" hidden="1" x14ac:dyDescent="0.25">
      <c r="B20" s="10" t="s">
        <v>72</v>
      </c>
      <c r="D20" s="11">
        <f>SUMIFS('Base TKU'!E:E,'Base TKU'!$A:$A,$B20,'Base TKU'!$B:$B,"SUL")/1000000</f>
        <v>36.146979999999999</v>
      </c>
      <c r="E20" s="11">
        <f>SUMIFS('Base TKU'!F:F,'Base TKU'!$A:$A,$B20,'Base TKU'!$B:$B,"SUL")/1000000</f>
        <v>45.827058999999998</v>
      </c>
      <c r="F20" s="11">
        <f>SUMIFS('Base TKU'!G:G,'Base TKU'!$A:$A,$B20,'Base TKU'!$B:$B,"SUL")/1000000</f>
        <v>51.114310000000003</v>
      </c>
      <c r="G20" s="11">
        <f>SUMIFS('Base TKU'!H:H,'Base TKU'!$A:$A,$B20,'Base TKU'!$B:$B,"SUL")/1000000</f>
        <v>52.249645000000001</v>
      </c>
      <c r="H20" s="11">
        <f>SUMIFS('Base TKU'!I:I,'Base TKU'!$A:$A,$B20,'Base TKU'!$B:$B,"SUL")/1000000</f>
        <v>49.190775000000002</v>
      </c>
      <c r="I20" s="11">
        <f>SUMIFS('Base TKU'!J:J,'Base TKU'!$A:$A,$B20,'Base TKU'!$B:$B,"SUL")/1000000</f>
        <v>60.071762</v>
      </c>
      <c r="J20" s="11">
        <f>SUMIFS('Base TKU'!K:K,'Base TKU'!$A:$A,$B20,'Base TKU'!$B:$B,"SUL")/1000000</f>
        <v>64.777552</v>
      </c>
      <c r="K20" s="11">
        <f>SUMIFS('Base TKU'!L:L,'Base TKU'!$A:$A,$B20,'Base TKU'!$B:$B,"SUL")/1000000</f>
        <v>69.127803999999998</v>
      </c>
      <c r="L20" s="11">
        <f>SUMIFS('Base TKU'!M:M,'Base TKU'!$A:$A,$B20,'Base TKU'!$B:$B,"SUL")/1000000</f>
        <v>65.878789999999995</v>
      </c>
      <c r="M20" s="11">
        <f>SUMIFS('Base TKU'!N:N,'Base TKU'!$A:$A,$B20,'Base TKU'!$B:$B,"SUL")/1000000</f>
        <v>61.566234999999999</v>
      </c>
      <c r="N20" s="11">
        <f>SUMIFS('Base TKU'!O:O,'Base TKU'!$A:$A,$B20,'Base TKU'!$B:$B,"SUL")/1000000</f>
        <v>61.028593000000001</v>
      </c>
      <c r="O20" s="11">
        <f>SUMIFS('Base TKU'!P:P,'Base TKU'!$A:$A,$B20,'Base TKU'!$B:$B,"SUL")/1000000</f>
        <v>57.386997999999998</v>
      </c>
      <c r="Q20" s="11">
        <f>SUMIFS('Base TKU'!R:R,'Base TKU'!$A:$A,$B20,'Base TKU'!$B:$B,"SUL")/1000000</f>
        <v>65.66601</v>
      </c>
      <c r="R20" s="11">
        <f>SUMIFS('Base TKU'!S:S,'Base TKU'!$A:$A,$B20,'Base TKU'!$B:$B,"SUL")/1000000</f>
        <v>55.575082000000002</v>
      </c>
      <c r="S20" s="11">
        <f>SUMIFS('Base TKU'!T:T,'Base TKU'!$A:$A,$B20,'Base TKU'!$B:$B,"SUL")/1000000</f>
        <v>59.600560999999999</v>
      </c>
      <c r="T20" s="11">
        <f>SUMIFS('Base TKU'!U:U,'Base TKU'!$A:$A,$B20,'Base TKU'!$B:$B,"SUL")/1000000</f>
        <v>56.194758</v>
      </c>
      <c r="U20" s="11">
        <f>SUMIFS('Base TKU'!V:V,'Base TKU'!$A:$A,$B20,'Base TKU'!$B:$B,"SUL")/1000000</f>
        <v>65.604108999999994</v>
      </c>
      <c r="V20" s="11">
        <f>SUMIFS('Base TKU'!W:W,'Base TKU'!$A:$A,$B20,'Base TKU'!$B:$B,"SUL")/1000000</f>
        <v>50.665117000000002</v>
      </c>
      <c r="W20" s="11">
        <f>SUMIFS('Base TKU'!X:X,'Base TKU'!$A:$A,$B20,'Base TKU'!$B:$B,"SUL")/1000000</f>
        <v>63.763026000000004</v>
      </c>
      <c r="X20" s="11">
        <f>SUMIFS('Base TKU'!Y:Y,'Base TKU'!$A:$A,$B20,'Base TKU'!$B:$B,"SUL")/1000000</f>
        <v>62.402293999999998</v>
      </c>
      <c r="Y20" s="11">
        <f>SUMIFS('Base TKU'!Z:Z,'Base TKU'!$A:$A,$B20,'Base TKU'!$B:$B,"SUL")/1000000</f>
        <v>60.580528999999999</v>
      </c>
      <c r="Z20" s="11">
        <f>SUMIFS('Base TKU'!AA:AA,'Base TKU'!$A:$A,$B20,'Base TKU'!$B:$B,"SUL")/1000000</f>
        <v>64.152682999999996</v>
      </c>
      <c r="AA20" s="11">
        <f>SUMIFS('Base TKU'!AB:AB,'Base TKU'!$A:$A,$B20,'Base TKU'!$B:$B,"SUL")/1000000</f>
        <v>51.531522000000002</v>
      </c>
      <c r="AB20" s="11">
        <f>SUMIFS('Base TKU'!AC:AC,'Base TKU'!$A:$A,$B20,'Base TKU'!$B:$B,"SUL")/1000000</f>
        <v>55.288829</v>
      </c>
      <c r="AD20" s="11">
        <f>SUMIFS('Base TKU'!AE:AE,'Base TKU'!$A:$A,$B20,'Base TKU'!$B:$B,"SUL")/1000000</f>
        <v>52.730674999999998</v>
      </c>
      <c r="AE20" s="11">
        <f>SUMIFS('Base TKU'!AF:AF,'Base TKU'!$A:$A,$B20,'Base TKU'!$B:$B,"SUL")/1000000</f>
        <v>48.090178999999999</v>
      </c>
      <c r="AF20" s="11">
        <f>SUMIFS('Base TKU'!AG:AG,'Base TKU'!$A:$A,$B20,'Base TKU'!$B:$B,"SUL")/1000000</f>
        <v>56.033644000000002</v>
      </c>
      <c r="AG20" s="11">
        <f>SUMIFS('Base TKU'!AH:AH,'Base TKU'!$A:$A,$B20,'Base TKU'!$B:$B,"SUL")/1000000</f>
        <v>50.322405000000003</v>
      </c>
      <c r="AH20" s="11">
        <f>SUMIFS('Base TKU'!AI:AI,'Base TKU'!$A:$A,$B20,'Base TKU'!$B:$B,"SUL")/1000000</f>
        <v>51.599339000000001</v>
      </c>
      <c r="AI20" s="11">
        <f>SUMIFS('Base TKU'!AJ:AJ,'Base TKU'!$A:$A,$B20,'Base TKU'!$B:$B,"SUL")/1000000</f>
        <v>52.036932</v>
      </c>
      <c r="AJ20" s="11">
        <f>SUMIFS('Base TKU'!AK:AK,'Base TKU'!$A:$A,$B20,'Base TKU'!$B:$B,"SUL")/1000000</f>
        <v>49.466149999999999</v>
      </c>
      <c r="AK20" s="11">
        <f>SUMIFS('Base TKU'!AL:AL,'Base TKU'!$A:$A,$B20,'Base TKU'!$B:$B,"SUL")/1000000</f>
        <v>46.488675999999998</v>
      </c>
      <c r="AL20" s="11">
        <f>SUMIFS('Base TKU'!AM:AM,'Base TKU'!$A:$A,$B20,'Base TKU'!$B:$B,"SUL")/1000000</f>
        <v>54.157528999999997</v>
      </c>
      <c r="AM20" s="11">
        <f>SUMIFS('Base TKU'!AN:AN,'Base TKU'!$A:$A,$B20,'Base TKU'!$B:$B,"SUL")/1000000</f>
        <v>61.839779</v>
      </c>
      <c r="AN20" s="11">
        <f>SUMIFS('Base TKU'!AO:AO,'Base TKU'!$A:$A,$B20,'Base TKU'!$B:$B,"SUL")/1000000</f>
        <v>59.668979999999998</v>
      </c>
      <c r="AO20" s="11">
        <f>SUMIFS('Base TKU'!AP:AP,'Base TKU'!$A:$A,$B20,'Base TKU'!$B:$B,"SUL")/1000000</f>
        <v>42.025801999999999</v>
      </c>
      <c r="AQ20" s="11">
        <f>SUMIFS('Base TKU'!AR:AR,'Base TKU'!$A:$A,$B20,'Base TKU'!$B:$B,"SUL")/1000000</f>
        <v>54.429172000000001</v>
      </c>
      <c r="AR20" s="11">
        <f>SUMIFS('Base TKU'!AS:AS,'Base TKU'!$A:$A,$B20,'Base TKU'!$B:$B,"SUL")/1000000</f>
        <v>51.728222000000002</v>
      </c>
      <c r="AS20" s="11">
        <f>SUMIFS('Base TKU'!AT:AT,'Base TKU'!$A:$A,$B20,'Base TKU'!$B:$B,"SUL")/1000000</f>
        <v>53.895175000000002</v>
      </c>
      <c r="AT20" s="11">
        <f>SUMIFS('Base TKU'!AU:AU,'Base TKU'!$A:$A,$B20,'Base TKU'!$B:$B,"SUL")/1000000</f>
        <v>43.234752999999998</v>
      </c>
      <c r="AU20" s="11">
        <f>SUMIFS('Base TKU'!AV:AV,'Base TKU'!$A:$A,$B20,'Base TKU'!$B:$B,"SUL")/1000000</f>
        <v>52.935913999999997</v>
      </c>
      <c r="AV20" s="11">
        <f>SUMIFS('Base TKU'!AW:AW,'Base TKU'!$A:$A,$B20,'Base TKU'!$B:$B,"SUL")/1000000</f>
        <v>57.029544999999999</v>
      </c>
      <c r="AW20" s="11">
        <f>SUMIFS('Base TKU'!AX:AX,'Base TKU'!$A:$A,$B20,'Base TKU'!$B:$B,"SUL")/1000000</f>
        <v>56.869478000000001</v>
      </c>
      <c r="AX20" s="11">
        <f>SUMIFS('Base TKU'!AY:AY,'Base TKU'!$A:$A,$B20,'Base TKU'!$B:$B,"SUL")/1000000</f>
        <v>62.587448999999999</v>
      </c>
      <c r="AY20" s="11">
        <f>SUMIFS('Base TKU'!AZ:AZ,'Base TKU'!$A:$A,$B20,'Base TKU'!$B:$B,"SUL")/1000000</f>
        <v>56.165497999999999</v>
      </c>
      <c r="AZ20" s="11">
        <f>SUMIFS('Base TKU'!BA:BA,'Base TKU'!$A:$A,$B20,'Base TKU'!$B:$B,"SUL")/1000000</f>
        <v>59.440604</v>
      </c>
      <c r="BA20" s="11">
        <f>SUMIFS('Base TKU'!BB:BB,'Base TKU'!$A:$A,$B20,'Base TKU'!$B:$B,"SUL")/1000000</f>
        <v>48.727550999999998</v>
      </c>
      <c r="BB20" s="11">
        <f>SUMIFS('Base TKU'!BC:BC,'Base TKU'!$A:$A,$B20,'Base TKU'!$B:$B,"SUL")/1000000</f>
        <v>47.119295999999999</v>
      </c>
      <c r="BD20" s="11">
        <f>SUMIFS('Base TKU'!BE:BE,'Base TKU'!$A:$A,$B20,'Base TKU'!$B:$B,"SUL")/1000000</f>
        <v>52.785445000000003</v>
      </c>
      <c r="BE20" s="11">
        <f>SUMIFS('Base TKU'!BF:BF,'Base TKU'!$A:$A,$B20,'Base TKU'!$B:$B,"SUL")/1000000</f>
        <v>55.624032</v>
      </c>
      <c r="BF20" s="11">
        <f>SUMIFS('Base TKU'!BG:BG,'Base TKU'!$A:$A,$B20,'Base TKU'!$B:$B,"SUL")/1000000</f>
        <v>40.774196000000003</v>
      </c>
      <c r="BG20" s="11">
        <f>SUMIFS('Base TKU'!BH:BH,'Base TKU'!$A:$A,$B20,'Base TKU'!$B:$B,"SUL")/1000000</f>
        <v>52.201680000000003</v>
      </c>
      <c r="BH20" s="11">
        <f>SUMIFS('Base TKU'!BI:BI,'Base TKU'!$A:$A,$B20,'Base TKU'!$B:$B,"SUL")/1000000</f>
        <v>63.436933000000003</v>
      </c>
      <c r="BI20" s="11">
        <f>SUMIFS('Base TKU'!BJ:BJ,'Base TKU'!$A:$A,$B20,'Base TKU'!$B:$B,"SUL")/1000000</f>
        <v>54.593823</v>
      </c>
      <c r="BJ20" s="11">
        <f>SUMIFS('Base TKU'!BK:BK,'Base TKU'!$A:$A,$B20,'Base TKU'!$B:$B,"SUL")/1000000</f>
        <v>51.830165999999998</v>
      </c>
      <c r="BK20" s="11">
        <f>SUMIFS('Base TKU'!BL:BL,'Base TKU'!$A:$A,$B20,'Base TKU'!$B:$B,"SUL")/1000000</f>
        <v>58.609205000000003</v>
      </c>
      <c r="BL20" s="11">
        <f>SUMIFS('Base TKU'!BM:BM,'Base TKU'!$A:$A,$B20,'Base TKU'!$B:$B,"SUL")/1000000</f>
        <v>56.657111999999998</v>
      </c>
      <c r="BM20" s="11">
        <f>SUMIFS('Base TKU'!BN:BN,'Base TKU'!$A:$A,$B20,'Base TKU'!$B:$B,"SUL")/1000000</f>
        <v>70.559619999999995</v>
      </c>
      <c r="BN20" s="11">
        <f>SUMIFS('Base TKU'!BO:BO,'Base TKU'!$A:$A,$B20,'Base TKU'!$B:$B,"SUL")/1000000</f>
        <v>61.878512999999998</v>
      </c>
      <c r="BO20" s="11">
        <f>SUMIFS('Base TKU'!BP:BP,'Base TKU'!$A:$A,$B20,'Base TKU'!$B:$B,"SUL")/1000000</f>
        <v>54.786934000000002</v>
      </c>
      <c r="BQ20" s="11">
        <f>SUMIFS('Base TKU'!BR:BR,'Base TKU'!$A:$A,$B20,'Base TKU'!$B:$B,"SUL")/1000000</f>
        <v>57.909204000000003</v>
      </c>
      <c r="BR20" s="11">
        <f>SUMIFS('Base TKU'!BS:BS,'Base TKU'!$A:$A,$B20,'Base TKU'!$B:$B,"SUL")/1000000</f>
        <v>54.774956000000003</v>
      </c>
      <c r="BS20" s="11">
        <f>SUMIFS('Base TKU'!BT:BT,'Base TKU'!$A:$A,$B20,'Base TKU'!$B:$B,"SUL")/1000000</f>
        <v>66.333736000000002</v>
      </c>
      <c r="BT20" s="11">
        <f>SUMIFS('Base TKU'!BU:BU,'Base TKU'!$A:$A,$B20,'Base TKU'!$B:$B,"SUL")/1000000</f>
        <v>66.221830999999995</v>
      </c>
      <c r="BU20" s="11">
        <f>SUMIFS('Base TKU'!BV:BV,'Base TKU'!$A:$A,$B20,'Base TKU'!$B:$B,"SUL")/1000000</f>
        <v>65.085325999999995</v>
      </c>
      <c r="BV20" s="11">
        <f>SUMIFS('Base TKU'!BW:BW,'Base TKU'!$A:$A,$B20,'Base TKU'!$B:$B,"SUL")/1000000</f>
        <v>62.460762000000003</v>
      </c>
      <c r="BW20" s="11">
        <f>SUMIFS('Base TKU'!BX:BX,'Base TKU'!$A:$A,$B20,'Base TKU'!$B:$B,"SUL")/1000000</f>
        <v>0</v>
      </c>
      <c r="BX20" s="11">
        <f>SUMIFS('Base TKU'!BY:BY,'Base TKU'!$A:$A,$B20,'Base TKU'!$B:$B,"SUL")/1000000</f>
        <v>0</v>
      </c>
      <c r="BY20" s="11">
        <f>SUMIFS('Base TKU'!BZ:BZ,'Base TKU'!$A:$A,$B20,'Base TKU'!$B:$B,"SUL")/1000000</f>
        <v>0</v>
      </c>
      <c r="BZ20" s="11">
        <f>SUMIFS('Base TKU'!CA:CA,'Base TKU'!$A:$A,$B20,'Base TKU'!$B:$B,"SUL")/1000000</f>
        <v>0</v>
      </c>
      <c r="CA20" s="11">
        <f>SUMIFS('Base TKU'!CB:CB,'Base TKU'!$A:$A,$B20,'Base TKU'!$B:$B,"SUL")/1000000</f>
        <v>0</v>
      </c>
      <c r="CB20" s="11">
        <f>SUMIFS('Base TKU'!CC:CC,'Base TKU'!$A:$A,$B20,'Base TKU'!$B:$B,"SUL")/1000000</f>
        <v>0</v>
      </c>
    </row>
    <row r="21" spans="2:80" ht="15.75" x14ac:dyDescent="0.25">
      <c r="B21" s="10" t="s">
        <v>76</v>
      </c>
      <c r="D21" s="11">
        <f>SUMIFS('Base TKU'!E:E,'Base TKU'!$A:$A,$B21,'Base TKU'!$B:$B,"SUL")/1000000</f>
        <v>11.981683</v>
      </c>
      <c r="E21" s="11">
        <f>SUMIFS('Base TKU'!F:F,'Base TKU'!$A:$A,$B21,'Base TKU'!$B:$B,"SUL")/1000000</f>
        <v>12.486859000000001</v>
      </c>
      <c r="F21" s="11">
        <f>SUMIFS('Base TKU'!G:G,'Base TKU'!$A:$A,$B21,'Base TKU'!$B:$B,"SUL")/1000000</f>
        <v>11.328351</v>
      </c>
      <c r="G21" s="11">
        <f>SUMIFS('Base TKU'!H:H,'Base TKU'!$A:$A,$B21,'Base TKU'!$B:$B,"SUL")/1000000</f>
        <v>12.560485999999999</v>
      </c>
      <c r="H21" s="11">
        <f>SUMIFS('Base TKU'!I:I,'Base TKU'!$A:$A,$B21,'Base TKU'!$B:$B,"SUL")/1000000</f>
        <v>11.963343</v>
      </c>
      <c r="I21" s="11">
        <f>SUMIFS('Base TKU'!J:J,'Base TKU'!$A:$A,$B21,'Base TKU'!$B:$B,"SUL")/1000000</f>
        <v>12.065405999999999</v>
      </c>
      <c r="J21" s="11">
        <f>SUMIFS('Base TKU'!K:K,'Base TKU'!$A:$A,$B21,'Base TKU'!$B:$B,"SUL")/1000000</f>
        <v>16.838166999999999</v>
      </c>
      <c r="K21" s="11">
        <f>SUMIFS('Base TKU'!L:L,'Base TKU'!$A:$A,$B21,'Base TKU'!$B:$B,"SUL")/1000000</f>
        <v>16.863712</v>
      </c>
      <c r="L21" s="11">
        <f>SUMIFS('Base TKU'!M:M,'Base TKU'!$A:$A,$B21,'Base TKU'!$B:$B,"SUL")/1000000</f>
        <v>13.094033</v>
      </c>
      <c r="M21" s="11">
        <f>SUMIFS('Base TKU'!N:N,'Base TKU'!$A:$A,$B21,'Base TKU'!$B:$B,"SUL")/1000000</f>
        <v>15.568657</v>
      </c>
      <c r="N21" s="11">
        <f>SUMIFS('Base TKU'!O:O,'Base TKU'!$A:$A,$B21,'Base TKU'!$B:$B,"SUL")/1000000</f>
        <v>12.042374000000001</v>
      </c>
      <c r="O21" s="11">
        <f>SUMIFS('Base TKU'!P:P,'Base TKU'!$A:$A,$B21,'Base TKU'!$B:$B,"SUL")/1000000</f>
        <v>11.348100000000001</v>
      </c>
      <c r="Q21" s="11">
        <f>SUMIFS('Base TKU'!R:R,'Base TKU'!$A:$A,$B21,'Base TKU'!$B:$B,"SUL")/1000000</f>
        <v>11.604011</v>
      </c>
      <c r="R21" s="11">
        <f>SUMIFS('Base TKU'!S:S,'Base TKU'!$A:$A,$B21,'Base TKU'!$B:$B,"SUL")/1000000</f>
        <v>13.648709999999999</v>
      </c>
      <c r="S21" s="11">
        <f>SUMIFS('Base TKU'!T:T,'Base TKU'!$A:$A,$B21,'Base TKU'!$B:$B,"SUL")/1000000</f>
        <v>15.980219</v>
      </c>
      <c r="T21" s="11">
        <f>SUMIFS('Base TKU'!U:U,'Base TKU'!$A:$A,$B21,'Base TKU'!$B:$B,"SUL")/1000000</f>
        <v>17.622260000000001</v>
      </c>
      <c r="U21" s="11">
        <f>SUMIFS('Base TKU'!V:V,'Base TKU'!$A:$A,$B21,'Base TKU'!$B:$B,"SUL")/1000000</f>
        <v>21.545950000000001</v>
      </c>
      <c r="V21" s="11">
        <f>SUMIFS('Base TKU'!W:W,'Base TKU'!$A:$A,$B21,'Base TKU'!$B:$B,"SUL")/1000000</f>
        <v>22.723616</v>
      </c>
      <c r="W21" s="11">
        <f>SUMIFS('Base TKU'!X:X,'Base TKU'!$A:$A,$B21,'Base TKU'!$B:$B,"SUL")/1000000</f>
        <v>22.212719</v>
      </c>
      <c r="X21" s="11">
        <f>SUMIFS('Base TKU'!Y:Y,'Base TKU'!$A:$A,$B21,'Base TKU'!$B:$B,"SUL")/1000000</f>
        <v>23.889932999999999</v>
      </c>
      <c r="Y21" s="11">
        <f>SUMIFS('Base TKU'!Z:Z,'Base TKU'!$A:$A,$B21,'Base TKU'!$B:$B,"SUL")/1000000</f>
        <v>23.593302000000001</v>
      </c>
      <c r="Z21" s="11">
        <f>SUMIFS('Base TKU'!AA:AA,'Base TKU'!$A:$A,$B21,'Base TKU'!$B:$B,"SUL")/1000000</f>
        <v>23.063084</v>
      </c>
      <c r="AA21" s="11">
        <f>SUMIFS('Base TKU'!AB:AB,'Base TKU'!$A:$A,$B21,'Base TKU'!$B:$B,"SUL")/1000000</f>
        <v>21.506063999999999</v>
      </c>
      <c r="AB21" s="11">
        <f>SUMIFS('Base TKU'!AC:AC,'Base TKU'!$A:$A,$B21,'Base TKU'!$B:$B,"SUL")/1000000</f>
        <v>20.553889000000002</v>
      </c>
      <c r="AD21" s="11">
        <f>SUMIFS('Base TKU'!AE:AE,'Base TKU'!$A:$A,$B21,'Base TKU'!$B:$B,"SUL")/1000000</f>
        <v>21.448964</v>
      </c>
      <c r="AE21" s="11">
        <f>SUMIFS('Base TKU'!AF:AF,'Base TKU'!$A:$A,$B21,'Base TKU'!$B:$B,"SUL")/1000000</f>
        <v>16.945052</v>
      </c>
      <c r="AF21" s="11">
        <f>SUMIFS('Base TKU'!AG:AG,'Base TKU'!$A:$A,$B21,'Base TKU'!$B:$B,"SUL")/1000000</f>
        <v>20.470600999999998</v>
      </c>
      <c r="AG21" s="11">
        <f>SUMIFS('Base TKU'!AH:AH,'Base TKU'!$A:$A,$B21,'Base TKU'!$B:$B,"SUL")/1000000</f>
        <v>21.040122</v>
      </c>
      <c r="AH21" s="11">
        <f>SUMIFS('Base TKU'!AI:AI,'Base TKU'!$A:$A,$B21,'Base TKU'!$B:$B,"SUL")/1000000</f>
        <v>26.387533999999999</v>
      </c>
      <c r="AI21" s="11">
        <f>SUMIFS('Base TKU'!AJ:AJ,'Base TKU'!$A:$A,$B21,'Base TKU'!$B:$B,"SUL")/1000000</f>
        <v>24.203327999999999</v>
      </c>
      <c r="AJ21" s="11">
        <f>SUMIFS('Base TKU'!AK:AK,'Base TKU'!$A:$A,$B21,'Base TKU'!$B:$B,"SUL")/1000000</f>
        <v>27.219797</v>
      </c>
      <c r="AK21" s="11">
        <f>SUMIFS('Base TKU'!AL:AL,'Base TKU'!$A:$A,$B21,'Base TKU'!$B:$B,"SUL")/1000000</f>
        <v>26.170072000000001</v>
      </c>
      <c r="AL21" s="11">
        <f>SUMIFS('Base TKU'!AM:AM,'Base TKU'!$A:$A,$B21,'Base TKU'!$B:$B,"SUL")/1000000</f>
        <v>20.432697999999998</v>
      </c>
      <c r="AM21" s="11">
        <f>SUMIFS('Base TKU'!AN:AN,'Base TKU'!$A:$A,$B21,'Base TKU'!$B:$B,"SUL")/1000000</f>
        <v>19.776364000000001</v>
      </c>
      <c r="AN21" s="11">
        <f>SUMIFS('Base TKU'!AO:AO,'Base TKU'!$A:$A,$B21,'Base TKU'!$B:$B,"SUL")/1000000</f>
        <v>20.611857000000001</v>
      </c>
      <c r="AO21" s="11">
        <f>SUMIFS('Base TKU'!AP:AP,'Base TKU'!$A:$A,$B21,'Base TKU'!$B:$B,"SUL")/1000000</f>
        <v>22.459655999999999</v>
      </c>
      <c r="AQ21" s="11">
        <f>SUMIFS('Base TKU'!AR:AR,'Base TKU'!$A:$A,$B21,'Base TKU'!$B:$B,"SUL")/1000000</f>
        <v>17.056806999999999</v>
      </c>
      <c r="AR21" s="11">
        <f>SUMIFS('Base TKU'!AS:AS,'Base TKU'!$A:$A,$B21,'Base TKU'!$B:$B,"SUL")/1000000</f>
        <v>15.786092999999999</v>
      </c>
      <c r="AS21" s="11">
        <f>SUMIFS('Base TKU'!AT:AT,'Base TKU'!$A:$A,$B21,'Base TKU'!$B:$B,"SUL")/1000000</f>
        <v>11.671239999999999</v>
      </c>
      <c r="AT21" s="11">
        <f>SUMIFS('Base TKU'!AU:AU,'Base TKU'!$A:$A,$B21,'Base TKU'!$B:$B,"SUL")/1000000</f>
        <v>18.287856000000001</v>
      </c>
      <c r="AU21" s="11">
        <f>SUMIFS('Base TKU'!AV:AV,'Base TKU'!$A:$A,$B21,'Base TKU'!$B:$B,"SUL")/1000000</f>
        <v>19.837268000000002</v>
      </c>
      <c r="AV21" s="11">
        <f>SUMIFS('Base TKU'!AW:AW,'Base TKU'!$A:$A,$B21,'Base TKU'!$B:$B,"SUL")/1000000</f>
        <v>25.195105999999999</v>
      </c>
      <c r="AW21" s="11">
        <f>SUMIFS('Base TKU'!AX:AX,'Base TKU'!$A:$A,$B21,'Base TKU'!$B:$B,"SUL")/1000000</f>
        <v>24.060924</v>
      </c>
      <c r="AX21" s="11">
        <f>SUMIFS('Base TKU'!AY:AY,'Base TKU'!$A:$A,$B21,'Base TKU'!$B:$B,"SUL")/1000000</f>
        <v>25.036956</v>
      </c>
      <c r="AY21" s="11">
        <f>SUMIFS('Base TKU'!AZ:AZ,'Base TKU'!$A:$A,$B21,'Base TKU'!$B:$B,"SUL")/1000000</f>
        <v>22.139714999999999</v>
      </c>
      <c r="AZ21" s="11">
        <f>SUMIFS('Base TKU'!BA:BA,'Base TKU'!$A:$A,$B21,'Base TKU'!$B:$B,"SUL")/1000000</f>
        <v>24.122623000000001</v>
      </c>
      <c r="BA21" s="11">
        <f>SUMIFS('Base TKU'!BB:BB,'Base TKU'!$A:$A,$B21,'Base TKU'!$B:$B,"SUL")/1000000</f>
        <v>16.098082999999999</v>
      </c>
      <c r="BB21" s="11">
        <f>SUMIFS('Base TKU'!BC:BC,'Base TKU'!$A:$A,$B21,'Base TKU'!$B:$B,"SUL")/1000000</f>
        <v>4.415597</v>
      </c>
      <c r="BD21" s="11">
        <f>SUMIFS('Base TKU'!BE:BE,'Base TKU'!$A:$A,$B21,'Base TKU'!$B:$B,"SUL")/1000000</f>
        <v>13.600244999999999</v>
      </c>
      <c r="BE21" s="11">
        <f>SUMIFS('Base TKU'!BF:BF,'Base TKU'!$A:$A,$B21,'Base TKU'!$B:$B,"SUL")/1000000</f>
        <v>10.164129000000001</v>
      </c>
      <c r="BF21" s="11">
        <f>SUMIFS('Base TKU'!BG:BG,'Base TKU'!$A:$A,$B21,'Base TKU'!$B:$B,"SUL")/1000000</f>
        <v>17.197227000000002</v>
      </c>
      <c r="BG21" s="11">
        <f>SUMIFS('Base TKU'!BH:BH,'Base TKU'!$A:$A,$B21,'Base TKU'!$B:$B,"SUL")/1000000</f>
        <v>21.039431</v>
      </c>
      <c r="BH21" s="11">
        <f>SUMIFS('Base TKU'!BI:BI,'Base TKU'!$A:$A,$B21,'Base TKU'!$B:$B,"SUL")/1000000</f>
        <v>10.697236999999999</v>
      </c>
      <c r="BI21" s="11">
        <f>SUMIFS('Base TKU'!BJ:BJ,'Base TKU'!$A:$A,$B21,'Base TKU'!$B:$B,"SUL")/1000000</f>
        <v>11.269447</v>
      </c>
      <c r="BJ21" s="11">
        <f>SUMIFS('Base TKU'!BK:BK,'Base TKU'!$A:$A,$B21,'Base TKU'!$B:$B,"SUL")/1000000</f>
        <v>15.664167000000001</v>
      </c>
      <c r="BK21" s="11">
        <f>SUMIFS('Base TKU'!BL:BL,'Base TKU'!$A:$A,$B21,'Base TKU'!$B:$B,"SUL")/1000000</f>
        <v>13.159974999999999</v>
      </c>
      <c r="BL21" s="11">
        <f>SUMIFS('Base TKU'!BM:BM,'Base TKU'!$A:$A,$B21,'Base TKU'!$B:$B,"SUL")/1000000</f>
        <v>13.545102</v>
      </c>
      <c r="BM21" s="11">
        <f>SUMIFS('Base TKU'!BN:BN,'Base TKU'!$A:$A,$B21,'Base TKU'!$B:$B,"SUL")/1000000</f>
        <v>1.2199359999999999</v>
      </c>
      <c r="BN21" s="11">
        <f>SUMIFS('Base TKU'!BO:BO,'Base TKU'!$A:$A,$B21,'Base TKU'!$B:$B,"SUL")/1000000</f>
        <v>4.6880480000000002</v>
      </c>
      <c r="BO21" s="11">
        <f>SUMIFS('Base TKU'!BP:BP,'Base TKU'!$A:$A,$B21,'Base TKU'!$B:$B,"SUL")/1000000</f>
        <v>10.358955</v>
      </c>
      <c r="BQ21" s="11">
        <f>SUMIFS('Base TKU'!BR:BR,'Base TKU'!$A:$A,$B21,'Base TKU'!$B:$B,"SUL")/1000000</f>
        <v>8.832452</v>
      </c>
      <c r="BR21" s="11">
        <f>SUMIFS('Base TKU'!BS:BS,'Base TKU'!$A:$A,$B21,'Base TKU'!$B:$B,"SUL")/1000000</f>
        <v>9.5641909999999992</v>
      </c>
      <c r="BS21" s="11">
        <f>SUMIFS('Base TKU'!BT:BT,'Base TKU'!$A:$A,$B21,'Base TKU'!$B:$B,"SUL")/1000000</f>
        <v>17.948843</v>
      </c>
      <c r="BT21" s="11">
        <f>SUMIFS('Base TKU'!BU:BU,'Base TKU'!$A:$A,$B21,'Base TKU'!$B:$B,"SUL")/1000000</f>
        <v>17.095013999999999</v>
      </c>
      <c r="BU21" s="11">
        <f>SUMIFS('Base TKU'!BV:BV,'Base TKU'!$A:$A,$B21,'Base TKU'!$B:$B,"SUL")/1000000</f>
        <v>22.573709000000001</v>
      </c>
      <c r="BV21" s="11">
        <f>SUMIFS('Base TKU'!BW:BW,'Base TKU'!$A:$A,$B21,'Base TKU'!$B:$B,"SUL")/1000000</f>
        <v>19.096163000000001</v>
      </c>
      <c r="BW21" s="11">
        <f>SUMIFS('Base TKU'!BX:BX,'Base TKU'!$A:$A,$B21,'Base TKU'!$B:$B,"SUL")/1000000</f>
        <v>0</v>
      </c>
      <c r="BX21" s="11">
        <f>SUMIFS('Base TKU'!BY:BY,'Base TKU'!$A:$A,$B21,'Base TKU'!$B:$B,"SUL")/1000000</f>
        <v>0</v>
      </c>
      <c r="BY21" s="11">
        <f>SUMIFS('Base TKU'!BZ:BZ,'Base TKU'!$A:$A,$B21,'Base TKU'!$B:$B,"SUL")/1000000</f>
        <v>0</v>
      </c>
      <c r="BZ21" s="11">
        <f>SUMIFS('Base TKU'!CA:CA,'Base TKU'!$A:$A,$B21,'Base TKU'!$B:$B,"SUL")/1000000</f>
        <v>0</v>
      </c>
      <c r="CA21" s="11">
        <f>SUMIFS('Base TKU'!CB:CB,'Base TKU'!$A:$A,$B21,'Base TKU'!$B:$B,"SUL")/1000000</f>
        <v>0</v>
      </c>
      <c r="CB21" s="11">
        <f>SUMIFS('Base TKU'!CC:CC,'Base TKU'!$A:$A,$B21,'Base TKU'!$B:$B,"SUL")/1000000</f>
        <v>0</v>
      </c>
    </row>
  </sheetData>
  <mergeCells count="73">
    <mergeCell ref="CA4:CA5"/>
    <mergeCell ref="CB4:CB5"/>
    <mergeCell ref="BV4:BV5"/>
    <mergeCell ref="BW4:BW5"/>
    <mergeCell ref="BX4:BX5"/>
    <mergeCell ref="BY4:BY5"/>
    <mergeCell ref="BZ4:BZ5"/>
    <mergeCell ref="BQ4:BQ5"/>
    <mergeCell ref="BR4:BR5"/>
    <mergeCell ref="BS4:BS5"/>
    <mergeCell ref="BT4:BT5"/>
    <mergeCell ref="BU4:BU5"/>
    <mergeCell ref="BN4:BN5"/>
    <mergeCell ref="BO4:BO5"/>
    <mergeCell ref="BI4:BI5"/>
    <mergeCell ref="BJ4:BJ5"/>
    <mergeCell ref="BK4:BK5"/>
    <mergeCell ref="BL4:BL5"/>
    <mergeCell ref="BM4:BM5"/>
    <mergeCell ref="BD4:BD5"/>
    <mergeCell ref="BE4:BE5"/>
    <mergeCell ref="BF4:BF5"/>
    <mergeCell ref="BG4:BG5"/>
    <mergeCell ref="BH4:BH5"/>
    <mergeCell ref="K4:K5"/>
    <mergeCell ref="L4:L5"/>
    <mergeCell ref="M4:M5"/>
    <mergeCell ref="N4:N5"/>
    <mergeCell ref="O4:O5"/>
    <mergeCell ref="F4:F5"/>
    <mergeCell ref="G4:G5"/>
    <mergeCell ref="H4:H5"/>
    <mergeCell ref="I4:I5"/>
    <mergeCell ref="J4:J5"/>
    <mergeCell ref="AZ4:AZ5"/>
    <mergeCell ref="BA4:BA5"/>
    <mergeCell ref="BB4:BB5"/>
    <mergeCell ref="AU4:AU5"/>
    <mergeCell ref="AV4:AV5"/>
    <mergeCell ref="AW4:AW5"/>
    <mergeCell ref="AX4:AX5"/>
    <mergeCell ref="AY4:AY5"/>
    <mergeCell ref="AN4:AN5"/>
    <mergeCell ref="AE4:AE5"/>
    <mergeCell ref="AF4:AF5"/>
    <mergeCell ref="AG4:AG5"/>
    <mergeCell ref="AM4:AM5"/>
    <mergeCell ref="AK4:AK5"/>
    <mergeCell ref="AI4:AI5"/>
    <mergeCell ref="AJ4:AJ5"/>
    <mergeCell ref="AH4:AH5"/>
    <mergeCell ref="AL4:AL5"/>
    <mergeCell ref="AR4:AR5"/>
    <mergeCell ref="AS4:AS5"/>
    <mergeCell ref="AT4:AT5"/>
    <mergeCell ref="AQ4:AQ5"/>
    <mergeCell ref="AO4:AO5"/>
    <mergeCell ref="AB4:AB5"/>
    <mergeCell ref="AD4:AD5"/>
    <mergeCell ref="AA4:AA5"/>
    <mergeCell ref="B4:B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D4:D5"/>
    <mergeCell ref="E4:E5"/>
  </mergeCells>
  <pageMargins left="0.511811024" right="0.511811024" top="0.78740157499999996" bottom="0.78740157499999996" header="0.31496062000000002" footer="0.31496062000000002"/>
  <pageSetup paperSize="9" scale="86" orientation="portrait" r:id="rId1"/>
  <colBreaks count="2" manualBreakCount="2">
    <brk id="2" max="1048575" man="1"/>
    <brk id="15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Planilha13">
    <tabColor theme="3" tint="0.59999389629810485"/>
  </sheetPr>
  <dimension ref="A2:CB25"/>
  <sheetViews>
    <sheetView showGridLines="0" topLeftCell="A7" zoomScale="85" zoomScaleNormal="85" workbookViewId="0">
      <pane xSplit="2" topLeftCell="BO1" activePane="topRight" state="frozen"/>
      <selection activeCell="BS21" sqref="BS21"/>
      <selection pane="topRight" activeCell="BU25" sqref="BU25"/>
    </sheetView>
  </sheetViews>
  <sheetFormatPr defaultRowHeight="15" x14ac:dyDescent="0.25"/>
  <cols>
    <col min="2" max="2" width="48" customWidth="1"/>
    <col min="3" max="3" width="1.7109375" customWidth="1"/>
    <col min="4" max="15" width="8.85546875" customWidth="1"/>
    <col min="16" max="16" width="1.7109375" customWidth="1"/>
    <col min="17" max="28" width="8.85546875" customWidth="1"/>
    <col min="29" max="29" width="1.7109375" customWidth="1"/>
    <col min="30" max="41" width="8.85546875" customWidth="1"/>
    <col min="42" max="42" width="1.7109375" customWidth="1"/>
    <col min="43" max="54" width="8.85546875" customWidth="1"/>
    <col min="55" max="55" width="1.7109375" customWidth="1"/>
    <col min="56" max="67" width="8.85546875" customWidth="1"/>
    <col min="68" max="68" width="1.7109375" customWidth="1"/>
  </cols>
  <sheetData>
    <row r="2" spans="1:80" ht="23.25" x14ac:dyDescent="0.35">
      <c r="B2" s="1" t="s">
        <v>142</v>
      </c>
      <c r="D2" s="2"/>
      <c r="E2" s="2"/>
      <c r="F2" s="4"/>
      <c r="G2" s="4"/>
      <c r="H2" s="2"/>
      <c r="I2" s="2"/>
      <c r="J2" s="3"/>
      <c r="K2" s="2"/>
      <c r="L2" s="2"/>
      <c r="M2" s="4"/>
      <c r="N2" s="4"/>
      <c r="O2" s="2"/>
      <c r="Q2" s="2"/>
      <c r="R2" s="2"/>
      <c r="S2" s="4"/>
      <c r="T2" s="4"/>
      <c r="U2" s="2"/>
      <c r="V2" s="2"/>
      <c r="W2" s="3"/>
      <c r="X2" s="2"/>
      <c r="Y2" s="2"/>
      <c r="Z2" s="4"/>
      <c r="AA2" s="4"/>
      <c r="AB2" s="2"/>
      <c r="AD2" s="3"/>
      <c r="AE2" s="2"/>
      <c r="AF2" s="2"/>
      <c r="AG2" s="4"/>
      <c r="AH2" s="4"/>
      <c r="AI2" s="2"/>
      <c r="AJ2" s="2"/>
      <c r="AK2" s="2"/>
      <c r="AL2" s="2"/>
      <c r="AM2" s="2"/>
      <c r="AN2" s="2"/>
      <c r="AO2" s="2"/>
      <c r="AQ2" s="2"/>
      <c r="AR2" s="2"/>
      <c r="AS2" s="2"/>
      <c r="AT2" s="4"/>
      <c r="AU2" s="4"/>
      <c r="AV2" s="2"/>
      <c r="AW2" s="2"/>
      <c r="AX2" s="2"/>
      <c r="AY2" s="2"/>
      <c r="AZ2" s="2"/>
      <c r="BA2" s="2"/>
      <c r="BB2" s="42"/>
      <c r="BD2" s="2"/>
      <c r="BE2" s="2"/>
      <c r="BF2" s="2"/>
      <c r="BG2" s="4"/>
      <c r="BH2" s="4"/>
      <c r="BI2" s="2"/>
      <c r="BJ2" s="2"/>
      <c r="BK2" s="2"/>
      <c r="BL2" s="2"/>
      <c r="BM2" s="2"/>
      <c r="BN2" s="2"/>
      <c r="BO2" s="42"/>
      <c r="BQ2" s="2"/>
      <c r="BR2" s="2"/>
      <c r="BS2" s="2"/>
      <c r="BT2" s="4"/>
      <c r="BU2" s="4"/>
      <c r="BV2" s="2"/>
      <c r="BW2" s="2"/>
      <c r="BX2" s="2"/>
      <c r="BY2" s="2"/>
      <c r="BZ2" s="2"/>
      <c r="CA2" s="2"/>
      <c r="CB2" s="42"/>
    </row>
    <row r="3" spans="1:80" ht="15.75" x14ac:dyDescent="0.25">
      <c r="B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D3" s="5"/>
      <c r="AE3" s="5"/>
      <c r="AF3" s="5"/>
      <c r="AG3" s="5"/>
      <c r="AH3" s="5"/>
      <c r="AI3" s="5"/>
      <c r="AJ3" s="5"/>
      <c r="AQ3" s="5"/>
      <c r="AR3" s="5"/>
      <c r="AS3" s="5"/>
      <c r="AT3" s="5"/>
      <c r="AU3" s="5"/>
      <c r="AV3" s="5"/>
      <c r="AW3" s="5"/>
      <c r="BD3" s="5"/>
      <c r="BE3" s="5"/>
      <c r="BF3" s="5"/>
      <c r="BG3" s="5"/>
      <c r="BH3" s="5"/>
      <c r="BI3" s="5"/>
      <c r="BJ3" s="5"/>
      <c r="BQ3" s="5"/>
      <c r="BR3" s="5"/>
      <c r="BS3" s="5"/>
      <c r="BT3" s="5"/>
      <c r="BU3" s="5"/>
      <c r="BV3" s="5"/>
      <c r="BW3" s="5"/>
    </row>
    <row r="4" spans="1:80" x14ac:dyDescent="0.25">
      <c r="B4" s="69"/>
      <c r="D4" s="68">
        <v>42370</v>
      </c>
      <c r="E4" s="68">
        <v>42401</v>
      </c>
      <c r="F4" s="68">
        <v>42430</v>
      </c>
      <c r="G4" s="68">
        <v>42461</v>
      </c>
      <c r="H4" s="68">
        <v>42491</v>
      </c>
      <c r="I4" s="68">
        <v>42522</v>
      </c>
      <c r="J4" s="68">
        <v>42552</v>
      </c>
      <c r="K4" s="68">
        <v>42583</v>
      </c>
      <c r="L4" s="68">
        <v>42614</v>
      </c>
      <c r="M4" s="68">
        <v>42644</v>
      </c>
      <c r="N4" s="68">
        <v>42675</v>
      </c>
      <c r="O4" s="68">
        <v>42705</v>
      </c>
      <c r="Q4" s="68">
        <v>42736</v>
      </c>
      <c r="R4" s="68">
        <v>42767</v>
      </c>
      <c r="S4" s="68">
        <v>42795</v>
      </c>
      <c r="T4" s="68">
        <v>42826</v>
      </c>
      <c r="U4" s="68">
        <v>42856</v>
      </c>
      <c r="V4" s="68">
        <v>42887</v>
      </c>
      <c r="W4" s="68">
        <v>42917</v>
      </c>
      <c r="X4" s="68">
        <v>42948</v>
      </c>
      <c r="Y4" s="68">
        <v>42979</v>
      </c>
      <c r="Z4" s="68">
        <v>43009</v>
      </c>
      <c r="AA4" s="68">
        <v>43040</v>
      </c>
      <c r="AB4" s="68">
        <v>43070</v>
      </c>
      <c r="AD4" s="68">
        <v>43101</v>
      </c>
      <c r="AE4" s="68">
        <v>43132</v>
      </c>
      <c r="AF4" s="68">
        <v>43160</v>
      </c>
      <c r="AG4" s="68">
        <v>43191</v>
      </c>
      <c r="AH4" s="68">
        <v>43221</v>
      </c>
      <c r="AI4" s="68">
        <v>43252</v>
      </c>
      <c r="AJ4" s="68">
        <v>43282</v>
      </c>
      <c r="AK4" s="68">
        <v>43313</v>
      </c>
      <c r="AL4" s="68">
        <v>43344</v>
      </c>
      <c r="AM4" s="68">
        <v>43374</v>
      </c>
      <c r="AN4" s="68">
        <v>43405</v>
      </c>
      <c r="AO4" s="68">
        <v>43435</v>
      </c>
      <c r="AQ4" s="68">
        <v>43466</v>
      </c>
      <c r="AR4" s="68">
        <v>43497</v>
      </c>
      <c r="AS4" s="68">
        <v>43525</v>
      </c>
      <c r="AT4" s="68">
        <v>43556</v>
      </c>
      <c r="AU4" s="68">
        <v>43586</v>
      </c>
      <c r="AV4" s="68">
        <v>43617</v>
      </c>
      <c r="AW4" s="68">
        <v>43647</v>
      </c>
      <c r="AX4" s="68">
        <v>43678</v>
      </c>
      <c r="AY4" s="68">
        <v>43709</v>
      </c>
      <c r="AZ4" s="68">
        <v>43739</v>
      </c>
      <c r="BA4" s="68">
        <v>43770</v>
      </c>
      <c r="BB4" s="68">
        <v>43800</v>
      </c>
      <c r="BD4" s="68">
        <v>43831</v>
      </c>
      <c r="BE4" s="68">
        <v>43862</v>
      </c>
      <c r="BF4" s="68">
        <v>43891</v>
      </c>
      <c r="BG4" s="68">
        <v>43922</v>
      </c>
      <c r="BH4" s="68">
        <v>43952</v>
      </c>
      <c r="BI4" s="68">
        <v>43983</v>
      </c>
      <c r="BJ4" s="68">
        <v>44013</v>
      </c>
      <c r="BK4" s="68">
        <v>44044</v>
      </c>
      <c r="BL4" s="68">
        <v>44075</v>
      </c>
      <c r="BM4" s="68">
        <v>44105</v>
      </c>
      <c r="BN4" s="68">
        <v>44136</v>
      </c>
      <c r="BO4" s="68">
        <v>44166</v>
      </c>
      <c r="BQ4" s="68">
        <v>44197</v>
      </c>
      <c r="BR4" s="68">
        <v>44228</v>
      </c>
      <c r="BS4" s="68">
        <v>44256</v>
      </c>
      <c r="BT4" s="68">
        <v>44287</v>
      </c>
      <c r="BU4" s="68">
        <v>44317</v>
      </c>
      <c r="BV4" s="68">
        <v>44348</v>
      </c>
      <c r="BW4" s="68">
        <v>44378</v>
      </c>
      <c r="BX4" s="68">
        <v>44409</v>
      </c>
      <c r="BY4" s="68">
        <v>44440</v>
      </c>
      <c r="BZ4" s="68">
        <v>44470</v>
      </c>
      <c r="CA4" s="68">
        <v>44501</v>
      </c>
      <c r="CB4" s="68">
        <v>44531</v>
      </c>
    </row>
    <row r="5" spans="1:80" x14ac:dyDescent="0.25">
      <c r="B5" s="69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D5" s="68"/>
      <c r="BE5" s="68"/>
      <c r="BF5" s="68"/>
      <c r="BG5" s="68"/>
      <c r="BH5" s="68"/>
      <c r="BI5" s="68"/>
      <c r="BJ5" s="68"/>
      <c r="BK5" s="68"/>
      <c r="BL5" s="68"/>
      <c r="BM5" s="68"/>
      <c r="BN5" s="68"/>
      <c r="BO5" s="68"/>
      <c r="BQ5" s="68"/>
      <c r="BR5" s="68"/>
      <c r="BS5" s="68"/>
      <c r="BT5" s="68"/>
      <c r="BU5" s="68"/>
      <c r="BV5" s="68"/>
      <c r="BW5" s="68"/>
      <c r="BX5" s="68"/>
      <c r="BY5" s="68"/>
      <c r="BZ5" s="68"/>
      <c r="CA5" s="68"/>
      <c r="CB5" s="68"/>
    </row>
    <row r="6" spans="1:80" ht="15.75" x14ac:dyDescent="0.25">
      <c r="A6" s="5"/>
      <c r="B6" s="6" t="s">
        <v>143</v>
      </c>
      <c r="D6" s="7">
        <f>SUM(D7,D17,D16)</f>
        <v>2909.1950000000002</v>
      </c>
      <c r="E6" s="7">
        <f t="shared" ref="E6:BB6" si="0">SUM(E7,E17,E16)</f>
        <v>3118.6780000000008</v>
      </c>
      <c r="F6" s="7">
        <f t="shared" si="0"/>
        <v>3786.3539999999998</v>
      </c>
      <c r="G6" s="7">
        <f t="shared" si="0"/>
        <v>3852.7069999999999</v>
      </c>
      <c r="H6" s="7">
        <f t="shared" si="0"/>
        <v>3858.808</v>
      </c>
      <c r="I6" s="7">
        <f t="shared" si="0"/>
        <v>3662.2449999999999</v>
      </c>
      <c r="J6" s="7">
        <f t="shared" si="0"/>
        <v>4102.7709999999997</v>
      </c>
      <c r="K6" s="7">
        <f t="shared" si="0"/>
        <v>4293.9399999999996</v>
      </c>
      <c r="L6" s="7">
        <f t="shared" si="0"/>
        <v>3969.0239999999999</v>
      </c>
      <c r="M6" s="7">
        <f t="shared" si="0"/>
        <v>3362.1260000000002</v>
      </c>
      <c r="N6" s="7">
        <f t="shared" si="0"/>
        <v>2991.0120000000002</v>
      </c>
      <c r="O6" s="7">
        <f t="shared" si="0"/>
        <v>2932.9670000000001</v>
      </c>
      <c r="Q6" s="7">
        <f t="shared" si="0"/>
        <v>2665.3030000000003</v>
      </c>
      <c r="R6" s="7">
        <f t="shared" si="0"/>
        <v>3365.7510000000002</v>
      </c>
      <c r="S6" s="7">
        <f t="shared" si="0"/>
        <v>4003.8339999999998</v>
      </c>
      <c r="T6" s="7">
        <f t="shared" si="0"/>
        <v>3976.0330000000004</v>
      </c>
      <c r="U6" s="7">
        <f t="shared" si="0"/>
        <v>4472.5960000000005</v>
      </c>
      <c r="V6" s="7">
        <f t="shared" si="0"/>
        <v>4244.2179999999998</v>
      </c>
      <c r="W6" s="7">
        <f t="shared" si="0"/>
        <v>4614.9469999999992</v>
      </c>
      <c r="X6" s="7">
        <f t="shared" si="0"/>
        <v>4804.3019999999997</v>
      </c>
      <c r="Y6" s="7">
        <f t="shared" si="0"/>
        <v>4628.6889999999994</v>
      </c>
      <c r="Z6" s="7">
        <f t="shared" si="0"/>
        <v>4713.4979999999996</v>
      </c>
      <c r="AA6" s="7">
        <f t="shared" si="0"/>
        <v>4318.1499999999996</v>
      </c>
      <c r="AB6" s="7">
        <f t="shared" si="0"/>
        <v>4109.3460000000005</v>
      </c>
      <c r="AC6">
        <f t="shared" si="0"/>
        <v>0</v>
      </c>
      <c r="AD6" s="7">
        <f t="shared" si="0"/>
        <v>3411.5789999999997</v>
      </c>
      <c r="AE6" s="7">
        <f t="shared" si="0"/>
        <v>3955.5920000000001</v>
      </c>
      <c r="AF6" s="7">
        <f t="shared" si="0"/>
        <v>4605.6480000000001</v>
      </c>
      <c r="AG6" s="7">
        <f t="shared" si="0"/>
        <v>4521.4909999999991</v>
      </c>
      <c r="AH6" s="7">
        <f t="shared" si="0"/>
        <v>4470.57</v>
      </c>
      <c r="AI6" s="7">
        <f t="shared" si="0"/>
        <v>4918.5349999999999</v>
      </c>
      <c r="AJ6" s="7">
        <f t="shared" si="0"/>
        <v>5150.1570000000002</v>
      </c>
      <c r="AK6" s="7">
        <f t="shared" si="0"/>
        <v>5334.0119999999997</v>
      </c>
      <c r="AL6" s="7">
        <f t="shared" si="0"/>
        <v>5105.982</v>
      </c>
      <c r="AM6" s="7">
        <f t="shared" si="0"/>
        <v>4939.817</v>
      </c>
      <c r="AN6" s="7">
        <f t="shared" si="0"/>
        <v>4954.2089999999998</v>
      </c>
      <c r="AO6" s="7">
        <f t="shared" si="0"/>
        <v>4579.4708700000001</v>
      </c>
      <c r="AQ6" s="7">
        <f t="shared" si="0"/>
        <v>3939.4719999999998</v>
      </c>
      <c r="AR6" s="7">
        <f t="shared" si="0"/>
        <v>3916.7370000000001</v>
      </c>
      <c r="AS6" s="7">
        <f t="shared" si="0"/>
        <v>4849.313000000001</v>
      </c>
      <c r="AT6" s="7">
        <f t="shared" si="0"/>
        <v>4535.7109999999993</v>
      </c>
      <c r="AU6" s="7">
        <f t="shared" si="0"/>
        <v>4343.2820000000002</v>
      </c>
      <c r="AV6" s="7">
        <f t="shared" si="0"/>
        <v>5204.0699999999988</v>
      </c>
      <c r="AW6" s="7">
        <f t="shared" si="0"/>
        <v>5792.1469999999999</v>
      </c>
      <c r="AX6" s="7">
        <f t="shared" si="0"/>
        <v>5571.4480000000003</v>
      </c>
      <c r="AY6" s="7">
        <f t="shared" si="0"/>
        <v>5121.8169999999991</v>
      </c>
      <c r="AZ6" s="7">
        <f t="shared" si="0"/>
        <v>5346.7190000000001</v>
      </c>
      <c r="BA6" s="7">
        <f t="shared" si="0"/>
        <v>5206.2749999999996</v>
      </c>
      <c r="BB6" s="7">
        <f t="shared" si="0"/>
        <v>3847.0489999999995</v>
      </c>
      <c r="BD6" s="7">
        <f t="shared" ref="BD6:BO6" si="1">SUM(BD7,BD17,BD16)</f>
        <v>3427.9700000000003</v>
      </c>
      <c r="BE6" s="7">
        <f t="shared" si="1"/>
        <v>4438.8269999999993</v>
      </c>
      <c r="BF6" s="7">
        <f t="shared" si="1"/>
        <v>3727.259</v>
      </c>
      <c r="BG6" s="7">
        <f t="shared" si="1"/>
        <v>4924.0169999999998</v>
      </c>
      <c r="BH6" s="7">
        <f t="shared" si="1"/>
        <v>5475.9210000000003</v>
      </c>
      <c r="BI6" s="7">
        <f t="shared" si="1"/>
        <v>5076.7950000000001</v>
      </c>
      <c r="BJ6" s="7">
        <f t="shared" si="1"/>
        <v>5666.9120000000012</v>
      </c>
      <c r="BK6" s="7">
        <f t="shared" si="1"/>
        <v>5622.31</v>
      </c>
      <c r="BL6" s="7">
        <f t="shared" si="1"/>
        <v>5569.5970000000007</v>
      </c>
      <c r="BM6" s="7">
        <f t="shared" si="1"/>
        <v>5452.4699999999993</v>
      </c>
      <c r="BN6" s="7">
        <f t="shared" si="1"/>
        <v>5057.38</v>
      </c>
      <c r="BO6" s="7">
        <f t="shared" si="1"/>
        <v>4545.0439999999999</v>
      </c>
      <c r="BQ6" s="7">
        <f t="shared" ref="BQ6:CB6" si="2">SUM(BQ7,BQ17,BQ16)</f>
        <v>2801.241</v>
      </c>
      <c r="BR6" s="7">
        <f t="shared" si="2"/>
        <v>4187.8909999999996</v>
      </c>
      <c r="BS6" s="7">
        <f t="shared" si="2"/>
        <v>5588.5680000000002</v>
      </c>
      <c r="BT6" s="7">
        <f t="shared" si="2"/>
        <v>5690.6620000000003</v>
      </c>
      <c r="BU6" s="7">
        <f t="shared" si="2"/>
        <v>6090.7030000000004</v>
      </c>
      <c r="BV6" s="7">
        <f t="shared" si="2"/>
        <v>5617.7000000000007</v>
      </c>
      <c r="BW6" s="7">
        <f t="shared" si="2"/>
        <v>0</v>
      </c>
      <c r="BX6" s="7">
        <f t="shared" si="2"/>
        <v>0</v>
      </c>
      <c r="BY6" s="7">
        <f t="shared" si="2"/>
        <v>0</v>
      </c>
      <c r="BZ6" s="7">
        <f t="shared" si="2"/>
        <v>0</v>
      </c>
      <c r="CA6" s="7">
        <f t="shared" si="2"/>
        <v>0</v>
      </c>
      <c r="CB6" s="7">
        <f t="shared" si="2"/>
        <v>0</v>
      </c>
    </row>
    <row r="7" spans="1:80" ht="15.75" x14ac:dyDescent="0.25">
      <c r="B7" s="8" t="s">
        <v>138</v>
      </c>
      <c r="D7" s="9">
        <f t="shared" ref="D7" si="3">SUM(D8:D15)</f>
        <v>2028.933</v>
      </c>
      <c r="E7" s="9">
        <f t="shared" ref="E7" si="4">SUM(E8:E15)</f>
        <v>2230.5350000000008</v>
      </c>
      <c r="F7" s="9">
        <f t="shared" ref="F7" si="5">SUM(F8:F15)</f>
        <v>2791.97</v>
      </c>
      <c r="G7" s="9">
        <f t="shared" ref="G7" si="6">SUM(G8:G15)</f>
        <v>2886.9569999999999</v>
      </c>
      <c r="H7" s="9">
        <f t="shared" ref="H7" si="7">SUM(H8:H15)</f>
        <v>2819.0059999999999</v>
      </c>
      <c r="I7" s="9">
        <f t="shared" ref="I7" si="8">SUM(I8:I15)</f>
        <v>2557.9679999999998</v>
      </c>
      <c r="J7" s="9">
        <f t="shared" ref="J7" si="9">SUM(J8:J15)</f>
        <v>2933.7000000000003</v>
      </c>
      <c r="K7" s="9">
        <f t="shared" ref="K7" si="10">SUM(K8:K15)</f>
        <v>3089.8029999999999</v>
      </c>
      <c r="L7" s="9">
        <f t="shared" ref="L7" si="11">SUM(L8:L15)</f>
        <v>2837.098</v>
      </c>
      <c r="M7" s="9">
        <f t="shared" ref="M7" si="12">SUM(M8:M15)</f>
        <v>2229.2760000000003</v>
      </c>
      <c r="N7" s="9">
        <f t="shared" ref="N7" si="13">SUM(N8:N15)</f>
        <v>1944.8390000000002</v>
      </c>
      <c r="O7" s="9">
        <f t="shared" ref="O7" si="14">SUM(O8:O15)</f>
        <v>1968.8820000000001</v>
      </c>
      <c r="Q7" s="9">
        <f t="shared" ref="Q7" si="15">SUM(Q8:Q15)</f>
        <v>1608.461</v>
      </c>
      <c r="R7" s="9">
        <f t="shared" ref="R7" si="16">SUM(R8:R15)</f>
        <v>2409.732</v>
      </c>
      <c r="S7" s="9">
        <f t="shared" ref="S7" si="17">SUM(S8:S15)</f>
        <v>2953.8009999999999</v>
      </c>
      <c r="T7" s="9">
        <f t="shared" ref="T7" si="18">SUM(T8:T15)</f>
        <v>2945.6790000000005</v>
      </c>
      <c r="U7" s="9">
        <f t="shared" ref="U7" si="19">SUM(U8:U15)</f>
        <v>3297.1730000000002</v>
      </c>
      <c r="V7" s="9">
        <f t="shared" ref="V7" si="20">SUM(V8:V15)</f>
        <v>3084.2039999999997</v>
      </c>
      <c r="W7" s="9">
        <f t="shared" ref="W7" si="21">SUM(W8:W15)</f>
        <v>3390.4339999999997</v>
      </c>
      <c r="X7" s="9">
        <f t="shared" ref="X7" si="22">SUM(X8:X15)</f>
        <v>3545.4189999999999</v>
      </c>
      <c r="Y7" s="9">
        <f t="shared" ref="Y7" si="23">SUM(Y8:Y15)</f>
        <v>3430.2599999999998</v>
      </c>
      <c r="Z7" s="9">
        <f t="shared" ref="Z7" si="24">SUM(Z8:Z15)</f>
        <v>3415.8649999999998</v>
      </c>
      <c r="AA7" s="9">
        <f t="shared" ref="AA7" si="25">SUM(AA8:AA15)</f>
        <v>3156.7</v>
      </c>
      <c r="AB7" s="9">
        <f t="shared" ref="AB7" si="26">SUM(AB8:AB15)</f>
        <v>2932.3050000000003</v>
      </c>
      <c r="AC7">
        <f t="shared" ref="AC7:AO7" si="27">SUM(AC8:AC14)</f>
        <v>0</v>
      </c>
      <c r="AD7" s="9">
        <f t="shared" si="27"/>
        <v>2303.7969999999996</v>
      </c>
      <c r="AE7" s="9">
        <f t="shared" si="27"/>
        <v>2771.895</v>
      </c>
      <c r="AF7" s="9">
        <f t="shared" si="27"/>
        <v>3387.1130000000003</v>
      </c>
      <c r="AG7" s="9">
        <f t="shared" si="27"/>
        <v>3355.4229999999998</v>
      </c>
      <c r="AH7" s="9">
        <f t="shared" si="27"/>
        <v>3276.7779999999998</v>
      </c>
      <c r="AI7" s="9">
        <f t="shared" si="27"/>
        <v>3607.431</v>
      </c>
      <c r="AJ7" s="9">
        <f t="shared" si="27"/>
        <v>3794.5609999999997</v>
      </c>
      <c r="AK7" s="9">
        <f t="shared" si="27"/>
        <v>3924.8399999999997</v>
      </c>
      <c r="AL7" s="9">
        <f t="shared" si="27"/>
        <v>3756.1419999999998</v>
      </c>
      <c r="AM7" s="9">
        <f t="shared" si="27"/>
        <v>3562.846</v>
      </c>
      <c r="AN7" s="9">
        <f t="shared" si="27"/>
        <v>3637.1100000000006</v>
      </c>
      <c r="AO7" s="9">
        <f t="shared" si="27"/>
        <v>3270.99487</v>
      </c>
      <c r="AQ7" s="9">
        <f t="shared" ref="AQ7" si="28">SUM(AQ8:AQ15)</f>
        <v>2749.538</v>
      </c>
      <c r="AR7" s="9">
        <f t="shared" ref="AR7" si="29">SUM(AR8:AR15)</f>
        <v>2859.7550000000001</v>
      </c>
      <c r="AS7" s="9">
        <f t="shared" ref="AS7" si="30">SUM(AS8:AS15)</f>
        <v>3639.6160000000004</v>
      </c>
      <c r="AT7" s="9">
        <f t="shared" ref="AT7" si="31">SUM(AT8:AT15)</f>
        <v>3277.93</v>
      </c>
      <c r="AU7" s="9">
        <f t="shared" ref="AU7" si="32">SUM(AU8:AU15)</f>
        <v>3038.1330000000003</v>
      </c>
      <c r="AV7" s="9">
        <f t="shared" ref="AV7" si="33">SUM(AV8:AV15)</f>
        <v>3859.7499999999995</v>
      </c>
      <c r="AW7" s="9">
        <f t="shared" ref="AW7" si="34">SUM(AW8:AW15)</f>
        <v>4364.2979999999998</v>
      </c>
      <c r="AX7" s="9">
        <f t="shared" ref="AX7" si="35">SUM(AX8:AX15)</f>
        <v>4093.971</v>
      </c>
      <c r="AY7" s="9">
        <f t="shared" ref="AY7" si="36">SUM(AY8:AY15)</f>
        <v>3696.3619999999996</v>
      </c>
      <c r="AZ7" s="9">
        <f t="shared" ref="AZ7" si="37">SUM(AZ8:AZ15)</f>
        <v>3909.79</v>
      </c>
      <c r="BA7" s="9">
        <f t="shared" ref="BA7" si="38">SUM(BA8:BA15)</f>
        <v>3880.9269999999997</v>
      </c>
      <c r="BB7" s="9">
        <f t="shared" ref="BB7" si="39">SUM(BB8:BB15)</f>
        <v>2714.9719999999998</v>
      </c>
      <c r="BD7" s="9">
        <f t="shared" ref="BD7:BO7" si="40">SUM(BD8:BD15)</f>
        <v>2239.9960000000005</v>
      </c>
      <c r="BE7" s="9">
        <f t="shared" si="40"/>
        <v>3240.2280000000001</v>
      </c>
      <c r="BF7" s="9">
        <f t="shared" si="40"/>
        <v>2753.047</v>
      </c>
      <c r="BG7" s="9">
        <f t="shared" si="40"/>
        <v>3851.317</v>
      </c>
      <c r="BH7" s="9">
        <f t="shared" si="40"/>
        <v>4304.143</v>
      </c>
      <c r="BI7" s="9">
        <f t="shared" si="40"/>
        <v>3883.279</v>
      </c>
      <c r="BJ7" s="9">
        <f t="shared" si="40"/>
        <v>4315.8270000000002</v>
      </c>
      <c r="BK7" s="9">
        <f t="shared" si="40"/>
        <v>4237.6959999999999</v>
      </c>
      <c r="BL7" s="9">
        <f t="shared" si="40"/>
        <v>4155.3010000000004</v>
      </c>
      <c r="BM7" s="9">
        <f t="shared" si="40"/>
        <v>4229.2389999999996</v>
      </c>
      <c r="BN7" s="9">
        <f t="shared" si="40"/>
        <v>3891.9859999999999</v>
      </c>
      <c r="BO7" s="9">
        <f t="shared" si="40"/>
        <v>3476.7849999999999</v>
      </c>
      <c r="BQ7" s="9">
        <f t="shared" ref="BQ7:CB7" si="41">SUM(BQ8:BQ15)</f>
        <v>1636.643</v>
      </c>
      <c r="BR7" s="9">
        <f t="shared" si="41"/>
        <v>2944.5919999999996</v>
      </c>
      <c r="BS7" s="9">
        <f t="shared" si="41"/>
        <v>4254.7740000000003</v>
      </c>
      <c r="BT7" s="9">
        <f t="shared" si="41"/>
        <v>4317.8530000000001</v>
      </c>
      <c r="BU7" s="9">
        <f t="shared" si="41"/>
        <v>4656.0020000000004</v>
      </c>
      <c r="BV7" s="9">
        <f t="shared" si="41"/>
        <v>4258.4420000000009</v>
      </c>
      <c r="BW7" s="9">
        <f t="shared" si="41"/>
        <v>0</v>
      </c>
      <c r="BX7" s="9">
        <f t="shared" si="41"/>
        <v>0</v>
      </c>
      <c r="BY7" s="9">
        <f t="shared" si="41"/>
        <v>0</v>
      </c>
      <c r="BZ7" s="9">
        <f t="shared" si="41"/>
        <v>0</v>
      </c>
      <c r="CA7" s="9">
        <f t="shared" si="41"/>
        <v>0</v>
      </c>
      <c r="CB7" s="9">
        <f t="shared" si="41"/>
        <v>0</v>
      </c>
    </row>
    <row r="8" spans="1:80" ht="15.75" x14ac:dyDescent="0.25">
      <c r="B8" s="10" t="s">
        <v>62</v>
      </c>
      <c r="D8" s="11">
        <f>SUMIFS('Base TU'!E:E,'Base TU'!$A:$A,$B8,'Base TU'!$B:$B,"Total Operação")/1000</f>
        <v>142.74600000000001</v>
      </c>
      <c r="E8" s="11">
        <f>SUMIFS('Base TU'!F:F,'Base TU'!$A:$A,$B8,'Base TU'!$B:$B,"Total Operação")/1000</f>
        <v>1528.5630000000001</v>
      </c>
      <c r="F8" s="11">
        <f>SUMIFS('Base TU'!G:G,'Base TU'!$A:$A,$B8,'Base TU'!$B:$B,"Total Operação")/1000</f>
        <v>2107.5079999999998</v>
      </c>
      <c r="G8" s="11">
        <f>SUMIFS('Base TU'!H:H,'Base TU'!$A:$A,$B8,'Base TU'!$B:$B,"Total Operação")/1000</f>
        <v>2097.5590000000002</v>
      </c>
      <c r="H8" s="11">
        <f>SUMIFS('Base TU'!I:I,'Base TU'!$A:$A,$B8,'Base TU'!$B:$B,"Total Operação")/1000</f>
        <v>1680.5550000000001</v>
      </c>
      <c r="I8" s="11">
        <f>SUMIFS('Base TU'!J:J,'Base TU'!$A:$A,$B8,'Base TU'!$B:$B,"Total Operação")/1000</f>
        <v>941.28499999999997</v>
      </c>
      <c r="J8" s="11">
        <f>SUMIFS('Base TU'!K:K,'Base TU'!$A:$A,$B8,'Base TU'!$B:$B,"Total Operação")/1000</f>
        <v>471.32100000000003</v>
      </c>
      <c r="K8" s="11">
        <f>SUMIFS('Base TU'!L:L,'Base TU'!$A:$A,$B8,'Base TU'!$B:$B,"Total Operação")/1000</f>
        <v>259.01400000000001</v>
      </c>
      <c r="L8" s="11">
        <f>SUMIFS('Base TU'!M:M,'Base TU'!$A:$A,$B8,'Base TU'!$B:$B,"Total Operação")/1000</f>
        <v>178.351</v>
      </c>
      <c r="M8" s="11">
        <f>SUMIFS('Base TU'!N:N,'Base TU'!$A:$A,$B8,'Base TU'!$B:$B,"Total Operação")/1000</f>
        <v>131.99100000000001</v>
      </c>
      <c r="N8" s="11">
        <f>SUMIFS('Base TU'!O:O,'Base TU'!$A:$A,$B8,'Base TU'!$B:$B,"Total Operação")/1000</f>
        <v>106.65600000000001</v>
      </c>
      <c r="O8" s="11">
        <f>SUMIFS('Base TU'!P:P,'Base TU'!$A:$A,$B8,'Base TU'!$B:$B,"Total Operação")/1000</f>
        <v>165.78399999999999</v>
      </c>
      <c r="Q8" s="11">
        <f>SUMIFS('Base TU'!R:R,'Base TU'!$A:$A,$B8,'Base TU'!$B:$B,"Total Operação")/1000</f>
        <v>609.42399999999998</v>
      </c>
      <c r="R8" s="11">
        <f>SUMIFS('Base TU'!S:S,'Base TU'!$A:$A,$B8,'Base TU'!$B:$B,"Total Operação")/1000</f>
        <v>1735.2360000000001</v>
      </c>
      <c r="S8" s="11">
        <f>SUMIFS('Base TU'!T:T,'Base TU'!$A:$A,$B8,'Base TU'!$B:$B,"Total Operação")/1000</f>
        <v>2309.471</v>
      </c>
      <c r="T8" s="11">
        <f>SUMIFS('Base TU'!U:U,'Base TU'!$A:$A,$B8,'Base TU'!$B:$B,"Total Operação")/1000</f>
        <v>2030.9590000000001</v>
      </c>
      <c r="U8" s="11">
        <f>SUMIFS('Base TU'!V:V,'Base TU'!$A:$A,$B8,'Base TU'!$B:$B,"Total Operação")/1000</f>
        <v>1941.127</v>
      </c>
      <c r="V8" s="11">
        <f>SUMIFS('Base TU'!W:W,'Base TU'!$A:$A,$B8,'Base TU'!$B:$B,"Total Operação")/1000</f>
        <v>1231.9269999999999</v>
      </c>
      <c r="W8" s="11">
        <f>SUMIFS('Base TU'!X:X,'Base TU'!$A:$A,$B8,'Base TU'!$B:$B,"Total Operação")/1000</f>
        <v>769.84699999999998</v>
      </c>
      <c r="X8" s="11">
        <f>SUMIFS('Base TU'!Y:Y,'Base TU'!$A:$A,$B8,'Base TU'!$B:$B,"Total Operação")/1000</f>
        <v>531.851</v>
      </c>
      <c r="Y8" s="11">
        <f>SUMIFS('Base TU'!Z:Z,'Base TU'!$A:$A,$B8,'Base TU'!$B:$B,"Total Operação")/1000</f>
        <v>248.45099999999999</v>
      </c>
      <c r="Z8" s="11">
        <f>SUMIFS('Base TU'!AA:AA,'Base TU'!$A:$A,$B8,'Base TU'!$B:$B,"Total Operação")/1000</f>
        <v>307.33100000000002</v>
      </c>
      <c r="AA8" s="11">
        <f>SUMIFS('Base TU'!AB:AB,'Base TU'!$A:$A,$B8,'Base TU'!$B:$B,"Total Operação")/1000</f>
        <v>519.91099999999994</v>
      </c>
      <c r="AB8" s="11">
        <f>SUMIFS('Base TU'!AC:AC,'Base TU'!$A:$A,$B8,'Base TU'!$B:$B,"Total Operação")/1000</f>
        <v>544.00300000000004</v>
      </c>
      <c r="AD8" s="11">
        <f>SUMIFS('Base TU'!AE:AE,'Base TU'!$A:$A,$B8,'Base TU'!$B:$B,"Total Operação")/1000</f>
        <v>788.63099999999997</v>
      </c>
      <c r="AE8" s="11">
        <f>SUMIFS('Base TU'!AF:AF,'Base TU'!$A:$A,$B8,'Base TU'!$B:$B,"Total Operação")/1000</f>
        <v>1917.713</v>
      </c>
      <c r="AF8" s="11">
        <f>SUMIFS('Base TU'!AG:AG,'Base TU'!$A:$A,$B8,'Base TU'!$B:$B,"Total Operação")/1000</f>
        <v>2641.4540000000002</v>
      </c>
      <c r="AG8" s="11">
        <f>SUMIFS('Base TU'!AH:AH,'Base TU'!$A:$A,$B8,'Base TU'!$B:$B,"Total Operação")/1000</f>
        <v>2517.6149999999998</v>
      </c>
      <c r="AH8" s="11">
        <f>SUMIFS('Base TU'!AI:AI,'Base TU'!$A:$A,$B8,'Base TU'!$B:$B,"Total Operação")/1000</f>
        <v>2080.9229999999998</v>
      </c>
      <c r="AI8" s="11">
        <f>SUMIFS('Base TU'!AJ:AJ,'Base TU'!$A:$A,$B8,'Base TU'!$B:$B,"Total Operação")/1000</f>
        <v>2080.9259999999999</v>
      </c>
      <c r="AJ8" s="11">
        <f>SUMIFS('Base TU'!AK:AK,'Base TU'!$A:$A,$B8,'Base TU'!$B:$B,"Total Operação")/1000</f>
        <v>1235.597</v>
      </c>
      <c r="AK8" s="11">
        <f>SUMIFS('Base TU'!AL:AL,'Base TU'!$A:$A,$B8,'Base TU'!$B:$B,"Total Operação")/1000</f>
        <v>1018.472</v>
      </c>
      <c r="AL8" s="11">
        <f>SUMIFS('Base TU'!AM:AM,'Base TU'!$A:$A,$B8,'Base TU'!$B:$B,"Total Operação")/1000</f>
        <v>856.22199999999998</v>
      </c>
      <c r="AM8" s="11">
        <f>SUMIFS('Base TU'!AN:AN,'Base TU'!$A:$A,$B8,'Base TU'!$B:$B,"Total Operação")/1000</f>
        <v>1009.054</v>
      </c>
      <c r="AN8" s="11">
        <f>SUMIFS('Base TU'!AO:AO,'Base TU'!$A:$A,$B8,'Base TU'!$B:$B,"Total Operação")/1000</f>
        <v>768.97400000000005</v>
      </c>
      <c r="AO8" s="11">
        <f>SUMIFS('Base TU'!AP:AP,'Base TU'!$A:$A,$B8,'Base TU'!$B:$B,"Total Operação")/1000</f>
        <v>375.79399999999998</v>
      </c>
      <c r="AQ8" s="11">
        <f>SUMIFS('Base TU'!AR:AR,'Base TU'!$A:$A,$B8,'Base TU'!$B:$B,"Total Operação")/1000</f>
        <v>1473.443</v>
      </c>
      <c r="AR8" s="11">
        <f>SUMIFS('Base TU'!AS:AS,'Base TU'!$A:$A,$B8,'Base TU'!$B:$B,"Total Operação")/1000</f>
        <v>2093.7220000000002</v>
      </c>
      <c r="AS8" s="11">
        <f>SUMIFS('Base TU'!AT:AT,'Base TU'!$A:$A,$B8,'Base TU'!$B:$B,"Total Operação")/1000</f>
        <v>2725.9360000000001</v>
      </c>
      <c r="AT8" s="11">
        <f>SUMIFS('Base TU'!AU:AU,'Base TU'!$A:$A,$B8,'Base TU'!$B:$B,"Total Operação")/1000</f>
        <v>2114.4549999999999</v>
      </c>
      <c r="AU8" s="11">
        <f>SUMIFS('Base TU'!AV:AV,'Base TU'!$A:$A,$B8,'Base TU'!$B:$B,"Total Operação")/1000</f>
        <v>1676.4960000000001</v>
      </c>
      <c r="AV8" s="11">
        <f>SUMIFS('Base TU'!AW:AW,'Base TU'!$A:$A,$B8,'Base TU'!$B:$B,"Total Operação")/1000</f>
        <v>914.74599999999998</v>
      </c>
      <c r="AW8" s="11">
        <f>SUMIFS('Base TU'!AX:AX,'Base TU'!$A:$A,$B8,'Base TU'!$B:$B,"Total Operação")/1000</f>
        <v>611.33500000000004</v>
      </c>
      <c r="AX8" s="11">
        <f>SUMIFS('Base TU'!AY:AY,'Base TU'!$A:$A,$B8,'Base TU'!$B:$B,"Total Operação")/1000</f>
        <v>555.49300000000005</v>
      </c>
      <c r="AY8" s="11">
        <f>SUMIFS('Base TU'!AZ:AZ,'Base TU'!$A:$A,$B8,'Base TU'!$B:$B,"Total Operação")/1000</f>
        <v>535.53499999999997</v>
      </c>
      <c r="AZ8" s="11">
        <f>SUMIFS('Base TU'!BA:BA,'Base TU'!$A:$A,$B8,'Base TU'!$B:$B,"Total Operação")/1000</f>
        <v>910.34400000000005</v>
      </c>
      <c r="BA8" s="11">
        <f>SUMIFS('Base TU'!BB:BB,'Base TU'!$A:$A,$B8,'Base TU'!$B:$B,"Total Operação")/1000</f>
        <v>857.83100000000002</v>
      </c>
      <c r="BB8" s="11">
        <f>SUMIFS('Base TU'!BC:BC,'Base TU'!$A:$A,$B8,'Base TU'!$B:$B,"Total Operação")/1000</f>
        <v>376.637</v>
      </c>
      <c r="BD8" s="11">
        <f>SUMIFS('Base TU'!BE:BE,'Base TU'!$A:$A,$B8,'Base TU'!$B:$B,"Total Operação")/1000</f>
        <v>1062.0840000000001</v>
      </c>
      <c r="BE8" s="11">
        <f>SUMIFS('Base TU'!BF:BF,'Base TU'!$A:$A,$B8,'Base TU'!$B:$B,"Total Operação")/1000</f>
        <v>2204.0410000000002</v>
      </c>
      <c r="BF8" s="11">
        <f>SUMIFS('Base TU'!BG:BG,'Base TU'!$A:$A,$B8,'Base TU'!$B:$B,"Total Operação")/1000</f>
        <v>1936.8630000000001</v>
      </c>
      <c r="BG8" s="11">
        <f>SUMIFS('Base TU'!BH:BH,'Base TU'!$A:$A,$B8,'Base TU'!$B:$B,"Total Operação")/1000</f>
        <v>2704.4490000000001</v>
      </c>
      <c r="BH8" s="11">
        <f>SUMIFS('Base TU'!BI:BI,'Base TU'!$A:$A,$B8,'Base TU'!$B:$B,"Total Operação")/1000</f>
        <v>2797.585</v>
      </c>
      <c r="BI8" s="11">
        <f>SUMIFS('Base TU'!BJ:BJ,'Base TU'!$A:$A,$B8,'Base TU'!$B:$B,"Total Operação")/1000</f>
        <v>1651.143</v>
      </c>
      <c r="BJ8" s="11">
        <f>SUMIFS('Base TU'!BK:BK,'Base TU'!$A:$A,$B8,'Base TU'!$B:$B,"Total Operação")/1000</f>
        <v>1161.146</v>
      </c>
      <c r="BK8" s="11">
        <f>SUMIFS('Base TU'!BL:BL,'Base TU'!$A:$A,$B8,'Base TU'!$B:$B,"Total Operação")/1000</f>
        <v>701.78300000000002</v>
      </c>
      <c r="BL8" s="11">
        <f>SUMIFS('Base TU'!BM:BM,'Base TU'!$A:$A,$B8,'Base TU'!$B:$B,"Total Operação")/1000</f>
        <v>397.161</v>
      </c>
      <c r="BM8" s="11">
        <f>SUMIFS('Base TU'!BN:BN,'Base TU'!$A:$A,$B8,'Base TU'!$B:$B,"Total Operação")/1000</f>
        <v>201.99799999999999</v>
      </c>
      <c r="BN8" s="11">
        <f>SUMIFS('Base TU'!BO:BO,'Base TU'!$A:$A,$B8,'Base TU'!$B:$B,"Total Operação")/1000</f>
        <v>62.343000000000004</v>
      </c>
      <c r="BO8" s="11">
        <f>SUMIFS('Base TU'!BP:BP,'Base TU'!$A:$A,$B8,'Base TU'!$B:$B,"Total Operação")/1000</f>
        <v>58.633000000000003</v>
      </c>
      <c r="BQ8" s="11">
        <f>'Volume TU Norte'!BQ8+'Volume TU Sul'!BQ8</f>
        <v>214.72899999999998</v>
      </c>
      <c r="BR8" s="11">
        <f>'Volume TU Norte'!BR8+'Volume TU Sul'!BR8</f>
        <v>1991.434</v>
      </c>
      <c r="BS8" s="11">
        <f>'Volume TU Norte'!BS8+'Volume TU Sul'!BS8</f>
        <v>3321.7060000000001</v>
      </c>
      <c r="BT8" s="11">
        <f>'Volume TU Norte'!BT8+'Volume TU Sul'!BT8</f>
        <v>3165.8910000000001</v>
      </c>
      <c r="BU8" s="11">
        <f>'Volume TU Norte'!BU8+'Volume TU Sul'!BU8</f>
        <v>2992.26</v>
      </c>
      <c r="BV8" s="11">
        <f>'Volume TU Norte'!BV8+'Volume TU Sul'!BV8</f>
        <v>2074.8620000000001</v>
      </c>
      <c r="BW8" s="11">
        <f>'Volume TU Norte'!BW8+'Volume TU Sul'!BW8</f>
        <v>0</v>
      </c>
      <c r="BX8" s="11">
        <f>'Volume TU Norte'!BX8+'Volume TU Sul'!BX8</f>
        <v>0</v>
      </c>
      <c r="BY8" s="11">
        <f>'Volume TU Norte'!BY8+'Volume TU Sul'!BY8</f>
        <v>0</v>
      </c>
      <c r="BZ8" s="11">
        <f>'Volume TU Norte'!BZ8+'Volume TU Sul'!BZ8</f>
        <v>0</v>
      </c>
      <c r="CA8" s="11">
        <f>'Volume TU Norte'!CA8+'Volume TU Sul'!CA8</f>
        <v>0</v>
      </c>
      <c r="CB8" s="11">
        <f>'Volume TU Norte'!CB8+'Volume TU Sul'!CB8</f>
        <v>0</v>
      </c>
    </row>
    <row r="9" spans="1:80" ht="15.75" x14ac:dyDescent="0.25">
      <c r="B9" s="10" t="s">
        <v>54</v>
      </c>
      <c r="D9" s="11">
        <f>SUMIFS('Base TU'!E:E,'Base TU'!$A:$A,$B9,'Base TU'!$B:$B,"Total Operação")/1000</f>
        <v>201.066</v>
      </c>
      <c r="E9" s="11">
        <f>SUMIFS('Base TU'!F:F,'Base TU'!$A:$A,$B9,'Base TU'!$B:$B,"Total Operação")/1000</f>
        <v>310.15899999999999</v>
      </c>
      <c r="F9" s="11">
        <f>SUMIFS('Base TU'!G:G,'Base TU'!$A:$A,$B9,'Base TU'!$B:$B,"Total Operação")/1000</f>
        <v>390.72300000000001</v>
      </c>
      <c r="G9" s="11">
        <f>SUMIFS('Base TU'!H:H,'Base TU'!$A:$A,$B9,'Base TU'!$B:$B,"Total Operação")/1000</f>
        <v>434.66899999999998</v>
      </c>
      <c r="H9" s="11">
        <f>SUMIFS('Base TU'!I:I,'Base TU'!$A:$A,$B9,'Base TU'!$B:$B,"Total Operação")/1000</f>
        <v>400.65300000000002</v>
      </c>
      <c r="I9" s="11">
        <f>SUMIFS('Base TU'!J:J,'Base TU'!$A:$A,$B9,'Base TU'!$B:$B,"Total Operação")/1000</f>
        <v>377.34100000000001</v>
      </c>
      <c r="J9" s="11">
        <f>SUMIFS('Base TU'!K:K,'Base TU'!$A:$A,$B9,'Base TU'!$B:$B,"Total Operação")/1000</f>
        <v>297.404</v>
      </c>
      <c r="K9" s="11">
        <f>SUMIFS('Base TU'!L:L,'Base TU'!$A:$A,$B9,'Base TU'!$B:$B,"Total Operação")/1000</f>
        <v>251.399</v>
      </c>
      <c r="L9" s="11">
        <f>SUMIFS('Base TU'!M:M,'Base TU'!$A:$A,$B9,'Base TU'!$B:$B,"Total Operação")/1000</f>
        <v>277.005</v>
      </c>
      <c r="M9" s="11">
        <f>SUMIFS('Base TU'!N:N,'Base TU'!$A:$A,$B9,'Base TU'!$B:$B,"Total Operação")/1000</f>
        <v>338.68599999999998</v>
      </c>
      <c r="N9" s="11">
        <f>SUMIFS('Base TU'!O:O,'Base TU'!$A:$A,$B9,'Base TU'!$B:$B,"Total Operação")/1000</f>
        <v>367.55200000000002</v>
      </c>
      <c r="O9" s="11">
        <f>SUMIFS('Base TU'!P:P,'Base TU'!$A:$A,$B9,'Base TU'!$B:$B,"Total Operação")/1000</f>
        <v>323.33499999999998</v>
      </c>
      <c r="Q9" s="11">
        <f>SUMIFS('Base TU'!R:R,'Base TU'!$A:$A,$B9,'Base TU'!$B:$B,"Total Operação")/1000</f>
        <v>322.85700000000003</v>
      </c>
      <c r="R9" s="11">
        <f>SUMIFS('Base TU'!S:S,'Base TU'!$A:$A,$B9,'Base TU'!$B:$B,"Total Operação")/1000</f>
        <v>338.25299999999999</v>
      </c>
      <c r="S9" s="11">
        <f>SUMIFS('Base TU'!T:T,'Base TU'!$A:$A,$B9,'Base TU'!$B:$B,"Total Operação")/1000</f>
        <v>416.84699999999998</v>
      </c>
      <c r="T9" s="11">
        <f>SUMIFS('Base TU'!U:U,'Base TU'!$A:$A,$B9,'Base TU'!$B:$B,"Total Operação")/1000</f>
        <v>466.62400000000002</v>
      </c>
      <c r="U9" s="11">
        <f>SUMIFS('Base TU'!V:V,'Base TU'!$A:$A,$B9,'Base TU'!$B:$B,"Total Operação")/1000</f>
        <v>421.60700000000003</v>
      </c>
      <c r="V9" s="11">
        <f>SUMIFS('Base TU'!W:W,'Base TU'!$A:$A,$B9,'Base TU'!$B:$B,"Total Operação")/1000</f>
        <v>358.04</v>
      </c>
      <c r="W9" s="11">
        <f>SUMIFS('Base TU'!X:X,'Base TU'!$A:$A,$B9,'Base TU'!$B:$B,"Total Operação")/1000</f>
        <v>416.762</v>
      </c>
      <c r="X9" s="11">
        <f>SUMIFS('Base TU'!Y:Y,'Base TU'!$A:$A,$B9,'Base TU'!$B:$B,"Total Operação")/1000</f>
        <v>337.64100000000002</v>
      </c>
      <c r="Y9" s="11">
        <f>SUMIFS('Base TU'!Z:Z,'Base TU'!$A:$A,$B9,'Base TU'!$B:$B,"Total Operação")/1000</f>
        <v>342.96199999999999</v>
      </c>
      <c r="Z9" s="11">
        <f>SUMIFS('Base TU'!AA:AA,'Base TU'!$A:$A,$B9,'Base TU'!$B:$B,"Total Operação")/1000</f>
        <v>421.26299999999998</v>
      </c>
      <c r="AA9" s="11">
        <f>SUMIFS('Base TU'!AB:AB,'Base TU'!$A:$A,$B9,'Base TU'!$B:$B,"Total Operação")/1000</f>
        <v>414.32799999999997</v>
      </c>
      <c r="AB9" s="11">
        <f>SUMIFS('Base TU'!AC:AC,'Base TU'!$A:$A,$B9,'Base TU'!$B:$B,"Total Operação")/1000</f>
        <v>428.827</v>
      </c>
      <c r="AD9" s="11">
        <f>SUMIFS('Base TU'!AE:AE,'Base TU'!$A:$A,$B9,'Base TU'!$B:$B,"Total Operação")/1000</f>
        <v>371.79199999999997</v>
      </c>
      <c r="AE9" s="11">
        <f>SUMIFS('Base TU'!AF:AF,'Base TU'!$A:$A,$B9,'Base TU'!$B:$B,"Total Operação")/1000</f>
        <v>412.18799999999999</v>
      </c>
      <c r="AF9" s="11">
        <f>SUMIFS('Base TU'!AG:AG,'Base TU'!$A:$A,$B9,'Base TU'!$B:$B,"Total Operação")/1000</f>
        <v>466.13900000000001</v>
      </c>
      <c r="AG9" s="11">
        <f>SUMIFS('Base TU'!AH:AH,'Base TU'!$A:$A,$B9,'Base TU'!$B:$B,"Total Operação")/1000</f>
        <v>510.47300000000001</v>
      </c>
      <c r="AH9" s="11">
        <f>SUMIFS('Base TU'!AI:AI,'Base TU'!$A:$A,$B9,'Base TU'!$B:$B,"Total Operação")/1000</f>
        <v>422.16399999999999</v>
      </c>
      <c r="AI9" s="11">
        <f>SUMIFS('Base TU'!AJ:AJ,'Base TU'!$A:$A,$B9,'Base TU'!$B:$B,"Total Operação")/1000</f>
        <v>464.21199999999999</v>
      </c>
      <c r="AJ9" s="11">
        <f>SUMIFS('Base TU'!AK:AK,'Base TU'!$A:$A,$B9,'Base TU'!$B:$B,"Total Operação")/1000</f>
        <v>426.05399999999997</v>
      </c>
      <c r="AK9" s="11">
        <f>SUMIFS('Base TU'!AL:AL,'Base TU'!$A:$A,$B9,'Base TU'!$B:$B,"Total Operação")/1000</f>
        <v>411.50700000000001</v>
      </c>
      <c r="AL9" s="11">
        <f>SUMIFS('Base TU'!AM:AM,'Base TU'!$A:$A,$B9,'Base TU'!$B:$B,"Total Operação")/1000</f>
        <v>435.91800000000001</v>
      </c>
      <c r="AM9" s="11">
        <f>SUMIFS('Base TU'!AN:AN,'Base TU'!$A:$A,$B9,'Base TU'!$B:$B,"Total Operação")/1000</f>
        <v>374.36700000000002</v>
      </c>
      <c r="AN9" s="11">
        <f>SUMIFS('Base TU'!AO:AO,'Base TU'!$A:$A,$B9,'Base TU'!$B:$B,"Total Operação")/1000</f>
        <v>432.49299999999999</v>
      </c>
      <c r="AO9" s="11">
        <f>SUMIFS('Base TU'!AP:AP,'Base TU'!$A:$A,$B9,'Base TU'!$B:$B,"Total Operação")/1000</f>
        <v>499.10187000000008</v>
      </c>
      <c r="AQ9" s="11">
        <f>SUMIFS('Base TU'!AR:AR,'Base TU'!$A:$A,$B9,'Base TU'!$B:$B,"Total Operação")/1000</f>
        <v>393.57299999999998</v>
      </c>
      <c r="AR9" s="11">
        <f>SUMIFS('Base TU'!AS:AS,'Base TU'!$A:$A,$B9,'Base TU'!$B:$B,"Total Operação")/1000</f>
        <v>393.024</v>
      </c>
      <c r="AS9" s="11">
        <f>SUMIFS('Base TU'!AT:AT,'Base TU'!$A:$A,$B9,'Base TU'!$B:$B,"Total Operação")/1000</f>
        <v>521.64599999999996</v>
      </c>
      <c r="AT9" s="11">
        <f>SUMIFS('Base TU'!AU:AU,'Base TU'!$A:$A,$B9,'Base TU'!$B:$B,"Total Operação")/1000</f>
        <v>521.30100000000004</v>
      </c>
      <c r="AU9" s="11">
        <f>SUMIFS('Base TU'!AV:AV,'Base TU'!$A:$A,$B9,'Base TU'!$B:$B,"Total Operação")/1000</f>
        <v>488.44499999999999</v>
      </c>
      <c r="AV9" s="11">
        <f>SUMIFS('Base TU'!AW:AW,'Base TU'!$A:$A,$B9,'Base TU'!$B:$B,"Total Operação")/1000</f>
        <v>550.63300000000004</v>
      </c>
      <c r="AW9" s="11">
        <f>SUMIFS('Base TU'!AX:AX,'Base TU'!$A:$A,$B9,'Base TU'!$B:$B,"Total Operação")/1000</f>
        <v>519.30499999999995</v>
      </c>
      <c r="AX9" s="11">
        <f>SUMIFS('Base TU'!AY:AY,'Base TU'!$A:$A,$B9,'Base TU'!$B:$B,"Total Operação")/1000</f>
        <v>401.11599999999999</v>
      </c>
      <c r="AY9" s="11">
        <f>SUMIFS('Base TU'!AZ:AZ,'Base TU'!$A:$A,$B9,'Base TU'!$B:$B,"Total Operação")/1000</f>
        <v>463.47399999999999</v>
      </c>
      <c r="AZ9" s="11">
        <f>SUMIFS('Base TU'!BA:BA,'Base TU'!$A:$A,$B9,'Base TU'!$B:$B,"Total Operação")/1000</f>
        <v>492.40899999999999</v>
      </c>
      <c r="BA9" s="11">
        <f>SUMIFS('Base TU'!BB:BB,'Base TU'!$A:$A,$B9,'Base TU'!$B:$B,"Total Operação")/1000</f>
        <v>536.87400000000002</v>
      </c>
      <c r="BB9" s="11">
        <f>SUMIFS('Base TU'!BC:BC,'Base TU'!$A:$A,$B9,'Base TU'!$B:$B,"Total Operação")/1000</f>
        <v>472.54700000000003</v>
      </c>
      <c r="BD9" s="11">
        <f>SUMIFS('Base TU'!BE:BE,'Base TU'!$A:$A,$B9,'Base TU'!$B:$B,"Total Operação")/1000</f>
        <v>362.15100000000001</v>
      </c>
      <c r="BE9" s="11">
        <f>SUMIFS('Base TU'!BF:BF,'Base TU'!$A:$A,$B9,'Base TU'!$B:$B,"Total Operação")/1000</f>
        <v>453.77</v>
      </c>
      <c r="BF9" s="11">
        <f>SUMIFS('Base TU'!BG:BG,'Base TU'!$A:$A,$B9,'Base TU'!$B:$B,"Total Operação")/1000</f>
        <v>477.68299999999999</v>
      </c>
      <c r="BG9" s="11">
        <f>SUMIFS('Base TU'!BH:BH,'Base TU'!$A:$A,$B9,'Base TU'!$B:$B,"Total Operação")/1000</f>
        <v>539.11699999999996</v>
      </c>
      <c r="BH9" s="11">
        <f>SUMIFS('Base TU'!BI:BI,'Base TU'!$A:$A,$B9,'Base TU'!$B:$B,"Total Operação")/1000</f>
        <v>540.87599999999998</v>
      </c>
      <c r="BI9" s="11">
        <f>SUMIFS('Base TU'!BJ:BJ,'Base TU'!$A:$A,$B9,'Base TU'!$B:$B,"Total Operação")/1000</f>
        <v>536.495</v>
      </c>
      <c r="BJ9" s="11">
        <f>SUMIFS('Base TU'!BK:BK,'Base TU'!$A:$A,$B9,'Base TU'!$B:$B,"Total Operação")/1000</f>
        <v>571.58600000000001</v>
      </c>
      <c r="BK9" s="11">
        <f>SUMIFS('Base TU'!BL:BL,'Base TU'!$A:$A,$B9,'Base TU'!$B:$B,"Total Operação")/1000</f>
        <v>534.12300000000005</v>
      </c>
      <c r="BL9" s="11">
        <f>SUMIFS('Base TU'!BM:BM,'Base TU'!$A:$A,$B9,'Base TU'!$B:$B,"Total Operação")/1000</f>
        <v>518.57899999999995</v>
      </c>
      <c r="BM9" s="11">
        <f>SUMIFS('Base TU'!BN:BN,'Base TU'!$A:$A,$B9,'Base TU'!$B:$B,"Total Operação")/1000</f>
        <v>548.96600000000001</v>
      </c>
      <c r="BN9" s="11">
        <f>SUMIFS('Base TU'!BO:BO,'Base TU'!$A:$A,$B9,'Base TU'!$B:$B,"Total Operação")/1000</f>
        <v>450.41800000000001</v>
      </c>
      <c r="BO9" s="11">
        <f>SUMIFS('Base TU'!BP:BP,'Base TU'!$A:$A,$B9,'Base TU'!$B:$B,"Total Operação")/1000</f>
        <v>488.26299999999998</v>
      </c>
      <c r="BQ9" s="11">
        <f>'Volume TU Norte'!BQ9+'Volume TU Sul'!BQ9</f>
        <v>334.87599999999998</v>
      </c>
      <c r="BR9" s="11">
        <f>'Volume TU Norte'!BR9+'Volume TU Sul'!BR9</f>
        <v>419.029</v>
      </c>
      <c r="BS9" s="11">
        <f>'Volume TU Norte'!BS9+'Volume TU Sul'!BS9</f>
        <v>529.52700000000004</v>
      </c>
      <c r="BT9" s="11">
        <f>'Volume TU Norte'!BT9+'Volume TU Sul'!BT9</f>
        <v>603.17899999999997</v>
      </c>
      <c r="BU9" s="11">
        <f>'Volume TU Norte'!BU9+'Volume TU Sul'!BU9</f>
        <v>582.25199999999995</v>
      </c>
      <c r="BV9" s="11">
        <f>'Volume TU Norte'!BV9+'Volume TU Sul'!BV9</f>
        <v>628.71100000000001</v>
      </c>
      <c r="BW9" s="11">
        <f>'Volume TU Norte'!BW9+'Volume TU Sul'!BW9</f>
        <v>0</v>
      </c>
      <c r="BX9" s="11">
        <f>'Volume TU Norte'!BX9+'Volume TU Sul'!BX9</f>
        <v>0</v>
      </c>
      <c r="BY9" s="11">
        <f>'Volume TU Norte'!BY9+'Volume TU Sul'!BY9</f>
        <v>0</v>
      </c>
      <c r="BZ9" s="11">
        <f>'Volume TU Norte'!BZ9+'Volume TU Sul'!BZ9</f>
        <v>0</v>
      </c>
      <c r="CA9" s="11">
        <f>'Volume TU Norte'!CA9+'Volume TU Sul'!CA9</f>
        <v>0</v>
      </c>
      <c r="CB9" s="11">
        <f>'Volume TU Norte'!CB9+'Volume TU Sul'!CB9</f>
        <v>0</v>
      </c>
    </row>
    <row r="10" spans="1:80" ht="15.75" x14ac:dyDescent="0.25">
      <c r="B10" s="10" t="s">
        <v>60</v>
      </c>
      <c r="D10" s="11">
        <f>SUMIFS('Base TU'!E:E,'Base TU'!$A:$A,$B10,'Base TU'!$B:$B,"Total Operação")/1000</f>
        <v>1245.723</v>
      </c>
      <c r="E10" s="11">
        <f>SUMIFS('Base TU'!F:F,'Base TU'!$A:$A,$B10,'Base TU'!$B:$B,"Total Operação")/1000</f>
        <v>140.90899999999999</v>
      </c>
      <c r="F10" s="11">
        <f>SUMIFS('Base TU'!G:G,'Base TU'!$A:$A,$B10,'Base TU'!$B:$B,"Total Operação")/1000</f>
        <v>1.6819999999999999</v>
      </c>
      <c r="G10" s="11">
        <f>SUMIFS('Base TU'!H:H,'Base TU'!$A:$A,$B10,'Base TU'!$B:$B,"Total Operação")/1000</f>
        <v>0</v>
      </c>
      <c r="H10" s="11">
        <f>SUMIFS('Base TU'!I:I,'Base TU'!$A:$A,$B10,'Base TU'!$B:$B,"Total Operação")/1000</f>
        <v>0</v>
      </c>
      <c r="I10" s="11">
        <f>SUMIFS('Base TU'!J:J,'Base TU'!$A:$A,$B10,'Base TU'!$B:$B,"Total Operação")/1000</f>
        <v>213.88300000000001</v>
      </c>
      <c r="J10" s="11">
        <f>SUMIFS('Base TU'!K:K,'Base TU'!$A:$A,$B10,'Base TU'!$B:$B,"Total Operação")/1000</f>
        <v>1271.999</v>
      </c>
      <c r="K10" s="11">
        <f>SUMIFS('Base TU'!L:L,'Base TU'!$A:$A,$B10,'Base TU'!$B:$B,"Total Operação")/1000</f>
        <v>1588.8409999999999</v>
      </c>
      <c r="L10" s="11">
        <f>SUMIFS('Base TU'!M:M,'Base TU'!$A:$A,$B10,'Base TU'!$B:$B,"Total Operação")/1000</f>
        <v>1316.65</v>
      </c>
      <c r="M10" s="11">
        <f>SUMIFS('Base TU'!N:N,'Base TU'!$A:$A,$B10,'Base TU'!$B:$B,"Total Operação")/1000</f>
        <v>510.67</v>
      </c>
      <c r="N10" s="11">
        <f>SUMIFS('Base TU'!O:O,'Base TU'!$A:$A,$B10,'Base TU'!$B:$B,"Total Operação")/1000</f>
        <v>344.11200000000002</v>
      </c>
      <c r="O10" s="11">
        <f>SUMIFS('Base TU'!P:P,'Base TU'!$A:$A,$B10,'Base TU'!$B:$B,"Total Operação")/1000</f>
        <v>479.88600000000002</v>
      </c>
      <c r="Q10" s="11">
        <f>SUMIFS('Base TU'!R:R,'Base TU'!$A:$A,$B10,'Base TU'!$B:$B,"Total Operação")/1000</f>
        <v>85.296000000000006</v>
      </c>
      <c r="R10" s="11">
        <f>SUMIFS('Base TU'!S:S,'Base TU'!$A:$A,$B10,'Base TU'!$B:$B,"Total Operação")/1000</f>
        <v>8.7970000000000006</v>
      </c>
      <c r="S10" s="11">
        <f>SUMIFS('Base TU'!T:T,'Base TU'!$A:$A,$B10,'Base TU'!$B:$B,"Total Operação")/1000</f>
        <v>0</v>
      </c>
      <c r="T10" s="11">
        <f>SUMIFS('Base TU'!U:U,'Base TU'!$A:$A,$B10,'Base TU'!$B:$B,"Total Operação")/1000</f>
        <v>0</v>
      </c>
      <c r="U10" s="11">
        <f>SUMIFS('Base TU'!V:V,'Base TU'!$A:$A,$B10,'Base TU'!$B:$B,"Total Operação")/1000</f>
        <v>7.2930000000000001</v>
      </c>
      <c r="V10" s="11">
        <f>SUMIFS('Base TU'!W:W,'Base TU'!$A:$A,$B10,'Base TU'!$B:$B,"Total Operação")/1000</f>
        <v>780.24599999999998</v>
      </c>
      <c r="W10" s="11">
        <f>SUMIFS('Base TU'!X:X,'Base TU'!$A:$A,$B10,'Base TU'!$B:$B,"Total Operação")/1000</f>
        <v>1542.625</v>
      </c>
      <c r="X10" s="11">
        <f>SUMIFS('Base TU'!Y:Y,'Base TU'!$A:$A,$B10,'Base TU'!$B:$B,"Total Operação")/1000</f>
        <v>1971.538</v>
      </c>
      <c r="Y10" s="11">
        <f>SUMIFS('Base TU'!Z:Z,'Base TU'!$A:$A,$B10,'Base TU'!$B:$B,"Total Operação")/1000</f>
        <v>2109.0889999999999</v>
      </c>
      <c r="Z10" s="11">
        <f>SUMIFS('Base TU'!AA:AA,'Base TU'!$A:$A,$B10,'Base TU'!$B:$B,"Total Operação")/1000</f>
        <v>1993.7729999999999</v>
      </c>
      <c r="AA10" s="11">
        <f>SUMIFS('Base TU'!AB:AB,'Base TU'!$A:$A,$B10,'Base TU'!$B:$B,"Total Operação")/1000</f>
        <v>1553.7929999999999</v>
      </c>
      <c r="AB10" s="11">
        <f>SUMIFS('Base TU'!AC:AC,'Base TU'!$A:$A,$B10,'Base TU'!$B:$B,"Total Operação")/1000</f>
        <v>1406.125</v>
      </c>
      <c r="AD10" s="11">
        <f>SUMIFS('Base TU'!AE:AE,'Base TU'!$A:$A,$B10,'Base TU'!$B:$B,"Total Operação")/1000</f>
        <v>511.87099999999998</v>
      </c>
      <c r="AE10" s="11">
        <f>SUMIFS('Base TU'!AF:AF,'Base TU'!$A:$A,$B10,'Base TU'!$B:$B,"Total Operação")/1000</f>
        <v>58.203000000000003</v>
      </c>
      <c r="AF10" s="11">
        <f>SUMIFS('Base TU'!AG:AG,'Base TU'!$A:$A,$B10,'Base TU'!$B:$B,"Total Operação")/1000</f>
        <v>0</v>
      </c>
      <c r="AG10" s="11">
        <f>SUMIFS('Base TU'!AH:AH,'Base TU'!$A:$A,$B10,'Base TU'!$B:$B,"Total Operação")/1000</f>
        <v>0</v>
      </c>
      <c r="AH10" s="11">
        <f>SUMIFS('Base TU'!AI:AI,'Base TU'!$A:$A,$B10,'Base TU'!$B:$B,"Total Operação")/1000</f>
        <v>22.684000000000001</v>
      </c>
      <c r="AI10" s="11">
        <f>SUMIFS('Base TU'!AJ:AJ,'Base TU'!$A:$A,$B10,'Base TU'!$B:$B,"Total Operação")/1000</f>
        <v>227.17699999999999</v>
      </c>
      <c r="AJ10" s="11">
        <f>SUMIFS('Base TU'!AK:AK,'Base TU'!$A:$A,$B10,'Base TU'!$B:$B,"Total Operação")/1000</f>
        <v>1437.771</v>
      </c>
      <c r="AK10" s="11">
        <f>SUMIFS('Base TU'!AL:AL,'Base TU'!$A:$A,$B10,'Base TU'!$B:$B,"Total Operação")/1000</f>
        <v>1791.48</v>
      </c>
      <c r="AL10" s="11">
        <f>SUMIFS('Base TU'!AM:AM,'Base TU'!$A:$A,$B10,'Base TU'!$B:$B,"Total Operação")/1000</f>
        <v>1790.3530000000001</v>
      </c>
      <c r="AM10" s="11">
        <f>SUMIFS('Base TU'!AN:AN,'Base TU'!$A:$A,$B10,'Base TU'!$B:$B,"Total Operação")/1000</f>
        <v>1424.9639999999999</v>
      </c>
      <c r="AN10" s="11">
        <f>SUMIFS('Base TU'!AO:AO,'Base TU'!$A:$A,$B10,'Base TU'!$B:$B,"Total Operação")/1000</f>
        <v>1820.7</v>
      </c>
      <c r="AO10" s="11">
        <f>SUMIFS('Base TU'!AP:AP,'Base TU'!$A:$A,$B10,'Base TU'!$B:$B,"Total Operação")/1000</f>
        <v>1674.0989999999999</v>
      </c>
      <c r="AQ10" s="11">
        <f>SUMIFS('Base TU'!AR:AR,'Base TU'!$A:$A,$B10,'Base TU'!$B:$B,"Total Operação")/1000</f>
        <v>388.76299999999998</v>
      </c>
      <c r="AR10" s="11">
        <f>SUMIFS('Base TU'!AS:AS,'Base TU'!$A:$A,$B10,'Base TU'!$B:$B,"Total Operação")/1000</f>
        <v>106.889</v>
      </c>
      <c r="AS10" s="11">
        <f>SUMIFS('Base TU'!AT:AT,'Base TU'!$A:$A,$B10,'Base TU'!$B:$B,"Total Operação")/1000</f>
        <v>21.356999999999999</v>
      </c>
      <c r="AT10" s="11">
        <f>SUMIFS('Base TU'!AU:AU,'Base TU'!$A:$A,$B10,'Base TU'!$B:$B,"Total Operação")/1000</f>
        <v>59.186</v>
      </c>
      <c r="AU10" s="11">
        <f>SUMIFS('Base TU'!AV:AV,'Base TU'!$A:$A,$B10,'Base TU'!$B:$B,"Total Operação")/1000</f>
        <v>105.342</v>
      </c>
      <c r="AV10" s="11">
        <f>SUMIFS('Base TU'!AW:AW,'Base TU'!$A:$A,$B10,'Base TU'!$B:$B,"Total Operação")/1000</f>
        <v>1738.048</v>
      </c>
      <c r="AW10" s="11">
        <f>SUMIFS('Base TU'!AX:AX,'Base TU'!$A:$A,$B10,'Base TU'!$B:$B,"Total Operação")/1000</f>
        <v>2489.866</v>
      </c>
      <c r="AX10" s="11">
        <f>SUMIFS('Base TU'!AY:AY,'Base TU'!$A:$A,$B10,'Base TU'!$B:$B,"Total Operação")/1000</f>
        <v>2524.502</v>
      </c>
      <c r="AY10" s="11">
        <f>SUMIFS('Base TU'!AZ:AZ,'Base TU'!$A:$A,$B10,'Base TU'!$B:$B,"Total Operação")/1000</f>
        <v>2139.6</v>
      </c>
      <c r="AZ10" s="11">
        <f>SUMIFS('Base TU'!BA:BA,'Base TU'!$A:$A,$B10,'Base TU'!$B:$B,"Total Operação")/1000</f>
        <v>1938.5640000000001</v>
      </c>
      <c r="BA10" s="11">
        <f>SUMIFS('Base TU'!BB:BB,'Base TU'!$A:$A,$B10,'Base TU'!$B:$B,"Total Operação")/1000</f>
        <v>1831.6859999999999</v>
      </c>
      <c r="BB10" s="11">
        <f>SUMIFS('Base TU'!BC:BC,'Base TU'!$A:$A,$B10,'Base TU'!$B:$B,"Total Operação")/1000</f>
        <v>913.41700000000003</v>
      </c>
      <c r="BD10" s="11">
        <f>SUMIFS('Base TU'!BE:BE,'Base TU'!$A:$A,$B10,'Base TU'!$B:$B,"Total Operação")/1000</f>
        <v>88.58</v>
      </c>
      <c r="BE10" s="11">
        <f>SUMIFS('Base TU'!BF:BF,'Base TU'!$A:$A,$B10,'Base TU'!$B:$B,"Total Operação")/1000</f>
        <v>102.557</v>
      </c>
      <c r="BF10" s="11">
        <f>SUMIFS('Base TU'!BG:BG,'Base TU'!$A:$A,$B10,'Base TU'!$B:$B,"Total Operação")/1000</f>
        <v>20.268999999999998</v>
      </c>
      <c r="BG10" s="11">
        <f>SUMIFS('Base TU'!BH:BH,'Base TU'!$A:$A,$B10,'Base TU'!$B:$B,"Total Operação")/1000</f>
        <v>0</v>
      </c>
      <c r="BH10" s="11">
        <f>SUMIFS('Base TU'!BI:BI,'Base TU'!$A:$A,$B10,'Base TU'!$B:$B,"Total Operação")/1000</f>
        <v>4.1000000000000002E-2</v>
      </c>
      <c r="BI10" s="11">
        <f>SUMIFS('Base TU'!BJ:BJ,'Base TU'!$A:$A,$B10,'Base TU'!$B:$B,"Total Operação")/1000</f>
        <v>869.98800000000006</v>
      </c>
      <c r="BJ10" s="11">
        <f>SUMIFS('Base TU'!BK:BK,'Base TU'!$A:$A,$B10,'Base TU'!$B:$B,"Total Operação")/1000</f>
        <v>1771.9469999999999</v>
      </c>
      <c r="BK10" s="11">
        <f>SUMIFS('Base TU'!BL:BL,'Base TU'!$A:$A,$B10,'Base TU'!$B:$B,"Total Operação")/1000</f>
        <v>1999.5540000000001</v>
      </c>
      <c r="BL10" s="11">
        <f>SUMIFS('Base TU'!BM:BM,'Base TU'!$A:$A,$B10,'Base TU'!$B:$B,"Total Operação")/1000</f>
        <v>1911.519</v>
      </c>
      <c r="BM10" s="11">
        <f>SUMIFS('Base TU'!BN:BN,'Base TU'!$A:$A,$B10,'Base TU'!$B:$B,"Total Operação")/1000</f>
        <v>1934.6089999999999</v>
      </c>
      <c r="BN10" s="11">
        <f>SUMIFS('Base TU'!BO:BO,'Base TU'!$A:$A,$B10,'Base TU'!$B:$B,"Total Operação")/1000</f>
        <v>1869.337</v>
      </c>
      <c r="BO10" s="11">
        <f>SUMIFS('Base TU'!BP:BP,'Base TU'!$A:$A,$B10,'Base TU'!$B:$B,"Total Operação")/1000</f>
        <v>1695.7439999999999</v>
      </c>
      <c r="BQ10" s="11">
        <f>'Volume TU Norte'!BQ10+'Volume TU Sul'!BQ10</f>
        <v>141.40800000000002</v>
      </c>
      <c r="BR10" s="11">
        <f>'Volume TU Norte'!BR10+'Volume TU Sul'!BR10</f>
        <v>101.24299999999999</v>
      </c>
      <c r="BS10" s="11">
        <f>'Volume TU Norte'!BS10+'Volume TU Sul'!BS10</f>
        <v>9.7650000000000006</v>
      </c>
      <c r="BT10" s="11">
        <f>'Volume TU Norte'!BT10+'Volume TU Sul'!BT10</f>
        <v>0</v>
      </c>
      <c r="BU10" s="11">
        <f>'Volume TU Norte'!BU10+'Volume TU Sul'!BU10</f>
        <v>0</v>
      </c>
      <c r="BV10" s="11">
        <f>'Volume TU Norte'!BV10+'Volume TU Sul'!BV10</f>
        <v>319.69400000000002</v>
      </c>
      <c r="BW10" s="11">
        <f>'Volume TU Norte'!BW10+'Volume TU Sul'!BW10</f>
        <v>0</v>
      </c>
      <c r="BX10" s="11">
        <f>'Volume TU Norte'!BX10+'Volume TU Sul'!BX10</f>
        <v>0</v>
      </c>
      <c r="BY10" s="11">
        <f>'Volume TU Norte'!BY10+'Volume TU Sul'!BY10</f>
        <v>0</v>
      </c>
      <c r="BZ10" s="11">
        <f>'Volume TU Norte'!BZ10+'Volume TU Sul'!BZ10</f>
        <v>0</v>
      </c>
      <c r="CA10" s="11">
        <f>'Volume TU Norte'!CA10+'Volume TU Sul'!CA10</f>
        <v>0</v>
      </c>
      <c r="CB10" s="11">
        <f>'Volume TU Norte'!CB10+'Volume TU Sul'!CB10</f>
        <v>0</v>
      </c>
    </row>
    <row r="11" spans="1:80" ht="15.75" x14ac:dyDescent="0.25">
      <c r="B11" s="10" t="s">
        <v>45</v>
      </c>
      <c r="D11" s="11">
        <f>SUMIFS('Base TU'!E:E,'Base TU'!$A:$A,$B11,'Base TU'!$B:$B,"Total Operação")/1000</f>
        <v>343.24200000000002</v>
      </c>
      <c r="E11" s="11">
        <f>SUMIFS('Base TU'!F:F,'Base TU'!$A:$A,$B11,'Base TU'!$B:$B,"Total Operação")/1000</f>
        <v>222.58500000000001</v>
      </c>
      <c r="F11" s="11">
        <f>SUMIFS('Base TU'!G:G,'Base TU'!$A:$A,$B11,'Base TU'!$B:$B,"Total Operação")/1000</f>
        <v>259.31900000000002</v>
      </c>
      <c r="G11" s="11">
        <f>SUMIFS('Base TU'!H:H,'Base TU'!$A:$A,$B11,'Base TU'!$B:$B,"Total Operação")/1000</f>
        <v>317.08699999999999</v>
      </c>
      <c r="H11" s="11">
        <f>SUMIFS('Base TU'!I:I,'Base TU'!$A:$A,$B11,'Base TU'!$B:$B,"Total Operação")/1000</f>
        <v>643.20699999999999</v>
      </c>
      <c r="I11" s="11">
        <f>SUMIFS('Base TU'!J:J,'Base TU'!$A:$A,$B11,'Base TU'!$B:$B,"Total Operação")/1000</f>
        <v>906.71199999999999</v>
      </c>
      <c r="J11" s="11">
        <f>SUMIFS('Base TU'!K:K,'Base TU'!$A:$A,$B11,'Base TU'!$B:$B,"Total Operação")/1000</f>
        <v>757.60699999999997</v>
      </c>
      <c r="K11" s="11">
        <f>SUMIFS('Base TU'!L:L,'Base TU'!$A:$A,$B11,'Base TU'!$B:$B,"Total Operação")/1000</f>
        <v>841.56399999999996</v>
      </c>
      <c r="L11" s="11">
        <f>SUMIFS('Base TU'!M:M,'Base TU'!$A:$A,$B11,'Base TU'!$B:$B,"Total Operação")/1000</f>
        <v>869.16</v>
      </c>
      <c r="M11" s="11">
        <f>SUMIFS('Base TU'!N:N,'Base TU'!$A:$A,$B11,'Base TU'!$B:$B,"Total Operação")/1000</f>
        <v>1096.123</v>
      </c>
      <c r="N11" s="11">
        <f>SUMIFS('Base TU'!O:O,'Base TU'!$A:$A,$B11,'Base TU'!$B:$B,"Total Operação")/1000</f>
        <v>960.16800000000001</v>
      </c>
      <c r="O11" s="11">
        <f>SUMIFS('Base TU'!P:P,'Base TU'!$A:$A,$B11,'Base TU'!$B:$B,"Total Operação")/1000</f>
        <v>855.66800000000001</v>
      </c>
      <c r="Q11" s="11">
        <f>SUMIFS('Base TU'!R:R,'Base TU'!$A:$A,$B11,'Base TU'!$B:$B,"Total Operação")/1000</f>
        <v>426.322</v>
      </c>
      <c r="R11" s="11">
        <f>SUMIFS('Base TU'!S:S,'Base TU'!$A:$A,$B11,'Base TU'!$B:$B,"Total Operação")/1000</f>
        <v>173.79400000000001</v>
      </c>
      <c r="S11" s="11">
        <f>SUMIFS('Base TU'!T:T,'Base TU'!$A:$A,$B11,'Base TU'!$B:$B,"Total Operação")/1000</f>
        <v>156.52699999999999</v>
      </c>
      <c r="T11" s="11">
        <f>SUMIFS('Base TU'!U:U,'Base TU'!$A:$A,$B11,'Base TU'!$B:$B,"Total Operação")/1000</f>
        <v>329.55700000000002</v>
      </c>
      <c r="U11" s="11">
        <f>SUMIFS('Base TU'!V:V,'Base TU'!$A:$A,$B11,'Base TU'!$B:$B,"Total Operação")/1000</f>
        <v>818.79600000000005</v>
      </c>
      <c r="V11" s="11">
        <f>SUMIFS('Base TU'!W:W,'Base TU'!$A:$A,$B11,'Base TU'!$B:$B,"Total Operação")/1000</f>
        <v>636.71400000000006</v>
      </c>
      <c r="W11" s="11">
        <f>SUMIFS('Base TU'!X:X,'Base TU'!$A:$A,$B11,'Base TU'!$B:$B,"Total Operação")/1000</f>
        <v>584.45299999999997</v>
      </c>
      <c r="X11" s="11">
        <f>SUMIFS('Base TU'!Y:Y,'Base TU'!$A:$A,$B11,'Base TU'!$B:$B,"Total Operação")/1000</f>
        <v>613.09</v>
      </c>
      <c r="Y11" s="11">
        <f>SUMIFS('Base TU'!Z:Z,'Base TU'!$A:$A,$B11,'Base TU'!$B:$B,"Total Operação")/1000</f>
        <v>630.28700000000003</v>
      </c>
      <c r="Z11" s="11">
        <f>SUMIFS('Base TU'!AA:AA,'Base TU'!$A:$A,$B11,'Base TU'!$B:$B,"Total Operação")/1000</f>
        <v>583.24</v>
      </c>
      <c r="AA11" s="11">
        <f>SUMIFS('Base TU'!AB:AB,'Base TU'!$A:$A,$B11,'Base TU'!$B:$B,"Total Operação")/1000</f>
        <v>567.45100000000002</v>
      </c>
      <c r="AB11" s="11">
        <f>SUMIFS('Base TU'!AC:AC,'Base TU'!$A:$A,$B11,'Base TU'!$B:$B,"Total Operação")/1000</f>
        <v>443.73700000000002</v>
      </c>
      <c r="AD11" s="11">
        <f>SUMIFS('Base TU'!AE:AE,'Base TU'!$A:$A,$B11,'Base TU'!$B:$B,"Total Operação")/1000</f>
        <v>502.69900000000001</v>
      </c>
      <c r="AE11" s="11">
        <f>SUMIFS('Base TU'!AF:AF,'Base TU'!$A:$A,$B11,'Base TU'!$B:$B,"Total Operação")/1000</f>
        <v>297.03199999999998</v>
      </c>
      <c r="AF11" s="11">
        <f>SUMIFS('Base TU'!AG:AG,'Base TU'!$A:$A,$B11,'Base TU'!$B:$B,"Total Operação")/1000</f>
        <v>221.357</v>
      </c>
      <c r="AG11" s="11">
        <f>SUMIFS('Base TU'!AH:AH,'Base TU'!$A:$A,$B11,'Base TU'!$B:$B,"Total Operação")/1000</f>
        <v>254.703</v>
      </c>
      <c r="AH11" s="11">
        <f>SUMIFS('Base TU'!AI:AI,'Base TU'!$A:$A,$B11,'Base TU'!$B:$B,"Total Operação")/1000</f>
        <v>640.70500000000004</v>
      </c>
      <c r="AI11" s="11">
        <f>SUMIFS('Base TU'!AJ:AJ,'Base TU'!$A:$A,$B11,'Base TU'!$B:$B,"Total Operação")/1000</f>
        <v>692.89099999999996</v>
      </c>
      <c r="AJ11" s="11">
        <f>SUMIFS('Base TU'!AK:AK,'Base TU'!$A:$A,$B11,'Base TU'!$B:$B,"Total Operação")/1000</f>
        <v>483.19299999999998</v>
      </c>
      <c r="AK11" s="11">
        <f>SUMIFS('Base TU'!AL:AL,'Base TU'!$A:$A,$B11,'Base TU'!$B:$B,"Total Operação")/1000</f>
        <v>488.12</v>
      </c>
      <c r="AL11" s="11">
        <f>SUMIFS('Base TU'!AM:AM,'Base TU'!$A:$A,$B11,'Base TU'!$B:$B,"Total Operação")/1000</f>
        <v>525.60400000000004</v>
      </c>
      <c r="AM11" s="11">
        <f>SUMIFS('Base TU'!AN:AN,'Base TU'!$A:$A,$B11,'Base TU'!$B:$B,"Total Operação")/1000</f>
        <v>601.84799999999996</v>
      </c>
      <c r="AN11" s="11">
        <f>SUMIFS('Base TU'!AO:AO,'Base TU'!$A:$A,$B11,'Base TU'!$B:$B,"Total Operação")/1000</f>
        <v>340.06099999999998</v>
      </c>
      <c r="AO11" s="11">
        <f>SUMIFS('Base TU'!AP:AP,'Base TU'!$A:$A,$B11,'Base TU'!$B:$B,"Total Operação")/1000</f>
        <v>373.69299999999998</v>
      </c>
      <c r="AQ11" s="11">
        <f>SUMIFS('Base TU'!AR:AR,'Base TU'!$A:$A,$B11,'Base TU'!$B:$B,"Total Operação")/1000</f>
        <v>214.29900000000001</v>
      </c>
      <c r="AR11" s="11">
        <f>SUMIFS('Base TU'!AS:AS,'Base TU'!$A:$A,$B11,'Base TU'!$B:$B,"Total Operação")/1000</f>
        <v>124.41200000000001</v>
      </c>
      <c r="AS11" s="11">
        <f>SUMIFS('Base TU'!AT:AT,'Base TU'!$A:$A,$B11,'Base TU'!$B:$B,"Total Operação")/1000</f>
        <v>226.78800000000001</v>
      </c>
      <c r="AT11" s="11">
        <f>SUMIFS('Base TU'!AU:AU,'Base TU'!$A:$A,$B11,'Base TU'!$B:$B,"Total Operação")/1000</f>
        <v>394.36799999999999</v>
      </c>
      <c r="AU11" s="11">
        <f>SUMIFS('Base TU'!AV:AV,'Base TU'!$A:$A,$B11,'Base TU'!$B:$B,"Total Operação")/1000</f>
        <v>479.4</v>
      </c>
      <c r="AV11" s="11">
        <f>SUMIFS('Base TU'!AW:AW,'Base TU'!$A:$A,$B11,'Base TU'!$B:$B,"Total Operação")/1000</f>
        <v>380.56900000000002</v>
      </c>
      <c r="AW11" s="11">
        <f>SUMIFS('Base TU'!AX:AX,'Base TU'!$A:$A,$B11,'Base TU'!$B:$B,"Total Operação")/1000</f>
        <v>437.48500000000001</v>
      </c>
      <c r="AX11" s="11">
        <f>SUMIFS('Base TU'!AY:AY,'Base TU'!$A:$A,$B11,'Base TU'!$B:$B,"Total Operação")/1000</f>
        <v>351.40899999999999</v>
      </c>
      <c r="AY11" s="11">
        <f>SUMIFS('Base TU'!AZ:AZ,'Base TU'!$A:$A,$B11,'Base TU'!$B:$B,"Total Operação")/1000</f>
        <v>381.16</v>
      </c>
      <c r="AZ11" s="11">
        <f>SUMIFS('Base TU'!BA:BA,'Base TU'!$A:$A,$B11,'Base TU'!$B:$B,"Total Operação")/1000</f>
        <v>350.45499999999998</v>
      </c>
      <c r="BA11" s="11">
        <f>SUMIFS('Base TU'!BB:BB,'Base TU'!$A:$A,$B11,'Base TU'!$B:$B,"Total Operação")/1000</f>
        <v>398.86900000000003</v>
      </c>
      <c r="BB11" s="11">
        <f>SUMIFS('Base TU'!BC:BC,'Base TU'!$A:$A,$B11,'Base TU'!$B:$B,"Total Operação")/1000</f>
        <v>591.68700000000001</v>
      </c>
      <c r="BD11" s="11">
        <f>SUMIFS('Base TU'!BE:BE,'Base TU'!$A:$A,$B11,'Base TU'!$B:$B,"Total Operação")/1000</f>
        <v>400.38</v>
      </c>
      <c r="BE11" s="11">
        <f>SUMIFS('Base TU'!BF:BF,'Base TU'!$A:$A,$B11,'Base TU'!$B:$B,"Total Operação")/1000</f>
        <v>266.399</v>
      </c>
      <c r="BF11" s="11">
        <f>SUMIFS('Base TU'!BG:BG,'Base TU'!$A:$A,$B11,'Base TU'!$B:$B,"Total Operação")/1000</f>
        <v>217.00299999999999</v>
      </c>
      <c r="BG11" s="11">
        <f>SUMIFS('Base TU'!BH:BH,'Base TU'!$A:$A,$B11,'Base TU'!$B:$B,"Total Operação")/1000</f>
        <v>360.52300000000002</v>
      </c>
      <c r="BH11" s="11">
        <f>SUMIFS('Base TU'!BI:BI,'Base TU'!$A:$A,$B11,'Base TU'!$B:$B,"Total Operação")/1000</f>
        <v>650.20399999999995</v>
      </c>
      <c r="BI11" s="11">
        <f>SUMIFS('Base TU'!BJ:BJ,'Base TU'!$A:$A,$B11,'Base TU'!$B:$B,"Total Operação")/1000</f>
        <v>535.26300000000003</v>
      </c>
      <c r="BJ11" s="11">
        <f>SUMIFS('Base TU'!BK:BK,'Base TU'!$A:$A,$B11,'Base TU'!$B:$B,"Total Operação")/1000</f>
        <v>496.44</v>
      </c>
      <c r="BK11" s="11">
        <f>SUMIFS('Base TU'!BL:BL,'Base TU'!$A:$A,$B11,'Base TU'!$B:$B,"Total Operação")/1000</f>
        <v>772.58</v>
      </c>
      <c r="BL11" s="11">
        <f>SUMIFS('Base TU'!BM:BM,'Base TU'!$A:$A,$B11,'Base TU'!$B:$B,"Total Operação")/1000</f>
        <v>1080.2809999999999</v>
      </c>
      <c r="BM11" s="11">
        <f>SUMIFS('Base TU'!BN:BN,'Base TU'!$A:$A,$B11,'Base TU'!$B:$B,"Total Operação")/1000</f>
        <v>1204.5820000000001</v>
      </c>
      <c r="BN11" s="11">
        <f>SUMIFS('Base TU'!BO:BO,'Base TU'!$A:$A,$B11,'Base TU'!$B:$B,"Total Operação")/1000</f>
        <v>1090.213</v>
      </c>
      <c r="BO11" s="11">
        <f>SUMIFS('Base TU'!BP:BP,'Base TU'!$A:$A,$B11,'Base TU'!$B:$B,"Total Operação")/1000</f>
        <v>831.93499999999995</v>
      </c>
      <c r="BQ11" s="11">
        <f>'Volume TU Norte'!BQ11+'Volume TU Sul'!BQ11</f>
        <v>611.04700000000003</v>
      </c>
      <c r="BR11" s="11">
        <f>'Volume TU Norte'!BR11+'Volume TU Sul'!BR11</f>
        <v>150.06</v>
      </c>
      <c r="BS11" s="11">
        <f>'Volume TU Norte'!BS11+'Volume TU Sul'!BS11</f>
        <v>236.76299999999998</v>
      </c>
      <c r="BT11" s="11">
        <f>'Volume TU Norte'!BT11+'Volume TU Sul'!BT11</f>
        <v>359.12799999999999</v>
      </c>
      <c r="BU11" s="11">
        <f>'Volume TU Norte'!BU11+'Volume TU Sul'!BU11</f>
        <v>856.17700000000002</v>
      </c>
      <c r="BV11" s="11">
        <f>'Volume TU Norte'!BV11+'Volume TU Sul'!BV11</f>
        <v>988.53899999999999</v>
      </c>
      <c r="BW11" s="11">
        <f>'Volume TU Norte'!BW11+'Volume TU Sul'!BW11</f>
        <v>0</v>
      </c>
      <c r="BX11" s="11">
        <f>'Volume TU Norte'!BX11+'Volume TU Sul'!BX11</f>
        <v>0</v>
      </c>
      <c r="BY11" s="11">
        <f>'Volume TU Norte'!BY11+'Volume TU Sul'!BY11</f>
        <v>0</v>
      </c>
      <c r="BZ11" s="11">
        <f>'Volume TU Norte'!BZ11+'Volume TU Sul'!BZ11</f>
        <v>0</v>
      </c>
      <c r="CA11" s="11">
        <f>'Volume TU Norte'!CA11+'Volume TU Sul'!CA11</f>
        <v>0</v>
      </c>
      <c r="CB11" s="11">
        <f>'Volume TU Norte'!CB11+'Volume TU Sul'!CB11</f>
        <v>0</v>
      </c>
    </row>
    <row r="12" spans="1:80" ht="15.75" x14ac:dyDescent="0.25">
      <c r="B12" s="10" t="s">
        <v>49</v>
      </c>
      <c r="D12" s="11">
        <f>SUMIFS('Base TU'!E:E,'Base TU'!$A:$A,$B12,'Base TU'!$B:$B,"Total Operação")/1000</f>
        <v>40.015999999999998</v>
      </c>
      <c r="E12" s="11">
        <f>SUMIFS('Base TU'!F:F,'Base TU'!$A:$A,$B12,'Base TU'!$B:$B,"Total Operação")/1000</f>
        <v>26.385000000000002</v>
      </c>
      <c r="F12" s="11">
        <f>SUMIFS('Base TU'!G:G,'Base TU'!$A:$A,$B12,'Base TU'!$B:$B,"Total Operação")/1000</f>
        <v>29.763999999999999</v>
      </c>
      <c r="G12" s="11">
        <f>SUMIFS('Base TU'!H:H,'Base TU'!$A:$A,$B12,'Base TU'!$B:$B,"Total Operação")/1000</f>
        <v>37.642000000000003</v>
      </c>
      <c r="H12" s="11">
        <f>SUMIFS('Base TU'!I:I,'Base TU'!$A:$A,$B12,'Base TU'!$B:$B,"Total Operação")/1000</f>
        <v>94.590999999999994</v>
      </c>
      <c r="I12" s="11">
        <f>SUMIFS('Base TU'!J:J,'Base TU'!$A:$A,$B12,'Base TU'!$B:$B,"Total Operação")/1000</f>
        <v>118.747</v>
      </c>
      <c r="J12" s="11">
        <f>SUMIFS('Base TU'!K:K,'Base TU'!$A:$A,$B12,'Base TU'!$B:$B,"Total Operação")/1000</f>
        <v>135.369</v>
      </c>
      <c r="K12" s="11">
        <f>SUMIFS('Base TU'!L:L,'Base TU'!$A:$A,$B12,'Base TU'!$B:$B,"Total Operação")/1000</f>
        <v>148.98500000000001</v>
      </c>
      <c r="L12" s="11">
        <f>SUMIFS('Base TU'!M:M,'Base TU'!$A:$A,$B12,'Base TU'!$B:$B,"Total Operação")/1000</f>
        <v>195.93199999999999</v>
      </c>
      <c r="M12" s="11">
        <f>SUMIFS('Base TU'!N:N,'Base TU'!$A:$A,$B12,'Base TU'!$B:$B,"Total Operação")/1000</f>
        <v>149.495</v>
      </c>
      <c r="N12" s="11">
        <f>SUMIFS('Base TU'!O:O,'Base TU'!$A:$A,$B12,'Base TU'!$B:$B,"Total Operação")/1000</f>
        <v>157.22999999999999</v>
      </c>
      <c r="O12" s="11">
        <f>SUMIFS('Base TU'!P:P,'Base TU'!$A:$A,$B12,'Base TU'!$B:$B,"Total Operação")/1000</f>
        <v>121.94</v>
      </c>
      <c r="Q12" s="11">
        <f>SUMIFS('Base TU'!R:R,'Base TU'!$A:$A,$B12,'Base TU'!$B:$B,"Total Operação")/1000</f>
        <v>101.56399999999999</v>
      </c>
      <c r="R12" s="11">
        <f>SUMIFS('Base TU'!S:S,'Base TU'!$A:$A,$B12,'Base TU'!$B:$B,"Total Operação")/1000</f>
        <v>70.692999999999998</v>
      </c>
      <c r="S12" s="11">
        <f>SUMIFS('Base TU'!T:T,'Base TU'!$A:$A,$B12,'Base TU'!$B:$B,"Total Operação")/1000</f>
        <v>52.874000000000002</v>
      </c>
      <c r="T12" s="11">
        <f>SUMIFS('Base TU'!U:U,'Base TU'!$A:$A,$B12,'Base TU'!$B:$B,"Total Operação")/1000</f>
        <v>118.539</v>
      </c>
      <c r="U12" s="11">
        <f>SUMIFS('Base TU'!V:V,'Base TU'!$A:$A,$B12,'Base TU'!$B:$B,"Total Operação")/1000</f>
        <v>108.35</v>
      </c>
      <c r="V12" s="11">
        <f>SUMIFS('Base TU'!W:W,'Base TU'!$A:$A,$B12,'Base TU'!$B:$B,"Total Operação")/1000</f>
        <v>77.277000000000001</v>
      </c>
      <c r="W12" s="11">
        <f>SUMIFS('Base TU'!X:X,'Base TU'!$A:$A,$B12,'Base TU'!$B:$B,"Total Operação")/1000</f>
        <v>76.747</v>
      </c>
      <c r="X12" s="11">
        <f>SUMIFS('Base TU'!Y:Y,'Base TU'!$A:$A,$B12,'Base TU'!$B:$B,"Total Operação")/1000</f>
        <v>91.299000000000007</v>
      </c>
      <c r="Y12" s="11">
        <f>SUMIFS('Base TU'!Z:Z,'Base TU'!$A:$A,$B12,'Base TU'!$B:$B,"Total Operação")/1000</f>
        <v>99.471000000000004</v>
      </c>
      <c r="Z12" s="11">
        <f>SUMIFS('Base TU'!AA:AA,'Base TU'!$A:$A,$B12,'Base TU'!$B:$B,"Total Operação")/1000</f>
        <v>110.258</v>
      </c>
      <c r="AA12" s="11">
        <f>SUMIFS('Base TU'!AB:AB,'Base TU'!$A:$A,$B12,'Base TU'!$B:$B,"Total Operação")/1000</f>
        <v>95.177000000000007</v>
      </c>
      <c r="AB12" s="11">
        <f>SUMIFS('Base TU'!AC:AC,'Base TU'!$A:$A,$B12,'Base TU'!$B:$B,"Total Operação")/1000</f>
        <v>96.216999999999999</v>
      </c>
      <c r="AD12" s="11">
        <f>SUMIFS('Base TU'!AE:AE,'Base TU'!$A:$A,$B12,'Base TU'!$B:$B,"Total Operação")/1000</f>
        <v>101.39400000000001</v>
      </c>
      <c r="AE12" s="11">
        <f>SUMIFS('Base TU'!AF:AF,'Base TU'!$A:$A,$B12,'Base TU'!$B:$B,"Total Operação")/1000</f>
        <v>79.974999999999994</v>
      </c>
      <c r="AF12" s="11">
        <f>SUMIFS('Base TU'!AG:AG,'Base TU'!$A:$A,$B12,'Base TU'!$B:$B,"Total Operação")/1000</f>
        <v>58.162999999999997</v>
      </c>
      <c r="AG12" s="11">
        <f>SUMIFS('Base TU'!AH:AH,'Base TU'!$A:$A,$B12,'Base TU'!$B:$B,"Total Operação")/1000</f>
        <v>72.632000000000005</v>
      </c>
      <c r="AH12" s="11">
        <f>SUMIFS('Base TU'!AI:AI,'Base TU'!$A:$A,$B12,'Base TU'!$B:$B,"Total Operação")/1000</f>
        <v>110.30200000000001</v>
      </c>
      <c r="AI12" s="11">
        <f>SUMIFS('Base TU'!AJ:AJ,'Base TU'!$A:$A,$B12,'Base TU'!$B:$B,"Total Operação")/1000</f>
        <v>142.22499999999999</v>
      </c>
      <c r="AJ12" s="11">
        <f>SUMIFS('Base TU'!AK:AK,'Base TU'!$A:$A,$B12,'Base TU'!$B:$B,"Total Operação")/1000</f>
        <v>211.946</v>
      </c>
      <c r="AK12" s="11">
        <f>SUMIFS('Base TU'!AL:AL,'Base TU'!$A:$A,$B12,'Base TU'!$B:$B,"Total Operação")/1000</f>
        <v>215.261</v>
      </c>
      <c r="AL12" s="11">
        <f>SUMIFS('Base TU'!AM:AM,'Base TU'!$A:$A,$B12,'Base TU'!$B:$B,"Total Operação")/1000</f>
        <v>148.04499999999999</v>
      </c>
      <c r="AM12" s="11">
        <f>SUMIFS('Base TU'!AN:AN,'Base TU'!$A:$A,$B12,'Base TU'!$B:$B,"Total Operação")/1000</f>
        <v>152.613</v>
      </c>
      <c r="AN12" s="11">
        <f>SUMIFS('Base TU'!AO:AO,'Base TU'!$A:$A,$B12,'Base TU'!$B:$B,"Total Operação")/1000</f>
        <v>217.358</v>
      </c>
      <c r="AO12" s="11">
        <f>SUMIFS('Base TU'!AP:AP,'Base TU'!$A:$A,$B12,'Base TU'!$B:$B,"Total Operação")/1000</f>
        <v>261.14299999999997</v>
      </c>
      <c r="AQ12" s="11">
        <f>SUMIFS('Base TU'!AR:AR,'Base TU'!$A:$A,$B12,'Base TU'!$B:$B,"Total Operação")/1000</f>
        <v>232.57499999999999</v>
      </c>
      <c r="AR12" s="11">
        <f>SUMIFS('Base TU'!AS:AS,'Base TU'!$A:$A,$B12,'Base TU'!$B:$B,"Total Operação")/1000</f>
        <v>136.28800000000001</v>
      </c>
      <c r="AS12" s="11">
        <f>SUMIFS('Base TU'!AT:AT,'Base TU'!$A:$A,$B12,'Base TU'!$B:$B,"Total Operação")/1000</f>
        <v>143.88900000000001</v>
      </c>
      <c r="AT12" s="11">
        <f>SUMIFS('Base TU'!AU:AU,'Base TU'!$A:$A,$B12,'Base TU'!$B:$B,"Total Operação")/1000</f>
        <v>188.62</v>
      </c>
      <c r="AU12" s="11">
        <f>SUMIFS('Base TU'!AV:AV,'Base TU'!$A:$A,$B12,'Base TU'!$B:$B,"Total Operação")/1000</f>
        <v>288.45</v>
      </c>
      <c r="AV12" s="11">
        <f>SUMIFS('Base TU'!AW:AW,'Base TU'!$A:$A,$B12,'Base TU'!$B:$B,"Total Operação")/1000</f>
        <v>275.75400000000002</v>
      </c>
      <c r="AW12" s="11">
        <f>SUMIFS('Base TU'!AX:AX,'Base TU'!$A:$A,$B12,'Base TU'!$B:$B,"Total Operação")/1000</f>
        <v>306.30700000000002</v>
      </c>
      <c r="AX12" s="11">
        <f>SUMIFS('Base TU'!AY:AY,'Base TU'!$A:$A,$B12,'Base TU'!$B:$B,"Total Operação")/1000</f>
        <v>261.45100000000002</v>
      </c>
      <c r="AY12" s="11">
        <f>SUMIFS('Base TU'!AZ:AZ,'Base TU'!$A:$A,$B12,'Base TU'!$B:$B,"Total Operação")/1000</f>
        <v>176.59299999999999</v>
      </c>
      <c r="AZ12" s="11">
        <f>SUMIFS('Base TU'!BA:BA,'Base TU'!$A:$A,$B12,'Base TU'!$B:$B,"Total Operação")/1000</f>
        <v>218.018</v>
      </c>
      <c r="BA12" s="11">
        <f>SUMIFS('Base TU'!BB:BB,'Base TU'!$A:$A,$B12,'Base TU'!$B:$B,"Total Operação")/1000</f>
        <v>247.828</v>
      </c>
      <c r="BB12" s="11">
        <f>SUMIFS('Base TU'!BC:BC,'Base TU'!$A:$A,$B12,'Base TU'!$B:$B,"Total Operação")/1000</f>
        <v>292.017</v>
      </c>
      <c r="BD12" s="11">
        <f>SUMIFS('Base TU'!BE:BE,'Base TU'!$A:$A,$B12,'Base TU'!$B:$B,"Total Operação")/1000</f>
        <v>272.86500000000001</v>
      </c>
      <c r="BE12" s="11">
        <f>SUMIFS('Base TU'!BF:BF,'Base TU'!$A:$A,$B12,'Base TU'!$B:$B,"Total Operação")/1000</f>
        <v>211.18799999999999</v>
      </c>
      <c r="BF12" s="11">
        <f>SUMIFS('Base TU'!BG:BG,'Base TU'!$A:$A,$B12,'Base TU'!$B:$B,"Total Operação")/1000</f>
        <v>101.229</v>
      </c>
      <c r="BG12" s="11">
        <f>SUMIFS('Base TU'!BH:BH,'Base TU'!$A:$A,$B12,'Base TU'!$B:$B,"Total Operação")/1000</f>
        <v>247.22800000000001</v>
      </c>
      <c r="BH12" s="11">
        <f>SUMIFS('Base TU'!BI:BI,'Base TU'!$A:$A,$B12,'Base TU'!$B:$B,"Total Operação")/1000</f>
        <v>315.43700000000001</v>
      </c>
      <c r="BI12" s="11">
        <f>SUMIFS('Base TU'!BJ:BJ,'Base TU'!$A:$A,$B12,'Base TU'!$B:$B,"Total Operação")/1000</f>
        <v>290.39</v>
      </c>
      <c r="BJ12" s="11">
        <f>SUMIFS('Base TU'!BK:BK,'Base TU'!$A:$A,$B12,'Base TU'!$B:$B,"Total Operação")/1000</f>
        <v>314.70800000000003</v>
      </c>
      <c r="BK12" s="11">
        <f>SUMIFS('Base TU'!BL:BL,'Base TU'!$A:$A,$B12,'Base TU'!$B:$B,"Total Operação")/1000</f>
        <v>229.65600000000001</v>
      </c>
      <c r="BL12" s="11">
        <f>SUMIFS('Base TU'!BM:BM,'Base TU'!$A:$A,$B12,'Base TU'!$B:$B,"Total Operação")/1000</f>
        <v>247.761</v>
      </c>
      <c r="BM12" s="11">
        <f>SUMIFS('Base TU'!BN:BN,'Base TU'!$A:$A,$B12,'Base TU'!$B:$B,"Total Operação")/1000</f>
        <v>322.07100000000003</v>
      </c>
      <c r="BN12" s="11">
        <f>SUMIFS('Base TU'!BO:BO,'Base TU'!$A:$A,$B12,'Base TU'!$B:$B,"Total Operação")/1000</f>
        <v>313.08699999999999</v>
      </c>
      <c r="BO12" s="11">
        <f>SUMIFS('Base TU'!BP:BP,'Base TU'!$A:$A,$B12,'Base TU'!$B:$B,"Total Operação")/1000</f>
        <v>309.625</v>
      </c>
      <c r="BQ12" s="11">
        <f>'Volume TU Norte'!BQ12+'Volume TU Sul'!BQ12</f>
        <v>329.63</v>
      </c>
      <c r="BR12" s="11">
        <f>'Volume TU Norte'!BR12+'Volume TU Sul'!BR12</f>
        <v>282.82600000000002</v>
      </c>
      <c r="BS12" s="11">
        <f>'Volume TU Norte'!BS12+'Volume TU Sul'!BS12</f>
        <v>157.01299999999998</v>
      </c>
      <c r="BT12" s="11">
        <f>'Volume TU Norte'!BT12+'Volume TU Sul'!BT12</f>
        <v>189.655</v>
      </c>
      <c r="BU12" s="11">
        <f>'Volume TU Norte'!BU12+'Volume TU Sul'!BU12</f>
        <v>225.31299999999999</v>
      </c>
      <c r="BV12" s="11">
        <f>'Volume TU Norte'!BV12+'Volume TU Sul'!BV12</f>
        <v>246.636</v>
      </c>
      <c r="BW12" s="11">
        <f>'Volume TU Norte'!BW12+'Volume TU Sul'!BW12</f>
        <v>0</v>
      </c>
      <c r="BX12" s="11">
        <f>'Volume TU Norte'!BX12+'Volume TU Sul'!BX12</f>
        <v>0</v>
      </c>
      <c r="BY12" s="11">
        <f>'Volume TU Norte'!BY12+'Volume TU Sul'!BY12</f>
        <v>0</v>
      </c>
      <c r="BZ12" s="11">
        <f>'Volume TU Norte'!BZ12+'Volume TU Sul'!BZ12</f>
        <v>0</v>
      </c>
      <c r="CA12" s="11">
        <f>'Volume TU Norte'!CA12+'Volume TU Sul'!CA12</f>
        <v>0</v>
      </c>
      <c r="CB12" s="11">
        <f>'Volume TU Norte'!CB12+'Volume TU Sul'!CB12</f>
        <v>0</v>
      </c>
    </row>
    <row r="13" spans="1:80" ht="15.75" x14ac:dyDescent="0.25">
      <c r="B13" s="10" t="s">
        <v>64</v>
      </c>
      <c r="D13" s="11">
        <f>SUMIFS('Base TU'!E:E,'Base TU'!$A:$A,$B13,'Base TU'!$B:$B,"Total Operação")/1000</f>
        <v>56.14</v>
      </c>
      <c r="E13" s="11">
        <f>SUMIFS('Base TU'!F:F,'Base TU'!$A:$A,$B13,'Base TU'!$B:$B,"Total Operação")/1000</f>
        <v>1.9339999999999999</v>
      </c>
      <c r="F13" s="11">
        <f>SUMIFS('Base TU'!G:G,'Base TU'!$A:$A,$B13,'Base TU'!$B:$B,"Total Operação")/1000</f>
        <v>2.9740000000000002</v>
      </c>
      <c r="G13" s="11">
        <f>SUMIFS('Base TU'!H:H,'Base TU'!$A:$A,$B13,'Base TU'!$B:$B,"Total Operação")/1000</f>
        <v>0</v>
      </c>
      <c r="H13" s="11">
        <f>SUMIFS('Base TU'!I:I,'Base TU'!$A:$A,$B13,'Base TU'!$B:$B,"Total Operação")/1000</f>
        <v>0</v>
      </c>
      <c r="I13" s="11">
        <f>SUMIFS('Base TU'!J:J,'Base TU'!$A:$A,$B13,'Base TU'!$B:$B,"Total Operação")/1000</f>
        <v>0</v>
      </c>
      <c r="J13" s="11">
        <f>SUMIFS('Base TU'!K:K,'Base TU'!$A:$A,$B13,'Base TU'!$B:$B,"Total Operação")/1000</f>
        <v>0</v>
      </c>
      <c r="K13" s="11">
        <f>SUMIFS('Base TU'!L:L,'Base TU'!$A:$A,$B13,'Base TU'!$B:$B,"Total Operação")/1000</f>
        <v>0</v>
      </c>
      <c r="L13" s="11">
        <f>SUMIFS('Base TU'!M:M,'Base TU'!$A:$A,$B13,'Base TU'!$B:$B,"Total Operação")/1000</f>
        <v>0</v>
      </c>
      <c r="M13" s="11">
        <f>SUMIFS('Base TU'!N:N,'Base TU'!$A:$A,$B13,'Base TU'!$B:$B,"Total Operação")/1000</f>
        <v>0</v>
      </c>
      <c r="N13" s="11">
        <f>SUMIFS('Base TU'!O:O,'Base TU'!$A:$A,$B13,'Base TU'!$B:$B,"Total Operação")/1000</f>
        <v>9.1210000000000004</v>
      </c>
      <c r="O13" s="11">
        <f>SUMIFS('Base TU'!P:P,'Base TU'!$A:$A,$B13,'Base TU'!$B:$B,"Total Operação")/1000</f>
        <v>22.268999999999998</v>
      </c>
      <c r="Q13" s="11">
        <f>SUMIFS('Base TU'!R:R,'Base TU'!$A:$A,$B13,'Base TU'!$B:$B,"Total Operação")/1000</f>
        <v>62.997999999999998</v>
      </c>
      <c r="R13" s="11">
        <f>SUMIFS('Base TU'!S:S,'Base TU'!$A:$A,$B13,'Base TU'!$B:$B,"Total Operação")/1000</f>
        <v>82.959000000000003</v>
      </c>
      <c r="S13" s="11">
        <f>SUMIFS('Base TU'!T:T,'Base TU'!$A:$A,$B13,'Base TU'!$B:$B,"Total Operação")/1000</f>
        <v>18.082000000000001</v>
      </c>
      <c r="T13" s="11">
        <f>SUMIFS('Base TU'!U:U,'Base TU'!$A:$A,$B13,'Base TU'!$B:$B,"Total Operação")/1000</f>
        <v>0</v>
      </c>
      <c r="U13" s="11">
        <f>SUMIFS('Base TU'!V:V,'Base TU'!$A:$A,$B13,'Base TU'!$B:$B,"Total Operação")/1000</f>
        <v>0</v>
      </c>
      <c r="V13" s="11">
        <f>SUMIFS('Base TU'!W:W,'Base TU'!$A:$A,$B13,'Base TU'!$B:$B,"Total Operação")/1000</f>
        <v>0</v>
      </c>
      <c r="W13" s="11">
        <f>SUMIFS('Base TU'!X:X,'Base TU'!$A:$A,$B13,'Base TU'!$B:$B,"Total Operação")/1000</f>
        <v>0</v>
      </c>
      <c r="X13" s="11">
        <f>SUMIFS('Base TU'!Y:Y,'Base TU'!$A:$A,$B13,'Base TU'!$B:$B,"Total Operação")/1000</f>
        <v>0</v>
      </c>
      <c r="Y13" s="11">
        <f>SUMIFS('Base TU'!Z:Z,'Base TU'!$A:$A,$B13,'Base TU'!$B:$B,"Total Operação")/1000</f>
        <v>0</v>
      </c>
      <c r="Z13" s="11">
        <f>SUMIFS('Base TU'!AA:AA,'Base TU'!$A:$A,$B13,'Base TU'!$B:$B,"Total Operação")/1000</f>
        <v>0</v>
      </c>
      <c r="AA13" s="11">
        <f>SUMIFS('Base TU'!AB:AB,'Base TU'!$A:$A,$B13,'Base TU'!$B:$B,"Total Operação")/1000</f>
        <v>6.04</v>
      </c>
      <c r="AB13" s="11">
        <f>SUMIFS('Base TU'!AC:AC,'Base TU'!$A:$A,$B13,'Base TU'!$B:$B,"Total Operação")/1000</f>
        <v>13.396000000000001</v>
      </c>
      <c r="AD13" s="11">
        <f>SUMIFS('Base TU'!AE:AE,'Base TU'!$A:$A,$B13,'Base TU'!$B:$B,"Total Operação")/1000</f>
        <v>27.41</v>
      </c>
      <c r="AE13" s="11">
        <f>SUMIFS('Base TU'!AF:AF,'Base TU'!$A:$A,$B13,'Base TU'!$B:$B,"Total Operação")/1000</f>
        <v>6.7839999999999998</v>
      </c>
      <c r="AF13" s="11">
        <f>SUMIFS('Base TU'!AG:AG,'Base TU'!$A:$A,$B13,'Base TU'!$B:$B,"Total Operação")/1000</f>
        <v>0</v>
      </c>
      <c r="AG13" s="11">
        <f>SUMIFS('Base TU'!AH:AH,'Base TU'!$A:$A,$B13,'Base TU'!$B:$B,"Total Operação")/1000</f>
        <v>0</v>
      </c>
      <c r="AH13" s="11">
        <f>SUMIFS('Base TU'!AI:AI,'Base TU'!$A:$A,$B13,'Base TU'!$B:$B,"Total Operação")/1000</f>
        <v>0</v>
      </c>
      <c r="AI13" s="11">
        <f>SUMIFS('Base TU'!AJ:AJ,'Base TU'!$A:$A,$B13,'Base TU'!$B:$B,"Total Operação")/1000</f>
        <v>0</v>
      </c>
      <c r="AJ13" s="11">
        <f>SUMIFS('Base TU'!AK:AK,'Base TU'!$A:$A,$B13,'Base TU'!$B:$B,"Total Operação")/1000</f>
        <v>0</v>
      </c>
      <c r="AK13" s="11">
        <f>SUMIFS('Base TU'!AL:AL,'Base TU'!$A:$A,$B13,'Base TU'!$B:$B,"Total Operação")/1000</f>
        <v>0</v>
      </c>
      <c r="AL13" s="11">
        <f>SUMIFS('Base TU'!AM:AM,'Base TU'!$A:$A,$B13,'Base TU'!$B:$B,"Total Operação")/1000</f>
        <v>0</v>
      </c>
      <c r="AM13" s="11">
        <f>SUMIFS('Base TU'!AN:AN,'Base TU'!$A:$A,$B13,'Base TU'!$B:$B,"Total Operação")/1000</f>
        <v>0</v>
      </c>
      <c r="AN13" s="11">
        <f>SUMIFS('Base TU'!AO:AO,'Base TU'!$A:$A,$B13,'Base TU'!$B:$B,"Total Operação")/1000</f>
        <v>57.524000000000001</v>
      </c>
      <c r="AO13" s="11">
        <f>SUMIFS('Base TU'!AP:AP,'Base TU'!$A:$A,$B13,'Base TU'!$B:$B,"Total Operação")/1000</f>
        <v>87.164000000000001</v>
      </c>
      <c r="AQ13" s="11">
        <f>SUMIFS('Base TU'!AR:AR,'Base TU'!$A:$A,$B13,'Base TU'!$B:$B,"Total Operação")/1000</f>
        <v>46.884999999999998</v>
      </c>
      <c r="AR13" s="11">
        <f>SUMIFS('Base TU'!AS:AS,'Base TU'!$A:$A,$B13,'Base TU'!$B:$B,"Total Operação")/1000</f>
        <v>5.42</v>
      </c>
      <c r="AS13" s="11">
        <f>SUMIFS('Base TU'!AT:AT,'Base TU'!$A:$A,$B13,'Base TU'!$B:$B,"Total Operação")/1000</f>
        <v>0</v>
      </c>
      <c r="AT13" s="11">
        <f>SUMIFS('Base TU'!AU:AU,'Base TU'!$A:$A,$B13,'Base TU'!$B:$B,"Total Operação")/1000</f>
        <v>0</v>
      </c>
      <c r="AU13" s="11">
        <f>SUMIFS('Base TU'!AV:AV,'Base TU'!$A:$A,$B13,'Base TU'!$B:$B,"Total Operação")/1000</f>
        <v>0</v>
      </c>
      <c r="AV13" s="11">
        <f>SUMIFS('Base TU'!AW:AW,'Base TU'!$A:$A,$B13,'Base TU'!$B:$B,"Total Operação")/1000</f>
        <v>0</v>
      </c>
      <c r="AW13" s="11">
        <f>SUMIFS('Base TU'!AX:AX,'Base TU'!$A:$A,$B13,'Base TU'!$B:$B,"Total Operação")/1000</f>
        <v>0</v>
      </c>
      <c r="AX13" s="11">
        <f>SUMIFS('Base TU'!AY:AY,'Base TU'!$A:$A,$B13,'Base TU'!$B:$B,"Total Operação")/1000</f>
        <v>0</v>
      </c>
      <c r="AY13" s="11">
        <f>SUMIFS('Base TU'!AZ:AZ,'Base TU'!$A:$A,$B13,'Base TU'!$B:$B,"Total Operação")/1000</f>
        <v>0</v>
      </c>
      <c r="AZ13" s="11">
        <f>SUMIFS('Base TU'!BA:BA,'Base TU'!$A:$A,$B13,'Base TU'!$B:$B,"Total Operação")/1000</f>
        <v>0</v>
      </c>
      <c r="BA13" s="11">
        <f>SUMIFS('Base TU'!BB:BB,'Base TU'!$A:$A,$B13,'Base TU'!$B:$B,"Total Operação")/1000</f>
        <v>7.8390000000000004</v>
      </c>
      <c r="BB13" s="11">
        <f>SUMIFS('Base TU'!BC:BC,'Base TU'!$A:$A,$B13,'Base TU'!$B:$B,"Total Operação")/1000</f>
        <v>53.780999999999999</v>
      </c>
      <c r="BD13" s="11">
        <f>SUMIFS('Base TU'!BE:BE,'Base TU'!$A:$A,$B13,'Base TU'!$B:$B,"Total Operação")/1000</f>
        <v>40.94</v>
      </c>
      <c r="BE13" s="11">
        <f>SUMIFS('Base TU'!BF:BF,'Base TU'!$A:$A,$B13,'Base TU'!$B:$B,"Total Operação")/1000</f>
        <v>2.2730000000000001</v>
      </c>
      <c r="BF13" s="11">
        <f>SUMIFS('Base TU'!BG:BG,'Base TU'!$A:$A,$B13,'Base TU'!$B:$B,"Total Operação")/1000</f>
        <v>0</v>
      </c>
      <c r="BG13" s="11">
        <f>SUMIFS('Base TU'!BH:BH,'Base TU'!$A:$A,$B13,'Base TU'!$B:$B,"Total Operação")/1000</f>
        <v>0</v>
      </c>
      <c r="BH13" s="11">
        <f>SUMIFS('Base TU'!BI:BI,'Base TU'!$A:$A,$B13,'Base TU'!$B:$B,"Total Operação")/1000</f>
        <v>0</v>
      </c>
      <c r="BI13" s="11">
        <f>SUMIFS('Base TU'!BJ:BJ,'Base TU'!$A:$A,$B13,'Base TU'!$B:$B,"Total Operação")/1000</f>
        <v>0</v>
      </c>
      <c r="BJ13" s="11">
        <f>SUMIFS('Base TU'!BK:BK,'Base TU'!$A:$A,$B13,'Base TU'!$B:$B,"Total Operação")/1000</f>
        <v>0</v>
      </c>
      <c r="BK13" s="11">
        <f>SUMIFS('Base TU'!BL:BL,'Base TU'!$A:$A,$B13,'Base TU'!$B:$B,"Total Operação")/1000</f>
        <v>0</v>
      </c>
      <c r="BL13" s="11">
        <f>SUMIFS('Base TU'!BM:BM,'Base TU'!$A:$A,$B13,'Base TU'!$B:$B,"Total Operação")/1000</f>
        <v>0</v>
      </c>
      <c r="BM13" s="11">
        <f>SUMIFS('Base TU'!BN:BN,'Base TU'!$A:$A,$B13,'Base TU'!$B:$B,"Total Operação")/1000</f>
        <v>17.013000000000002</v>
      </c>
      <c r="BN13" s="11">
        <f>SUMIFS('Base TU'!BO:BO,'Base TU'!$A:$A,$B13,'Base TU'!$B:$B,"Total Operação")/1000</f>
        <v>106.58799999999999</v>
      </c>
      <c r="BO13" s="11">
        <f>SUMIFS('Base TU'!BP:BP,'Base TU'!$A:$A,$B13,'Base TU'!$B:$B,"Total Operação")/1000</f>
        <v>92.584999999999994</v>
      </c>
      <c r="BQ13" s="11">
        <f>'Volume TU Norte'!BQ13+'Volume TU Sul'!BQ13</f>
        <v>4.9530000000000003</v>
      </c>
      <c r="BR13" s="11">
        <f>'Volume TU Norte'!BR13+'Volume TU Sul'!BR13</f>
        <v>0</v>
      </c>
      <c r="BS13" s="11">
        <f>'Volume TU Norte'!BS13+'Volume TU Sul'!BS13</f>
        <v>0</v>
      </c>
      <c r="BT13" s="11">
        <f>'Volume TU Norte'!BT13+'Volume TU Sul'!BT13</f>
        <v>0</v>
      </c>
      <c r="BU13" s="11">
        <f>'Volume TU Norte'!BU13+'Volume TU Sul'!BU13</f>
        <v>0</v>
      </c>
      <c r="BV13" s="11">
        <f>'Volume TU Norte'!BV13+'Volume TU Sul'!BV13</f>
        <v>0</v>
      </c>
      <c r="BW13" s="11">
        <f>'Volume TU Norte'!BW13+'Volume TU Sul'!BW13</f>
        <v>0</v>
      </c>
      <c r="BX13" s="11">
        <f>'Volume TU Norte'!BX13+'Volume TU Sul'!BX13</f>
        <v>0</v>
      </c>
      <c r="BY13" s="11">
        <f>'Volume TU Norte'!BY13+'Volume TU Sul'!BY13</f>
        <v>0</v>
      </c>
      <c r="BZ13" s="11">
        <f>'Volume TU Norte'!BZ13+'Volume TU Sul'!BZ13</f>
        <v>0</v>
      </c>
      <c r="CA13" s="11">
        <f>'Volume TU Norte'!CA13+'Volume TU Sul'!CA13</f>
        <v>0</v>
      </c>
      <c r="CB13" s="11">
        <f>'Volume TU Norte'!CB13+'Volume TU Sul'!CB13</f>
        <v>0</v>
      </c>
    </row>
    <row r="14" spans="1:80" ht="15.75" x14ac:dyDescent="0.25">
      <c r="B14" s="10" t="s">
        <v>58</v>
      </c>
      <c r="D14" s="11">
        <f>SUMIFS('Base TU'!E:E,'Base TU'!$A:$A,$B14,'Base TU'!$B:$B,"Total Operação")/1000</f>
        <v>0</v>
      </c>
      <c r="E14" s="11">
        <f>SUMIFS('Base TU'!F:F,'Base TU'!$A:$A,$B14,'Base TU'!$B:$B,"Total Operação")/1000</f>
        <v>0</v>
      </c>
      <c r="F14" s="11">
        <f>SUMIFS('Base TU'!G:G,'Base TU'!$A:$A,$B14,'Base TU'!$B:$B,"Total Operação")/1000</f>
        <v>0</v>
      </c>
      <c r="G14" s="11">
        <f>SUMIFS('Base TU'!H:H,'Base TU'!$A:$A,$B14,'Base TU'!$B:$B,"Total Operação")/1000</f>
        <v>0</v>
      </c>
      <c r="H14" s="11">
        <f>SUMIFS('Base TU'!I:I,'Base TU'!$A:$A,$B14,'Base TU'!$B:$B,"Total Operação")/1000</f>
        <v>0</v>
      </c>
      <c r="I14" s="11">
        <f>SUMIFS('Base TU'!J:J,'Base TU'!$A:$A,$B14,'Base TU'!$B:$B,"Total Operação")/1000</f>
        <v>0</v>
      </c>
      <c r="J14" s="11">
        <f>SUMIFS('Base TU'!K:K,'Base TU'!$A:$A,$B14,'Base TU'!$B:$B,"Total Operação")/1000</f>
        <v>0</v>
      </c>
      <c r="K14" s="11">
        <f>SUMIFS('Base TU'!L:L,'Base TU'!$A:$A,$B14,'Base TU'!$B:$B,"Total Operação")/1000</f>
        <v>0</v>
      </c>
      <c r="L14" s="11">
        <f>SUMIFS('Base TU'!M:M,'Base TU'!$A:$A,$B14,'Base TU'!$B:$B,"Total Operação")/1000</f>
        <v>0</v>
      </c>
      <c r="M14" s="11">
        <f>SUMIFS('Base TU'!N:N,'Base TU'!$A:$A,$B14,'Base TU'!$B:$B,"Total Operação")/1000</f>
        <v>2.3109999999999999</v>
      </c>
      <c r="N14" s="11">
        <f>SUMIFS('Base TU'!O:O,'Base TU'!$A:$A,$B14,'Base TU'!$B:$B,"Total Operação")/1000</f>
        <v>0</v>
      </c>
      <c r="O14" s="11">
        <f>SUMIFS('Base TU'!P:P,'Base TU'!$A:$A,$B14,'Base TU'!$B:$B,"Total Operação")/1000</f>
        <v>0</v>
      </c>
      <c r="Q14" s="11">
        <f>SUMIFS('Base TU'!R:R,'Base TU'!$A:$A,$B14,'Base TU'!$B:$B,"Total Operação")/1000</f>
        <v>0</v>
      </c>
      <c r="R14" s="11">
        <f>SUMIFS('Base TU'!S:S,'Base TU'!$A:$A,$B14,'Base TU'!$B:$B,"Total Operação")/1000</f>
        <v>0</v>
      </c>
      <c r="S14" s="11">
        <f>SUMIFS('Base TU'!T:T,'Base TU'!$A:$A,$B14,'Base TU'!$B:$B,"Total Operação")/1000</f>
        <v>0</v>
      </c>
      <c r="T14" s="11">
        <f>SUMIFS('Base TU'!U:U,'Base TU'!$A:$A,$B14,'Base TU'!$B:$B,"Total Operação")/1000</f>
        <v>0</v>
      </c>
      <c r="U14" s="11">
        <f>SUMIFS('Base TU'!V:V,'Base TU'!$A:$A,$B14,'Base TU'!$B:$B,"Total Operação")/1000</f>
        <v>0</v>
      </c>
      <c r="V14" s="11">
        <f>SUMIFS('Base TU'!W:W,'Base TU'!$A:$A,$B14,'Base TU'!$B:$B,"Total Operação")/1000</f>
        <v>0</v>
      </c>
      <c r="W14" s="11">
        <f>SUMIFS('Base TU'!X:X,'Base TU'!$A:$A,$B14,'Base TU'!$B:$B,"Total Operação")/1000</f>
        <v>0</v>
      </c>
      <c r="X14" s="11">
        <f>SUMIFS('Base TU'!Y:Y,'Base TU'!$A:$A,$B14,'Base TU'!$B:$B,"Total Operação")/1000</f>
        <v>0</v>
      </c>
      <c r="Y14" s="11">
        <f>SUMIFS('Base TU'!Z:Z,'Base TU'!$A:$A,$B14,'Base TU'!$B:$B,"Total Operação")/1000</f>
        <v>0</v>
      </c>
      <c r="Z14" s="11">
        <f>SUMIFS('Base TU'!AA:AA,'Base TU'!$A:$A,$B14,'Base TU'!$B:$B,"Total Operação")/1000</f>
        <v>0</v>
      </c>
      <c r="AA14" s="11">
        <f>SUMIFS('Base TU'!AB:AB,'Base TU'!$A:$A,$B14,'Base TU'!$B:$B,"Total Operação")/1000</f>
        <v>0</v>
      </c>
      <c r="AB14" s="11">
        <f>SUMIFS('Base TU'!AC:AC,'Base TU'!$A:$A,$B14,'Base TU'!$B:$B,"Total Operação")/1000</f>
        <v>0</v>
      </c>
      <c r="AD14" s="11">
        <f>SUMIFS('Base TU'!AE:AE,'Base TU'!$A:$A,$B14,'Base TU'!$B:$B,"Total Operação")/1000</f>
        <v>0</v>
      </c>
      <c r="AE14" s="11">
        <f>SUMIFS('Base TU'!AF:AF,'Base TU'!$A:$A,$B14,'Base TU'!$B:$B,"Total Operação")/1000</f>
        <v>0</v>
      </c>
      <c r="AF14" s="11">
        <f>SUMIFS('Base TU'!AG:AG,'Base TU'!$A:$A,$B14,'Base TU'!$B:$B,"Total Operação")/1000</f>
        <v>0</v>
      </c>
      <c r="AG14" s="11">
        <f>SUMIFS('Base TU'!AH:AH,'Base TU'!$A:$A,$B14,'Base TU'!$B:$B,"Total Operação")/1000</f>
        <v>0</v>
      </c>
      <c r="AH14" s="11">
        <f>SUMIFS('Base TU'!AI:AI,'Base TU'!$A:$A,$B14,'Base TU'!$B:$B,"Total Operação")/1000</f>
        <v>0</v>
      </c>
      <c r="AI14" s="11">
        <f>SUMIFS('Base TU'!AJ:AJ,'Base TU'!$A:$A,$B14,'Base TU'!$B:$B,"Total Operação")/1000</f>
        <v>0</v>
      </c>
      <c r="AJ14" s="11">
        <f>SUMIFS('Base TU'!AK:AK,'Base TU'!$A:$A,$B14,'Base TU'!$B:$B,"Total Operação")/1000</f>
        <v>0</v>
      </c>
      <c r="AK14" s="11">
        <f>SUMIFS('Base TU'!AL:AL,'Base TU'!$A:$A,$B14,'Base TU'!$B:$B,"Total Operação")/1000</f>
        <v>0</v>
      </c>
      <c r="AL14" s="11">
        <f>SUMIFS('Base TU'!AM:AM,'Base TU'!$A:$A,$B14,'Base TU'!$B:$B,"Total Operação")/1000</f>
        <v>0</v>
      </c>
      <c r="AM14" s="11">
        <f>SUMIFS('Base TU'!AN:AN,'Base TU'!$A:$A,$B14,'Base TU'!$B:$B,"Total Operação")/1000</f>
        <v>0</v>
      </c>
      <c r="AN14" s="11">
        <f>SUMIFS('Base TU'!AO:AO,'Base TU'!$A:$A,$B14,'Base TU'!$B:$B,"Total Operação")/1000</f>
        <v>0</v>
      </c>
      <c r="AO14" s="11">
        <f>SUMIFS('Base TU'!AP:AP,'Base TU'!$A:$A,$B14,'Base TU'!$B:$B,"Total Operação")/1000</f>
        <v>0</v>
      </c>
      <c r="AQ14" s="11">
        <f>SUMIFS('Base TU'!AR:AR,'Base TU'!$A:$A,$B14,'Base TU'!$B:$B,"Total Operação")/1000</f>
        <v>0</v>
      </c>
      <c r="AR14" s="11">
        <f>SUMIFS('Base TU'!AS:AS,'Base TU'!$A:$A,$B14,'Base TU'!$B:$B,"Total Operação")/1000</f>
        <v>0</v>
      </c>
      <c r="AS14" s="11">
        <f>SUMIFS('Base TU'!AT:AT,'Base TU'!$A:$A,$B14,'Base TU'!$B:$B,"Total Operação")/1000</f>
        <v>0</v>
      </c>
      <c r="AT14" s="11">
        <f>SUMIFS('Base TU'!AU:AU,'Base TU'!$A:$A,$B14,'Base TU'!$B:$B,"Total Operação")/1000</f>
        <v>0</v>
      </c>
      <c r="AU14" s="11">
        <f>SUMIFS('Base TU'!AV:AV,'Base TU'!$A:$A,$B14,'Base TU'!$B:$B,"Total Operação")/1000</f>
        <v>0</v>
      </c>
      <c r="AV14" s="11">
        <f>SUMIFS('Base TU'!AW:AW,'Base TU'!$A:$A,$B14,'Base TU'!$B:$B,"Total Operação")/1000</f>
        <v>0</v>
      </c>
      <c r="AW14" s="11">
        <f>SUMIFS('Base TU'!AX:AX,'Base TU'!$A:$A,$B14,'Base TU'!$B:$B,"Total Operação")/1000</f>
        <v>0</v>
      </c>
      <c r="AX14" s="11">
        <f>SUMIFS('Base TU'!AY:AY,'Base TU'!$A:$A,$B14,'Base TU'!$B:$B,"Total Operação")/1000</f>
        <v>0</v>
      </c>
      <c r="AY14" s="11">
        <f>SUMIFS('Base TU'!AZ:AZ,'Base TU'!$A:$A,$B14,'Base TU'!$B:$B,"Total Operação")/1000</f>
        <v>0</v>
      </c>
      <c r="AZ14" s="11">
        <f>SUMIFS('Base TU'!BA:BA,'Base TU'!$A:$A,$B14,'Base TU'!$B:$B,"Total Operação")/1000</f>
        <v>0</v>
      </c>
      <c r="BA14" s="11">
        <f>SUMIFS('Base TU'!BB:BB,'Base TU'!$A:$A,$B14,'Base TU'!$B:$B,"Total Operação")/1000</f>
        <v>0</v>
      </c>
      <c r="BB14" s="11">
        <f>SUMIFS('Base TU'!BC:BC,'Base TU'!$A:$A,$B14,'Base TU'!$B:$B,"Total Operação")/1000</f>
        <v>0</v>
      </c>
      <c r="BD14" s="11">
        <f>SUMIFS('Base TU'!BE:BE,'Base TU'!$A:$A,$B14,'Base TU'!$B:$B,"Total Operação")/1000</f>
        <v>0</v>
      </c>
      <c r="BE14" s="11">
        <f>SUMIFS('Base TU'!BF:BF,'Base TU'!$A:$A,$B14,'Base TU'!$B:$B,"Total Operação")/1000</f>
        <v>0</v>
      </c>
      <c r="BF14" s="11">
        <f>SUMIFS('Base TU'!BG:BG,'Base TU'!$A:$A,$B14,'Base TU'!$B:$B,"Total Operação")/1000</f>
        <v>0</v>
      </c>
      <c r="BG14" s="11">
        <f>SUMIFS('Base TU'!BH:BH,'Base TU'!$A:$A,$B14,'Base TU'!$B:$B,"Total Operação")/1000</f>
        <v>0</v>
      </c>
      <c r="BH14" s="11">
        <f>SUMIFS('Base TU'!BI:BI,'Base TU'!$A:$A,$B14,'Base TU'!$B:$B,"Total Operação")/1000</f>
        <v>0</v>
      </c>
      <c r="BI14" s="11">
        <f>SUMIFS('Base TU'!BJ:BJ,'Base TU'!$A:$A,$B14,'Base TU'!$B:$B,"Total Operação")/1000</f>
        <v>0</v>
      </c>
      <c r="BJ14" s="11">
        <f>SUMIFS('Base TU'!BK:BK,'Base TU'!$A:$A,$B14,'Base TU'!$B:$B,"Total Operação")/1000</f>
        <v>0</v>
      </c>
      <c r="BK14" s="11">
        <f>SUMIFS('Base TU'!BL:BL,'Base TU'!$A:$A,$B14,'Base TU'!$B:$B,"Total Operação")/1000</f>
        <v>0</v>
      </c>
      <c r="BL14" s="11">
        <f>SUMIFS('Base TU'!BM:BM,'Base TU'!$A:$A,$B14,'Base TU'!$B:$B,"Total Operação")/1000</f>
        <v>0</v>
      </c>
      <c r="BM14" s="11">
        <f>SUMIFS('Base TU'!BN:BN,'Base TU'!$A:$A,$B14,'Base TU'!$B:$B,"Total Operação")/1000</f>
        <v>0</v>
      </c>
      <c r="BN14" s="11">
        <f>SUMIFS('Base TU'!BO:BO,'Base TU'!$A:$A,$B14,'Base TU'!$B:$B,"Total Operação")/1000</f>
        <v>0</v>
      </c>
      <c r="BO14" s="11">
        <f>SUMIFS('Base TU'!BP:BP,'Base TU'!$A:$A,$B14,'Base TU'!$B:$B,"Total Operação")/1000</f>
        <v>0</v>
      </c>
      <c r="BQ14" s="11">
        <f>'Volume TU Norte'!BQ14+'Volume TU Sul'!BQ14</f>
        <v>0</v>
      </c>
      <c r="BR14" s="11">
        <f>'Volume TU Norte'!BR14+'Volume TU Sul'!BR14</f>
        <v>0</v>
      </c>
      <c r="BS14" s="11">
        <f>'Volume TU Norte'!BS14+'Volume TU Sul'!BS14</f>
        <v>0</v>
      </c>
      <c r="BT14" s="11">
        <f>'Volume TU Norte'!BT14+'Volume TU Sul'!BT14</f>
        <v>0</v>
      </c>
      <c r="BU14" s="11">
        <f>'Volume TU Norte'!BU14+'Volume TU Sul'!BU14</f>
        <v>0</v>
      </c>
      <c r="BV14" s="11">
        <f>'Volume TU Norte'!BV14+'Volume TU Sul'!BV14</f>
        <v>0</v>
      </c>
      <c r="BW14" s="11">
        <f>'Volume TU Norte'!BW14+'Volume TU Sul'!BW14</f>
        <v>0</v>
      </c>
      <c r="BX14" s="11">
        <f>'Volume TU Norte'!BX14+'Volume TU Sul'!BX14</f>
        <v>0</v>
      </c>
      <c r="BY14" s="11">
        <f>'Volume TU Norte'!BY14+'Volume TU Sul'!BY14</f>
        <v>0</v>
      </c>
      <c r="BZ14" s="11">
        <f>'Volume TU Norte'!BZ14+'Volume TU Sul'!BZ14</f>
        <v>0</v>
      </c>
      <c r="CA14" s="11">
        <f>'Volume TU Norte'!CA14+'Volume TU Sul'!CA14</f>
        <v>0</v>
      </c>
      <c r="CB14" s="11">
        <f>'Volume TU Norte'!CB14+'Volume TU Sul'!CB14</f>
        <v>0</v>
      </c>
    </row>
    <row r="15" spans="1:80" ht="15.75" x14ac:dyDescent="0.25">
      <c r="B15" s="10" t="s">
        <v>56</v>
      </c>
      <c r="D15" s="11">
        <f>SUMIFS('Base TU'!E:E,'Base TU'!$A:$A,$B15,'Base TU'!$B:$B,"Total Operação")/1000</f>
        <v>0</v>
      </c>
      <c r="E15" s="11">
        <f>SUMIFS('Base TU'!F:F,'Base TU'!$A:$A,$B15,'Base TU'!$B:$B,"Total Operação")/1000</f>
        <v>0</v>
      </c>
      <c r="F15" s="11">
        <f>SUMIFS('Base TU'!G:G,'Base TU'!$A:$A,$B15,'Base TU'!$B:$B,"Total Operação")/1000</f>
        <v>0</v>
      </c>
      <c r="G15" s="11">
        <f>SUMIFS('Base TU'!H:H,'Base TU'!$A:$A,$B15,'Base TU'!$B:$B,"Total Operação")/1000</f>
        <v>0</v>
      </c>
      <c r="H15" s="11">
        <f>SUMIFS('Base TU'!I:I,'Base TU'!$A:$A,$B15,'Base TU'!$B:$B,"Total Operação")/1000</f>
        <v>0</v>
      </c>
      <c r="I15" s="11">
        <f>SUMIFS('Base TU'!J:J,'Base TU'!$A:$A,$B15,'Base TU'!$B:$B,"Total Operação")/1000</f>
        <v>0</v>
      </c>
      <c r="J15" s="11">
        <f>SUMIFS('Base TU'!K:K,'Base TU'!$A:$A,$B15,'Base TU'!$B:$B,"Total Operação")/1000</f>
        <v>0</v>
      </c>
      <c r="K15" s="11">
        <f>SUMIFS('Base TU'!L:L,'Base TU'!$A:$A,$B15,'Base TU'!$B:$B,"Total Operação")/1000</f>
        <v>0</v>
      </c>
      <c r="L15" s="11">
        <f>SUMIFS('Base TU'!M:M,'Base TU'!$A:$A,$B15,'Base TU'!$B:$B,"Total Operação")/1000</f>
        <v>0</v>
      </c>
      <c r="M15" s="11">
        <f>SUMIFS('Base TU'!N:N,'Base TU'!$A:$A,$B15,'Base TU'!$B:$B,"Total Operação")/1000</f>
        <v>0</v>
      </c>
      <c r="N15" s="11">
        <f>SUMIFS('Base TU'!O:O,'Base TU'!$A:$A,$B15,'Base TU'!$B:$B,"Total Operação")/1000</f>
        <v>0</v>
      </c>
      <c r="O15" s="11">
        <f>SUMIFS('Base TU'!P:P,'Base TU'!$A:$A,$B15,'Base TU'!$B:$B,"Total Operação")/1000</f>
        <v>0</v>
      </c>
      <c r="Q15" s="11">
        <f>SUMIFS('Base TU'!R:R,'Base TU'!$A:$A,$B15,'Base TU'!$B:$B,"Total Operação")/1000</f>
        <v>0</v>
      </c>
      <c r="R15" s="11">
        <f>SUMIFS('Base TU'!S:S,'Base TU'!$A:$A,$B15,'Base TU'!$B:$B,"Total Operação")/1000</f>
        <v>0</v>
      </c>
      <c r="S15" s="11">
        <f>SUMIFS('Base TU'!T:T,'Base TU'!$A:$A,$B15,'Base TU'!$B:$B,"Total Operação")/1000</f>
        <v>0</v>
      </c>
      <c r="T15" s="11">
        <f>SUMIFS('Base TU'!U:U,'Base TU'!$A:$A,$B15,'Base TU'!$B:$B,"Total Operação")/1000</f>
        <v>0</v>
      </c>
      <c r="U15" s="11">
        <f>SUMIFS('Base TU'!V:V,'Base TU'!$A:$A,$B15,'Base TU'!$B:$B,"Total Operação")/1000</f>
        <v>0</v>
      </c>
      <c r="V15" s="11">
        <f>SUMIFS('Base TU'!W:W,'Base TU'!$A:$A,$B15,'Base TU'!$B:$B,"Total Operação")/1000</f>
        <v>0</v>
      </c>
      <c r="W15" s="11">
        <f>SUMIFS('Base TU'!X:X,'Base TU'!$A:$A,$B15,'Base TU'!$B:$B,"Total Operação")/1000</f>
        <v>0</v>
      </c>
      <c r="X15" s="11">
        <f>SUMIFS('Base TU'!Y:Y,'Base TU'!$A:$A,$B15,'Base TU'!$B:$B,"Total Operação")/1000</f>
        <v>0</v>
      </c>
      <c r="Y15" s="11">
        <f>SUMIFS('Base TU'!Z:Z,'Base TU'!$A:$A,$B15,'Base TU'!$B:$B,"Total Operação")/1000</f>
        <v>0</v>
      </c>
      <c r="Z15" s="11">
        <f>SUMIFS('Base TU'!AA:AA,'Base TU'!$A:$A,$B15,'Base TU'!$B:$B,"Total Operação")/1000</f>
        <v>0</v>
      </c>
      <c r="AA15" s="11">
        <f>SUMIFS('Base TU'!AB:AB,'Base TU'!$A:$A,$B15,'Base TU'!$B:$B,"Total Operação")/1000</f>
        <v>0</v>
      </c>
      <c r="AB15" s="11">
        <f>SUMIFS('Base TU'!AC:AC,'Base TU'!$A:$A,$B15,'Base TU'!$B:$B,"Total Operação")/1000</f>
        <v>0</v>
      </c>
      <c r="AD15" s="11">
        <f>SUMIFS('Base TU'!AE:AE,'Base TU'!$A:$A,$B15,'Base TU'!$B:$B,"Total Operação")/1000</f>
        <v>0</v>
      </c>
      <c r="AE15" s="11">
        <f>SUMIFS('Base TU'!AF:AF,'Base TU'!$A:$A,$B15,'Base TU'!$B:$B,"Total Operação")/1000</f>
        <v>0</v>
      </c>
      <c r="AF15" s="11">
        <f>SUMIFS('Base TU'!AG:AG,'Base TU'!$A:$A,$B15,'Base TU'!$B:$B,"Total Operação")/1000</f>
        <v>0</v>
      </c>
      <c r="AG15" s="11">
        <f>SUMIFS('Base TU'!AH:AH,'Base TU'!$A:$A,$B15,'Base TU'!$B:$B,"Total Operação")/1000</f>
        <v>0</v>
      </c>
      <c r="AH15" s="11">
        <f>SUMIFS('Base TU'!AI:AI,'Base TU'!$A:$A,$B15,'Base TU'!$B:$B,"Total Operação")/1000</f>
        <v>0</v>
      </c>
      <c r="AI15" s="11">
        <f>SUMIFS('Base TU'!AJ:AJ,'Base TU'!$A:$A,$B15,'Base TU'!$B:$B,"Total Operação")/1000</f>
        <v>0</v>
      </c>
      <c r="AJ15" s="11">
        <f>SUMIFS('Base TU'!AK:AK,'Base TU'!$A:$A,$B15,'Base TU'!$B:$B,"Total Operação")/1000</f>
        <v>0</v>
      </c>
      <c r="AK15" s="11">
        <f>SUMIFS('Base TU'!AL:AL,'Base TU'!$A:$A,$B15,'Base TU'!$B:$B,"Total Operação")/1000</f>
        <v>0</v>
      </c>
      <c r="AL15" s="11">
        <f>SUMIFS('Base TU'!AM:AM,'Base TU'!$A:$A,$B15,'Base TU'!$B:$B,"Total Operação")/1000</f>
        <v>0</v>
      </c>
      <c r="AM15" s="11">
        <f>SUMIFS('Base TU'!AN:AN,'Base TU'!$A:$A,$B15,'Base TU'!$B:$B,"Total Operação")/1000</f>
        <v>0</v>
      </c>
      <c r="AN15" s="11">
        <f>SUMIFS('Base TU'!AO:AO,'Base TU'!$A:$A,$B15,'Base TU'!$B:$B,"Total Operação")/1000</f>
        <v>0</v>
      </c>
      <c r="AO15" s="11">
        <f>SUMIFS('Base TU'!AP:AP,'Base TU'!$A:$A,$B15,'Base TU'!$B:$B,"Total Operação")/1000</f>
        <v>0</v>
      </c>
      <c r="AQ15" s="11">
        <f>SUMIFS('Base TU'!AR:AR,'Base TU'!$A:$A,$B15,'Base TU'!$B:$B,"Total Operação")/1000</f>
        <v>0</v>
      </c>
      <c r="AR15" s="11">
        <f>SUMIFS('Base TU'!AS:AS,'Base TU'!$A:$A,$B15,'Base TU'!$B:$B,"Total Operação")/1000</f>
        <v>0</v>
      </c>
      <c r="AS15" s="11">
        <f>SUMIFS('Base TU'!AT:AT,'Base TU'!$A:$A,$B15,'Base TU'!$B:$B,"Total Operação")/1000</f>
        <v>0</v>
      </c>
      <c r="AT15" s="11">
        <f>SUMIFS('Base TU'!AU:AU,'Base TU'!$A:$A,$B15,'Base TU'!$B:$B,"Total Operação")/1000</f>
        <v>0</v>
      </c>
      <c r="AU15" s="11">
        <f>SUMIFS('Base TU'!AV:AV,'Base TU'!$A:$A,$B15,'Base TU'!$B:$B,"Total Operação")/1000</f>
        <v>0</v>
      </c>
      <c r="AV15" s="11">
        <f>SUMIFS('Base TU'!AW:AW,'Base TU'!$A:$A,$B15,'Base TU'!$B:$B,"Total Operação")/1000</f>
        <v>0</v>
      </c>
      <c r="AW15" s="11">
        <f>SUMIFS('Base TU'!AX:AX,'Base TU'!$A:$A,$B15,'Base TU'!$B:$B,"Total Operação")/1000</f>
        <v>0</v>
      </c>
      <c r="AX15" s="11">
        <f>SUMIFS('Base TU'!AY:AY,'Base TU'!$A:$A,$B15,'Base TU'!$B:$B,"Total Operação")/1000</f>
        <v>0</v>
      </c>
      <c r="AY15" s="11">
        <f>SUMIFS('Base TU'!AZ:AZ,'Base TU'!$A:$A,$B15,'Base TU'!$B:$B,"Total Operação")/1000</f>
        <v>0</v>
      </c>
      <c r="AZ15" s="11">
        <f>SUMIFS('Base TU'!BA:BA,'Base TU'!$A:$A,$B15,'Base TU'!$B:$B,"Total Operação")/1000</f>
        <v>0</v>
      </c>
      <c r="BA15" s="11">
        <f>SUMIFS('Base TU'!BB:BB,'Base TU'!$A:$A,$B15,'Base TU'!$B:$B,"Total Operação")/1000</f>
        <v>0</v>
      </c>
      <c r="BB15" s="11">
        <f>SUMIFS('Base TU'!BC:BC,'Base TU'!$A:$A,$B15,'Base TU'!$B:$B,"Total Operação")/1000</f>
        <v>14.885999999999999</v>
      </c>
      <c r="BD15" s="11">
        <f>SUMIFS('Base TU'!BE:BE,'Base TU'!$A:$A,$B15,'Base TU'!$B:$B,"Total Operação")/1000</f>
        <v>12.996</v>
      </c>
      <c r="BE15" s="11">
        <f>SUMIFS('Base TU'!BF:BF,'Base TU'!$A:$A,$B15,'Base TU'!$B:$B,"Total Operação")/1000</f>
        <v>0</v>
      </c>
      <c r="BF15" s="11">
        <f>SUMIFS('Base TU'!BG:BG,'Base TU'!$A:$A,$B15,'Base TU'!$B:$B,"Total Operação")/1000</f>
        <v>0</v>
      </c>
      <c r="BG15" s="11">
        <f>SUMIFS('Base TU'!BH:BH,'Base TU'!$A:$A,$B15,'Base TU'!$B:$B,"Total Operação")/1000</f>
        <v>0</v>
      </c>
      <c r="BH15" s="11">
        <f>SUMIFS('Base TU'!BI:BI,'Base TU'!$A:$A,$B15,'Base TU'!$B:$B,"Total Operação")/1000</f>
        <v>0</v>
      </c>
      <c r="BI15" s="11">
        <f>SUMIFS('Base TU'!BJ:BJ,'Base TU'!$A:$A,$B15,'Base TU'!$B:$B,"Total Operação")/1000</f>
        <v>0</v>
      </c>
      <c r="BJ15" s="11">
        <f>SUMIFS('Base TU'!BK:BK,'Base TU'!$A:$A,$B15,'Base TU'!$B:$B,"Total Operação")/1000</f>
        <v>0</v>
      </c>
      <c r="BK15" s="11">
        <f>SUMIFS('Base TU'!BL:BL,'Base TU'!$A:$A,$B15,'Base TU'!$B:$B,"Total Operação")/1000</f>
        <v>0</v>
      </c>
      <c r="BL15" s="11">
        <f>SUMIFS('Base TU'!BM:BM,'Base TU'!$A:$A,$B15,'Base TU'!$B:$B,"Total Operação")/1000</f>
        <v>0</v>
      </c>
      <c r="BM15" s="11">
        <f>SUMIFS('Base TU'!BN:BN,'Base TU'!$A:$A,$B15,'Base TU'!$B:$B,"Total Operação")/1000</f>
        <v>0</v>
      </c>
      <c r="BN15" s="11">
        <f>SUMIFS('Base TU'!BO:BO,'Base TU'!$A:$A,$B15,'Base TU'!$B:$B,"Total Operação")/1000</f>
        <v>0</v>
      </c>
      <c r="BO15" s="11">
        <f>SUMIFS('Base TU'!BP:BP,'Base TU'!$A:$A,$B15,'Base TU'!$B:$B,"Total Operação")/1000</f>
        <v>0</v>
      </c>
      <c r="BQ15" s="11">
        <f>'Volume TU Norte'!BQ15+'Volume TU Sul'!BQ15</f>
        <v>0</v>
      </c>
      <c r="BR15" s="11">
        <f>'Volume TU Norte'!BR15+'Volume TU Sul'!BR15</f>
        <v>0</v>
      </c>
      <c r="BS15" s="11">
        <f>'Volume TU Norte'!BS15+'Volume TU Sul'!BS15</f>
        <v>0</v>
      </c>
      <c r="BT15" s="11">
        <f>'Volume TU Norte'!BT15+'Volume TU Sul'!BT15</f>
        <v>0</v>
      </c>
      <c r="BU15" s="11">
        <f>'Volume TU Norte'!BU15+'Volume TU Sul'!BU15</f>
        <v>0</v>
      </c>
      <c r="BV15" s="11">
        <f>'Volume TU Norte'!BV15+'Volume TU Sul'!BV15</f>
        <v>0</v>
      </c>
      <c r="BW15" s="11">
        <f>'Volume TU Norte'!BW15+'Volume TU Sul'!BW15</f>
        <v>0</v>
      </c>
      <c r="BX15" s="11">
        <f>'Volume TU Norte'!BX15+'Volume TU Sul'!BX15</f>
        <v>0</v>
      </c>
      <c r="BY15" s="11">
        <f>'Volume TU Norte'!BY15+'Volume TU Sul'!BY15</f>
        <v>0</v>
      </c>
      <c r="BZ15" s="11">
        <f>'Volume TU Norte'!BZ15+'Volume TU Sul'!BZ15</f>
        <v>0</v>
      </c>
      <c r="CA15" s="11">
        <f>'Volume TU Norte'!CA15+'Volume TU Sul'!CA15</f>
        <v>0</v>
      </c>
      <c r="CB15" s="11">
        <f>'Volume TU Norte'!CB15+'Volume TU Sul'!CB15</f>
        <v>0</v>
      </c>
    </row>
    <row r="16" spans="1:80" ht="15.75" x14ac:dyDescent="0.25">
      <c r="B16" s="8" t="s">
        <v>47</v>
      </c>
      <c r="D16" s="9">
        <f>SUMIFS('Base TU'!E:E,'Base TU'!$A:$A,$B16,'Base TU'!$B:$B,"Total Operação")/1000</f>
        <v>140.19499999999999</v>
      </c>
      <c r="E16" s="9">
        <f>SUMIFS('Base TU'!F:F,'Base TU'!$A:$A,$B16,'Base TU'!$B:$B,"Total Operação")/1000</f>
        <v>164.41800000000001</v>
      </c>
      <c r="F16" s="9">
        <f>SUMIFS('Base TU'!G:G,'Base TU'!$A:$A,$B16,'Base TU'!$B:$B,"Total Operação")/1000</f>
        <v>177.74799999999999</v>
      </c>
      <c r="G16" s="9">
        <f>SUMIFS('Base TU'!H:H,'Base TU'!$A:$A,$B16,'Base TU'!$B:$B,"Total Operação")/1000</f>
        <v>166.38900000000001</v>
      </c>
      <c r="H16" s="9">
        <f>SUMIFS('Base TU'!I:I,'Base TU'!$A:$A,$B16,'Base TU'!$B:$B,"Total Operação")/1000</f>
        <v>169.42400000000001</v>
      </c>
      <c r="I16" s="9">
        <f>SUMIFS('Base TU'!J:J,'Base TU'!$A:$A,$B16,'Base TU'!$B:$B,"Total Operação")/1000</f>
        <v>172.846</v>
      </c>
      <c r="J16" s="9">
        <f>SUMIFS('Base TU'!K:K,'Base TU'!$A:$A,$B16,'Base TU'!$B:$B,"Total Operação")/1000</f>
        <v>165.297</v>
      </c>
      <c r="K16" s="9">
        <f>SUMIFS('Base TU'!L:L,'Base TU'!$A:$A,$B16,'Base TU'!$B:$B,"Total Operação")/1000</f>
        <v>157.87299999999999</v>
      </c>
      <c r="L16" s="9">
        <f>SUMIFS('Base TU'!M:M,'Base TU'!$A:$A,$B16,'Base TU'!$B:$B,"Total Operação")/1000</f>
        <v>147.81</v>
      </c>
      <c r="M16" s="9">
        <f>SUMIFS('Base TU'!N:N,'Base TU'!$A:$A,$B16,'Base TU'!$B:$B,"Total Operação")/1000</f>
        <v>153.98699999999999</v>
      </c>
      <c r="N16" s="9">
        <f>SUMIFS('Base TU'!O:O,'Base TU'!$A:$A,$B16,'Base TU'!$B:$B,"Total Operação")/1000</f>
        <v>147.32599999999999</v>
      </c>
      <c r="O16" s="9">
        <f>SUMIFS('Base TU'!P:P,'Base TU'!$A:$A,$B16,'Base TU'!$B:$B,"Total Operação")/1000</f>
        <v>126.717</v>
      </c>
      <c r="Q16" s="9">
        <f>SUMIFS('Base TU'!R:R,'Base TU'!$A:$A,$B16,'Base TU'!$B:$B,"Total Operação")/1000</f>
        <v>150.226</v>
      </c>
      <c r="R16" s="9">
        <f>SUMIFS('Base TU'!S:S,'Base TU'!$A:$A,$B16,'Base TU'!$B:$B,"Total Operação")/1000</f>
        <v>132.31200000000001</v>
      </c>
      <c r="S16" s="9">
        <f>SUMIFS('Base TU'!T:T,'Base TU'!$A:$A,$B16,'Base TU'!$B:$B,"Total Operação")/1000</f>
        <v>147.85</v>
      </c>
      <c r="T16" s="9">
        <f>SUMIFS('Base TU'!U:U,'Base TU'!$A:$A,$B16,'Base TU'!$B:$B,"Total Operação")/1000</f>
        <v>156.88300000000001</v>
      </c>
      <c r="U16" s="9">
        <f>SUMIFS('Base TU'!V:V,'Base TU'!$A:$A,$B16,'Base TU'!$B:$B,"Total Operação")/1000</f>
        <v>180.30799999999999</v>
      </c>
      <c r="V16" s="9">
        <f>SUMIFS('Base TU'!W:W,'Base TU'!$A:$A,$B16,'Base TU'!$B:$B,"Total Operação")/1000</f>
        <v>166.727</v>
      </c>
      <c r="W16" s="9">
        <f>SUMIFS('Base TU'!X:X,'Base TU'!$A:$A,$B16,'Base TU'!$B:$B,"Total Operação")/1000</f>
        <v>165.137</v>
      </c>
      <c r="X16" s="9">
        <f>SUMIFS('Base TU'!Y:Y,'Base TU'!$A:$A,$B16,'Base TU'!$B:$B,"Total Operação")/1000</f>
        <v>183.179</v>
      </c>
      <c r="Y16" s="9">
        <f>SUMIFS('Base TU'!Z:Z,'Base TU'!$A:$A,$B16,'Base TU'!$B:$B,"Total Operação")/1000</f>
        <v>159.23099999999999</v>
      </c>
      <c r="Z16" s="9">
        <f>SUMIFS('Base TU'!AA:AA,'Base TU'!$A:$A,$B16,'Base TU'!$B:$B,"Total Operação")/1000</f>
        <v>163.31100000000001</v>
      </c>
      <c r="AA16" s="9">
        <f>SUMIFS('Base TU'!AB:AB,'Base TU'!$A:$A,$B16,'Base TU'!$B:$B,"Total Operação")/1000</f>
        <v>137.26</v>
      </c>
      <c r="AB16" s="9">
        <f>SUMIFS('Base TU'!AC:AC,'Base TU'!$A:$A,$B16,'Base TU'!$B:$B,"Total Operação")/1000</f>
        <v>131.977</v>
      </c>
      <c r="AD16" s="9">
        <f>SUMIFS('Base TU'!AE:AE,'Base TU'!$A:$A,$B16,'Base TU'!$B:$B,"Total Operação")/1000</f>
        <v>89.718000000000004</v>
      </c>
      <c r="AE16" s="9">
        <f>SUMIFS('Base TU'!AF:AF,'Base TU'!$A:$A,$B16,'Base TU'!$B:$B,"Total Operação")/1000</f>
        <v>182.69200000000001</v>
      </c>
      <c r="AF16" s="9">
        <f>SUMIFS('Base TU'!AG:AG,'Base TU'!$A:$A,$B16,'Base TU'!$B:$B,"Total Operação")/1000</f>
        <v>178.786</v>
      </c>
      <c r="AG16" s="9">
        <f>SUMIFS('Base TU'!AH:AH,'Base TU'!$A:$A,$B16,'Base TU'!$B:$B,"Total Operação")/1000</f>
        <v>190.065</v>
      </c>
      <c r="AH16" s="9">
        <f>SUMIFS('Base TU'!AI:AI,'Base TU'!$A:$A,$B16,'Base TU'!$B:$B,"Total Operação")/1000</f>
        <v>156.91900000000001</v>
      </c>
      <c r="AI16" s="9">
        <f>SUMIFS('Base TU'!AJ:AJ,'Base TU'!$A:$A,$B16,'Base TU'!$B:$B,"Total Operação")/1000</f>
        <v>175.00700000000001</v>
      </c>
      <c r="AJ16" s="9">
        <f>SUMIFS('Base TU'!AK:AK,'Base TU'!$A:$A,$B16,'Base TU'!$B:$B,"Total Operação")/1000</f>
        <v>211.27799999999999</v>
      </c>
      <c r="AK16" s="9">
        <f>SUMIFS('Base TU'!AL:AL,'Base TU'!$A:$A,$B16,'Base TU'!$B:$B,"Total Operação")/1000</f>
        <v>223.10599999999999</v>
      </c>
      <c r="AL16" s="9">
        <f>SUMIFS('Base TU'!AM:AM,'Base TU'!$A:$A,$B16,'Base TU'!$B:$B,"Total Operação")/1000</f>
        <v>208.607</v>
      </c>
      <c r="AM16" s="9">
        <f>SUMIFS('Base TU'!AN:AN,'Base TU'!$A:$A,$B16,'Base TU'!$B:$B,"Total Operação")/1000</f>
        <v>207.62899999999999</v>
      </c>
      <c r="AN16" s="9">
        <f>SUMIFS('Base TU'!AO:AO,'Base TU'!$A:$A,$B16,'Base TU'!$B:$B,"Total Operação")/1000</f>
        <v>195.32400000000001</v>
      </c>
      <c r="AO16" s="9">
        <f>SUMIFS('Base TU'!AP:AP,'Base TU'!$A:$A,$B16,'Base TU'!$B:$B,"Total Operação")/1000</f>
        <v>196.334</v>
      </c>
      <c r="AQ16" s="9">
        <f>SUMIFS('Base TU'!AR:AR,'Base TU'!$A:$A,$B16,'Base TU'!$B:$B,"Total Operação")/1000</f>
        <v>187.554</v>
      </c>
      <c r="AR16" s="9">
        <f>SUMIFS('Base TU'!AS:AS,'Base TU'!$A:$A,$B16,'Base TU'!$B:$B,"Total Operação")/1000</f>
        <v>180.19900000000001</v>
      </c>
      <c r="AS16" s="9">
        <f>SUMIFS('Base TU'!AT:AT,'Base TU'!$A:$A,$B16,'Base TU'!$B:$B,"Total Operação")/1000</f>
        <v>228.28700000000001</v>
      </c>
      <c r="AT16" s="9">
        <f>SUMIFS('Base TU'!AU:AU,'Base TU'!$A:$A,$B16,'Base TU'!$B:$B,"Total Operação")/1000</f>
        <v>224.428</v>
      </c>
      <c r="AU16" s="9">
        <f>SUMIFS('Base TU'!AV:AV,'Base TU'!$A:$A,$B16,'Base TU'!$B:$B,"Total Operação")/1000</f>
        <v>229.67500000000001</v>
      </c>
      <c r="AV16" s="9">
        <f>SUMIFS('Base TU'!AW:AW,'Base TU'!$A:$A,$B16,'Base TU'!$B:$B,"Total Operação")/1000</f>
        <v>214.065</v>
      </c>
      <c r="AW16" s="9">
        <f>SUMIFS('Base TU'!AX:AX,'Base TU'!$A:$A,$B16,'Base TU'!$B:$B,"Total Operação")/1000</f>
        <v>245.958</v>
      </c>
      <c r="AX16" s="9">
        <f>SUMIFS('Base TU'!AY:AY,'Base TU'!$A:$A,$B16,'Base TU'!$B:$B,"Total Operação")/1000</f>
        <v>259.33699999999999</v>
      </c>
      <c r="AY16" s="9">
        <f>SUMIFS('Base TU'!AZ:AZ,'Base TU'!$A:$A,$B16,'Base TU'!$B:$B,"Total Operação")/1000</f>
        <v>259.73</v>
      </c>
      <c r="AZ16" s="9">
        <f>SUMIFS('Base TU'!BA:BA,'Base TU'!$A:$A,$B16,'Base TU'!$B:$B,"Total Operação")/1000</f>
        <v>246.87899999999999</v>
      </c>
      <c r="BA16" s="9">
        <f>SUMIFS('Base TU'!BB:BB,'Base TU'!$A:$A,$B16,'Base TU'!$B:$B,"Total Operação")/1000</f>
        <v>248.91</v>
      </c>
      <c r="BB16" s="9">
        <f>SUMIFS('Base TU'!BC:BC,'Base TU'!$A:$A,$B16,'Base TU'!$B:$B,"Total Operação")/1000</f>
        <v>235.19</v>
      </c>
      <c r="BD16" s="9">
        <f>SUMIFS('Base TU'!BE:BE,'Base TU'!$A:$A,$B16,'Base TU'!$B:$B,"Total Operação")/1000</f>
        <v>230.73099999999999</v>
      </c>
      <c r="BE16" s="9">
        <f>SUMIFS('Base TU'!BF:BF,'Base TU'!$A:$A,$B16,'Base TU'!$B:$B,"Total Operação")/1000</f>
        <v>220.654</v>
      </c>
      <c r="BF16" s="9">
        <f>SUMIFS('Base TU'!BG:BG,'Base TU'!$A:$A,$B16,'Base TU'!$B:$B,"Total Operação")/1000</f>
        <v>205.364</v>
      </c>
      <c r="BG16" s="9">
        <f>SUMIFS('Base TU'!BH:BH,'Base TU'!$A:$A,$B16,'Base TU'!$B:$B,"Total Operação")/1000</f>
        <v>198.601</v>
      </c>
      <c r="BH16" s="9">
        <f>SUMIFS('Base TU'!BI:BI,'Base TU'!$A:$A,$B16,'Base TU'!$B:$B,"Total Operação")/1000</f>
        <v>191.26499999999999</v>
      </c>
      <c r="BI16" s="9">
        <f>SUMIFS('Base TU'!BJ:BJ,'Base TU'!$A:$A,$B16,'Base TU'!$B:$B,"Total Operação")/1000</f>
        <v>247.279</v>
      </c>
      <c r="BJ16" s="9">
        <f>SUMIFS('Base TU'!BK:BK,'Base TU'!$A:$A,$B16,'Base TU'!$B:$B,"Total Operação")/1000</f>
        <v>259.38099999999997</v>
      </c>
      <c r="BK16" s="9">
        <f>SUMIFS('Base TU'!BL:BL,'Base TU'!$A:$A,$B16,'Base TU'!$B:$B,"Total Operação")/1000</f>
        <v>249.148</v>
      </c>
      <c r="BL16" s="9">
        <f>SUMIFS('Base TU'!BM:BM,'Base TU'!$A:$A,$B16,'Base TU'!$B:$B,"Total Operação")/1000</f>
        <v>257.89400000000001</v>
      </c>
      <c r="BM16" s="9">
        <f>SUMIFS('Base TU'!BN:BN,'Base TU'!$A:$A,$B16,'Base TU'!$B:$B,"Total Operação")/1000</f>
        <v>251.529</v>
      </c>
      <c r="BN16" s="9">
        <f>SUMIFS('Base TU'!BO:BO,'Base TU'!$A:$A,$B16,'Base TU'!$B:$B,"Total Operação")/1000</f>
        <v>262.50400000000002</v>
      </c>
      <c r="BO16" s="9">
        <f>SUMIFS('Base TU'!BP:BP,'Base TU'!$A:$A,$B16,'Base TU'!$B:$B,"Total Operação")/1000</f>
        <v>241.072</v>
      </c>
      <c r="BQ16" s="9">
        <f>'Volume TU Norte'!BQ16+'Volume TU Sul'!BQ16</f>
        <v>226.125</v>
      </c>
      <c r="BR16" s="9">
        <f>'Volume TU Norte'!BR16+'Volume TU Sul'!BR16</f>
        <v>230.441</v>
      </c>
      <c r="BS16" s="9">
        <f>'Volume TU Norte'!BS16+'Volume TU Sul'!BS16</f>
        <v>224.83099999999999</v>
      </c>
      <c r="BT16" s="9">
        <f>'Volume TU Norte'!BT16+'Volume TU Sul'!BT16</f>
        <v>262.33499999999998</v>
      </c>
      <c r="BU16" s="9">
        <f>'Volume TU Norte'!BU16+'Volume TU Sul'!BU16</f>
        <v>248.245</v>
      </c>
      <c r="BV16" s="9">
        <f>'Volume TU Norte'!BV16+'Volume TU Sul'!BV16</f>
        <v>254.39999999999998</v>
      </c>
      <c r="BW16" s="9">
        <f>'Volume TU Norte'!BW16+'Volume TU Sul'!BW16</f>
        <v>0</v>
      </c>
      <c r="BX16" s="9">
        <f>'Volume TU Norte'!BX16+'Volume TU Sul'!BX16</f>
        <v>0</v>
      </c>
      <c r="BY16" s="9">
        <f>'Volume TU Norte'!BY16+'Volume TU Sul'!BY16</f>
        <v>0</v>
      </c>
      <c r="BZ16" s="9">
        <f>'Volume TU Norte'!BZ16+'Volume TU Sul'!BZ16</f>
        <v>0</v>
      </c>
      <c r="CA16" s="9">
        <f>'Volume TU Norte'!CA16+'Volume TU Sul'!CA16</f>
        <v>0</v>
      </c>
      <c r="CB16" s="9">
        <f>'Volume TU Norte'!CB16+'Volume TU Sul'!CB16</f>
        <v>0</v>
      </c>
    </row>
    <row r="17" spans="1:80" ht="15.75" x14ac:dyDescent="0.25">
      <c r="B17" s="8" t="s">
        <v>139</v>
      </c>
      <c r="D17" s="9">
        <f>SUM(D18:D21)</f>
        <v>740.06700000000001</v>
      </c>
      <c r="E17" s="9">
        <f t="shared" ref="E17:BO17" si="42">SUM(E18:E21)</f>
        <v>723.72499999999991</v>
      </c>
      <c r="F17" s="9">
        <f t="shared" si="42"/>
        <v>816.63599999999997</v>
      </c>
      <c r="G17" s="9">
        <f t="shared" si="42"/>
        <v>799.36099999999999</v>
      </c>
      <c r="H17" s="9">
        <f t="shared" si="42"/>
        <v>870.37799999999993</v>
      </c>
      <c r="I17" s="9">
        <f t="shared" si="42"/>
        <v>931.43100000000004</v>
      </c>
      <c r="J17" s="9">
        <f t="shared" si="42"/>
        <v>1003.774</v>
      </c>
      <c r="K17" s="9">
        <f t="shared" si="42"/>
        <v>1046.2640000000001</v>
      </c>
      <c r="L17" s="9">
        <f t="shared" si="42"/>
        <v>984.11599999999999</v>
      </c>
      <c r="M17" s="9">
        <f t="shared" si="42"/>
        <v>978.86300000000006</v>
      </c>
      <c r="N17" s="9">
        <f t="shared" si="42"/>
        <v>898.84699999999998</v>
      </c>
      <c r="O17" s="9">
        <f t="shared" si="42"/>
        <v>837.36799999999994</v>
      </c>
      <c r="Q17" s="9">
        <f t="shared" si="42"/>
        <v>906.6160000000001</v>
      </c>
      <c r="R17" s="9">
        <f t="shared" si="42"/>
        <v>823.70700000000011</v>
      </c>
      <c r="S17" s="9">
        <f t="shared" si="42"/>
        <v>902.18300000000011</v>
      </c>
      <c r="T17" s="9">
        <f t="shared" si="42"/>
        <v>873.471</v>
      </c>
      <c r="U17" s="9">
        <f t="shared" si="42"/>
        <v>995.11500000000001</v>
      </c>
      <c r="V17" s="9">
        <f t="shared" si="42"/>
        <v>993.28700000000003</v>
      </c>
      <c r="W17" s="9">
        <f t="shared" si="42"/>
        <v>1059.376</v>
      </c>
      <c r="X17" s="9">
        <f t="shared" si="42"/>
        <v>1075.7040000000002</v>
      </c>
      <c r="Y17" s="9">
        <f t="shared" si="42"/>
        <v>1039.1979999999999</v>
      </c>
      <c r="Z17" s="9">
        <f t="shared" si="42"/>
        <v>1134.3220000000001</v>
      </c>
      <c r="AA17" s="9">
        <f t="shared" si="42"/>
        <v>1024.19</v>
      </c>
      <c r="AB17" s="9">
        <f t="shared" si="42"/>
        <v>1045.0639999999999</v>
      </c>
      <c r="AC17">
        <f t="shared" si="42"/>
        <v>0</v>
      </c>
      <c r="AD17" s="9">
        <f t="shared" si="42"/>
        <v>1018.0640000000001</v>
      </c>
      <c r="AE17" s="9">
        <f t="shared" si="42"/>
        <v>1001.005</v>
      </c>
      <c r="AF17" s="9">
        <f t="shared" si="42"/>
        <v>1039.749</v>
      </c>
      <c r="AG17" s="9">
        <f t="shared" si="42"/>
        <v>976.00300000000004</v>
      </c>
      <c r="AH17" s="9">
        <f t="shared" si="42"/>
        <v>1036.873</v>
      </c>
      <c r="AI17" s="9">
        <f t="shared" si="42"/>
        <v>1136.0970000000002</v>
      </c>
      <c r="AJ17" s="9">
        <f t="shared" si="42"/>
        <v>1144.318</v>
      </c>
      <c r="AK17" s="9">
        <f t="shared" si="42"/>
        <v>1186.066</v>
      </c>
      <c r="AL17" s="9">
        <f t="shared" si="42"/>
        <v>1141.2329999999999</v>
      </c>
      <c r="AM17" s="9">
        <f t="shared" si="42"/>
        <v>1169.3420000000001</v>
      </c>
      <c r="AN17" s="9">
        <f t="shared" si="42"/>
        <v>1121.7750000000001</v>
      </c>
      <c r="AO17" s="9">
        <f t="shared" si="42"/>
        <v>1112.1420000000001</v>
      </c>
      <c r="AQ17" s="9">
        <f t="shared" si="42"/>
        <v>1002.3799999999999</v>
      </c>
      <c r="AR17" s="9">
        <f t="shared" si="42"/>
        <v>876.7829999999999</v>
      </c>
      <c r="AS17" s="9">
        <f t="shared" si="42"/>
        <v>981.41000000000008</v>
      </c>
      <c r="AT17" s="9">
        <f t="shared" si="42"/>
        <v>1033.3529999999998</v>
      </c>
      <c r="AU17" s="9">
        <f t="shared" si="42"/>
        <v>1075.4739999999999</v>
      </c>
      <c r="AV17" s="9">
        <f t="shared" si="42"/>
        <v>1130.2550000000001</v>
      </c>
      <c r="AW17" s="9">
        <f t="shared" si="42"/>
        <v>1181.8910000000001</v>
      </c>
      <c r="AX17" s="9">
        <f t="shared" si="42"/>
        <v>1218.1400000000001</v>
      </c>
      <c r="AY17" s="9">
        <f t="shared" si="42"/>
        <v>1165.7249999999999</v>
      </c>
      <c r="AZ17" s="9">
        <f t="shared" si="42"/>
        <v>1190.05</v>
      </c>
      <c r="BA17" s="9">
        <f t="shared" si="42"/>
        <v>1076.4379999999999</v>
      </c>
      <c r="BB17" s="9">
        <f t="shared" si="42"/>
        <v>896.88699999999994</v>
      </c>
      <c r="BD17" s="9">
        <f t="shared" si="42"/>
        <v>957.24299999999994</v>
      </c>
      <c r="BE17" s="9">
        <f t="shared" si="42"/>
        <v>977.94500000000005</v>
      </c>
      <c r="BF17" s="9">
        <f t="shared" si="42"/>
        <v>768.84799999999996</v>
      </c>
      <c r="BG17" s="9">
        <f t="shared" si="42"/>
        <v>874.09899999999993</v>
      </c>
      <c r="BH17" s="9">
        <f t="shared" si="42"/>
        <v>980.51299999999992</v>
      </c>
      <c r="BI17" s="9">
        <f t="shared" si="42"/>
        <v>946.23699999999997</v>
      </c>
      <c r="BJ17" s="9">
        <f t="shared" si="42"/>
        <v>1091.7040000000002</v>
      </c>
      <c r="BK17" s="9">
        <f t="shared" si="42"/>
        <v>1135.4659999999999</v>
      </c>
      <c r="BL17" s="9">
        <f t="shared" si="42"/>
        <v>1156.402</v>
      </c>
      <c r="BM17" s="9">
        <f t="shared" si="42"/>
        <v>971.702</v>
      </c>
      <c r="BN17" s="9">
        <f t="shared" si="42"/>
        <v>902.89</v>
      </c>
      <c r="BO17" s="9">
        <f t="shared" si="42"/>
        <v>827.1869999999999</v>
      </c>
      <c r="BQ17" s="9">
        <f t="shared" ref="BQ17:CB17" si="43">SUM(BQ18:BQ21)</f>
        <v>938.47299999999996</v>
      </c>
      <c r="BR17" s="9">
        <f t="shared" si="43"/>
        <v>1012.8580000000001</v>
      </c>
      <c r="BS17" s="9">
        <f t="shared" si="43"/>
        <v>1108.963</v>
      </c>
      <c r="BT17" s="9">
        <f t="shared" si="43"/>
        <v>1110.4739999999999</v>
      </c>
      <c r="BU17" s="9">
        <f t="shared" si="43"/>
        <v>1186.4560000000001</v>
      </c>
      <c r="BV17" s="9">
        <f t="shared" si="43"/>
        <v>1104.8579999999999</v>
      </c>
      <c r="BW17" s="9">
        <f t="shared" si="43"/>
        <v>0</v>
      </c>
      <c r="BX17" s="9">
        <f t="shared" si="43"/>
        <v>0</v>
      </c>
      <c r="BY17" s="9">
        <f t="shared" si="43"/>
        <v>0</v>
      </c>
      <c r="BZ17" s="9">
        <f t="shared" si="43"/>
        <v>0</v>
      </c>
      <c r="CA17" s="9">
        <f t="shared" si="43"/>
        <v>0</v>
      </c>
      <c r="CB17" s="9">
        <f t="shared" si="43"/>
        <v>0</v>
      </c>
    </row>
    <row r="18" spans="1:80" ht="15.75" x14ac:dyDescent="0.25">
      <c r="B18" s="10" t="s">
        <v>81</v>
      </c>
      <c r="D18" s="11">
        <f>SUMIFS('Base TU'!E:E,'Base TU'!$A:$A,$B18,'Base TU'!$B:$B,"Total Operação")/1000</f>
        <v>403.89499999999998</v>
      </c>
      <c r="E18" s="11">
        <f>SUMIFS('Base TU'!F:F,'Base TU'!$A:$A,$B18,'Base TU'!$B:$B,"Total Operação")/1000</f>
        <v>431.63799999999998</v>
      </c>
      <c r="F18" s="11">
        <f>SUMIFS('Base TU'!G:G,'Base TU'!$A:$A,$B18,'Base TU'!$B:$B,"Total Operação")/1000</f>
        <v>472.20400000000001</v>
      </c>
      <c r="G18" s="11">
        <f>SUMIFS('Base TU'!H:H,'Base TU'!$A:$A,$B18,'Base TU'!$B:$B,"Total Operação")/1000</f>
        <v>441.57100000000003</v>
      </c>
      <c r="H18" s="11">
        <f>SUMIFS('Base TU'!I:I,'Base TU'!$A:$A,$B18,'Base TU'!$B:$B,"Total Operação")/1000</f>
        <v>448.42599999999999</v>
      </c>
      <c r="I18" s="11">
        <f>SUMIFS('Base TU'!J:J,'Base TU'!$A:$A,$B18,'Base TU'!$B:$B,"Total Operação")/1000</f>
        <v>485.322</v>
      </c>
      <c r="J18" s="11">
        <f>SUMIFS('Base TU'!K:K,'Base TU'!$A:$A,$B18,'Base TU'!$B:$B,"Total Operação")/1000</f>
        <v>485.77</v>
      </c>
      <c r="K18" s="11">
        <f>SUMIFS('Base TU'!L:L,'Base TU'!$A:$A,$B18,'Base TU'!$B:$B,"Total Operação")/1000</f>
        <v>504.97399999999999</v>
      </c>
      <c r="L18" s="11">
        <f>SUMIFS('Base TU'!M:M,'Base TU'!$A:$A,$B18,'Base TU'!$B:$B,"Total Operação")/1000</f>
        <v>506.60199999999998</v>
      </c>
      <c r="M18" s="11">
        <f>SUMIFS('Base TU'!N:N,'Base TU'!$A:$A,$B18,'Base TU'!$B:$B,"Total Operação")/1000</f>
        <v>510.16699999999997</v>
      </c>
      <c r="N18" s="11">
        <f>SUMIFS('Base TU'!O:O,'Base TU'!$A:$A,$B18,'Base TU'!$B:$B,"Total Operação")/1000</f>
        <v>451.553</v>
      </c>
      <c r="O18" s="11">
        <f>SUMIFS('Base TU'!P:P,'Base TU'!$A:$A,$B18,'Base TU'!$B:$B,"Total Operação")/1000</f>
        <v>416.80599999999998</v>
      </c>
      <c r="Q18" s="11">
        <f>SUMIFS('Base TU'!R:R,'Base TU'!$A:$A,$B18,'Base TU'!$B:$B,"Total Operação")/1000</f>
        <v>438.423</v>
      </c>
      <c r="R18" s="11">
        <f>SUMIFS('Base TU'!S:S,'Base TU'!$A:$A,$B18,'Base TU'!$B:$B,"Total Operação")/1000</f>
        <v>403.00900000000001</v>
      </c>
      <c r="S18" s="11">
        <f>SUMIFS('Base TU'!T:T,'Base TU'!$A:$A,$B18,'Base TU'!$B:$B,"Total Operação")/1000</f>
        <v>442.32299999999998</v>
      </c>
      <c r="T18" s="11">
        <f>SUMIFS('Base TU'!U:U,'Base TU'!$A:$A,$B18,'Base TU'!$B:$B,"Total Operação")/1000</f>
        <v>409.399</v>
      </c>
      <c r="U18" s="11">
        <f>SUMIFS('Base TU'!V:V,'Base TU'!$A:$A,$B18,'Base TU'!$B:$B,"Total Operação")/1000</f>
        <v>461.798</v>
      </c>
      <c r="V18" s="11">
        <f>SUMIFS('Base TU'!W:W,'Base TU'!$A:$A,$B18,'Base TU'!$B:$B,"Total Operação")/1000</f>
        <v>459.98700000000002</v>
      </c>
      <c r="W18" s="11">
        <f>SUMIFS('Base TU'!X:X,'Base TU'!$A:$A,$B18,'Base TU'!$B:$B,"Total Operação")/1000</f>
        <v>520.245</v>
      </c>
      <c r="X18" s="11">
        <f>SUMIFS('Base TU'!Y:Y,'Base TU'!$A:$A,$B18,'Base TU'!$B:$B,"Total Operação")/1000</f>
        <v>534.97900000000004</v>
      </c>
      <c r="Y18" s="11">
        <f>SUMIFS('Base TU'!Z:Z,'Base TU'!$A:$A,$B18,'Base TU'!$B:$B,"Total Operação")/1000</f>
        <v>504.548</v>
      </c>
      <c r="Z18" s="11">
        <f>SUMIFS('Base TU'!AA:AA,'Base TU'!$A:$A,$B18,'Base TU'!$B:$B,"Total Operação")/1000</f>
        <v>567.98099999999999</v>
      </c>
      <c r="AA18" s="11">
        <f>SUMIFS('Base TU'!AB:AB,'Base TU'!$A:$A,$B18,'Base TU'!$B:$B,"Total Operação")/1000</f>
        <v>455.34</v>
      </c>
      <c r="AB18" s="11">
        <f>SUMIFS('Base TU'!AC:AC,'Base TU'!$A:$A,$B18,'Base TU'!$B:$B,"Total Operação")/1000</f>
        <v>441.16300000000001</v>
      </c>
      <c r="AD18" s="11">
        <f>SUMIFS('Base TU'!AE:AE,'Base TU'!$A:$A,$B18,'Base TU'!$B:$B,"Total Operação")/1000</f>
        <v>432.72699999999998</v>
      </c>
      <c r="AE18" s="11">
        <f>SUMIFS('Base TU'!AF:AF,'Base TU'!$A:$A,$B18,'Base TU'!$B:$B,"Total Operação")/1000</f>
        <v>454.74799999999999</v>
      </c>
      <c r="AF18" s="11">
        <f>SUMIFS('Base TU'!AG:AG,'Base TU'!$A:$A,$B18,'Base TU'!$B:$B,"Total Operação")/1000</f>
        <v>482.49700000000001</v>
      </c>
      <c r="AG18" s="11">
        <f>SUMIFS('Base TU'!AH:AH,'Base TU'!$A:$A,$B18,'Base TU'!$B:$B,"Total Operação")/1000</f>
        <v>414.91199999999998</v>
      </c>
      <c r="AH18" s="11">
        <f>SUMIFS('Base TU'!AI:AI,'Base TU'!$A:$A,$B18,'Base TU'!$B:$B,"Total Operação")/1000</f>
        <v>420.84699999999998</v>
      </c>
      <c r="AI18" s="11">
        <f>SUMIFS('Base TU'!AJ:AJ,'Base TU'!$A:$A,$B18,'Base TU'!$B:$B,"Total Operação")/1000</f>
        <v>501.89600000000002</v>
      </c>
      <c r="AJ18" s="11">
        <f>SUMIFS('Base TU'!AK:AK,'Base TU'!$A:$A,$B18,'Base TU'!$B:$B,"Total Operação")/1000</f>
        <v>515.88199999999995</v>
      </c>
      <c r="AK18" s="11">
        <f>SUMIFS('Base TU'!AL:AL,'Base TU'!$A:$A,$B18,'Base TU'!$B:$B,"Total Operação")/1000</f>
        <v>488.697</v>
      </c>
      <c r="AL18" s="11">
        <f>SUMIFS('Base TU'!AM:AM,'Base TU'!$A:$A,$B18,'Base TU'!$B:$B,"Total Operação")/1000</f>
        <v>482.38299999999998</v>
      </c>
      <c r="AM18" s="11">
        <f>SUMIFS('Base TU'!AN:AN,'Base TU'!$A:$A,$B18,'Base TU'!$B:$B,"Total Operação")/1000</f>
        <v>465.4</v>
      </c>
      <c r="AN18" s="11">
        <f>SUMIFS('Base TU'!AO:AO,'Base TU'!$A:$A,$B18,'Base TU'!$B:$B,"Total Operação")/1000</f>
        <v>455.72199999999998</v>
      </c>
      <c r="AO18" s="11">
        <f>SUMIFS('Base TU'!AP:AP,'Base TU'!$A:$A,$B18,'Base TU'!$B:$B,"Total Operação")/1000</f>
        <v>456.375</v>
      </c>
      <c r="AQ18" s="11">
        <f>SUMIFS('Base TU'!AR:AR,'Base TU'!$A:$A,$B18,'Base TU'!$B:$B,"Total Operação")/1000</f>
        <v>457.709</v>
      </c>
      <c r="AR18" s="11">
        <f>SUMIFS('Base TU'!AS:AS,'Base TU'!$A:$A,$B18,'Base TU'!$B:$B,"Total Operação")/1000</f>
        <v>437.43700000000001</v>
      </c>
      <c r="AS18" s="11">
        <f>SUMIFS('Base TU'!AT:AT,'Base TU'!$A:$A,$B18,'Base TU'!$B:$B,"Total Operação")/1000</f>
        <v>455.24700000000001</v>
      </c>
      <c r="AT18" s="11">
        <f>SUMIFS('Base TU'!AU:AU,'Base TU'!$A:$A,$B18,'Base TU'!$B:$B,"Total Operação")/1000</f>
        <v>458.75200000000001</v>
      </c>
      <c r="AU18" s="11">
        <f>SUMIFS('Base TU'!AV:AV,'Base TU'!$A:$A,$B18,'Base TU'!$B:$B,"Total Operação")/1000</f>
        <v>483.31599999999997</v>
      </c>
      <c r="AV18" s="11">
        <f>SUMIFS('Base TU'!AW:AW,'Base TU'!$A:$A,$B18,'Base TU'!$B:$B,"Total Operação")/1000</f>
        <v>498.33600000000001</v>
      </c>
      <c r="AW18" s="11">
        <f>SUMIFS('Base TU'!AX:AX,'Base TU'!$A:$A,$B18,'Base TU'!$B:$B,"Total Operação")/1000</f>
        <v>522.49300000000005</v>
      </c>
      <c r="AX18" s="11">
        <f>SUMIFS('Base TU'!AY:AY,'Base TU'!$A:$A,$B18,'Base TU'!$B:$B,"Total Operação")/1000</f>
        <v>532.35900000000004</v>
      </c>
      <c r="AY18" s="11">
        <f>SUMIFS('Base TU'!AZ:AZ,'Base TU'!$A:$A,$B18,'Base TU'!$B:$B,"Total Operação")/1000</f>
        <v>501.47300000000001</v>
      </c>
      <c r="AZ18" s="11">
        <f>SUMIFS('Base TU'!BA:BA,'Base TU'!$A:$A,$B18,'Base TU'!$B:$B,"Total Operação")/1000</f>
        <v>525.13900000000001</v>
      </c>
      <c r="BA18" s="11">
        <f>SUMIFS('Base TU'!BB:BB,'Base TU'!$A:$A,$B18,'Base TU'!$B:$B,"Total Operação")/1000</f>
        <v>472.61099999999999</v>
      </c>
      <c r="BB18" s="11">
        <f>SUMIFS('Base TU'!BC:BC,'Base TU'!$A:$A,$B18,'Base TU'!$B:$B,"Total Operação")/1000</f>
        <v>447.55599999999998</v>
      </c>
      <c r="BD18" s="11">
        <f>SUMIFS('Base TU'!BE:BE,'Base TU'!$A:$A,$B18,'Base TU'!$B:$B,"Total Operação")/1000</f>
        <v>461.69600000000003</v>
      </c>
      <c r="BE18" s="11">
        <f>SUMIFS('Base TU'!BF:BF,'Base TU'!$A:$A,$B18,'Base TU'!$B:$B,"Total Operação")/1000</f>
        <v>461.952</v>
      </c>
      <c r="BF18" s="11">
        <f>SUMIFS('Base TU'!BG:BG,'Base TU'!$A:$A,$B18,'Base TU'!$B:$B,"Total Operação")/1000</f>
        <v>322.45800000000003</v>
      </c>
      <c r="BG18" s="11">
        <f>SUMIFS('Base TU'!BH:BH,'Base TU'!$A:$A,$B18,'Base TU'!$B:$B,"Total Operação")/1000</f>
        <v>286.74299999999999</v>
      </c>
      <c r="BH18" s="11">
        <f>SUMIFS('Base TU'!BI:BI,'Base TU'!$A:$A,$B18,'Base TU'!$B:$B,"Total Operação")/1000</f>
        <v>410.08300000000003</v>
      </c>
      <c r="BI18" s="11">
        <f>SUMIFS('Base TU'!BJ:BJ,'Base TU'!$A:$A,$B18,'Base TU'!$B:$B,"Total Operação")/1000</f>
        <v>409.30200000000002</v>
      </c>
      <c r="BJ18" s="11">
        <f>SUMIFS('Base TU'!BK:BK,'Base TU'!$A:$A,$B18,'Base TU'!$B:$B,"Total Operação")/1000</f>
        <v>459.79300000000001</v>
      </c>
      <c r="BK18" s="11">
        <f>SUMIFS('Base TU'!BL:BL,'Base TU'!$A:$A,$B18,'Base TU'!$B:$B,"Total Operação")/1000</f>
        <v>467.178</v>
      </c>
      <c r="BL18" s="11">
        <f>SUMIFS('Base TU'!BM:BM,'Base TU'!$A:$A,$B18,'Base TU'!$B:$B,"Total Operação")/1000</f>
        <v>492.08300000000003</v>
      </c>
      <c r="BM18" s="11">
        <f>SUMIFS('Base TU'!BN:BN,'Base TU'!$A:$A,$B18,'Base TU'!$B:$B,"Total Operação")/1000</f>
        <v>520.57899999999995</v>
      </c>
      <c r="BN18" s="11">
        <f>SUMIFS('Base TU'!BO:BO,'Base TU'!$A:$A,$B18,'Base TU'!$B:$B,"Total Operação")/1000</f>
        <v>494.29399999999998</v>
      </c>
      <c r="BO18" s="11">
        <f>SUMIFS('Base TU'!BP:BP,'Base TU'!$A:$A,$B18,'Base TU'!$B:$B,"Total Operação")/1000</f>
        <v>458.81799999999998</v>
      </c>
      <c r="BQ18" s="11">
        <f>'Volume TU Norte'!BQ18+'Volume TU Sul'!BQ18</f>
        <v>471.74799999999999</v>
      </c>
      <c r="BR18" s="11">
        <f>'Volume TU Norte'!BR18+'Volume TU Sul'!BR18</f>
        <v>480.32400000000001</v>
      </c>
      <c r="BS18" s="11">
        <f>'Volume TU Norte'!BS18+'Volume TU Sul'!BS18</f>
        <v>476.45600000000002</v>
      </c>
      <c r="BT18" s="11">
        <f>'Volume TU Norte'!BT18+'Volume TU Sul'!BT18</f>
        <v>466.83799999999997</v>
      </c>
      <c r="BU18" s="11">
        <f>'Volume TU Norte'!BU18+'Volume TU Sul'!BU18</f>
        <v>510.74400000000003</v>
      </c>
      <c r="BV18" s="11">
        <f>'Volume TU Norte'!BV18+'Volume TU Sul'!BV18</f>
        <v>497.00599999999997</v>
      </c>
      <c r="BW18" s="11">
        <f>'Volume TU Norte'!BW18+'Volume TU Sul'!BW18</f>
        <v>0</v>
      </c>
      <c r="BX18" s="11">
        <f>'Volume TU Norte'!BX18+'Volume TU Sul'!BX18</f>
        <v>0</v>
      </c>
      <c r="BY18" s="11">
        <f>'Volume TU Norte'!BY18+'Volume TU Sul'!BY18</f>
        <v>0</v>
      </c>
      <c r="BZ18" s="11">
        <f>'Volume TU Norte'!BZ18+'Volume TU Sul'!BZ18</f>
        <v>0</v>
      </c>
      <c r="CA18" s="11">
        <f>'Volume TU Norte'!CA18+'Volume TU Sul'!CA18</f>
        <v>0</v>
      </c>
      <c r="CB18" s="11">
        <f>'Volume TU Norte'!CB18+'Volume TU Sul'!CB18</f>
        <v>0</v>
      </c>
    </row>
    <row r="19" spans="1:80" ht="15.75" x14ac:dyDescent="0.25">
      <c r="B19" s="10" t="s">
        <v>68</v>
      </c>
      <c r="D19" s="11">
        <f>SUMIFS('Base TU'!E:E,'Base TU'!$A:$A,$B19,'Base TU'!$B:$B,"Total Operação")/1000</f>
        <v>60.374000000000002</v>
      </c>
      <c r="E19" s="11">
        <f>SUMIFS('Base TU'!F:F,'Base TU'!$A:$A,$B19,'Base TU'!$B:$B,"Total Operação")/1000</f>
        <v>62.96</v>
      </c>
      <c r="F19" s="11">
        <f>SUMIFS('Base TU'!G:G,'Base TU'!$A:$A,$B19,'Base TU'!$B:$B,"Total Operação")/1000</f>
        <v>64.436000000000007</v>
      </c>
      <c r="G19" s="11">
        <f>SUMIFS('Base TU'!H:H,'Base TU'!$A:$A,$B19,'Base TU'!$B:$B,"Total Operação")/1000</f>
        <v>64.503</v>
      </c>
      <c r="H19" s="11">
        <f>SUMIFS('Base TU'!I:I,'Base TU'!$A:$A,$B19,'Base TU'!$B:$B,"Total Operação")/1000</f>
        <v>82.876000000000005</v>
      </c>
      <c r="I19" s="11">
        <f>SUMIFS('Base TU'!J:J,'Base TU'!$A:$A,$B19,'Base TU'!$B:$B,"Total Operação")/1000</f>
        <v>90.808000000000007</v>
      </c>
      <c r="J19" s="11">
        <f>SUMIFS('Base TU'!K:K,'Base TU'!$A:$A,$B19,'Base TU'!$B:$B,"Total Operação")/1000</f>
        <v>129.744</v>
      </c>
      <c r="K19" s="11">
        <f>SUMIFS('Base TU'!L:L,'Base TU'!$A:$A,$B19,'Base TU'!$B:$B,"Total Operação")/1000</f>
        <v>131.49199999999999</v>
      </c>
      <c r="L19" s="11">
        <f>SUMIFS('Base TU'!M:M,'Base TU'!$A:$A,$B19,'Base TU'!$B:$B,"Total Operação")/1000</f>
        <v>123.536</v>
      </c>
      <c r="M19" s="11">
        <f>SUMIFS('Base TU'!N:N,'Base TU'!$A:$A,$B19,'Base TU'!$B:$B,"Total Operação")/1000</f>
        <v>134.66800000000001</v>
      </c>
      <c r="N19" s="11">
        <f>SUMIFS('Base TU'!O:O,'Base TU'!$A:$A,$B19,'Base TU'!$B:$B,"Total Operação")/1000</f>
        <v>119.172</v>
      </c>
      <c r="O19" s="11">
        <f>SUMIFS('Base TU'!P:P,'Base TU'!$A:$A,$B19,'Base TU'!$B:$B,"Total Operação")/1000</f>
        <v>116.38</v>
      </c>
      <c r="Q19" s="11">
        <f>SUMIFS('Base TU'!R:R,'Base TU'!$A:$A,$B19,'Base TU'!$B:$B,"Total Operação")/1000</f>
        <v>121.27200000000001</v>
      </c>
      <c r="R19" s="11">
        <f>SUMIFS('Base TU'!S:S,'Base TU'!$A:$A,$B19,'Base TU'!$B:$B,"Total Operação")/1000</f>
        <v>78.311999999999998</v>
      </c>
      <c r="S19" s="11">
        <f>SUMIFS('Base TU'!T:T,'Base TU'!$A:$A,$B19,'Base TU'!$B:$B,"Total Operação")/1000</f>
        <v>109.82</v>
      </c>
      <c r="T19" s="11">
        <f>SUMIFS('Base TU'!U:U,'Base TU'!$A:$A,$B19,'Base TU'!$B:$B,"Total Operação")/1000</f>
        <v>123.256</v>
      </c>
      <c r="U19" s="11">
        <f>SUMIFS('Base TU'!V:V,'Base TU'!$A:$A,$B19,'Base TU'!$B:$B,"Total Operação")/1000</f>
        <v>143.63200000000001</v>
      </c>
      <c r="V19" s="11">
        <f>SUMIFS('Base TU'!W:W,'Base TU'!$A:$A,$B19,'Base TU'!$B:$B,"Total Operação")/1000</f>
        <v>136.928</v>
      </c>
      <c r="W19" s="11">
        <f>SUMIFS('Base TU'!X:X,'Base TU'!$A:$A,$B19,'Base TU'!$B:$B,"Total Operação")/1000</f>
        <v>138.18799999999999</v>
      </c>
      <c r="X19" s="11">
        <f>SUMIFS('Base TU'!Y:Y,'Base TU'!$A:$A,$B19,'Base TU'!$B:$B,"Total Operação")/1000</f>
        <v>139.476</v>
      </c>
      <c r="Y19" s="11">
        <f>SUMIFS('Base TU'!Z:Z,'Base TU'!$A:$A,$B19,'Base TU'!$B:$B,"Total Operação")/1000</f>
        <v>147.08799999999999</v>
      </c>
      <c r="Z19" s="11">
        <f>SUMIFS('Base TU'!AA:AA,'Base TU'!$A:$A,$B19,'Base TU'!$B:$B,"Total Operação")/1000</f>
        <v>178.596</v>
      </c>
      <c r="AA19" s="11">
        <f>SUMIFS('Base TU'!AB:AB,'Base TU'!$A:$A,$B19,'Base TU'!$B:$B,"Total Operação")/1000</f>
        <v>203.292</v>
      </c>
      <c r="AB19" s="11">
        <f>SUMIFS('Base TU'!AC:AC,'Base TU'!$A:$A,$B19,'Base TU'!$B:$B,"Total Operação")/1000</f>
        <v>238</v>
      </c>
      <c r="AD19" s="11">
        <f>SUMIFS('Base TU'!AE:AE,'Base TU'!$A:$A,$B19,'Base TU'!$B:$B,"Total Operação")/1000</f>
        <v>218.791</v>
      </c>
      <c r="AE19" s="11">
        <f>SUMIFS('Base TU'!AF:AF,'Base TU'!$A:$A,$B19,'Base TU'!$B:$B,"Total Operação")/1000</f>
        <v>202.26400000000001</v>
      </c>
      <c r="AF19" s="11">
        <f>SUMIFS('Base TU'!AG:AG,'Base TU'!$A:$A,$B19,'Base TU'!$B:$B,"Total Operação")/1000</f>
        <v>180.32400000000001</v>
      </c>
      <c r="AG19" s="11">
        <f>SUMIFS('Base TU'!AH:AH,'Base TU'!$A:$A,$B19,'Base TU'!$B:$B,"Total Operação")/1000</f>
        <v>171.28800000000001</v>
      </c>
      <c r="AH19" s="11">
        <f>SUMIFS('Base TU'!AI:AI,'Base TU'!$A:$A,$B19,'Base TU'!$B:$B,"Total Operação")/1000</f>
        <v>189.148</v>
      </c>
      <c r="AI19" s="11">
        <f>SUMIFS('Base TU'!AJ:AJ,'Base TU'!$A:$A,$B19,'Base TU'!$B:$B,"Total Operação")/1000</f>
        <v>257.74400000000003</v>
      </c>
      <c r="AJ19" s="11">
        <f>SUMIFS('Base TU'!AK:AK,'Base TU'!$A:$A,$B19,'Base TU'!$B:$B,"Total Operação")/1000</f>
        <v>234.74</v>
      </c>
      <c r="AK19" s="11">
        <f>SUMIFS('Base TU'!AL:AL,'Base TU'!$A:$A,$B19,'Base TU'!$B:$B,"Total Operação")/1000</f>
        <v>300.69799999999998</v>
      </c>
      <c r="AL19" s="11">
        <f>SUMIFS('Base TU'!AM:AM,'Base TU'!$A:$A,$B19,'Base TU'!$B:$B,"Total Operação")/1000</f>
        <v>259.93599999999998</v>
      </c>
      <c r="AM19" s="11">
        <f>SUMIFS('Base TU'!AN:AN,'Base TU'!$A:$A,$B19,'Base TU'!$B:$B,"Total Operação")/1000</f>
        <v>292.32</v>
      </c>
      <c r="AN19" s="11">
        <f>SUMIFS('Base TU'!AO:AO,'Base TU'!$A:$A,$B19,'Base TU'!$B:$B,"Total Operação")/1000</f>
        <v>272.892</v>
      </c>
      <c r="AO19" s="11">
        <f>SUMIFS('Base TU'!AP:AP,'Base TU'!$A:$A,$B19,'Base TU'!$B:$B,"Total Operação")/1000</f>
        <v>284.29599999999999</v>
      </c>
      <c r="AQ19" s="11">
        <f>SUMIFS('Base TU'!AR:AR,'Base TU'!$A:$A,$B19,'Base TU'!$B:$B,"Total Operação")/1000</f>
        <v>261.55200000000002</v>
      </c>
      <c r="AR19" s="11">
        <f>SUMIFS('Base TU'!AS:AS,'Base TU'!$A:$A,$B19,'Base TU'!$B:$B,"Total Operação")/1000</f>
        <v>219.11199999999999</v>
      </c>
      <c r="AS19" s="11">
        <f>SUMIFS('Base TU'!AT:AT,'Base TU'!$A:$A,$B19,'Base TU'!$B:$B,"Total Operação")/1000</f>
        <v>267.04000000000002</v>
      </c>
      <c r="AT19" s="11">
        <f>SUMIFS('Base TU'!AU:AU,'Base TU'!$A:$A,$B19,'Base TU'!$B:$B,"Total Operação")/1000</f>
        <v>249.30799999999999</v>
      </c>
      <c r="AU19" s="11">
        <f>SUMIFS('Base TU'!AV:AV,'Base TU'!$A:$A,$B19,'Base TU'!$B:$B,"Total Operação")/1000</f>
        <v>254.196</v>
      </c>
      <c r="AV19" s="11">
        <f>SUMIFS('Base TU'!AW:AW,'Base TU'!$A:$A,$B19,'Base TU'!$B:$B,"Total Operação")/1000</f>
        <v>245.80799999999999</v>
      </c>
      <c r="AW19" s="11">
        <f>SUMIFS('Base TU'!AX:AX,'Base TU'!$A:$A,$B19,'Base TU'!$B:$B,"Total Operação")/1000</f>
        <v>229.32</v>
      </c>
      <c r="AX19" s="11">
        <f>SUMIFS('Base TU'!AY:AY,'Base TU'!$A:$A,$B19,'Base TU'!$B:$B,"Total Operação")/1000</f>
        <v>260.012</v>
      </c>
      <c r="AY19" s="11">
        <f>SUMIFS('Base TU'!AZ:AZ,'Base TU'!$A:$A,$B19,'Base TU'!$B:$B,"Total Operação")/1000</f>
        <v>271.52</v>
      </c>
      <c r="AZ19" s="11">
        <f>SUMIFS('Base TU'!BA:BA,'Base TU'!$A:$A,$B19,'Base TU'!$B:$B,"Total Operação")/1000</f>
        <v>293.31200000000001</v>
      </c>
      <c r="BA19" s="11">
        <f>SUMIFS('Base TU'!BB:BB,'Base TU'!$A:$A,$B19,'Base TU'!$B:$B,"Total Operação")/1000</f>
        <v>284.94</v>
      </c>
      <c r="BB19" s="11">
        <f>SUMIFS('Base TU'!BC:BC,'Base TU'!$A:$A,$B19,'Base TU'!$B:$B,"Total Operação")/1000</f>
        <v>288.24400000000003</v>
      </c>
      <c r="BD19" s="11">
        <f>SUMIFS('Base TU'!BE:BE,'Base TU'!$A:$A,$B19,'Base TU'!$B:$B,"Total Operação")/1000</f>
        <v>277.45999999999998</v>
      </c>
      <c r="BE19" s="11">
        <f>SUMIFS('Base TU'!BF:BF,'Base TU'!$A:$A,$B19,'Base TU'!$B:$B,"Total Operação")/1000</f>
        <v>217.452</v>
      </c>
      <c r="BF19" s="11">
        <f>SUMIFS('Base TU'!BG:BG,'Base TU'!$A:$A,$B19,'Base TU'!$B:$B,"Total Operação")/1000</f>
        <v>218.27600000000001</v>
      </c>
      <c r="BG19" s="11">
        <f>SUMIFS('Base TU'!BH:BH,'Base TU'!$A:$A,$B19,'Base TU'!$B:$B,"Total Operação")/1000</f>
        <v>199.66</v>
      </c>
      <c r="BH19" s="11">
        <f>SUMIFS('Base TU'!BI:BI,'Base TU'!$A:$A,$B19,'Base TU'!$B:$B,"Total Operação")/1000</f>
        <v>261.83</v>
      </c>
      <c r="BI19" s="11">
        <f>SUMIFS('Base TU'!BJ:BJ,'Base TU'!$A:$A,$B19,'Base TU'!$B:$B,"Total Operação")/1000</f>
        <v>257.29599999999999</v>
      </c>
      <c r="BJ19" s="11">
        <f>SUMIFS('Base TU'!BK:BK,'Base TU'!$A:$A,$B19,'Base TU'!$B:$B,"Total Operação")/1000</f>
        <v>297.38600000000002</v>
      </c>
      <c r="BK19" s="11">
        <f>SUMIFS('Base TU'!BL:BL,'Base TU'!$A:$A,$B19,'Base TU'!$B:$B,"Total Operação")/1000</f>
        <v>304.64400000000001</v>
      </c>
      <c r="BL19" s="11">
        <f>SUMIFS('Base TU'!BM:BM,'Base TU'!$A:$A,$B19,'Base TU'!$B:$B,"Total Operação")/1000</f>
        <v>307.79000000000002</v>
      </c>
      <c r="BM19" s="11">
        <f>SUMIFS('Base TU'!BN:BN,'Base TU'!$A:$A,$B19,'Base TU'!$B:$B,"Total Operação")/1000</f>
        <v>302.31599999999997</v>
      </c>
      <c r="BN19" s="11">
        <f>SUMIFS('Base TU'!BO:BO,'Base TU'!$A:$A,$B19,'Base TU'!$B:$B,"Total Operação")/1000</f>
        <v>303.03199999999998</v>
      </c>
      <c r="BO19" s="11">
        <f>SUMIFS('Base TU'!BP:BP,'Base TU'!$A:$A,$B19,'Base TU'!$B:$B,"Total Operação")/1000</f>
        <v>188.57</v>
      </c>
      <c r="BQ19" s="11">
        <f>'Volume TU Norte'!BQ19+'Volume TU Sul'!BQ19</f>
        <v>277.14600000000002</v>
      </c>
      <c r="BR19" s="11">
        <f>'Volume TU Norte'!BR19+'Volume TU Sul'!BR19</f>
        <v>272.464</v>
      </c>
      <c r="BS19" s="11">
        <f>'Volume TU Norte'!BS19+'Volume TU Sul'!BS19</f>
        <v>295.072</v>
      </c>
      <c r="BT19" s="11">
        <f>'Volume TU Norte'!BT19+'Volume TU Sul'!BT19</f>
        <v>288.31200000000001</v>
      </c>
      <c r="BU19" s="11">
        <f>'Volume TU Norte'!BU19+'Volume TU Sul'!BU19</f>
        <v>298.50599999999997</v>
      </c>
      <c r="BV19" s="11">
        <f>'Volume TU Norte'!BV19+'Volume TU Sul'!BV19</f>
        <v>273.60000000000002</v>
      </c>
      <c r="BW19" s="11">
        <f>'Volume TU Norte'!BW19+'Volume TU Sul'!BW19</f>
        <v>0</v>
      </c>
      <c r="BX19" s="11">
        <f>'Volume TU Norte'!BX19+'Volume TU Sul'!BX19</f>
        <v>0</v>
      </c>
      <c r="BY19" s="11">
        <f>'Volume TU Norte'!BY19+'Volume TU Sul'!BY19</f>
        <v>0</v>
      </c>
      <c r="BZ19" s="11">
        <f>'Volume TU Norte'!BZ19+'Volume TU Sul'!BZ19</f>
        <v>0</v>
      </c>
      <c r="CA19" s="11">
        <f>'Volume TU Norte'!CA19+'Volume TU Sul'!CA19</f>
        <v>0</v>
      </c>
      <c r="CB19" s="11">
        <f>'Volume TU Norte'!CB19+'Volume TU Sul'!CB19</f>
        <v>0</v>
      </c>
    </row>
    <row r="20" spans="1:80" ht="15.75" x14ac:dyDescent="0.25">
      <c r="B20" s="10" t="s">
        <v>72</v>
      </c>
      <c r="D20" s="11">
        <f>SUMIFS('Base TU'!E:E,'Base TU'!$A:$A,$B20,'Base TU'!$B:$B,"Total Operação")/1000</f>
        <v>63.997999999999998</v>
      </c>
      <c r="E20" s="11">
        <f>SUMIFS('Base TU'!F:F,'Base TU'!$A:$A,$B20,'Base TU'!$B:$B,"Total Operação")/1000</f>
        <v>75.308000000000007</v>
      </c>
      <c r="F20" s="11">
        <f>SUMIFS('Base TU'!G:G,'Base TU'!$A:$A,$B20,'Base TU'!$B:$B,"Total Operação")/1000</f>
        <v>84.034999999999997</v>
      </c>
      <c r="G20" s="11">
        <f>SUMIFS('Base TU'!H:H,'Base TU'!$A:$A,$B20,'Base TU'!$B:$B,"Total Operação")/1000</f>
        <v>85.867000000000004</v>
      </c>
      <c r="H20" s="11">
        <f>SUMIFS('Base TU'!I:I,'Base TU'!$A:$A,$B20,'Base TU'!$B:$B,"Total Operação")/1000</f>
        <v>78.944000000000003</v>
      </c>
      <c r="I20" s="11">
        <f>SUMIFS('Base TU'!J:J,'Base TU'!$A:$A,$B20,'Base TU'!$B:$B,"Total Operação")/1000</f>
        <v>97.022999999999996</v>
      </c>
      <c r="J20" s="11">
        <f>SUMIFS('Base TU'!K:K,'Base TU'!$A:$A,$B20,'Base TU'!$B:$B,"Total Operação")/1000</f>
        <v>102.803</v>
      </c>
      <c r="K20" s="11">
        <f>SUMIFS('Base TU'!L:L,'Base TU'!$A:$A,$B20,'Base TU'!$B:$B,"Total Operação")/1000</f>
        <v>111.39700000000001</v>
      </c>
      <c r="L20" s="11">
        <f>SUMIFS('Base TU'!M:M,'Base TU'!$A:$A,$B20,'Base TU'!$B:$B,"Total Operação")/1000</f>
        <v>105.209</v>
      </c>
      <c r="M20" s="11">
        <f>SUMIFS('Base TU'!N:N,'Base TU'!$A:$A,$B20,'Base TU'!$B:$B,"Total Operação")/1000</f>
        <v>100.83</v>
      </c>
      <c r="N20" s="11">
        <f>SUMIFS('Base TU'!O:O,'Base TU'!$A:$A,$B20,'Base TU'!$B:$B,"Total Operação")/1000</f>
        <v>97.067999999999998</v>
      </c>
      <c r="O20" s="11">
        <f>SUMIFS('Base TU'!P:P,'Base TU'!$A:$A,$B20,'Base TU'!$B:$B,"Total Operação")/1000</f>
        <v>92.293000000000006</v>
      </c>
      <c r="Q20" s="11">
        <f>SUMIFS('Base TU'!R:R,'Base TU'!$A:$A,$B20,'Base TU'!$B:$B,"Total Operação")/1000</f>
        <v>101.41200000000001</v>
      </c>
      <c r="R20" s="11">
        <f>SUMIFS('Base TU'!S:S,'Base TU'!$A:$A,$B20,'Base TU'!$B:$B,"Total Operação")/1000</f>
        <v>87.427000000000007</v>
      </c>
      <c r="S20" s="11">
        <f>SUMIFS('Base TU'!T:T,'Base TU'!$A:$A,$B20,'Base TU'!$B:$B,"Total Operação")/1000</f>
        <v>94.281999999999996</v>
      </c>
      <c r="T20" s="11">
        <f>SUMIFS('Base TU'!U:U,'Base TU'!$A:$A,$B20,'Base TU'!$B:$B,"Total Operação")/1000</f>
        <v>92.403000000000006</v>
      </c>
      <c r="U20" s="11">
        <f>SUMIFS('Base TU'!V:V,'Base TU'!$A:$A,$B20,'Base TU'!$B:$B,"Total Operação")/1000</f>
        <v>101.154</v>
      </c>
      <c r="V20" s="11">
        <f>SUMIFS('Base TU'!W:W,'Base TU'!$A:$A,$B20,'Base TU'!$B:$B,"Total Operação")/1000</f>
        <v>82.278999999999996</v>
      </c>
      <c r="W20" s="11">
        <f>SUMIFS('Base TU'!X:X,'Base TU'!$A:$A,$B20,'Base TU'!$B:$B,"Total Operação")/1000</f>
        <v>101.848</v>
      </c>
      <c r="X20" s="11">
        <f>SUMIFS('Base TU'!Y:Y,'Base TU'!$A:$A,$B20,'Base TU'!$B:$B,"Total Operação")/1000</f>
        <v>102.581</v>
      </c>
      <c r="Y20" s="11">
        <f>SUMIFS('Base TU'!Z:Z,'Base TU'!$A:$A,$B20,'Base TU'!$B:$B,"Total Operação")/1000</f>
        <v>93.915999999999997</v>
      </c>
      <c r="Z20" s="11">
        <f>SUMIFS('Base TU'!AA:AA,'Base TU'!$A:$A,$B20,'Base TU'!$B:$B,"Total Operação")/1000</f>
        <v>100.30500000000001</v>
      </c>
      <c r="AA20" s="11">
        <f>SUMIFS('Base TU'!AB:AB,'Base TU'!$A:$A,$B20,'Base TU'!$B:$B,"Total Operação")/1000</f>
        <v>75.057000000000002</v>
      </c>
      <c r="AB20" s="11">
        <f>SUMIFS('Base TU'!AC:AC,'Base TU'!$A:$A,$B20,'Base TU'!$B:$B,"Total Operação")/1000</f>
        <v>86.501999999999995</v>
      </c>
      <c r="AD20" s="11">
        <f>SUMIFS('Base TU'!AE:AE,'Base TU'!$A:$A,$B20,'Base TU'!$B:$B,"Total Operação")/1000</f>
        <v>79.734999999999999</v>
      </c>
      <c r="AE20" s="11">
        <f>SUMIFS('Base TU'!AF:AF,'Base TU'!$A:$A,$B20,'Base TU'!$B:$B,"Total Operação")/1000</f>
        <v>78.171999999999997</v>
      </c>
      <c r="AF20" s="11">
        <f>SUMIFS('Base TU'!AG:AG,'Base TU'!$A:$A,$B20,'Base TU'!$B:$B,"Total Operação")/1000</f>
        <v>91.382000000000005</v>
      </c>
      <c r="AG20" s="11">
        <f>SUMIFS('Base TU'!AH:AH,'Base TU'!$A:$A,$B20,'Base TU'!$B:$B,"Total Operação")/1000</f>
        <v>78.183999999999997</v>
      </c>
      <c r="AH20" s="11">
        <f>SUMIFS('Base TU'!AI:AI,'Base TU'!$A:$A,$B20,'Base TU'!$B:$B,"Total Operação")/1000</f>
        <v>82.296999999999997</v>
      </c>
      <c r="AI20" s="11">
        <f>SUMIFS('Base TU'!AJ:AJ,'Base TU'!$A:$A,$B20,'Base TU'!$B:$B,"Total Operação")/1000</f>
        <v>81.956000000000003</v>
      </c>
      <c r="AJ20" s="11">
        <f>SUMIFS('Base TU'!AK:AK,'Base TU'!$A:$A,$B20,'Base TU'!$B:$B,"Total Operação")/1000</f>
        <v>83.495000000000005</v>
      </c>
      <c r="AK20" s="11">
        <f>SUMIFS('Base TU'!AL:AL,'Base TU'!$A:$A,$B20,'Base TU'!$B:$B,"Total Operação")/1000</f>
        <v>82.566999999999993</v>
      </c>
      <c r="AL20" s="11">
        <f>SUMIFS('Base TU'!AM:AM,'Base TU'!$A:$A,$B20,'Base TU'!$B:$B,"Total Operação")/1000</f>
        <v>89.221999999999994</v>
      </c>
      <c r="AM20" s="11">
        <f>SUMIFS('Base TU'!AN:AN,'Base TU'!$A:$A,$B20,'Base TU'!$B:$B,"Total Operação")/1000</f>
        <v>95.337000000000003</v>
      </c>
      <c r="AN20" s="11">
        <f>SUMIFS('Base TU'!AO:AO,'Base TU'!$A:$A,$B20,'Base TU'!$B:$B,"Total Operação")/1000</f>
        <v>95.387</v>
      </c>
      <c r="AO20" s="11">
        <f>SUMIFS('Base TU'!AP:AP,'Base TU'!$A:$A,$B20,'Base TU'!$B:$B,"Total Operação")/1000</f>
        <v>69.846999999999994</v>
      </c>
      <c r="AQ20" s="11">
        <f>SUMIFS('Base TU'!AR:AR,'Base TU'!$A:$A,$B20,'Base TU'!$B:$B,"Total Operação")/1000</f>
        <v>86.203999999999994</v>
      </c>
      <c r="AR20" s="11">
        <f>SUMIFS('Base TU'!AS:AS,'Base TU'!$A:$A,$B20,'Base TU'!$B:$B,"Total Operação")/1000</f>
        <v>82.105999999999995</v>
      </c>
      <c r="AS20" s="11">
        <f>SUMIFS('Base TU'!AT:AT,'Base TU'!$A:$A,$B20,'Base TU'!$B:$B,"Total Operação")/1000</f>
        <v>82.644000000000005</v>
      </c>
      <c r="AT20" s="11">
        <f>SUMIFS('Base TU'!AU:AU,'Base TU'!$A:$A,$B20,'Base TU'!$B:$B,"Total Operação")/1000</f>
        <v>76.054000000000002</v>
      </c>
      <c r="AU20" s="11">
        <f>SUMIFS('Base TU'!AV:AV,'Base TU'!$A:$A,$B20,'Base TU'!$B:$B,"Total Operação")/1000</f>
        <v>87.521000000000001</v>
      </c>
      <c r="AV20" s="11">
        <f>SUMIFS('Base TU'!AW:AW,'Base TU'!$A:$A,$B20,'Base TU'!$B:$B,"Total Operação")/1000</f>
        <v>90.51</v>
      </c>
      <c r="AW20" s="11">
        <f>SUMIFS('Base TU'!AX:AX,'Base TU'!$A:$A,$B20,'Base TU'!$B:$B,"Total Operação")/1000</f>
        <v>94.313999999999993</v>
      </c>
      <c r="AX20" s="11">
        <f>SUMIFS('Base TU'!AY:AY,'Base TU'!$A:$A,$B20,'Base TU'!$B:$B,"Total Operação")/1000</f>
        <v>103.953</v>
      </c>
      <c r="AY20" s="11">
        <f>SUMIFS('Base TU'!AZ:AZ,'Base TU'!$A:$A,$B20,'Base TU'!$B:$B,"Total Operação")/1000</f>
        <v>97.713999999999999</v>
      </c>
      <c r="AZ20" s="11">
        <f>SUMIFS('Base TU'!BA:BA,'Base TU'!$A:$A,$B20,'Base TU'!$B:$B,"Total Operação")/1000</f>
        <v>100.559</v>
      </c>
      <c r="BA20" s="11">
        <f>SUMIFS('Base TU'!BB:BB,'Base TU'!$A:$A,$B20,'Base TU'!$B:$B,"Total Operação")/1000</f>
        <v>87.456000000000003</v>
      </c>
      <c r="BB20" s="11">
        <f>SUMIFS('Base TU'!BC:BC,'Base TU'!$A:$A,$B20,'Base TU'!$B:$B,"Total Operação")/1000</f>
        <v>79.257999999999996</v>
      </c>
      <c r="BD20" s="11">
        <f>SUMIFS('Base TU'!BE:BE,'Base TU'!$A:$A,$B20,'Base TU'!$B:$B,"Total Operação")/1000</f>
        <v>89.27</v>
      </c>
      <c r="BE20" s="11">
        <f>SUMIFS('Base TU'!BF:BF,'Base TU'!$A:$A,$B20,'Base TU'!$B:$B,"Total Operação")/1000</f>
        <v>92.811000000000007</v>
      </c>
      <c r="BF20" s="11">
        <f>SUMIFS('Base TU'!BG:BG,'Base TU'!$A:$A,$B20,'Base TU'!$B:$B,"Total Operação")/1000</f>
        <v>60.804000000000002</v>
      </c>
      <c r="BG20" s="11">
        <f>SUMIFS('Base TU'!BH:BH,'Base TU'!$A:$A,$B20,'Base TU'!$B:$B,"Total Operação")/1000</f>
        <v>90.418999999999997</v>
      </c>
      <c r="BH20" s="11">
        <f>SUMIFS('Base TU'!BI:BI,'Base TU'!$A:$A,$B20,'Base TU'!$B:$B,"Total Operação")/1000</f>
        <v>102.468</v>
      </c>
      <c r="BI20" s="11">
        <f>SUMIFS('Base TU'!BJ:BJ,'Base TU'!$A:$A,$B20,'Base TU'!$B:$B,"Total Operação")/1000</f>
        <v>92.522999999999996</v>
      </c>
      <c r="BJ20" s="11">
        <f>SUMIFS('Base TU'!BK:BK,'Base TU'!$A:$A,$B20,'Base TU'!$B:$B,"Total Operação")/1000</f>
        <v>89.373000000000005</v>
      </c>
      <c r="BK20" s="11">
        <f>SUMIFS('Base TU'!BL:BL,'Base TU'!$A:$A,$B20,'Base TU'!$B:$B,"Total Operação")/1000</f>
        <v>98.649000000000001</v>
      </c>
      <c r="BL20" s="11">
        <f>SUMIFS('Base TU'!BM:BM,'Base TU'!$A:$A,$B20,'Base TU'!$B:$B,"Total Operação")/1000</f>
        <v>94.611000000000004</v>
      </c>
      <c r="BM20" s="11">
        <f>SUMIFS('Base TU'!BN:BN,'Base TU'!$A:$A,$B20,'Base TU'!$B:$B,"Total Operação")/1000</f>
        <v>113.919</v>
      </c>
      <c r="BN20" s="11">
        <f>SUMIFS('Base TU'!BO:BO,'Base TU'!$A:$A,$B20,'Base TU'!$B:$B,"Total Operação")/1000</f>
        <v>101.962</v>
      </c>
      <c r="BO20" s="11">
        <f>SUMIFS('Base TU'!BP:BP,'Base TU'!$A:$A,$B20,'Base TU'!$B:$B,"Total Operação")/1000</f>
        <v>86.102999999999994</v>
      </c>
      <c r="BQ20" s="11">
        <f>'Volume TU Norte'!BQ20+'Volume TU Sul'!BQ20</f>
        <v>95.335999999999999</v>
      </c>
      <c r="BR20" s="11">
        <f>'Volume TU Norte'!BR20+'Volume TU Sul'!BR20</f>
        <v>88.218999999999994</v>
      </c>
      <c r="BS20" s="11">
        <f>'Volume TU Norte'!BS20+'Volume TU Sul'!BS20</f>
        <v>110.014</v>
      </c>
      <c r="BT20" s="11">
        <f>'Volume TU Norte'!BT20+'Volume TU Sul'!BT20</f>
        <v>110.886</v>
      </c>
      <c r="BU20" s="11">
        <f>'Volume TU Norte'!BU20+'Volume TU Sul'!BU20</f>
        <v>111.273</v>
      </c>
      <c r="BV20" s="11">
        <f>'Volume TU Norte'!BV20+'Volume TU Sul'!BV20</f>
        <v>101.712</v>
      </c>
      <c r="BW20" s="11">
        <f>'Volume TU Norte'!BW20+'Volume TU Sul'!BW20</f>
        <v>0</v>
      </c>
      <c r="BX20" s="11">
        <f>'Volume TU Norte'!BX20+'Volume TU Sul'!BX20</f>
        <v>0</v>
      </c>
      <c r="BY20" s="11">
        <f>'Volume TU Norte'!BY20+'Volume TU Sul'!BY20</f>
        <v>0</v>
      </c>
      <c r="BZ20" s="11">
        <f>'Volume TU Norte'!BZ20+'Volume TU Sul'!BZ20</f>
        <v>0</v>
      </c>
      <c r="CA20" s="11">
        <f>'Volume TU Norte'!CA20+'Volume TU Sul'!CA20</f>
        <v>0</v>
      </c>
      <c r="CB20" s="11">
        <f>'Volume TU Norte'!CB20+'Volume TU Sul'!CB20</f>
        <v>0</v>
      </c>
    </row>
    <row r="21" spans="1:80" ht="15.75" x14ac:dyDescent="0.25">
      <c r="B21" s="10" t="s">
        <v>76</v>
      </c>
      <c r="D21" s="11">
        <f>SUMIFS('Base TU'!E:E,'Base TU'!$A:$A,$B21,'Base TU'!$B:$B,"Total Operação")/1000</f>
        <v>211.8</v>
      </c>
      <c r="E21" s="11">
        <f>SUMIFS('Base TU'!F:F,'Base TU'!$A:$A,$B21,'Base TU'!$B:$B,"Total Operação")/1000</f>
        <v>153.81899999999999</v>
      </c>
      <c r="F21" s="11">
        <f>SUMIFS('Base TU'!G:G,'Base TU'!$A:$A,$B21,'Base TU'!$B:$B,"Total Operação")/1000</f>
        <v>195.96100000000001</v>
      </c>
      <c r="G21" s="11">
        <f>SUMIFS('Base TU'!H:H,'Base TU'!$A:$A,$B21,'Base TU'!$B:$B,"Total Operação")/1000</f>
        <v>207.42</v>
      </c>
      <c r="H21" s="11">
        <f>SUMIFS('Base TU'!I:I,'Base TU'!$A:$A,$B21,'Base TU'!$B:$B,"Total Operação")/1000</f>
        <v>260.13200000000001</v>
      </c>
      <c r="I21" s="11">
        <f>SUMIFS('Base TU'!J:J,'Base TU'!$A:$A,$B21,'Base TU'!$B:$B,"Total Operação")/1000</f>
        <v>258.27800000000002</v>
      </c>
      <c r="J21" s="11">
        <f>SUMIFS('Base TU'!K:K,'Base TU'!$A:$A,$B21,'Base TU'!$B:$B,"Total Operação")/1000</f>
        <v>285.45699999999999</v>
      </c>
      <c r="K21" s="11">
        <f>SUMIFS('Base TU'!L:L,'Base TU'!$A:$A,$B21,'Base TU'!$B:$B,"Total Operação")/1000</f>
        <v>298.40100000000001</v>
      </c>
      <c r="L21" s="11">
        <f>SUMIFS('Base TU'!M:M,'Base TU'!$A:$A,$B21,'Base TU'!$B:$B,"Total Operação")/1000</f>
        <v>248.76900000000001</v>
      </c>
      <c r="M21" s="11">
        <f>SUMIFS('Base TU'!N:N,'Base TU'!$A:$A,$B21,'Base TU'!$B:$B,"Total Operação")/1000</f>
        <v>233.19800000000001</v>
      </c>
      <c r="N21" s="11">
        <f>SUMIFS('Base TU'!O:O,'Base TU'!$A:$A,$B21,'Base TU'!$B:$B,"Total Operação")/1000</f>
        <v>231.054</v>
      </c>
      <c r="O21" s="11">
        <f>SUMIFS('Base TU'!P:P,'Base TU'!$A:$A,$B21,'Base TU'!$B:$B,"Total Operação")/1000</f>
        <v>211.88900000000001</v>
      </c>
      <c r="Q21" s="11">
        <f>SUMIFS('Base TU'!R:R,'Base TU'!$A:$A,$B21,'Base TU'!$B:$B,"Total Operação")/1000</f>
        <v>245.50899999999999</v>
      </c>
      <c r="R21" s="11">
        <f>SUMIFS('Base TU'!S:S,'Base TU'!$A:$A,$B21,'Base TU'!$B:$B,"Total Operação")/1000</f>
        <v>254.959</v>
      </c>
      <c r="S21" s="11">
        <f>SUMIFS('Base TU'!T:T,'Base TU'!$A:$A,$B21,'Base TU'!$B:$B,"Total Operação")/1000</f>
        <v>255.75800000000001</v>
      </c>
      <c r="T21" s="11">
        <f>SUMIFS('Base TU'!U:U,'Base TU'!$A:$A,$B21,'Base TU'!$B:$B,"Total Operação")/1000</f>
        <v>248.41300000000001</v>
      </c>
      <c r="U21" s="11">
        <f>SUMIFS('Base TU'!V:V,'Base TU'!$A:$A,$B21,'Base TU'!$B:$B,"Total Operação")/1000</f>
        <v>288.53100000000001</v>
      </c>
      <c r="V21" s="11">
        <f>SUMIFS('Base TU'!W:W,'Base TU'!$A:$A,$B21,'Base TU'!$B:$B,"Total Operação")/1000</f>
        <v>314.09300000000002</v>
      </c>
      <c r="W21" s="11">
        <f>SUMIFS('Base TU'!X:X,'Base TU'!$A:$A,$B21,'Base TU'!$B:$B,"Total Operação")/1000</f>
        <v>299.09500000000003</v>
      </c>
      <c r="X21" s="11">
        <f>SUMIFS('Base TU'!Y:Y,'Base TU'!$A:$A,$B21,'Base TU'!$B:$B,"Total Operação")/1000</f>
        <v>298.66800000000001</v>
      </c>
      <c r="Y21" s="11">
        <f>SUMIFS('Base TU'!Z:Z,'Base TU'!$A:$A,$B21,'Base TU'!$B:$B,"Total Operação")/1000</f>
        <v>293.64600000000002</v>
      </c>
      <c r="Z21" s="11">
        <f>SUMIFS('Base TU'!AA:AA,'Base TU'!$A:$A,$B21,'Base TU'!$B:$B,"Total Operação")/1000</f>
        <v>287.44</v>
      </c>
      <c r="AA21" s="11">
        <f>SUMIFS('Base TU'!AB:AB,'Base TU'!$A:$A,$B21,'Base TU'!$B:$B,"Total Operação")/1000</f>
        <v>290.50099999999998</v>
      </c>
      <c r="AB21" s="11">
        <f>SUMIFS('Base TU'!AC:AC,'Base TU'!$A:$A,$B21,'Base TU'!$B:$B,"Total Operação")/1000</f>
        <v>279.399</v>
      </c>
      <c r="AD21" s="11">
        <f>SUMIFS('Base TU'!AE:AE,'Base TU'!$A:$A,$B21,'Base TU'!$B:$B,"Total Operação")/1000</f>
        <v>286.81099999999998</v>
      </c>
      <c r="AE21" s="11">
        <f>SUMIFS('Base TU'!AF:AF,'Base TU'!$A:$A,$B21,'Base TU'!$B:$B,"Total Operação")/1000</f>
        <v>265.82100000000003</v>
      </c>
      <c r="AF21" s="11">
        <f>SUMIFS('Base TU'!AG:AG,'Base TU'!$A:$A,$B21,'Base TU'!$B:$B,"Total Operação")/1000</f>
        <v>285.54599999999999</v>
      </c>
      <c r="AG21" s="11">
        <f>SUMIFS('Base TU'!AH:AH,'Base TU'!$A:$A,$B21,'Base TU'!$B:$B,"Total Operação")/1000</f>
        <v>311.61900000000003</v>
      </c>
      <c r="AH21" s="11">
        <f>SUMIFS('Base TU'!AI:AI,'Base TU'!$A:$A,$B21,'Base TU'!$B:$B,"Total Operação")/1000</f>
        <v>344.58100000000002</v>
      </c>
      <c r="AI21" s="11">
        <f>SUMIFS('Base TU'!AJ:AJ,'Base TU'!$A:$A,$B21,'Base TU'!$B:$B,"Total Operação")/1000</f>
        <v>294.50099999999998</v>
      </c>
      <c r="AJ21" s="11">
        <f>SUMIFS('Base TU'!AK:AK,'Base TU'!$A:$A,$B21,'Base TU'!$B:$B,"Total Operação")/1000</f>
        <v>310.20100000000002</v>
      </c>
      <c r="AK21" s="11">
        <f>SUMIFS('Base TU'!AL:AL,'Base TU'!$A:$A,$B21,'Base TU'!$B:$B,"Total Operação")/1000</f>
        <v>314.10399999999998</v>
      </c>
      <c r="AL21" s="11">
        <f>SUMIFS('Base TU'!AM:AM,'Base TU'!$A:$A,$B21,'Base TU'!$B:$B,"Total Operação")/1000</f>
        <v>309.69200000000001</v>
      </c>
      <c r="AM21" s="11">
        <f>SUMIFS('Base TU'!AN:AN,'Base TU'!$A:$A,$B21,'Base TU'!$B:$B,"Total Operação")/1000</f>
        <v>316.28500000000003</v>
      </c>
      <c r="AN21" s="11">
        <f>SUMIFS('Base TU'!AO:AO,'Base TU'!$A:$A,$B21,'Base TU'!$B:$B,"Total Operação")/1000</f>
        <v>297.774</v>
      </c>
      <c r="AO21" s="11">
        <f>SUMIFS('Base TU'!AP:AP,'Base TU'!$A:$A,$B21,'Base TU'!$B:$B,"Total Operação")/1000</f>
        <v>301.62400000000002</v>
      </c>
      <c r="AQ21" s="11">
        <f>SUMIFS('Base TU'!AR:AR,'Base TU'!$A:$A,$B21,'Base TU'!$B:$B,"Total Operação")/1000</f>
        <v>196.91499999999999</v>
      </c>
      <c r="AR21" s="11">
        <f>SUMIFS('Base TU'!AS:AS,'Base TU'!$A:$A,$B21,'Base TU'!$B:$B,"Total Operação")/1000</f>
        <v>138.12799999999999</v>
      </c>
      <c r="AS21" s="11">
        <f>SUMIFS('Base TU'!AT:AT,'Base TU'!$A:$A,$B21,'Base TU'!$B:$B,"Total Operação")/1000</f>
        <v>176.47900000000001</v>
      </c>
      <c r="AT21" s="11">
        <f>SUMIFS('Base TU'!AU:AU,'Base TU'!$A:$A,$B21,'Base TU'!$B:$B,"Total Operação")/1000</f>
        <v>249.239</v>
      </c>
      <c r="AU21" s="11">
        <f>SUMIFS('Base TU'!AV:AV,'Base TU'!$A:$A,$B21,'Base TU'!$B:$B,"Total Operação")/1000</f>
        <v>250.441</v>
      </c>
      <c r="AV21" s="11">
        <f>SUMIFS('Base TU'!AW:AW,'Base TU'!$A:$A,$B21,'Base TU'!$B:$B,"Total Operação")/1000</f>
        <v>295.601</v>
      </c>
      <c r="AW21" s="11">
        <f>SUMIFS('Base TU'!AX:AX,'Base TU'!$A:$A,$B21,'Base TU'!$B:$B,"Total Operação")/1000</f>
        <v>335.76400000000001</v>
      </c>
      <c r="AX21" s="11">
        <f>SUMIFS('Base TU'!AY:AY,'Base TU'!$A:$A,$B21,'Base TU'!$B:$B,"Total Operação")/1000</f>
        <v>321.81599999999997</v>
      </c>
      <c r="AY21" s="11">
        <f>SUMIFS('Base TU'!AZ:AZ,'Base TU'!$A:$A,$B21,'Base TU'!$B:$B,"Total Operação")/1000</f>
        <v>295.01799999999997</v>
      </c>
      <c r="AZ21" s="11">
        <f>SUMIFS('Base TU'!BA:BA,'Base TU'!$A:$A,$B21,'Base TU'!$B:$B,"Total Operação")/1000</f>
        <v>271.04000000000002</v>
      </c>
      <c r="BA21" s="11">
        <f>SUMIFS('Base TU'!BB:BB,'Base TU'!$A:$A,$B21,'Base TU'!$B:$B,"Total Operação")/1000</f>
        <v>231.43100000000001</v>
      </c>
      <c r="BB21" s="11">
        <f>SUMIFS('Base TU'!BC:BC,'Base TU'!$A:$A,$B21,'Base TU'!$B:$B,"Total Operação")/1000</f>
        <v>81.828999999999994</v>
      </c>
      <c r="BD21" s="11">
        <f>SUMIFS('Base TU'!BE:BE,'Base TU'!$A:$A,$B21,'Base TU'!$B:$B,"Total Operação")/1000</f>
        <v>128.81700000000001</v>
      </c>
      <c r="BE21" s="11">
        <f>SUMIFS('Base TU'!BF:BF,'Base TU'!$A:$A,$B21,'Base TU'!$B:$B,"Total Operação")/1000</f>
        <v>205.73</v>
      </c>
      <c r="BF21" s="11">
        <f>SUMIFS('Base TU'!BG:BG,'Base TU'!$A:$A,$B21,'Base TU'!$B:$B,"Total Operação")/1000</f>
        <v>167.31</v>
      </c>
      <c r="BG21" s="11">
        <f>SUMIFS('Base TU'!BH:BH,'Base TU'!$A:$A,$B21,'Base TU'!$B:$B,"Total Operação")/1000</f>
        <v>297.27699999999999</v>
      </c>
      <c r="BH21" s="11">
        <f>SUMIFS('Base TU'!BI:BI,'Base TU'!$A:$A,$B21,'Base TU'!$B:$B,"Total Operação")/1000</f>
        <v>206.13200000000001</v>
      </c>
      <c r="BI21" s="11">
        <f>SUMIFS('Base TU'!BJ:BJ,'Base TU'!$A:$A,$B21,'Base TU'!$B:$B,"Total Operação")/1000</f>
        <v>187.11600000000001</v>
      </c>
      <c r="BJ21" s="11">
        <f>SUMIFS('Base TU'!BK:BK,'Base TU'!$A:$A,$B21,'Base TU'!$B:$B,"Total Operação")/1000</f>
        <v>245.15199999999999</v>
      </c>
      <c r="BK21" s="11">
        <f>SUMIFS('Base TU'!BL:BL,'Base TU'!$A:$A,$B21,'Base TU'!$B:$B,"Total Operação")/1000</f>
        <v>264.995</v>
      </c>
      <c r="BL21" s="11">
        <f>SUMIFS('Base TU'!BM:BM,'Base TU'!$A:$A,$B21,'Base TU'!$B:$B,"Total Operação")/1000</f>
        <v>261.91800000000001</v>
      </c>
      <c r="BM21" s="11">
        <f>SUMIFS('Base TU'!BN:BN,'Base TU'!$A:$A,$B21,'Base TU'!$B:$B,"Total Operação")/1000</f>
        <v>34.887999999999998</v>
      </c>
      <c r="BN21" s="11">
        <f>SUMIFS('Base TU'!BO:BO,'Base TU'!$A:$A,$B21,'Base TU'!$B:$B,"Total Operação")/1000</f>
        <v>3.6019999999999999</v>
      </c>
      <c r="BO21" s="11">
        <f>SUMIFS('Base TU'!BP:BP,'Base TU'!$A:$A,$B21,'Base TU'!$B:$B,"Total Operação")/1000</f>
        <v>93.695999999999998</v>
      </c>
      <c r="BQ21" s="11">
        <f>'Volume TU Norte'!BQ21+'Volume TU Sul'!BQ21</f>
        <v>94.242999999999995</v>
      </c>
      <c r="BR21" s="11">
        <f>'Volume TU Norte'!BR21+'Volume TU Sul'!BR21</f>
        <v>171.851</v>
      </c>
      <c r="BS21" s="11">
        <f>'Volume TU Norte'!BS21+'Volume TU Sul'!BS21</f>
        <v>227.42099999999999</v>
      </c>
      <c r="BT21" s="11">
        <f>'Volume TU Norte'!BT21+'Volume TU Sul'!BT21</f>
        <v>244.43799999999999</v>
      </c>
      <c r="BU21" s="11">
        <f>'Volume TU Norte'!BU21+'Volume TU Sul'!BU21</f>
        <v>265.93299999999999</v>
      </c>
      <c r="BV21" s="11">
        <f>'Volume TU Norte'!BV21+'Volume TU Sul'!BV21</f>
        <v>232.54</v>
      </c>
      <c r="BW21" s="11">
        <f>'Volume TU Norte'!BW21+'Volume TU Sul'!BW21</f>
        <v>0</v>
      </c>
      <c r="BX21" s="11">
        <f>'Volume TU Norte'!BX21+'Volume TU Sul'!BX21</f>
        <v>0</v>
      </c>
      <c r="BY21" s="11">
        <f>'Volume TU Norte'!BY21+'Volume TU Sul'!BY21</f>
        <v>0</v>
      </c>
      <c r="BZ21" s="11">
        <f>'Volume TU Norte'!BZ21+'Volume TU Sul'!BZ21</f>
        <v>0</v>
      </c>
      <c r="CA21" s="11">
        <f>'Volume TU Norte'!CA21+'Volume TU Sul'!CA21</f>
        <v>0</v>
      </c>
      <c r="CB21" s="11">
        <f>'Volume TU Norte'!CB21+'Volume TU Sul'!CB21</f>
        <v>0</v>
      </c>
    </row>
    <row r="23" spans="1:80" ht="15.75" x14ac:dyDescent="0.25">
      <c r="A23" s="5"/>
      <c r="B23" s="6" t="s">
        <v>144</v>
      </c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</row>
    <row r="24" spans="1:80" ht="15.75" x14ac:dyDescent="0.25">
      <c r="A24" s="5"/>
      <c r="B24" s="12" t="s">
        <v>130</v>
      </c>
      <c r="D24" s="11">
        <f>'Rumo BD'!C10/1000</f>
        <v>563.94399999999996</v>
      </c>
      <c r="E24" s="11">
        <f>'Rumo BD'!D10/1000</f>
        <v>1034.725146</v>
      </c>
      <c r="F24" s="11">
        <f>'Rumo BD'!E10/1000</f>
        <v>1256.2875680000002</v>
      </c>
      <c r="G24" s="11">
        <f>'Rumo BD'!F10/1000</f>
        <v>790.29090199999996</v>
      </c>
      <c r="H24" s="11">
        <f>'Rumo BD'!G10/1000</f>
        <v>1385.839786</v>
      </c>
      <c r="I24" s="11">
        <f>'Rumo BD'!H10/1000</f>
        <v>1337.2284069999998</v>
      </c>
      <c r="J24" s="11">
        <f>'Rumo BD'!I10/1000</f>
        <v>1446.5915230000001</v>
      </c>
      <c r="K24" s="11">
        <f>'Rumo BD'!J10/1000</f>
        <v>1370.670883</v>
      </c>
      <c r="L24" s="11">
        <f>'Rumo BD'!K10/1000</f>
        <v>1335.4415190000002</v>
      </c>
      <c r="M24" s="11">
        <f>'Rumo BD'!L10/1000</f>
        <v>1002.999902</v>
      </c>
      <c r="N24" s="11">
        <f>'Rumo BD'!M10/1000</f>
        <v>991.27300100000002</v>
      </c>
      <c r="O24" s="11">
        <f>'Rumo BD'!N10/1000</f>
        <v>598.403908</v>
      </c>
      <c r="Q24" s="11">
        <f>'Rumo BD'!P10/1000</f>
        <v>448.69178600000004</v>
      </c>
      <c r="R24" s="11">
        <f>'Rumo BD'!Q10/1000</f>
        <v>990.33767399999999</v>
      </c>
      <c r="S24" s="11">
        <f>'Rumo BD'!R10/1000</f>
        <v>1062.339528</v>
      </c>
      <c r="T24" s="11">
        <f>'Rumo BD'!S10/1000</f>
        <v>728.49934499999995</v>
      </c>
      <c r="U24" s="11">
        <f>'Rumo BD'!T10/1000</f>
        <v>1386.04321</v>
      </c>
      <c r="V24" s="11">
        <f>'Rumo BD'!U10/1000</f>
        <v>1177.1301960000001</v>
      </c>
      <c r="W24" s="11">
        <f>'Rumo BD'!V10/1000</f>
        <v>1198.89724</v>
      </c>
      <c r="X24" s="11">
        <f>'Rumo BD'!W10/1000</f>
        <v>1305.7225740000001</v>
      </c>
      <c r="Y24" s="11">
        <f>'Rumo BD'!X10/1000</f>
        <v>1462.392844</v>
      </c>
      <c r="Z24" s="11">
        <f>'Rumo BD'!Y10/1000</f>
        <v>1422.8486189999999</v>
      </c>
      <c r="AA24" s="11">
        <f>'Rumo BD'!Z10/1000</f>
        <v>1202.030622</v>
      </c>
      <c r="AB24" s="11">
        <f>'Rumo BD'!AA10/1000</f>
        <v>748.33121099999994</v>
      </c>
      <c r="AD24" s="11">
        <f>'Rumo BD'!AC10/1000</f>
        <v>575.25229800000011</v>
      </c>
      <c r="AE24" s="11">
        <f>'Rumo BD'!AD10/1000</f>
        <v>894.19707600000004</v>
      </c>
      <c r="AF24" s="11">
        <f>'Rumo BD'!AE10/1000</f>
        <v>1004.462753</v>
      </c>
      <c r="AG24" s="11">
        <f>'Rumo BD'!AF10/1000</f>
        <v>770.34461599999997</v>
      </c>
      <c r="AH24" s="11">
        <f>'Rumo BD'!AG10/1000</f>
        <v>860.54832499999998</v>
      </c>
      <c r="AI24" s="11">
        <f>'Rumo BD'!AH10/1000</f>
        <v>1041.4643060000001</v>
      </c>
      <c r="AJ24" s="11">
        <f>'Rumo BD'!AI10/1000</f>
        <v>1139.3327389999999</v>
      </c>
      <c r="AK24" s="11">
        <f>'Rumo BD'!AJ10/1000</f>
        <v>1028.6506129999998</v>
      </c>
      <c r="AL24" s="11">
        <f>'Rumo BD'!AK10/1000</f>
        <v>1300.371042</v>
      </c>
      <c r="AM24" s="11">
        <f>'Rumo BD'!AL10/1000</f>
        <v>578.96342099999993</v>
      </c>
      <c r="AN24" s="11">
        <f>'Rumo BD'!AM10/1000</f>
        <v>1127.2850169999999</v>
      </c>
      <c r="AO24" s="11">
        <f>'Rumo BD'!AN10/1000</f>
        <v>1079.664777</v>
      </c>
      <c r="AQ24" s="11">
        <f>'Rumo BD'!AP10/1000</f>
        <v>849.24155000000007</v>
      </c>
      <c r="AR24" s="11">
        <f>'Rumo BD'!AQ10/1000</f>
        <v>848.43707999999992</v>
      </c>
      <c r="AS24" s="11">
        <f>'Rumo BD'!AR10/1000</f>
        <v>1122.6431399999999</v>
      </c>
      <c r="AT24" s="11">
        <f>'Rumo BD'!AS10/1000</f>
        <v>820.90233000000001</v>
      </c>
      <c r="AU24" s="11">
        <f>'Rumo BD'!AT10/1000</f>
        <v>683.43934000000002</v>
      </c>
      <c r="AV24" s="11">
        <f>'Rumo BD'!AU10/1000</f>
        <v>1123.12553</v>
      </c>
      <c r="AW24" s="11">
        <f>'Rumo BD'!AV10/1000</f>
        <v>1175.6769299999999</v>
      </c>
      <c r="AX24" s="11">
        <f>'Rumo BD'!AW10/1000</f>
        <v>971.10751000000005</v>
      </c>
      <c r="AY24" s="11">
        <f>'Rumo BD'!AX10/1000</f>
        <v>953.16534000000001</v>
      </c>
      <c r="AZ24" s="11">
        <f>'Rumo BD'!AY10/1000</f>
        <v>1148.33692</v>
      </c>
      <c r="BA24" s="11">
        <f>'Rumo BD'!AZ10/1000</f>
        <v>766.63091000000009</v>
      </c>
      <c r="BB24" s="11">
        <f>'Rumo BD'!BA10/1000</f>
        <v>750.42047000000002</v>
      </c>
      <c r="BD24" s="11">
        <f>'Rumo BD'!BC10/1000</f>
        <v>593.45799</v>
      </c>
      <c r="BE24" s="11">
        <f>'Rumo BD'!BD10/1000</f>
        <v>844.55329000000006</v>
      </c>
      <c r="BF24" s="11">
        <f>'Rumo BD'!BE10/1000</f>
        <v>1106.75332</v>
      </c>
      <c r="BG24" s="11">
        <f>'Rumo BD'!BF10/1000</f>
        <v>1257.8714399999999</v>
      </c>
      <c r="BH24" s="11">
        <f>'Rumo BD'!BG10/1000</f>
        <v>1654.9123300000001</v>
      </c>
      <c r="BI24" s="11">
        <f>'Rumo BD'!BH10/1000</f>
        <v>1210.7697599999999</v>
      </c>
      <c r="BJ24" s="11">
        <f>'Rumo BD'!BI10/1000</f>
        <v>1452.7168700000002</v>
      </c>
      <c r="BK24" s="11">
        <f>'Rumo BD'!BJ10/1000</f>
        <v>1502.8918899999999</v>
      </c>
      <c r="BL24" s="11">
        <f>'Rumo BD'!BK10/1000</f>
        <v>1289.8112900000001</v>
      </c>
      <c r="BM24" s="11">
        <f>'Rumo BD'!BL10/1000</f>
        <v>1181.0653300000001</v>
      </c>
      <c r="BN24" s="11">
        <f>'Rumo BD'!BM10/1000</f>
        <v>1208.73676</v>
      </c>
      <c r="BO24" s="11">
        <f>'Rumo BD'!BN10/1000</f>
        <v>1143.1041399999999</v>
      </c>
      <c r="BQ24" s="11">
        <f>'Rumo BD'!BP10/1000</f>
        <v>644.08199999999999</v>
      </c>
      <c r="BR24" s="11">
        <f>'Rumo BD'!BQ10/1000</f>
        <v>845.28908999999999</v>
      </c>
      <c r="BS24" s="11">
        <f>'Rumo BD'!BR10/1000</f>
        <v>1374.48848</v>
      </c>
      <c r="BT24" s="11">
        <f>'Rumo BD'!BS10/1000</f>
        <v>1178.8648700000001</v>
      </c>
      <c r="BU24" s="11">
        <f>'Rumo BD'!BT10/1000</f>
        <v>1286.0656000000001</v>
      </c>
      <c r="BV24" s="11">
        <f>'Rumo BD'!BU10/1000</f>
        <v>1171.8168780000001</v>
      </c>
      <c r="BW24" s="11">
        <f>'Rumo BD'!BV10/1000</f>
        <v>0</v>
      </c>
      <c r="BX24" s="11">
        <f>'Rumo BD'!BW10/1000</f>
        <v>0</v>
      </c>
      <c r="BY24" s="11">
        <f>'Rumo BD'!BX10/1000</f>
        <v>0</v>
      </c>
      <c r="BZ24" s="11">
        <f>'Rumo BD'!BY10/1000</f>
        <v>0</v>
      </c>
      <c r="CA24" s="11">
        <f>'Rumo BD'!BZ10/1000</f>
        <v>0</v>
      </c>
      <c r="CB24" s="11">
        <f>'Rumo BD'!CA10/1000</f>
        <v>0</v>
      </c>
    </row>
    <row r="25" spans="1:80" ht="15.75" x14ac:dyDescent="0.25">
      <c r="A25" s="5"/>
      <c r="B25" s="12" t="s">
        <v>145</v>
      </c>
      <c r="D25" s="11">
        <f>'Rumo BD'!C11/1000</f>
        <v>729.09867399999996</v>
      </c>
      <c r="E25" s="11">
        <f>'Rumo BD'!D11/1000</f>
        <v>1067.7981090000001</v>
      </c>
      <c r="F25" s="11">
        <f>'Rumo BD'!E11/1000</f>
        <v>886.89300000000003</v>
      </c>
      <c r="G25" s="11">
        <f>'Rumo BD'!F11/1000</f>
        <v>179.87980999999999</v>
      </c>
      <c r="H25" s="11">
        <f>'Rumo BD'!G11/1000</f>
        <v>429.34505999999999</v>
      </c>
      <c r="I25" s="11">
        <f>'Rumo BD'!H11/1000</f>
        <v>573.34385999999995</v>
      </c>
      <c r="J25" s="11">
        <f>'Rumo BD'!I11/1000</f>
        <v>466.91241899999977</v>
      </c>
      <c r="K25" s="11">
        <f>'Rumo BD'!J11/1000</f>
        <v>531.46580699999981</v>
      </c>
      <c r="L25" s="11">
        <f>'Rumo BD'!K11/1000</f>
        <v>496.56652200000002</v>
      </c>
      <c r="M25" s="11">
        <f>'Rumo BD'!L11/1000</f>
        <v>561.48228700000004</v>
      </c>
      <c r="N25" s="11">
        <f>'Rumo BD'!M11/1000</f>
        <v>420.73100800000026</v>
      </c>
      <c r="O25" s="11">
        <f>'Rumo BD'!N11/1000</f>
        <v>254.09882099999996</v>
      </c>
      <c r="Q25" s="11">
        <f>'Rumo BD'!P11/1000</f>
        <v>213.88675000000001</v>
      </c>
      <c r="R25" s="11">
        <f>'Rumo BD'!Q11/1000</f>
        <v>340.74869999999993</v>
      </c>
      <c r="S25" s="11">
        <f>'Rumo BD'!R11/1000</f>
        <v>306.41654399999999</v>
      </c>
      <c r="T25" s="11">
        <f>'Rumo BD'!S11/1000</f>
        <v>241.59591900000007</v>
      </c>
      <c r="U25" s="11">
        <f>'Rumo BD'!T11/1000</f>
        <v>533.24844799999994</v>
      </c>
      <c r="V25" s="11">
        <f>'Rumo BD'!U11/1000</f>
        <v>538.28774500000009</v>
      </c>
      <c r="W25" s="11">
        <f>'Rumo BD'!V11/1000</f>
        <v>399.64013400000022</v>
      </c>
      <c r="X25" s="11">
        <f>'Rumo BD'!W11/1000</f>
        <v>433.39075900000006</v>
      </c>
      <c r="Y25" s="11">
        <f>'Rumo BD'!X11/1000</f>
        <v>475.42910099999983</v>
      </c>
      <c r="Z25" s="11">
        <f>'Rumo BD'!Y11/1000</f>
        <v>451.94466299999971</v>
      </c>
      <c r="AA25" s="11">
        <f>'Rumo BD'!Z11/1000</f>
        <v>371.50363100000015</v>
      </c>
      <c r="AB25" s="11">
        <f>'Rumo BD'!AA11/1000</f>
        <v>218.29270100000005</v>
      </c>
      <c r="AD25" s="11">
        <f>'Rumo BD'!AC11/1000</f>
        <v>284.31497499999989</v>
      </c>
      <c r="AE25" s="11">
        <f>'Rumo BD'!AD11/1000</f>
        <v>312.54101500000002</v>
      </c>
      <c r="AF25" s="11">
        <f>'Rumo BD'!AE11/1000</f>
        <v>509.32677500000011</v>
      </c>
      <c r="AG25" s="11">
        <f>'Rumo BD'!AF11/1000</f>
        <v>240.08712500000007</v>
      </c>
      <c r="AH25" s="11">
        <f>'Rumo BD'!AG11/1000</f>
        <v>540.74277899999959</v>
      </c>
      <c r="AI25" s="11">
        <f>'Rumo BD'!AH11/1000</f>
        <v>683.71264600000018</v>
      </c>
      <c r="AJ25" s="11">
        <f>'Rumo BD'!AI11/1000</f>
        <v>440.17774200000008</v>
      </c>
      <c r="AK25" s="11">
        <f>'Rumo BD'!AJ11/1000</f>
        <v>337.17517199999992</v>
      </c>
      <c r="AL25" s="11">
        <f>'Rumo BD'!AK11/1000</f>
        <v>457.1985699999999</v>
      </c>
      <c r="AM25" s="11">
        <f>'Rumo BD'!AL11/1000</f>
        <v>356.70425999999998</v>
      </c>
      <c r="AN25" s="11">
        <f>'Rumo BD'!AM11/1000</f>
        <v>262.02019400000012</v>
      </c>
      <c r="AO25" s="11">
        <f>'Rumo BD'!AN11/1000</f>
        <v>250.21187899999998</v>
      </c>
      <c r="AQ25" s="11">
        <f>'Rumo BD'!AP11/1000</f>
        <v>366.34309999999999</v>
      </c>
      <c r="AR25" s="11">
        <f>'Rumo BD'!AQ11/1000</f>
        <v>414.35300999999998</v>
      </c>
      <c r="AS25" s="11">
        <f>'Rumo BD'!AR11/1000</f>
        <v>466.17480999999998</v>
      </c>
      <c r="AT25" s="11">
        <f>'Rumo BD'!AS11/1000</f>
        <v>274.82718</v>
      </c>
      <c r="AU25" s="11">
        <f>'Rumo BD'!AT11/1000</f>
        <v>427.63938999999999</v>
      </c>
      <c r="AV25" s="11">
        <f>'Rumo BD'!AU11/1000</f>
        <v>383.77843999999999</v>
      </c>
      <c r="AW25" s="11">
        <f>'Rumo BD'!AV11/1000</f>
        <v>266.76515999999998</v>
      </c>
      <c r="AX25" s="11">
        <f>'Rumo BD'!AW11/1000</f>
        <v>366.02146000000005</v>
      </c>
      <c r="AY25" s="11">
        <f>'Rumo BD'!AX11/1000</f>
        <v>365.69380999999998</v>
      </c>
      <c r="AZ25" s="11">
        <f>'Rumo BD'!AY11/1000</f>
        <v>353.07976000000002</v>
      </c>
      <c r="BA25" s="11">
        <f>'Rumo BD'!AZ11/1000</f>
        <v>287.01044000000002</v>
      </c>
      <c r="BB25" s="11">
        <f>'Rumo BD'!BA11/1000</f>
        <v>363.54597999999999</v>
      </c>
      <c r="BD25" s="11">
        <f>'Rumo BD'!BC11/1000</f>
        <v>389.62268</v>
      </c>
      <c r="BE25" s="11">
        <f>'Rumo BD'!BD11/1000</f>
        <v>440.34727000000004</v>
      </c>
      <c r="BF25" s="11">
        <f>'Rumo BD'!BE11/1000</f>
        <v>316.39077000000003</v>
      </c>
      <c r="BG25" s="11">
        <f>'Rumo BD'!BF11/1000</f>
        <v>472.88797</v>
      </c>
      <c r="BH25" s="11">
        <f>'Rumo BD'!BG11/1000</f>
        <v>562.33517000000006</v>
      </c>
      <c r="BI25" s="11">
        <f>'Rumo BD'!BH11/1000</f>
        <v>561.16909999999996</v>
      </c>
      <c r="BJ25" s="11">
        <f>'Rumo BD'!BI11/1000</f>
        <v>581.30233999999996</v>
      </c>
      <c r="BK25" s="11">
        <f>'Rumo BD'!BJ11/1000</f>
        <v>725.88894999999991</v>
      </c>
      <c r="BL25" s="11">
        <f>'Rumo BD'!BK11/1000</f>
        <v>722.61734000000001</v>
      </c>
      <c r="BM25" s="11">
        <f>'Rumo BD'!BL11/1000</f>
        <v>839.41719999999998</v>
      </c>
      <c r="BN25" s="11">
        <f>'Rumo BD'!BM11/1000</f>
        <v>863.48901999999998</v>
      </c>
      <c r="BO25" s="11">
        <f>'Rumo BD'!BN11/1000</f>
        <v>557.85689000000002</v>
      </c>
      <c r="BQ25" s="11">
        <f>'Rumo BD'!BP11/1000</f>
        <v>441.35472999999996</v>
      </c>
      <c r="BR25" s="11">
        <f>'Rumo BD'!BQ11/1000</f>
        <v>268.37684999999999</v>
      </c>
      <c r="BS25" s="11">
        <f>'Rumo BD'!BR11/1000</f>
        <v>368.16843999999998</v>
      </c>
      <c r="BT25" s="11">
        <f>'Rumo BD'!BS11/1000</f>
        <v>309.18083000000001</v>
      </c>
      <c r="BU25" s="11">
        <f>'Rumo BD'!BT11/1000</f>
        <v>596.12175000000002</v>
      </c>
      <c r="BV25" s="11">
        <f>'Rumo BD'!BU11/1000</f>
        <v>631.75253999999984</v>
      </c>
      <c r="BW25" s="11">
        <f>'Rumo BD'!BV11/1000</f>
        <v>0</v>
      </c>
      <c r="BX25" s="11">
        <f>'Rumo BD'!BW11/1000</f>
        <v>0</v>
      </c>
      <c r="BY25" s="11">
        <f>'Rumo BD'!BX11/1000</f>
        <v>0</v>
      </c>
      <c r="BZ25" s="11">
        <f>'Rumo BD'!BY11/1000</f>
        <v>0</v>
      </c>
      <c r="CA25" s="11">
        <f>'Rumo BD'!BZ11/1000</f>
        <v>0</v>
      </c>
      <c r="CB25" s="11">
        <f>'Rumo BD'!CA11/1000</f>
        <v>0</v>
      </c>
    </row>
  </sheetData>
  <mergeCells count="73">
    <mergeCell ref="CA4:CA5"/>
    <mergeCell ref="CB4:CB5"/>
    <mergeCell ref="BV4:BV5"/>
    <mergeCell ref="BW4:BW5"/>
    <mergeCell ref="BX4:BX5"/>
    <mergeCell ref="BY4:BY5"/>
    <mergeCell ref="BZ4:BZ5"/>
    <mergeCell ref="BQ4:BQ5"/>
    <mergeCell ref="BR4:BR5"/>
    <mergeCell ref="BS4:BS5"/>
    <mergeCell ref="BT4:BT5"/>
    <mergeCell ref="BU4:BU5"/>
    <mergeCell ref="BD4:BD5"/>
    <mergeCell ref="BE4:BE5"/>
    <mergeCell ref="BF4:BF5"/>
    <mergeCell ref="BG4:BG5"/>
    <mergeCell ref="BH4:BH5"/>
    <mergeCell ref="BI4:BI5"/>
    <mergeCell ref="BJ4:BJ5"/>
    <mergeCell ref="BK4:BK5"/>
    <mergeCell ref="BL4:BL5"/>
    <mergeCell ref="BM4:BM5"/>
    <mergeCell ref="BN4:BN5"/>
    <mergeCell ref="BO4:BO5"/>
    <mergeCell ref="O4:O5"/>
    <mergeCell ref="BB4:BB5"/>
    <mergeCell ref="AW4:AW5"/>
    <mergeCell ref="AX4:AX5"/>
    <mergeCell ref="AY4:AY5"/>
    <mergeCell ref="AZ4:AZ5"/>
    <mergeCell ref="BA4:BA5"/>
    <mergeCell ref="AR4:AR5"/>
    <mergeCell ref="AS4:AS5"/>
    <mergeCell ref="AT4:AT5"/>
    <mergeCell ref="AU4:AU5"/>
    <mergeCell ref="AV4:AV5"/>
    <mergeCell ref="U4:U5"/>
    <mergeCell ref="V4:V5"/>
    <mergeCell ref="W4:W5"/>
    <mergeCell ref="AL4:AL5"/>
    <mergeCell ref="X4:X5"/>
    <mergeCell ref="Y4:Y5"/>
    <mergeCell ref="AA4:AA5"/>
    <mergeCell ref="AH4:AH5"/>
    <mergeCell ref="Z4:Z5"/>
    <mergeCell ref="AD4:AD5"/>
    <mergeCell ref="B4:B5"/>
    <mergeCell ref="Q4:Q5"/>
    <mergeCell ref="R4:R5"/>
    <mergeCell ref="S4:S5"/>
    <mergeCell ref="T4:T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AQ4:AQ5"/>
    <mergeCell ref="AJ4:AJ5"/>
    <mergeCell ref="AB4:AB5"/>
    <mergeCell ref="AO4:AO5"/>
    <mergeCell ref="AE4:AE5"/>
    <mergeCell ref="AF4:AF5"/>
    <mergeCell ref="AG4:AG5"/>
    <mergeCell ref="AN4:AN5"/>
    <mergeCell ref="AM4:AM5"/>
    <mergeCell ref="AK4:AK5"/>
    <mergeCell ref="AI4:AI5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Planilha14"/>
  <dimension ref="A2:CB46"/>
  <sheetViews>
    <sheetView showGridLines="0" zoomScale="85" zoomScaleNormal="85" workbookViewId="0">
      <pane xSplit="2" ySplit="3" topLeftCell="BQ18" activePane="bottomRight" state="frozen"/>
      <selection activeCell="BQ6" sqref="BQ6"/>
      <selection pane="topRight" activeCell="BQ6" sqref="BQ6"/>
      <selection pane="bottomLeft" activeCell="BQ6" sqref="BQ6"/>
      <selection pane="bottomRight" activeCell="BV35" sqref="BV31:BV35"/>
    </sheetView>
  </sheetViews>
  <sheetFormatPr defaultRowHeight="15" x14ac:dyDescent="0.25"/>
  <cols>
    <col min="2" max="2" width="48" customWidth="1"/>
    <col min="3" max="3" width="1.7109375" customWidth="1"/>
    <col min="4" max="15" width="8.85546875" customWidth="1"/>
    <col min="16" max="16" width="1.7109375" customWidth="1"/>
    <col min="17" max="28" width="8.85546875" customWidth="1"/>
    <col min="29" max="29" width="1.7109375" customWidth="1"/>
    <col min="30" max="41" width="8.85546875" customWidth="1"/>
    <col min="42" max="42" width="1.7109375" customWidth="1"/>
    <col min="43" max="54" width="8.85546875" customWidth="1"/>
    <col min="55" max="55" width="1.7109375" customWidth="1"/>
    <col min="56" max="67" width="8.85546875" customWidth="1"/>
    <col min="68" max="68" width="1.7109375" customWidth="1"/>
  </cols>
  <sheetData>
    <row r="2" spans="1:80" ht="23.25" x14ac:dyDescent="0.35">
      <c r="B2" s="1" t="s">
        <v>146</v>
      </c>
      <c r="D2" s="2"/>
      <c r="E2" s="2"/>
      <c r="F2" s="4"/>
      <c r="G2" s="4"/>
      <c r="H2" s="2"/>
      <c r="I2" s="2"/>
      <c r="J2" s="3"/>
      <c r="K2" s="2"/>
      <c r="L2" s="2"/>
      <c r="M2" s="4"/>
      <c r="N2" s="4"/>
      <c r="O2" s="2"/>
      <c r="Q2" s="2"/>
      <c r="R2" s="2"/>
      <c r="S2" s="4"/>
      <c r="T2" s="4"/>
      <c r="U2" s="2"/>
      <c r="V2" s="2"/>
      <c r="W2" s="3"/>
      <c r="X2" s="2"/>
      <c r="Y2" s="2"/>
      <c r="Z2" s="4"/>
      <c r="AA2" s="4"/>
      <c r="AB2" s="2"/>
      <c r="AD2" s="3"/>
      <c r="AE2" s="2"/>
      <c r="AF2" s="2"/>
      <c r="AG2" s="4"/>
      <c r="AH2" s="4"/>
      <c r="AI2" s="2"/>
      <c r="AJ2" s="2"/>
      <c r="AK2" s="2"/>
      <c r="AL2" s="2"/>
      <c r="AM2" s="2"/>
      <c r="AN2" s="2"/>
      <c r="AO2" s="2"/>
      <c r="AQ2" s="2"/>
      <c r="AR2" s="2"/>
      <c r="AS2" s="2"/>
      <c r="AT2" s="4"/>
      <c r="AU2" s="4"/>
      <c r="AV2" s="2"/>
      <c r="AW2" s="2"/>
      <c r="AX2" s="2"/>
      <c r="AY2" s="2"/>
      <c r="AZ2" s="2"/>
      <c r="BA2" s="2"/>
      <c r="BB2" s="42"/>
      <c r="BD2" s="2"/>
      <c r="BE2" s="2"/>
      <c r="BF2" s="2"/>
      <c r="BG2" s="4"/>
      <c r="BH2" s="4"/>
      <c r="BI2" s="2"/>
      <c r="BJ2" s="2"/>
      <c r="BK2" s="2"/>
      <c r="BL2" s="2"/>
      <c r="BM2" s="2"/>
      <c r="BN2" s="2"/>
      <c r="BO2" s="42"/>
      <c r="BQ2" s="2"/>
      <c r="BR2" s="2"/>
      <c r="BS2" s="2"/>
      <c r="BT2" s="4"/>
      <c r="BU2" s="4"/>
      <c r="BV2" s="2"/>
      <c r="BW2" s="2"/>
      <c r="BX2" s="2"/>
      <c r="BY2" s="2"/>
      <c r="BZ2" s="2"/>
      <c r="CA2" s="2"/>
      <c r="CB2" s="42"/>
    </row>
    <row r="3" spans="1:80" ht="15.75" x14ac:dyDescent="0.25">
      <c r="B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D3" s="5"/>
      <c r="AE3" s="5"/>
      <c r="AF3" s="5"/>
      <c r="AG3" s="5"/>
      <c r="AH3" s="5"/>
      <c r="AI3" s="5"/>
      <c r="AJ3" s="5"/>
      <c r="AQ3" s="5"/>
      <c r="AR3" s="5"/>
      <c r="AS3" s="5"/>
      <c r="AT3" s="5"/>
      <c r="AU3" s="5"/>
      <c r="AV3" s="5"/>
      <c r="AW3" s="5"/>
      <c r="BD3" s="5"/>
      <c r="BE3" s="5"/>
      <c r="BF3" s="5"/>
      <c r="BG3" s="5"/>
      <c r="BH3" s="5"/>
      <c r="BI3" s="5"/>
      <c r="BJ3" s="5"/>
      <c r="BQ3" s="5"/>
      <c r="BR3" s="5"/>
      <c r="BS3" s="5"/>
      <c r="BT3" s="5"/>
      <c r="BU3" s="5"/>
      <c r="BV3" s="5"/>
      <c r="BW3" s="5"/>
    </row>
    <row r="4" spans="1:80" x14ac:dyDescent="0.25">
      <c r="B4" s="69"/>
      <c r="D4" s="68">
        <v>42370</v>
      </c>
      <c r="E4" s="68">
        <v>42401</v>
      </c>
      <c r="F4" s="68">
        <v>42430</v>
      </c>
      <c r="G4" s="68">
        <v>42461</v>
      </c>
      <c r="H4" s="68">
        <v>42491</v>
      </c>
      <c r="I4" s="68">
        <v>42522</v>
      </c>
      <c r="J4" s="68">
        <v>42552</v>
      </c>
      <c r="K4" s="68">
        <v>42583</v>
      </c>
      <c r="L4" s="68">
        <v>42614</v>
      </c>
      <c r="M4" s="68">
        <v>42644</v>
      </c>
      <c r="N4" s="68">
        <v>42675</v>
      </c>
      <c r="O4" s="68">
        <v>42705</v>
      </c>
      <c r="Q4" s="68">
        <v>42736</v>
      </c>
      <c r="R4" s="68">
        <v>42767</v>
      </c>
      <c r="S4" s="68">
        <v>42795</v>
      </c>
      <c r="T4" s="68">
        <v>42826</v>
      </c>
      <c r="U4" s="68">
        <v>42856</v>
      </c>
      <c r="V4" s="68">
        <v>42887</v>
      </c>
      <c r="W4" s="68">
        <v>42917</v>
      </c>
      <c r="X4" s="68">
        <v>42948</v>
      </c>
      <c r="Y4" s="68">
        <v>42979</v>
      </c>
      <c r="Z4" s="68">
        <v>43009</v>
      </c>
      <c r="AA4" s="68">
        <v>43040</v>
      </c>
      <c r="AB4" s="68">
        <v>43070</v>
      </c>
      <c r="AD4" s="68">
        <v>43101</v>
      </c>
      <c r="AE4" s="68">
        <v>43132</v>
      </c>
      <c r="AF4" s="68">
        <v>43160</v>
      </c>
      <c r="AG4" s="68">
        <v>43191</v>
      </c>
      <c r="AH4" s="68">
        <v>43221</v>
      </c>
      <c r="AI4" s="68">
        <v>43252</v>
      </c>
      <c r="AJ4" s="68">
        <v>43282</v>
      </c>
      <c r="AK4" s="68">
        <v>43313</v>
      </c>
      <c r="AL4" s="68">
        <v>43344</v>
      </c>
      <c r="AM4" s="68">
        <v>43374</v>
      </c>
      <c r="AN4" s="68">
        <v>43405</v>
      </c>
      <c r="AO4" s="68">
        <v>43435</v>
      </c>
      <c r="AQ4" s="68">
        <v>43466</v>
      </c>
      <c r="AR4" s="68">
        <v>43497</v>
      </c>
      <c r="AS4" s="68">
        <v>43525</v>
      </c>
      <c r="AT4" s="68">
        <v>43556</v>
      </c>
      <c r="AU4" s="68">
        <v>43586</v>
      </c>
      <c r="AV4" s="68">
        <v>43617</v>
      </c>
      <c r="AW4" s="68">
        <v>43647</v>
      </c>
      <c r="AX4" s="68">
        <v>43678</v>
      </c>
      <c r="AY4" s="68">
        <v>43709</v>
      </c>
      <c r="AZ4" s="68">
        <v>43739</v>
      </c>
      <c r="BA4" s="68">
        <v>43770</v>
      </c>
      <c r="BB4" s="68">
        <v>43800</v>
      </c>
      <c r="BD4" s="68">
        <v>43831</v>
      </c>
      <c r="BE4" s="68">
        <v>43862</v>
      </c>
      <c r="BF4" s="68">
        <v>43891</v>
      </c>
      <c r="BG4" s="68">
        <v>43922</v>
      </c>
      <c r="BH4" s="68">
        <v>43952</v>
      </c>
      <c r="BI4" s="68">
        <v>43983</v>
      </c>
      <c r="BJ4" s="68">
        <v>44013</v>
      </c>
      <c r="BK4" s="68">
        <v>44044</v>
      </c>
      <c r="BL4" s="68">
        <v>44075</v>
      </c>
      <c r="BM4" s="68">
        <v>44105</v>
      </c>
      <c r="BN4" s="68">
        <v>44136</v>
      </c>
      <c r="BO4" s="68">
        <v>44166</v>
      </c>
      <c r="BQ4" s="68">
        <v>44197</v>
      </c>
      <c r="BR4" s="68">
        <v>44228</v>
      </c>
      <c r="BS4" s="68">
        <v>44256</v>
      </c>
      <c r="BT4" s="68">
        <v>44287</v>
      </c>
      <c r="BU4" s="68">
        <v>44317</v>
      </c>
      <c r="BV4" s="68">
        <v>44348</v>
      </c>
      <c r="BW4" s="68">
        <v>44378</v>
      </c>
      <c r="BX4" s="68">
        <v>44409</v>
      </c>
      <c r="BY4" s="68">
        <v>44440</v>
      </c>
      <c r="BZ4" s="68">
        <v>44470</v>
      </c>
      <c r="CA4" s="68">
        <v>44501</v>
      </c>
      <c r="CB4" s="68">
        <v>44531</v>
      </c>
    </row>
    <row r="5" spans="1:80" x14ac:dyDescent="0.25">
      <c r="B5" s="69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D5" s="68"/>
      <c r="BE5" s="68"/>
      <c r="BF5" s="68"/>
      <c r="BG5" s="68"/>
      <c r="BH5" s="68"/>
      <c r="BI5" s="68"/>
      <c r="BJ5" s="68"/>
      <c r="BK5" s="68"/>
      <c r="BL5" s="68"/>
      <c r="BM5" s="68"/>
      <c r="BN5" s="68"/>
      <c r="BO5" s="68"/>
      <c r="BQ5" s="68"/>
      <c r="BR5" s="68"/>
      <c r="BS5" s="68"/>
      <c r="BT5" s="68"/>
      <c r="BU5" s="68"/>
      <c r="BV5" s="68"/>
      <c r="BW5" s="68"/>
      <c r="BX5" s="68"/>
      <c r="BY5" s="68"/>
      <c r="BZ5" s="68"/>
      <c r="CA5" s="68"/>
      <c r="CB5" s="68"/>
    </row>
    <row r="6" spans="1:80" ht="15.75" x14ac:dyDescent="0.25">
      <c r="A6" s="5"/>
      <c r="B6" s="6" t="s">
        <v>143</v>
      </c>
      <c r="D6" s="7">
        <f>SUM(D7,D17,D16)</f>
        <v>1512.5</v>
      </c>
      <c r="E6" s="7">
        <f t="shared" ref="E6:BO6" si="0">SUM(E7,E17,E16)</f>
        <v>1600.153</v>
      </c>
      <c r="F6" s="7">
        <f t="shared" si="0"/>
        <v>1923.4350000000002</v>
      </c>
      <c r="G6" s="7">
        <f t="shared" si="0"/>
        <v>1972.2</v>
      </c>
      <c r="H6" s="7">
        <f t="shared" si="0"/>
        <v>1864.269</v>
      </c>
      <c r="I6" s="7">
        <f t="shared" si="0"/>
        <v>1649.9620000000002</v>
      </c>
      <c r="J6" s="7">
        <f t="shared" si="0"/>
        <v>1977.5539999999999</v>
      </c>
      <c r="K6" s="7">
        <f t="shared" si="0"/>
        <v>2075.8530000000001</v>
      </c>
      <c r="L6" s="7">
        <f t="shared" si="0"/>
        <v>1982.434</v>
      </c>
      <c r="M6" s="7">
        <f t="shared" si="0"/>
        <v>1606.9299999999998</v>
      </c>
      <c r="N6" s="7">
        <f t="shared" si="0"/>
        <v>1394.598</v>
      </c>
      <c r="O6" s="7">
        <f t="shared" si="0"/>
        <v>1381.5940000000001</v>
      </c>
      <c r="Q6" s="7">
        <f t="shared" si="0"/>
        <v>1297.5729999999999</v>
      </c>
      <c r="R6" s="7">
        <f t="shared" si="0"/>
        <v>1752.7339999999997</v>
      </c>
      <c r="S6" s="7">
        <f t="shared" si="0"/>
        <v>2010.546</v>
      </c>
      <c r="T6" s="7">
        <f t="shared" si="0"/>
        <v>1959.8789999999999</v>
      </c>
      <c r="U6" s="7">
        <f t="shared" si="0"/>
        <v>2217.895</v>
      </c>
      <c r="V6" s="7">
        <f t="shared" si="0"/>
        <v>2029.4910000000002</v>
      </c>
      <c r="W6" s="7">
        <f t="shared" si="0"/>
        <v>2121.596</v>
      </c>
      <c r="X6" s="7">
        <f t="shared" si="0"/>
        <v>2257.4279999999999</v>
      </c>
      <c r="Y6" s="7">
        <f t="shared" si="0"/>
        <v>2105.5060000000003</v>
      </c>
      <c r="Z6" s="7">
        <f t="shared" si="0"/>
        <v>2353.317</v>
      </c>
      <c r="AA6" s="7">
        <f t="shared" si="0"/>
        <v>2194.9430000000002</v>
      </c>
      <c r="AB6" s="7">
        <f t="shared" si="0"/>
        <v>2136.6179999999999</v>
      </c>
      <c r="AD6" s="7">
        <f t="shared" si="0"/>
        <v>1680.3910000000001</v>
      </c>
      <c r="AE6" s="7">
        <f t="shared" si="0"/>
        <v>2143.0209999999997</v>
      </c>
      <c r="AF6" s="7">
        <f t="shared" si="0"/>
        <v>2398.665</v>
      </c>
      <c r="AG6" s="7">
        <f t="shared" si="0"/>
        <v>2264.991</v>
      </c>
      <c r="AH6" s="7">
        <f t="shared" si="0"/>
        <v>2158.864</v>
      </c>
      <c r="AI6" s="7">
        <f t="shared" si="0"/>
        <v>2509.5159999999996</v>
      </c>
      <c r="AJ6" s="7">
        <f t="shared" si="0"/>
        <v>2662.23</v>
      </c>
      <c r="AK6" s="7">
        <f t="shared" si="0"/>
        <v>2743.605</v>
      </c>
      <c r="AL6" s="7">
        <f t="shared" si="0"/>
        <v>2685.4690000000005</v>
      </c>
      <c r="AM6" s="7">
        <f t="shared" si="0"/>
        <v>2491.9329999999995</v>
      </c>
      <c r="AN6" s="7">
        <f t="shared" si="0"/>
        <v>2711.8889999999997</v>
      </c>
      <c r="AO6" s="7">
        <f t="shared" si="0"/>
        <v>2516.7688699999999</v>
      </c>
      <c r="AQ6" s="7">
        <f t="shared" si="0"/>
        <v>2219.067</v>
      </c>
      <c r="AR6" s="7">
        <f t="shared" si="0"/>
        <v>1984.367</v>
      </c>
      <c r="AS6" s="7">
        <f t="shared" si="0"/>
        <v>2702.5930000000003</v>
      </c>
      <c r="AT6" s="7">
        <f t="shared" si="0"/>
        <v>2539.7079999999996</v>
      </c>
      <c r="AU6" s="7">
        <f t="shared" si="0"/>
        <v>2303.0320000000002</v>
      </c>
      <c r="AV6" s="7">
        <f t="shared" si="0"/>
        <v>2913.556</v>
      </c>
      <c r="AW6" s="7">
        <f t="shared" si="0"/>
        <v>3182.5510000000004</v>
      </c>
      <c r="AX6" s="7">
        <f t="shared" si="0"/>
        <v>2954.1930000000002</v>
      </c>
      <c r="AY6" s="7">
        <f t="shared" si="0"/>
        <v>2724.5099999999998</v>
      </c>
      <c r="AZ6" s="7">
        <f t="shared" si="0"/>
        <v>2850.9850000000001</v>
      </c>
      <c r="BA6" s="7">
        <f t="shared" si="0"/>
        <v>2856.6150000000002</v>
      </c>
      <c r="BB6" s="7">
        <f t="shared" si="0"/>
        <v>2229.7740000000003</v>
      </c>
      <c r="BD6" s="7">
        <f t="shared" si="0"/>
        <v>2066.8009999999999</v>
      </c>
      <c r="BE6" s="7">
        <f t="shared" si="0"/>
        <v>2777.616</v>
      </c>
      <c r="BF6" s="7">
        <f t="shared" si="0"/>
        <v>1960.4570000000001</v>
      </c>
      <c r="BG6" s="7">
        <f t="shared" si="0"/>
        <v>2787.5800000000004</v>
      </c>
      <c r="BH6" s="7">
        <f t="shared" si="0"/>
        <v>3057.4959999999996</v>
      </c>
      <c r="BI6" s="7">
        <f t="shared" si="0"/>
        <v>2866.4460000000004</v>
      </c>
      <c r="BJ6" s="7">
        <f t="shared" si="0"/>
        <v>3251.4569999999999</v>
      </c>
      <c r="BK6" s="7">
        <f t="shared" si="0"/>
        <v>3138.4549999999999</v>
      </c>
      <c r="BL6" s="7">
        <f t="shared" si="0"/>
        <v>3167.355</v>
      </c>
      <c r="BM6" s="7">
        <f t="shared" si="0"/>
        <v>3329.7509999999997</v>
      </c>
      <c r="BN6" s="7">
        <f t="shared" si="0"/>
        <v>3056.1970000000001</v>
      </c>
      <c r="BO6" s="7">
        <f t="shared" si="0"/>
        <v>2939.3560000000007</v>
      </c>
      <c r="BQ6" s="7">
        <f t="shared" ref="BQ6:CB6" si="1">SUM(BQ7,BQ17,BQ16)</f>
        <v>1643.0909999999999</v>
      </c>
      <c r="BR6" s="7">
        <f t="shared" si="1"/>
        <v>2851.0949999999998</v>
      </c>
      <c r="BS6" s="7">
        <f t="shared" si="1"/>
        <v>3255.748</v>
      </c>
      <c r="BT6" s="7">
        <f t="shared" si="1"/>
        <v>3292.2350000000001</v>
      </c>
      <c r="BU6" s="7">
        <f t="shared" si="1"/>
        <v>3518.2700000000004</v>
      </c>
      <c r="BV6" s="7">
        <f t="shared" si="1"/>
        <v>3270.0109999999995</v>
      </c>
      <c r="BW6" s="7">
        <f t="shared" si="1"/>
        <v>0</v>
      </c>
      <c r="BX6" s="7">
        <f t="shared" si="1"/>
        <v>0</v>
      </c>
      <c r="BY6" s="7">
        <f t="shared" si="1"/>
        <v>0</v>
      </c>
      <c r="BZ6" s="7">
        <f t="shared" si="1"/>
        <v>0</v>
      </c>
      <c r="CA6" s="7">
        <f t="shared" si="1"/>
        <v>0</v>
      </c>
      <c r="CB6" s="7">
        <f t="shared" si="1"/>
        <v>0</v>
      </c>
    </row>
    <row r="7" spans="1:80" ht="15.75" x14ac:dyDescent="0.25">
      <c r="B7" s="8" t="s">
        <v>138</v>
      </c>
      <c r="D7" s="9">
        <f t="shared" ref="D7" si="2">SUM(D8:D15)</f>
        <v>1271.933</v>
      </c>
      <c r="E7" s="9">
        <f t="shared" ref="E7" si="3">SUM(E8:E15)</f>
        <v>1362.097</v>
      </c>
      <c r="F7" s="9">
        <f t="shared" ref="F7" si="4">SUM(F8:F15)</f>
        <v>1665.5590000000002</v>
      </c>
      <c r="G7" s="9">
        <f t="shared" ref="G7" si="5">SUM(G8:G15)</f>
        <v>1730.6010000000001</v>
      </c>
      <c r="H7" s="9">
        <f t="shared" ref="H7" si="6">SUM(H8:H15)</f>
        <v>1610.86</v>
      </c>
      <c r="I7" s="9">
        <f t="shared" ref="I7" si="7">SUM(I8:I15)</f>
        <v>1377.5640000000001</v>
      </c>
      <c r="J7" s="9">
        <f t="shared" ref="J7" si="8">SUM(J8:J15)</f>
        <v>1706.721</v>
      </c>
      <c r="K7" s="9">
        <f t="shared" ref="K7" si="9">SUM(K8:K15)</f>
        <v>1793.5240000000001</v>
      </c>
      <c r="L7" s="9">
        <f t="shared" ref="L7" si="10">SUM(L8:L15)</f>
        <v>1688.203</v>
      </c>
      <c r="M7" s="9">
        <f t="shared" ref="M7" si="11">SUM(M8:M15)</f>
        <v>1305.5339999999999</v>
      </c>
      <c r="N7" s="9">
        <f t="shared" ref="N7" si="12">SUM(N8:N15)</f>
        <v>1132.828</v>
      </c>
      <c r="O7" s="9">
        <f t="shared" ref="O7" si="13">SUM(O8:O15)</f>
        <v>1131.9839999999999</v>
      </c>
      <c r="Q7" s="9">
        <f t="shared" ref="Q7" si="14">SUM(Q8:Q15)</f>
        <v>1029.298</v>
      </c>
      <c r="R7" s="9">
        <f t="shared" ref="R7" si="15">SUM(R8:R15)</f>
        <v>1516.8759999999997</v>
      </c>
      <c r="S7" s="9">
        <f t="shared" ref="S7" si="16">SUM(S8:S15)</f>
        <v>1752.3150000000001</v>
      </c>
      <c r="T7" s="9">
        <f t="shared" ref="T7" si="17">SUM(T8:T15)</f>
        <v>1705.1759999999999</v>
      </c>
      <c r="U7" s="9">
        <f t="shared" ref="U7" si="18">SUM(U8:U15)</f>
        <v>1928.5540000000001</v>
      </c>
      <c r="V7" s="9">
        <f t="shared" ref="V7" si="19">SUM(V8:V15)</f>
        <v>1739.8400000000001</v>
      </c>
      <c r="W7" s="9">
        <f t="shared" ref="W7" si="20">SUM(W8:W15)</f>
        <v>1839.7590000000002</v>
      </c>
      <c r="X7" s="9">
        <f t="shared" ref="X7" si="21">SUM(X8:X15)</f>
        <v>1954.4469999999999</v>
      </c>
      <c r="Y7" s="9">
        <f t="shared" ref="Y7" si="22">SUM(Y8:Y15)</f>
        <v>1835.8090000000002</v>
      </c>
      <c r="Z7" s="9">
        <f t="shared" ref="Z7" si="23">SUM(Z8:Z15)</f>
        <v>2006.318</v>
      </c>
      <c r="AA7" s="9">
        <f t="shared" ref="AA7" si="24">SUM(AA8:AA15)</f>
        <v>1875.143</v>
      </c>
      <c r="AB7" s="9">
        <f t="shared" ref="AB7" si="25">SUM(AB8:AB15)</f>
        <v>1816.788</v>
      </c>
      <c r="AD7" s="9">
        <f t="shared" ref="AD7" si="26">SUM(AD8:AD15)</f>
        <v>1400.797</v>
      </c>
      <c r="AE7" s="9">
        <f t="shared" ref="AE7" si="27">SUM(AE8:AE15)</f>
        <v>1788.675</v>
      </c>
      <c r="AF7" s="9">
        <f t="shared" ref="AF7" si="28">SUM(AF8:AF15)</f>
        <v>2015.7360000000001</v>
      </c>
      <c r="AG7" s="9">
        <f t="shared" ref="AG7" si="29">SUM(AG8:AG15)</f>
        <v>1932.3530000000001</v>
      </c>
      <c r="AH7" s="9">
        <f t="shared" ref="AH7" si="30">SUM(AH8:AH15)</f>
        <v>1806.0219999999999</v>
      </c>
      <c r="AI7" s="9">
        <f t="shared" ref="AI7" si="31">SUM(AI8:AI15)</f>
        <v>2092.3959999999997</v>
      </c>
      <c r="AJ7" s="9">
        <f t="shared" ref="AJ7" si="32">SUM(AJ8:AJ15)</f>
        <v>2220.127</v>
      </c>
      <c r="AK7" s="9">
        <f t="shared" ref="AK7" si="33">SUM(AK8:AK15)</f>
        <v>2291.3910000000001</v>
      </c>
      <c r="AL7" s="9">
        <f t="shared" ref="AL7" si="34">SUM(AL8:AL15)</f>
        <v>2257.5410000000002</v>
      </c>
      <c r="AM7" s="9">
        <f t="shared" ref="AM7" si="35">SUM(AM8:AM15)</f>
        <v>2070.9279999999999</v>
      </c>
      <c r="AN7" s="9">
        <f t="shared" ref="AN7" si="36">SUM(AN8:AN15)</f>
        <v>2292.8979999999997</v>
      </c>
      <c r="AO7" s="9">
        <f t="shared" ref="AO7" si="37">SUM(AO8:AO15)</f>
        <v>2096.7728699999998</v>
      </c>
      <c r="AQ7" s="9">
        <f t="shared" ref="AQ7" si="38">SUM(AQ8:AQ15)</f>
        <v>1807.3589999999999</v>
      </c>
      <c r="AR7" s="9">
        <f t="shared" ref="AR7" si="39">SUM(AR8:AR15)</f>
        <v>1634.153</v>
      </c>
      <c r="AS7" s="9">
        <f t="shared" ref="AS7" si="40">SUM(AS8:AS15)</f>
        <v>2276.2110000000002</v>
      </c>
      <c r="AT7" s="9">
        <f t="shared" ref="AT7" si="41">SUM(AT8:AT15)</f>
        <v>2124.4569999999999</v>
      </c>
      <c r="AU7" s="9">
        <f t="shared" ref="AU7" si="42">SUM(AU8:AU15)</f>
        <v>1863.884</v>
      </c>
      <c r="AV7" s="9">
        <f t="shared" ref="AV7" si="43">SUM(AV8:AV15)</f>
        <v>2486.498</v>
      </c>
      <c r="AW7" s="9">
        <f t="shared" ref="AW7" si="44">SUM(AW8:AW15)</f>
        <v>2721.88</v>
      </c>
      <c r="AX7" s="9">
        <f t="shared" ref="AX7" si="45">SUM(AX8:AX15)</f>
        <v>2490.0040000000004</v>
      </c>
      <c r="AY7" s="9">
        <f t="shared" ref="AY7" si="46">SUM(AY8:AY15)</f>
        <v>2255.3710000000001</v>
      </c>
      <c r="AZ7" s="9">
        <f t="shared" ref="AZ7" si="47">SUM(AZ8:AZ15)</f>
        <v>2365.893</v>
      </c>
      <c r="BA7" s="9">
        <f t="shared" ref="BA7" si="48">SUM(BA8:BA15)</f>
        <v>2392.2490000000003</v>
      </c>
      <c r="BB7" s="9">
        <f t="shared" ref="BB7" si="49">SUM(BB8:BB15)</f>
        <v>1778.0440000000001</v>
      </c>
      <c r="BD7" s="9">
        <f t="shared" ref="BD7:BO7" si="50">SUM(BD8:BD15)</f>
        <v>1616.4770000000001</v>
      </c>
      <c r="BE7" s="9">
        <f t="shared" si="50"/>
        <v>2335.3910000000001</v>
      </c>
      <c r="BF7" s="9">
        <f t="shared" si="50"/>
        <v>1561.481</v>
      </c>
      <c r="BG7" s="9">
        <f t="shared" si="50"/>
        <v>2458.3500000000004</v>
      </c>
      <c r="BH7" s="9">
        <f t="shared" si="50"/>
        <v>2619.6049999999996</v>
      </c>
      <c r="BI7" s="9">
        <f t="shared" si="50"/>
        <v>2406.2980000000002</v>
      </c>
      <c r="BJ7" s="9">
        <f t="shared" si="50"/>
        <v>2754.4670000000001</v>
      </c>
      <c r="BK7" s="9">
        <f t="shared" si="50"/>
        <v>2634.4609999999998</v>
      </c>
      <c r="BL7" s="9">
        <f t="shared" si="50"/>
        <v>2629.8150000000001</v>
      </c>
      <c r="BM7" s="9">
        <f t="shared" si="50"/>
        <v>2774.893</v>
      </c>
      <c r="BN7" s="9">
        <f t="shared" si="50"/>
        <v>2498.5219999999999</v>
      </c>
      <c r="BO7" s="9">
        <f t="shared" si="50"/>
        <v>2463.8450000000003</v>
      </c>
      <c r="BQ7" s="9">
        <f t="shared" ref="BQ7:CB7" si="51">SUM(BQ8:BQ15)</f>
        <v>1164.0219999999999</v>
      </c>
      <c r="BR7" s="9">
        <f t="shared" si="51"/>
        <v>2379.2249999999999</v>
      </c>
      <c r="BS7" s="9">
        <f t="shared" si="51"/>
        <v>2762.4779999999996</v>
      </c>
      <c r="BT7" s="9">
        <f t="shared" si="51"/>
        <v>2772</v>
      </c>
      <c r="BU7" s="9">
        <f t="shared" si="51"/>
        <v>2987.9150000000004</v>
      </c>
      <c r="BV7" s="9">
        <f t="shared" si="51"/>
        <v>2725.7849999999999</v>
      </c>
      <c r="BW7" s="9">
        <f t="shared" si="51"/>
        <v>0</v>
      </c>
      <c r="BX7" s="9">
        <f t="shared" si="51"/>
        <v>0</v>
      </c>
      <c r="BY7" s="9">
        <f t="shared" si="51"/>
        <v>0</v>
      </c>
      <c r="BZ7" s="9">
        <f t="shared" si="51"/>
        <v>0</v>
      </c>
      <c r="CA7" s="9">
        <f t="shared" si="51"/>
        <v>0</v>
      </c>
      <c r="CB7" s="9">
        <f t="shared" si="51"/>
        <v>0</v>
      </c>
    </row>
    <row r="8" spans="1:80" ht="15.75" x14ac:dyDescent="0.25">
      <c r="B8" s="10" t="s">
        <v>62</v>
      </c>
      <c r="D8" s="11">
        <f>SUMIFS('Base TU'!E:E,'Base TU'!$A:$A,$B8,'Base TU'!$B:$B,"NORTE")/1000</f>
        <v>73.013999999999996</v>
      </c>
      <c r="E8" s="11">
        <f>SUMIFS('Base TU'!F:F,'Base TU'!$A:$A,$B8,'Base TU'!$B:$B,"NORTE")/1000</f>
        <v>881.78700000000003</v>
      </c>
      <c r="F8" s="11">
        <f>SUMIFS('Base TU'!G:G,'Base TU'!$A:$A,$B8,'Base TU'!$B:$B,"NORTE")/1000</f>
        <v>1211.989</v>
      </c>
      <c r="G8" s="11">
        <f>SUMIFS('Base TU'!H:H,'Base TU'!$A:$A,$B8,'Base TU'!$B:$B,"NORTE")/1000</f>
        <v>1258.287</v>
      </c>
      <c r="H8" s="11">
        <f>SUMIFS('Base TU'!I:I,'Base TU'!$A:$A,$B8,'Base TU'!$B:$B,"NORTE")/1000</f>
        <v>941.61199999999997</v>
      </c>
      <c r="I8" s="11">
        <f>SUMIFS('Base TU'!J:J,'Base TU'!$A:$A,$B8,'Base TU'!$B:$B,"NORTE")/1000</f>
        <v>319.03699999999998</v>
      </c>
      <c r="J8" s="11">
        <f>SUMIFS('Base TU'!K:K,'Base TU'!$A:$A,$B8,'Base TU'!$B:$B,"NORTE")/1000</f>
        <v>27.036999999999999</v>
      </c>
      <c r="K8" s="11">
        <f>SUMIFS('Base TU'!L:L,'Base TU'!$A:$A,$B8,'Base TU'!$B:$B,"NORTE")/1000</f>
        <v>0</v>
      </c>
      <c r="L8" s="11">
        <f>SUMIFS('Base TU'!M:M,'Base TU'!$A:$A,$B8,'Base TU'!$B:$B,"NORTE")/1000</f>
        <v>0</v>
      </c>
      <c r="M8" s="11">
        <f>SUMIFS('Base TU'!N:N,'Base TU'!$A:$A,$B8,'Base TU'!$B:$B,"NORTE")/1000</f>
        <v>0</v>
      </c>
      <c r="N8" s="11">
        <f>SUMIFS('Base TU'!O:O,'Base TU'!$A:$A,$B8,'Base TU'!$B:$B,"NORTE")/1000</f>
        <v>15.911</v>
      </c>
      <c r="O8" s="11">
        <f>SUMIFS('Base TU'!P:P,'Base TU'!$A:$A,$B8,'Base TU'!$B:$B,"NORTE")/1000</f>
        <v>86.180999999999997</v>
      </c>
      <c r="Q8" s="11">
        <f>SUMIFS('Base TU'!R:R,'Base TU'!$A:$A,$B8,'Base TU'!$B:$B,"NORTE")/1000</f>
        <v>446.45499999999998</v>
      </c>
      <c r="R8" s="11">
        <f>SUMIFS('Base TU'!S:S,'Base TU'!$A:$A,$B8,'Base TU'!$B:$B,"NORTE")/1000</f>
        <v>1148.2619999999999</v>
      </c>
      <c r="S8" s="11">
        <f>SUMIFS('Base TU'!T:T,'Base TU'!$A:$A,$B8,'Base TU'!$B:$B,"NORTE")/1000</f>
        <v>1357.143</v>
      </c>
      <c r="T8" s="11">
        <f>SUMIFS('Base TU'!U:U,'Base TU'!$A:$A,$B8,'Base TU'!$B:$B,"NORTE")/1000</f>
        <v>1196.2139999999999</v>
      </c>
      <c r="U8" s="11">
        <f>SUMIFS('Base TU'!V:V,'Base TU'!$A:$A,$B8,'Base TU'!$B:$B,"NORTE")/1000</f>
        <v>1154.559</v>
      </c>
      <c r="V8" s="11">
        <f>SUMIFS('Base TU'!W:W,'Base TU'!$A:$A,$B8,'Base TU'!$B:$B,"NORTE")/1000</f>
        <v>446.97899999999998</v>
      </c>
      <c r="W8" s="11">
        <f>SUMIFS('Base TU'!X:X,'Base TU'!$A:$A,$B8,'Base TU'!$B:$B,"NORTE")/1000</f>
        <v>101.054</v>
      </c>
      <c r="X8" s="11">
        <f>SUMIFS('Base TU'!Y:Y,'Base TU'!$A:$A,$B8,'Base TU'!$B:$B,"NORTE")/1000</f>
        <v>73.435000000000002</v>
      </c>
      <c r="Y8" s="11">
        <f>SUMIFS('Base TU'!Z:Z,'Base TU'!$A:$A,$B8,'Base TU'!$B:$B,"NORTE")/1000</f>
        <v>0</v>
      </c>
      <c r="Z8" s="11">
        <f>SUMIFS('Base TU'!AA:AA,'Base TU'!$A:$A,$B8,'Base TU'!$B:$B,"NORTE")/1000</f>
        <v>0</v>
      </c>
      <c r="AA8" s="11">
        <f>SUMIFS('Base TU'!AB:AB,'Base TU'!$A:$A,$B8,'Base TU'!$B:$B,"NORTE")/1000</f>
        <v>0</v>
      </c>
      <c r="AB8" s="11">
        <f>SUMIFS('Base TU'!AC:AC,'Base TU'!$A:$A,$B8,'Base TU'!$B:$B,"NORTE")/1000</f>
        <v>0</v>
      </c>
      <c r="AD8" s="11">
        <f>SUMIFS('Base TU'!AE:AE,'Base TU'!$A:$A,$B8,'Base TU'!$B:$B,"NORTE")/1000</f>
        <v>422.93400000000003</v>
      </c>
      <c r="AE8" s="11">
        <f>SUMIFS('Base TU'!AF:AF,'Base TU'!$A:$A,$B8,'Base TU'!$B:$B,"NORTE")/1000</f>
        <v>1213.539</v>
      </c>
      <c r="AF8" s="11">
        <f>SUMIFS('Base TU'!AG:AG,'Base TU'!$A:$A,$B8,'Base TU'!$B:$B,"NORTE")/1000</f>
        <v>1474.787</v>
      </c>
      <c r="AG8" s="11">
        <f>SUMIFS('Base TU'!AH:AH,'Base TU'!$A:$A,$B8,'Base TU'!$B:$B,"NORTE")/1000</f>
        <v>1406.1120000000001</v>
      </c>
      <c r="AH8" s="11">
        <f>SUMIFS('Base TU'!AI:AI,'Base TU'!$A:$A,$B8,'Base TU'!$B:$B,"NORTE")/1000</f>
        <v>1083.9110000000001</v>
      </c>
      <c r="AI8" s="11">
        <f>SUMIFS('Base TU'!AJ:AJ,'Base TU'!$A:$A,$B8,'Base TU'!$B:$B,"NORTE")/1000</f>
        <v>1092.5899999999999</v>
      </c>
      <c r="AJ8" s="11">
        <f>SUMIFS('Base TU'!AK:AK,'Base TU'!$A:$A,$B8,'Base TU'!$B:$B,"NORTE")/1000</f>
        <v>202.88399999999999</v>
      </c>
      <c r="AK8" s="11">
        <f>SUMIFS('Base TU'!AL:AL,'Base TU'!$A:$A,$B8,'Base TU'!$B:$B,"NORTE")/1000</f>
        <v>45.655000000000001</v>
      </c>
      <c r="AL8" s="11">
        <f>SUMIFS('Base TU'!AM:AM,'Base TU'!$A:$A,$B8,'Base TU'!$B:$B,"NORTE")/1000</f>
        <v>17.306999999999999</v>
      </c>
      <c r="AM8" s="11">
        <f>SUMIFS('Base TU'!AN:AN,'Base TU'!$A:$A,$B8,'Base TU'!$B:$B,"NORTE")/1000</f>
        <v>15.151</v>
      </c>
      <c r="AN8" s="11">
        <f>SUMIFS('Base TU'!AO:AO,'Base TU'!$A:$A,$B8,'Base TU'!$B:$B,"NORTE")/1000</f>
        <v>21.491</v>
      </c>
      <c r="AO8" s="11">
        <f>SUMIFS('Base TU'!AP:AP,'Base TU'!$A:$A,$B8,'Base TU'!$B:$B,"NORTE")/1000</f>
        <v>0</v>
      </c>
      <c r="AQ8" s="11">
        <f>SUMIFS('Base TU'!AR:AR,'Base TU'!$A:$A,$B8,'Base TU'!$B:$B,"NORTE")/1000</f>
        <v>999.24699999999996</v>
      </c>
      <c r="AR8" s="11">
        <f>SUMIFS('Base TU'!AS:AS,'Base TU'!$A:$A,$B8,'Base TU'!$B:$B,"NORTE")/1000</f>
        <v>1196.7</v>
      </c>
      <c r="AS8" s="11">
        <f>SUMIFS('Base TU'!AT:AT,'Base TU'!$A:$A,$B8,'Base TU'!$B:$B,"NORTE")/1000</f>
        <v>1594.508</v>
      </c>
      <c r="AT8" s="11">
        <f>SUMIFS('Base TU'!AU:AU,'Base TU'!$A:$A,$B8,'Base TU'!$B:$B,"NORTE")/1000</f>
        <v>1335.452</v>
      </c>
      <c r="AU8" s="11">
        <f>SUMIFS('Base TU'!AV:AV,'Base TU'!$A:$A,$B8,'Base TU'!$B:$B,"NORTE")/1000</f>
        <v>996.26</v>
      </c>
      <c r="AV8" s="11">
        <f>SUMIFS('Base TU'!AW:AW,'Base TU'!$A:$A,$B8,'Base TU'!$B:$B,"NORTE")/1000</f>
        <v>309.30500000000001</v>
      </c>
      <c r="AW8" s="11">
        <f>SUMIFS('Base TU'!AX:AX,'Base TU'!$A:$A,$B8,'Base TU'!$B:$B,"NORTE")/1000</f>
        <v>125.76600000000001</v>
      </c>
      <c r="AX8" s="11">
        <f>SUMIFS('Base TU'!AY:AY,'Base TU'!$A:$A,$B8,'Base TU'!$B:$B,"NORTE")/1000</f>
        <v>99.298000000000002</v>
      </c>
      <c r="AY8" s="11">
        <f>SUMIFS('Base TU'!AZ:AZ,'Base TU'!$A:$A,$B8,'Base TU'!$B:$B,"NORTE")/1000</f>
        <v>85.010999999999996</v>
      </c>
      <c r="AZ8" s="11">
        <f>SUMIFS('Base TU'!BA:BA,'Base TU'!$A:$A,$B8,'Base TU'!$B:$B,"NORTE")/1000</f>
        <v>190.01300000000001</v>
      </c>
      <c r="BA8" s="11">
        <f>SUMIFS('Base TU'!BB:BB,'Base TU'!$A:$A,$B8,'Base TU'!$B:$B,"NORTE")/1000</f>
        <v>279.84500000000003</v>
      </c>
      <c r="BB8" s="11">
        <f>SUMIFS('Base TU'!BC:BC,'Base TU'!$A:$A,$B8,'Base TU'!$B:$B,"NORTE")/1000</f>
        <v>47.975000000000001</v>
      </c>
      <c r="BD8" s="11">
        <f>SUMIFS('Base TU'!BE:BE,'Base TU'!$A:$A,$B8,'Base TU'!$B:$B,"NORTE")/1000</f>
        <v>896.93299999999999</v>
      </c>
      <c r="BE8" s="11">
        <f>SUMIFS('Base TU'!BF:BF,'Base TU'!$A:$A,$B8,'Base TU'!$B:$B,"NORTE")/1000</f>
        <v>1633.251</v>
      </c>
      <c r="BF8" s="11">
        <f>SUMIFS('Base TU'!BG:BG,'Base TU'!$A:$A,$B8,'Base TU'!$B:$B,"NORTE")/1000</f>
        <v>1029.2080000000001</v>
      </c>
      <c r="BG8" s="11">
        <f>SUMIFS('Base TU'!BH:BH,'Base TU'!$A:$A,$B8,'Base TU'!$B:$B,"NORTE")/1000</f>
        <v>1664.442</v>
      </c>
      <c r="BH8" s="11">
        <f>SUMIFS('Base TU'!BI:BI,'Base TU'!$A:$A,$B8,'Base TU'!$B:$B,"NORTE")/1000</f>
        <v>1713.201</v>
      </c>
      <c r="BI8" s="11">
        <f>SUMIFS('Base TU'!BJ:BJ,'Base TU'!$A:$A,$B8,'Base TU'!$B:$B,"NORTE")/1000</f>
        <v>695.63199999999995</v>
      </c>
      <c r="BJ8" s="11">
        <f>SUMIFS('Base TU'!BK:BK,'Base TU'!$A:$A,$B8,'Base TU'!$B:$B,"NORTE")/1000</f>
        <v>232.61099999999999</v>
      </c>
      <c r="BK8" s="11">
        <f>SUMIFS('Base TU'!BL:BL,'Base TU'!$A:$A,$B8,'Base TU'!$B:$B,"NORTE")/1000</f>
        <v>47.783000000000001</v>
      </c>
      <c r="BL8" s="11">
        <f>SUMIFS('Base TU'!BM:BM,'Base TU'!$A:$A,$B8,'Base TU'!$B:$B,"NORTE")/1000</f>
        <v>47.389000000000003</v>
      </c>
      <c r="BM8" s="11">
        <f>SUMIFS('Base TU'!BN:BN,'Base TU'!$A:$A,$B8,'Base TU'!$B:$B,"NORTE")/1000</f>
        <v>0</v>
      </c>
      <c r="BN8" s="11">
        <f>SUMIFS('Base TU'!BO:BO,'Base TU'!$A:$A,$B8,'Base TU'!$B:$B,"NORTE")/1000</f>
        <v>0</v>
      </c>
      <c r="BO8" s="11">
        <f>SUMIFS('Base TU'!BP:BP,'Base TU'!$A:$A,$B8,'Base TU'!$B:$B,"NORTE")/1000</f>
        <v>0</v>
      </c>
      <c r="BQ8" s="11">
        <f>SUMIFS('Base TU'!BR:BR,'Base TU'!$A:$A,$B8,'Base TU'!$B:$B,"NORTE")/1000</f>
        <v>196.387</v>
      </c>
      <c r="BR8" s="11">
        <f>SUMIFS('Base TU'!BS:BS,'Base TU'!$A:$A,$B8,'Base TU'!$B:$B,"NORTE")/1000</f>
        <v>1749.519</v>
      </c>
      <c r="BS8" s="11">
        <f>SUMIFS('Base TU'!BT:BT,'Base TU'!$A:$A,$B8,'Base TU'!$B:$B,"NORTE")/1000</f>
        <v>2134.7289999999998</v>
      </c>
      <c r="BT8" s="11">
        <f>SUMIFS('Base TU'!BU:BU,'Base TU'!$A:$A,$B8,'Base TU'!$B:$B,"NORTE")/1000</f>
        <v>1994.6510000000001</v>
      </c>
      <c r="BU8" s="11">
        <f>SUMIFS('Base TU'!BV:BV,'Base TU'!$A:$A,$B8,'Base TU'!$B:$B,"NORTE")/1000</f>
        <v>1957.124</v>
      </c>
      <c r="BV8" s="11">
        <f>SUMIFS('Base TU'!BW:BW,'Base TU'!$A:$A,$B8,'Base TU'!$B:$B,"NORTE")/1000</f>
        <v>1351.8979999999999</v>
      </c>
      <c r="BW8" s="11">
        <f>SUMIFS('Base TU'!BX:BX,'Base TU'!$A:$A,$B8,'Base TU'!$B:$B,"NORTE")/1000</f>
        <v>0</v>
      </c>
      <c r="BX8" s="11">
        <f>SUMIFS('Base TU'!BY:BY,'Base TU'!$A:$A,$B8,'Base TU'!$B:$B,"NORTE")/1000</f>
        <v>0</v>
      </c>
      <c r="BY8" s="11">
        <f>SUMIFS('Base TU'!BZ:BZ,'Base TU'!$A:$A,$B8,'Base TU'!$B:$B,"NORTE")/1000</f>
        <v>0</v>
      </c>
      <c r="BZ8" s="11">
        <f>SUMIFS('Base TU'!CA:CA,'Base TU'!$A:$A,$B8,'Base TU'!$B:$B,"NORTE")/1000</f>
        <v>0</v>
      </c>
      <c r="CA8" s="11">
        <f>SUMIFS('Base TU'!CB:CB,'Base TU'!$A:$A,$B8,'Base TU'!$B:$B,"NORTE")/1000</f>
        <v>0</v>
      </c>
      <c r="CB8" s="11">
        <f>SUMIFS('Base TU'!CC:CC,'Base TU'!$A:$A,$B8,'Base TU'!$B:$B,"NORTE")/1000</f>
        <v>0</v>
      </c>
    </row>
    <row r="9" spans="1:80" ht="15.75" x14ac:dyDescent="0.25">
      <c r="B9" s="10" t="s">
        <v>54</v>
      </c>
      <c r="D9" s="11">
        <f>SUMIFS('Base TU'!E:E,'Base TU'!$A:$A,$B9,'Base TU'!$B:$B,"NORTE")/1000</f>
        <v>138.66499999999999</v>
      </c>
      <c r="E9" s="11">
        <f>SUMIFS('Base TU'!F:F,'Base TU'!$A:$A,$B9,'Base TU'!$B:$B,"NORTE")/1000</f>
        <v>248.37200000000001</v>
      </c>
      <c r="F9" s="11">
        <f>SUMIFS('Base TU'!G:G,'Base TU'!$A:$A,$B9,'Base TU'!$B:$B,"NORTE")/1000</f>
        <v>314.17399999999998</v>
      </c>
      <c r="G9" s="11">
        <f>SUMIFS('Base TU'!H:H,'Base TU'!$A:$A,$B9,'Base TU'!$B:$B,"NORTE")/1000</f>
        <v>344.702</v>
      </c>
      <c r="H9" s="11">
        <f>SUMIFS('Base TU'!I:I,'Base TU'!$A:$A,$B9,'Base TU'!$B:$B,"NORTE")/1000</f>
        <v>327.07299999999998</v>
      </c>
      <c r="I9" s="11">
        <f>SUMIFS('Base TU'!J:J,'Base TU'!$A:$A,$B9,'Base TU'!$B:$B,"NORTE")/1000</f>
        <v>294.54000000000002</v>
      </c>
      <c r="J9" s="11">
        <f>SUMIFS('Base TU'!K:K,'Base TU'!$A:$A,$B9,'Base TU'!$B:$B,"NORTE")/1000</f>
        <v>225.291</v>
      </c>
      <c r="K9" s="11">
        <f>SUMIFS('Base TU'!L:L,'Base TU'!$A:$A,$B9,'Base TU'!$B:$B,"NORTE")/1000</f>
        <v>201.26599999999999</v>
      </c>
      <c r="L9" s="11">
        <f>SUMIFS('Base TU'!M:M,'Base TU'!$A:$A,$B9,'Base TU'!$B:$B,"NORTE")/1000</f>
        <v>205.21</v>
      </c>
      <c r="M9" s="11">
        <f>SUMIFS('Base TU'!N:N,'Base TU'!$A:$A,$B9,'Base TU'!$B:$B,"NORTE")/1000</f>
        <v>236.37799999999999</v>
      </c>
      <c r="N9" s="11">
        <f>SUMIFS('Base TU'!O:O,'Base TU'!$A:$A,$B9,'Base TU'!$B:$B,"NORTE")/1000</f>
        <v>251.827</v>
      </c>
      <c r="O9" s="11">
        <f>SUMIFS('Base TU'!P:P,'Base TU'!$A:$A,$B9,'Base TU'!$B:$B,"NORTE")/1000</f>
        <v>241.71299999999999</v>
      </c>
      <c r="Q9" s="11">
        <f>SUMIFS('Base TU'!R:R,'Base TU'!$A:$A,$B9,'Base TU'!$B:$B,"NORTE")/1000</f>
        <v>254.83</v>
      </c>
      <c r="R9" s="11">
        <f>SUMIFS('Base TU'!S:S,'Base TU'!$A:$A,$B9,'Base TU'!$B:$B,"NORTE")/1000</f>
        <v>271.25200000000001</v>
      </c>
      <c r="S9" s="11">
        <f>SUMIFS('Base TU'!T:T,'Base TU'!$A:$A,$B9,'Base TU'!$B:$B,"NORTE")/1000</f>
        <v>337.92899999999997</v>
      </c>
      <c r="T9" s="11">
        <f>SUMIFS('Base TU'!U:U,'Base TU'!$A:$A,$B9,'Base TU'!$B:$B,"NORTE")/1000</f>
        <v>376.59899999999999</v>
      </c>
      <c r="U9" s="11">
        <f>SUMIFS('Base TU'!V:V,'Base TU'!$A:$A,$B9,'Base TU'!$B:$B,"NORTE")/1000</f>
        <v>339.76600000000002</v>
      </c>
      <c r="V9" s="11">
        <f>SUMIFS('Base TU'!W:W,'Base TU'!$A:$A,$B9,'Base TU'!$B:$B,"NORTE")/1000</f>
        <v>288.49900000000002</v>
      </c>
      <c r="W9" s="11">
        <f>SUMIFS('Base TU'!X:X,'Base TU'!$A:$A,$B9,'Base TU'!$B:$B,"NORTE")/1000</f>
        <v>342.22800000000001</v>
      </c>
      <c r="X9" s="11">
        <f>SUMIFS('Base TU'!Y:Y,'Base TU'!$A:$A,$B9,'Base TU'!$B:$B,"NORTE")/1000</f>
        <v>281.327</v>
      </c>
      <c r="Y9" s="11">
        <f>SUMIFS('Base TU'!Z:Z,'Base TU'!$A:$A,$B9,'Base TU'!$B:$B,"NORTE")/1000</f>
        <v>288.63200000000001</v>
      </c>
      <c r="Z9" s="11">
        <f>SUMIFS('Base TU'!AA:AA,'Base TU'!$A:$A,$B9,'Base TU'!$B:$B,"NORTE")/1000</f>
        <v>356.2</v>
      </c>
      <c r="AA9" s="11">
        <f>SUMIFS('Base TU'!AB:AB,'Base TU'!$A:$A,$B9,'Base TU'!$B:$B,"NORTE")/1000</f>
        <v>336.90100000000001</v>
      </c>
      <c r="AB9" s="11">
        <f>SUMIFS('Base TU'!AC:AC,'Base TU'!$A:$A,$B9,'Base TU'!$B:$B,"NORTE")/1000</f>
        <v>351.15899999999999</v>
      </c>
      <c r="AD9" s="11">
        <f>SUMIFS('Base TU'!AE:AE,'Base TU'!$A:$A,$B9,'Base TU'!$B:$B,"NORTE")/1000</f>
        <v>276.81099999999998</v>
      </c>
      <c r="AE9" s="11">
        <f>SUMIFS('Base TU'!AF:AF,'Base TU'!$A:$A,$B9,'Base TU'!$B:$B,"NORTE")/1000</f>
        <v>338.18200000000002</v>
      </c>
      <c r="AF9" s="11">
        <f>SUMIFS('Base TU'!AG:AG,'Base TU'!$A:$A,$B9,'Base TU'!$B:$B,"NORTE")/1000</f>
        <v>380.64299999999997</v>
      </c>
      <c r="AG9" s="11">
        <f>SUMIFS('Base TU'!AH:AH,'Base TU'!$A:$A,$B9,'Base TU'!$B:$B,"NORTE")/1000</f>
        <v>410.91399999999999</v>
      </c>
      <c r="AH9" s="11">
        <f>SUMIFS('Base TU'!AI:AI,'Base TU'!$A:$A,$B9,'Base TU'!$B:$B,"NORTE")/1000</f>
        <v>314.03199999999998</v>
      </c>
      <c r="AI9" s="11">
        <f>SUMIFS('Base TU'!AJ:AJ,'Base TU'!$A:$A,$B9,'Base TU'!$B:$B,"NORTE")/1000</f>
        <v>361.90499999999997</v>
      </c>
      <c r="AJ9" s="11">
        <f>SUMIFS('Base TU'!AK:AK,'Base TU'!$A:$A,$B9,'Base TU'!$B:$B,"NORTE")/1000</f>
        <v>313.79899999999998</v>
      </c>
      <c r="AK9" s="11">
        <f>SUMIFS('Base TU'!AL:AL,'Base TU'!$A:$A,$B9,'Base TU'!$B:$B,"NORTE")/1000</f>
        <v>309.70100000000002</v>
      </c>
      <c r="AL9" s="11">
        <f>SUMIFS('Base TU'!AM:AM,'Base TU'!$A:$A,$B9,'Base TU'!$B:$B,"NORTE")/1000</f>
        <v>339.57400000000001</v>
      </c>
      <c r="AM9" s="11">
        <f>SUMIFS('Base TU'!AN:AN,'Base TU'!$A:$A,$B9,'Base TU'!$B:$B,"NORTE")/1000</f>
        <v>308.94600000000003</v>
      </c>
      <c r="AN9" s="11">
        <f>SUMIFS('Base TU'!AO:AO,'Base TU'!$A:$A,$B9,'Base TU'!$B:$B,"NORTE")/1000</f>
        <v>327.625</v>
      </c>
      <c r="AO9" s="11">
        <f>SUMIFS('Base TU'!AP:AP,'Base TU'!$A:$A,$B9,'Base TU'!$B:$B,"NORTE")/1000</f>
        <v>382.68986999999998</v>
      </c>
      <c r="AQ9" s="11">
        <f>SUMIFS('Base TU'!AR:AR,'Base TU'!$A:$A,$B9,'Base TU'!$B:$B,"NORTE")/1000</f>
        <v>301.233</v>
      </c>
      <c r="AR9" s="11">
        <f>SUMIFS('Base TU'!AS:AS,'Base TU'!$A:$A,$B9,'Base TU'!$B:$B,"NORTE")/1000</f>
        <v>288.05900000000003</v>
      </c>
      <c r="AS9" s="11">
        <f>SUMIFS('Base TU'!AT:AT,'Base TU'!$A:$A,$B9,'Base TU'!$B:$B,"NORTE")/1000</f>
        <v>399.56599999999997</v>
      </c>
      <c r="AT9" s="11">
        <f>SUMIFS('Base TU'!AU:AU,'Base TU'!$A:$A,$B9,'Base TU'!$B:$B,"NORTE")/1000</f>
        <v>394.77100000000002</v>
      </c>
      <c r="AU9" s="11">
        <f>SUMIFS('Base TU'!AV:AV,'Base TU'!$A:$A,$B9,'Base TU'!$B:$B,"NORTE")/1000</f>
        <v>373.017</v>
      </c>
      <c r="AV9" s="11">
        <f>SUMIFS('Base TU'!AW:AW,'Base TU'!$A:$A,$B9,'Base TU'!$B:$B,"NORTE")/1000</f>
        <v>382.77199999999999</v>
      </c>
      <c r="AW9" s="11">
        <f>SUMIFS('Base TU'!AX:AX,'Base TU'!$A:$A,$B9,'Base TU'!$B:$B,"NORTE")/1000</f>
        <v>366.67700000000002</v>
      </c>
      <c r="AX9" s="11">
        <f>SUMIFS('Base TU'!AY:AY,'Base TU'!$A:$A,$B9,'Base TU'!$B:$B,"NORTE")/1000</f>
        <v>311.84800000000001</v>
      </c>
      <c r="AY9" s="11">
        <f>SUMIFS('Base TU'!AZ:AZ,'Base TU'!$A:$A,$B9,'Base TU'!$B:$B,"NORTE")/1000</f>
        <v>332.05</v>
      </c>
      <c r="AZ9" s="11">
        <f>SUMIFS('Base TU'!BA:BA,'Base TU'!$A:$A,$B9,'Base TU'!$B:$B,"NORTE")/1000</f>
        <v>355.964</v>
      </c>
      <c r="BA9" s="11">
        <f>SUMIFS('Base TU'!BB:BB,'Base TU'!$A:$A,$B9,'Base TU'!$B:$B,"NORTE")/1000</f>
        <v>410.59899999999999</v>
      </c>
      <c r="BB9" s="11">
        <f>SUMIFS('Base TU'!BC:BC,'Base TU'!$A:$A,$B9,'Base TU'!$B:$B,"NORTE")/1000</f>
        <v>353.76299999999998</v>
      </c>
      <c r="BD9" s="11">
        <f>SUMIFS('Base TU'!BE:BE,'Base TU'!$A:$A,$B9,'Base TU'!$B:$B,"NORTE")/1000</f>
        <v>258.548</v>
      </c>
      <c r="BE9" s="11">
        <f>SUMIFS('Base TU'!BF:BF,'Base TU'!$A:$A,$B9,'Base TU'!$B:$B,"NORTE")/1000</f>
        <v>357.15300000000002</v>
      </c>
      <c r="BF9" s="11">
        <f>SUMIFS('Base TU'!BG:BG,'Base TU'!$A:$A,$B9,'Base TU'!$B:$B,"NORTE")/1000</f>
        <v>337.66699999999997</v>
      </c>
      <c r="BG9" s="11">
        <f>SUMIFS('Base TU'!BH:BH,'Base TU'!$A:$A,$B9,'Base TU'!$B:$B,"NORTE")/1000</f>
        <v>441.61200000000002</v>
      </c>
      <c r="BH9" s="11">
        <f>SUMIFS('Base TU'!BI:BI,'Base TU'!$A:$A,$B9,'Base TU'!$B:$B,"NORTE")/1000</f>
        <v>390.45</v>
      </c>
      <c r="BI9" s="11">
        <f>SUMIFS('Base TU'!BJ:BJ,'Base TU'!$A:$A,$B9,'Base TU'!$B:$B,"NORTE")/1000</f>
        <v>411.49</v>
      </c>
      <c r="BJ9" s="11">
        <f>SUMIFS('Base TU'!BK:BK,'Base TU'!$A:$A,$B9,'Base TU'!$B:$B,"NORTE")/1000</f>
        <v>417.49</v>
      </c>
      <c r="BK9" s="11">
        <f>SUMIFS('Base TU'!BL:BL,'Base TU'!$A:$A,$B9,'Base TU'!$B:$B,"NORTE")/1000</f>
        <v>402.11500000000001</v>
      </c>
      <c r="BL9" s="11">
        <f>SUMIFS('Base TU'!BM:BM,'Base TU'!$A:$A,$B9,'Base TU'!$B:$B,"NORTE")/1000</f>
        <v>368.12900000000002</v>
      </c>
      <c r="BM9" s="11">
        <f>SUMIFS('Base TU'!BN:BN,'Base TU'!$A:$A,$B9,'Base TU'!$B:$B,"NORTE")/1000</f>
        <v>410.44099999999997</v>
      </c>
      <c r="BN9" s="11">
        <f>SUMIFS('Base TU'!BO:BO,'Base TU'!$A:$A,$B9,'Base TU'!$B:$B,"NORTE")/1000</f>
        <v>354.10199999999998</v>
      </c>
      <c r="BO9" s="11">
        <f>SUMIFS('Base TU'!BP:BP,'Base TU'!$A:$A,$B9,'Base TU'!$B:$B,"NORTE")/1000</f>
        <v>403.69</v>
      </c>
      <c r="BQ9" s="11">
        <f>SUMIFS('Base TU'!BR:BR,'Base TU'!$A:$A,$B9,'Base TU'!$B:$B,"NORTE")/1000</f>
        <v>264.32799999999997</v>
      </c>
      <c r="BR9" s="11">
        <f>SUMIFS('Base TU'!BS:BS,'Base TU'!$A:$A,$B9,'Base TU'!$B:$B,"NORTE")/1000</f>
        <v>363.904</v>
      </c>
      <c r="BS9" s="11">
        <f>SUMIFS('Base TU'!BT:BT,'Base TU'!$A:$A,$B9,'Base TU'!$B:$B,"NORTE")/1000</f>
        <v>403.452</v>
      </c>
      <c r="BT9" s="11">
        <f>SUMIFS('Base TU'!BU:BU,'Base TU'!$A:$A,$B9,'Base TU'!$B:$B,"NORTE")/1000</f>
        <v>450.71499999999997</v>
      </c>
      <c r="BU9" s="11">
        <f>SUMIFS('Base TU'!BV:BV,'Base TU'!$A:$A,$B9,'Base TU'!$B:$B,"NORTE")/1000</f>
        <v>426.79599999999999</v>
      </c>
      <c r="BV9" s="11">
        <f>SUMIFS('Base TU'!BW:BW,'Base TU'!$A:$A,$B9,'Base TU'!$B:$B,"NORTE")/1000</f>
        <v>467.85</v>
      </c>
      <c r="BW9" s="11">
        <f>SUMIFS('Base TU'!BX:BX,'Base TU'!$A:$A,$B9,'Base TU'!$B:$B,"NORTE")/1000</f>
        <v>0</v>
      </c>
      <c r="BX9" s="11">
        <f>SUMIFS('Base TU'!BY:BY,'Base TU'!$A:$A,$B9,'Base TU'!$B:$B,"NORTE")/1000</f>
        <v>0</v>
      </c>
      <c r="BY9" s="11">
        <f>SUMIFS('Base TU'!BZ:BZ,'Base TU'!$A:$A,$B9,'Base TU'!$B:$B,"NORTE")/1000</f>
        <v>0</v>
      </c>
      <c r="BZ9" s="11">
        <f>SUMIFS('Base TU'!CA:CA,'Base TU'!$A:$A,$B9,'Base TU'!$B:$B,"NORTE")/1000</f>
        <v>0</v>
      </c>
      <c r="CA9" s="11">
        <f>SUMIFS('Base TU'!CB:CB,'Base TU'!$A:$A,$B9,'Base TU'!$B:$B,"NORTE")/1000</f>
        <v>0</v>
      </c>
      <c r="CB9" s="11">
        <f>SUMIFS('Base TU'!CC:CC,'Base TU'!$A:$A,$B9,'Base TU'!$B:$B,"NORTE")/1000</f>
        <v>0</v>
      </c>
    </row>
    <row r="10" spans="1:80" ht="15.75" x14ac:dyDescent="0.25">
      <c r="B10" s="10" t="s">
        <v>60</v>
      </c>
      <c r="D10" s="11">
        <f>SUMIFS('Base TU'!E:E,'Base TU'!$A:$A,$B10,'Base TU'!$B:$B,"NORTE")/1000</f>
        <v>901.14</v>
      </c>
      <c r="E10" s="11">
        <f>SUMIFS('Base TU'!F:F,'Base TU'!$A:$A,$B10,'Base TU'!$B:$B,"NORTE")/1000</f>
        <v>51.329000000000001</v>
      </c>
      <c r="F10" s="11">
        <f>SUMIFS('Base TU'!G:G,'Base TU'!$A:$A,$B10,'Base TU'!$B:$B,"NORTE")/1000</f>
        <v>0.13100000000000001</v>
      </c>
      <c r="G10" s="11">
        <f>SUMIFS('Base TU'!H:H,'Base TU'!$A:$A,$B10,'Base TU'!$B:$B,"NORTE")/1000</f>
        <v>0</v>
      </c>
      <c r="H10" s="11">
        <f>SUMIFS('Base TU'!I:I,'Base TU'!$A:$A,$B10,'Base TU'!$B:$B,"NORTE")/1000</f>
        <v>0</v>
      </c>
      <c r="I10" s="11">
        <f>SUMIFS('Base TU'!J:J,'Base TU'!$A:$A,$B10,'Base TU'!$B:$B,"NORTE")/1000</f>
        <v>213.47900000000001</v>
      </c>
      <c r="J10" s="11">
        <f>SUMIFS('Base TU'!K:K,'Base TU'!$A:$A,$B10,'Base TU'!$B:$B,"NORTE")/1000</f>
        <v>1159.751</v>
      </c>
      <c r="K10" s="11">
        <f>SUMIFS('Base TU'!L:L,'Base TU'!$A:$A,$B10,'Base TU'!$B:$B,"NORTE")/1000</f>
        <v>1276.682</v>
      </c>
      <c r="L10" s="11">
        <f>SUMIFS('Base TU'!M:M,'Base TU'!$A:$A,$B10,'Base TU'!$B:$B,"NORTE")/1000</f>
        <v>1143.481</v>
      </c>
      <c r="M10" s="11">
        <f>SUMIFS('Base TU'!N:N,'Base TU'!$A:$A,$B10,'Base TU'!$B:$B,"NORTE")/1000</f>
        <v>425.577</v>
      </c>
      <c r="N10" s="11">
        <f>SUMIFS('Base TU'!O:O,'Base TU'!$A:$A,$B10,'Base TU'!$B:$B,"NORTE")/1000</f>
        <v>299.06400000000002</v>
      </c>
      <c r="O10" s="11">
        <f>SUMIFS('Base TU'!P:P,'Base TU'!$A:$A,$B10,'Base TU'!$B:$B,"NORTE")/1000</f>
        <v>431.08199999999999</v>
      </c>
      <c r="Q10" s="11">
        <f>SUMIFS('Base TU'!R:R,'Base TU'!$A:$A,$B10,'Base TU'!$B:$B,"NORTE")/1000</f>
        <v>63.752000000000002</v>
      </c>
      <c r="R10" s="11">
        <f>SUMIFS('Base TU'!S:S,'Base TU'!$A:$A,$B10,'Base TU'!$B:$B,"NORTE")/1000</f>
        <v>0.185</v>
      </c>
      <c r="S10" s="11">
        <f>SUMIFS('Base TU'!T:T,'Base TU'!$A:$A,$B10,'Base TU'!$B:$B,"NORTE")/1000</f>
        <v>0</v>
      </c>
      <c r="T10" s="11">
        <f>SUMIFS('Base TU'!U:U,'Base TU'!$A:$A,$B10,'Base TU'!$B:$B,"NORTE")/1000</f>
        <v>0</v>
      </c>
      <c r="U10" s="11">
        <f>SUMIFS('Base TU'!V:V,'Base TU'!$A:$A,$B10,'Base TU'!$B:$B,"NORTE")/1000</f>
        <v>7.24</v>
      </c>
      <c r="V10" s="11">
        <f>SUMIFS('Base TU'!W:W,'Base TU'!$A:$A,$B10,'Base TU'!$B:$B,"NORTE")/1000</f>
        <v>761.55600000000004</v>
      </c>
      <c r="W10" s="11">
        <f>SUMIFS('Base TU'!X:X,'Base TU'!$A:$A,$B10,'Base TU'!$B:$B,"NORTE")/1000</f>
        <v>1283.0920000000001</v>
      </c>
      <c r="X10" s="11">
        <f>SUMIFS('Base TU'!Y:Y,'Base TU'!$A:$A,$B10,'Base TU'!$B:$B,"NORTE")/1000</f>
        <v>1455.549</v>
      </c>
      <c r="Y10" s="11">
        <f>SUMIFS('Base TU'!Z:Z,'Base TU'!$A:$A,$B10,'Base TU'!$B:$B,"NORTE")/1000</f>
        <v>1391.249</v>
      </c>
      <c r="Z10" s="11">
        <f>SUMIFS('Base TU'!AA:AA,'Base TU'!$A:$A,$B10,'Base TU'!$B:$B,"NORTE")/1000</f>
        <v>1494.28</v>
      </c>
      <c r="AA10" s="11">
        <f>SUMIFS('Base TU'!AB:AB,'Base TU'!$A:$A,$B10,'Base TU'!$B:$B,"NORTE")/1000</f>
        <v>1379.3489999999999</v>
      </c>
      <c r="AB10" s="11">
        <f>SUMIFS('Base TU'!AC:AC,'Base TU'!$A:$A,$B10,'Base TU'!$B:$B,"NORTE")/1000</f>
        <v>1251.2049999999999</v>
      </c>
      <c r="AD10" s="11">
        <f>SUMIFS('Base TU'!AE:AE,'Base TU'!$A:$A,$B10,'Base TU'!$B:$B,"NORTE")/1000</f>
        <v>294.06900000000002</v>
      </c>
      <c r="AE10" s="11">
        <f>SUMIFS('Base TU'!AF:AF,'Base TU'!$A:$A,$B10,'Base TU'!$B:$B,"NORTE")/1000</f>
        <v>40.662999999999997</v>
      </c>
      <c r="AF10" s="11">
        <f>SUMIFS('Base TU'!AG:AG,'Base TU'!$A:$A,$B10,'Base TU'!$B:$B,"NORTE")/1000</f>
        <v>0</v>
      </c>
      <c r="AG10" s="11">
        <f>SUMIFS('Base TU'!AH:AH,'Base TU'!$A:$A,$B10,'Base TU'!$B:$B,"NORTE")/1000</f>
        <v>0</v>
      </c>
      <c r="AH10" s="11">
        <f>SUMIFS('Base TU'!AI:AI,'Base TU'!$A:$A,$B10,'Base TU'!$B:$B,"NORTE")/1000</f>
        <v>22.06</v>
      </c>
      <c r="AI10" s="11">
        <f>SUMIFS('Base TU'!AJ:AJ,'Base TU'!$A:$A,$B10,'Base TU'!$B:$B,"NORTE")/1000</f>
        <v>227.17699999999999</v>
      </c>
      <c r="AJ10" s="11">
        <f>SUMIFS('Base TU'!AK:AK,'Base TU'!$A:$A,$B10,'Base TU'!$B:$B,"NORTE")/1000</f>
        <v>1432.7719999999999</v>
      </c>
      <c r="AK10" s="11">
        <f>SUMIFS('Base TU'!AL:AL,'Base TU'!$A:$A,$B10,'Base TU'!$B:$B,"NORTE")/1000</f>
        <v>1687.615</v>
      </c>
      <c r="AL10" s="11">
        <f>SUMIFS('Base TU'!AM:AM,'Base TU'!$A:$A,$B10,'Base TU'!$B:$B,"NORTE")/1000</f>
        <v>1645.201</v>
      </c>
      <c r="AM10" s="11">
        <f>SUMIFS('Base TU'!AN:AN,'Base TU'!$A:$A,$B10,'Base TU'!$B:$B,"NORTE")/1000</f>
        <v>1407.075</v>
      </c>
      <c r="AN10" s="11">
        <f>SUMIFS('Base TU'!AO:AO,'Base TU'!$A:$A,$B10,'Base TU'!$B:$B,"NORTE")/1000</f>
        <v>1689.643</v>
      </c>
      <c r="AO10" s="11">
        <f>SUMIFS('Base TU'!AP:AP,'Base TU'!$A:$A,$B10,'Base TU'!$B:$B,"NORTE")/1000</f>
        <v>1428.011</v>
      </c>
      <c r="AQ10" s="11">
        <f>SUMIFS('Base TU'!AR:AR,'Base TU'!$A:$A,$B10,'Base TU'!$B:$B,"NORTE")/1000</f>
        <v>234.74600000000001</v>
      </c>
      <c r="AR10" s="11">
        <f>SUMIFS('Base TU'!AS:AS,'Base TU'!$A:$A,$B10,'Base TU'!$B:$B,"NORTE")/1000</f>
        <v>0</v>
      </c>
      <c r="AS10" s="11">
        <f>SUMIFS('Base TU'!AT:AT,'Base TU'!$A:$A,$B10,'Base TU'!$B:$B,"NORTE")/1000</f>
        <v>0</v>
      </c>
      <c r="AT10" s="11">
        <f>SUMIFS('Base TU'!AU:AU,'Base TU'!$A:$A,$B10,'Base TU'!$B:$B,"NORTE")/1000</f>
        <v>0</v>
      </c>
      <c r="AU10" s="11">
        <f>SUMIFS('Base TU'!AV:AV,'Base TU'!$A:$A,$B10,'Base TU'!$B:$B,"NORTE")/1000</f>
        <v>44.665999999999997</v>
      </c>
      <c r="AV10" s="11">
        <f>SUMIFS('Base TU'!AW:AW,'Base TU'!$A:$A,$B10,'Base TU'!$B:$B,"NORTE")/1000</f>
        <v>1479.97</v>
      </c>
      <c r="AW10" s="11">
        <f>SUMIFS('Base TU'!AX:AX,'Base TU'!$A:$A,$B10,'Base TU'!$B:$B,"NORTE")/1000</f>
        <v>1912.6420000000001</v>
      </c>
      <c r="AX10" s="11">
        <f>SUMIFS('Base TU'!AY:AY,'Base TU'!$A:$A,$B10,'Base TU'!$B:$B,"NORTE")/1000</f>
        <v>1818.8589999999999</v>
      </c>
      <c r="AY10" s="11">
        <f>SUMIFS('Base TU'!AZ:AZ,'Base TU'!$A:$A,$B10,'Base TU'!$B:$B,"NORTE")/1000</f>
        <v>1619.625</v>
      </c>
      <c r="AZ10" s="11">
        <f>SUMIFS('Base TU'!BA:BA,'Base TU'!$A:$A,$B10,'Base TU'!$B:$B,"NORTE")/1000</f>
        <v>1554.4290000000001</v>
      </c>
      <c r="BA10" s="11">
        <f>SUMIFS('Base TU'!BB:BB,'Base TU'!$A:$A,$B10,'Base TU'!$B:$B,"NORTE")/1000</f>
        <v>1439.8040000000001</v>
      </c>
      <c r="BB10" s="11">
        <f>SUMIFS('Base TU'!BC:BC,'Base TU'!$A:$A,$B10,'Base TU'!$B:$B,"NORTE")/1000</f>
        <v>674.40200000000004</v>
      </c>
      <c r="BD10" s="11">
        <f>SUMIFS('Base TU'!BE:BE,'Base TU'!$A:$A,$B10,'Base TU'!$B:$B,"NORTE")/1000</f>
        <v>1.2230000000000001</v>
      </c>
      <c r="BE10" s="11">
        <f>SUMIFS('Base TU'!BF:BF,'Base TU'!$A:$A,$B10,'Base TU'!$B:$B,"NORTE")/1000</f>
        <v>0</v>
      </c>
      <c r="BF10" s="11">
        <f>SUMIFS('Base TU'!BG:BG,'Base TU'!$A:$A,$B10,'Base TU'!$B:$B,"NORTE")/1000</f>
        <v>0</v>
      </c>
      <c r="BG10" s="11">
        <f>SUMIFS('Base TU'!BH:BH,'Base TU'!$A:$A,$B10,'Base TU'!$B:$B,"NORTE")/1000</f>
        <v>0</v>
      </c>
      <c r="BH10" s="11">
        <f>SUMIFS('Base TU'!BI:BI,'Base TU'!$A:$A,$B10,'Base TU'!$B:$B,"NORTE")/1000</f>
        <v>0</v>
      </c>
      <c r="BI10" s="11">
        <f>SUMIFS('Base TU'!BJ:BJ,'Base TU'!$A:$A,$B10,'Base TU'!$B:$B,"NORTE")/1000</f>
        <v>869.98800000000006</v>
      </c>
      <c r="BJ10" s="11">
        <f>SUMIFS('Base TU'!BK:BK,'Base TU'!$A:$A,$B10,'Base TU'!$B:$B,"NORTE")/1000</f>
        <v>1694.89</v>
      </c>
      <c r="BK10" s="11">
        <f>SUMIFS('Base TU'!BL:BL,'Base TU'!$A:$A,$B10,'Base TU'!$B:$B,"NORTE")/1000</f>
        <v>1617.5719999999999</v>
      </c>
      <c r="BL10" s="11">
        <f>SUMIFS('Base TU'!BM:BM,'Base TU'!$A:$A,$B10,'Base TU'!$B:$B,"NORTE")/1000</f>
        <v>1449.172</v>
      </c>
      <c r="BM10" s="11">
        <f>SUMIFS('Base TU'!BN:BN,'Base TU'!$A:$A,$B10,'Base TU'!$B:$B,"NORTE")/1000</f>
        <v>1392.27</v>
      </c>
      <c r="BN10" s="11">
        <f>SUMIFS('Base TU'!BO:BO,'Base TU'!$A:$A,$B10,'Base TU'!$B:$B,"NORTE")/1000</f>
        <v>1266.441</v>
      </c>
      <c r="BO10" s="11">
        <f>SUMIFS('Base TU'!BP:BP,'Base TU'!$A:$A,$B10,'Base TU'!$B:$B,"NORTE")/1000</f>
        <v>1338.2139999999999</v>
      </c>
      <c r="BQ10" s="11">
        <f>SUMIFS('Base TU'!BR:BR,'Base TU'!$A:$A,$B10,'Base TU'!$B:$B,"NORTE")/1000</f>
        <v>31.013999999999999</v>
      </c>
      <c r="BR10" s="11">
        <f>SUMIFS('Base TU'!BS:BS,'Base TU'!$A:$A,$B10,'Base TU'!$B:$B,"NORTE")/1000</f>
        <v>-2.9420000000000002</v>
      </c>
      <c r="BS10" s="11">
        <f>SUMIFS('Base TU'!BT:BT,'Base TU'!$A:$A,$B10,'Base TU'!$B:$B,"NORTE")/1000</f>
        <v>0</v>
      </c>
      <c r="BT10" s="11">
        <f>SUMIFS('Base TU'!BU:BU,'Base TU'!$A:$A,$B10,'Base TU'!$B:$B,"NORTE")/1000</f>
        <v>0</v>
      </c>
      <c r="BU10" s="11">
        <f>SUMIFS('Base TU'!BV:BV,'Base TU'!$A:$A,$B10,'Base TU'!$B:$B,"NORTE")/1000</f>
        <v>0</v>
      </c>
      <c r="BV10" s="11">
        <f>SUMIFS('Base TU'!BW:BW,'Base TU'!$A:$A,$B10,'Base TU'!$B:$B,"NORTE")/1000</f>
        <v>319.36799999999999</v>
      </c>
      <c r="BW10" s="11">
        <f>SUMIFS('Base TU'!BX:BX,'Base TU'!$A:$A,$B10,'Base TU'!$B:$B,"NORTE")/1000</f>
        <v>0</v>
      </c>
      <c r="BX10" s="11">
        <f>SUMIFS('Base TU'!BY:BY,'Base TU'!$A:$A,$B10,'Base TU'!$B:$B,"NORTE")/1000</f>
        <v>0</v>
      </c>
      <c r="BY10" s="11">
        <f>SUMIFS('Base TU'!BZ:BZ,'Base TU'!$A:$A,$B10,'Base TU'!$B:$B,"NORTE")/1000</f>
        <v>0</v>
      </c>
      <c r="BZ10" s="11">
        <f>SUMIFS('Base TU'!CA:CA,'Base TU'!$A:$A,$B10,'Base TU'!$B:$B,"NORTE")/1000</f>
        <v>0</v>
      </c>
      <c r="CA10" s="11">
        <f>SUMIFS('Base TU'!CB:CB,'Base TU'!$A:$A,$B10,'Base TU'!$B:$B,"NORTE")/1000</f>
        <v>0</v>
      </c>
      <c r="CB10" s="11">
        <f>SUMIFS('Base TU'!CC:CC,'Base TU'!$A:$A,$B10,'Base TU'!$B:$B,"NORTE")/1000</f>
        <v>0</v>
      </c>
    </row>
    <row r="11" spans="1:80" ht="15.75" x14ac:dyDescent="0.25">
      <c r="B11" s="10" t="s">
        <v>45</v>
      </c>
      <c r="D11" s="11">
        <f>SUMIFS('Base TU'!E:E,'Base TU'!$A:$A,$B11,'Base TU'!$B:$B,"NORTE")/1000</f>
        <v>159.114</v>
      </c>
      <c r="E11" s="11">
        <f>SUMIFS('Base TU'!F:F,'Base TU'!$A:$A,$B11,'Base TU'!$B:$B,"NORTE")/1000</f>
        <v>180.60900000000001</v>
      </c>
      <c r="F11" s="11">
        <f>SUMIFS('Base TU'!G:G,'Base TU'!$A:$A,$B11,'Base TU'!$B:$B,"NORTE")/1000</f>
        <v>139.26499999999999</v>
      </c>
      <c r="G11" s="11">
        <f>SUMIFS('Base TU'!H:H,'Base TU'!$A:$A,$B11,'Base TU'!$B:$B,"NORTE")/1000</f>
        <v>127.61199999999999</v>
      </c>
      <c r="H11" s="11">
        <f>SUMIFS('Base TU'!I:I,'Base TU'!$A:$A,$B11,'Base TU'!$B:$B,"NORTE")/1000</f>
        <v>342.17500000000001</v>
      </c>
      <c r="I11" s="11">
        <f>SUMIFS('Base TU'!J:J,'Base TU'!$A:$A,$B11,'Base TU'!$B:$B,"NORTE")/1000</f>
        <v>550.50800000000004</v>
      </c>
      <c r="J11" s="11">
        <f>SUMIFS('Base TU'!K:K,'Base TU'!$A:$A,$B11,'Base TU'!$B:$B,"NORTE")/1000</f>
        <v>294.642</v>
      </c>
      <c r="K11" s="11">
        <f>SUMIFS('Base TU'!L:L,'Base TU'!$A:$A,$B11,'Base TU'!$B:$B,"NORTE")/1000</f>
        <v>315.57600000000002</v>
      </c>
      <c r="L11" s="11">
        <f>SUMIFS('Base TU'!M:M,'Base TU'!$A:$A,$B11,'Base TU'!$B:$B,"NORTE")/1000</f>
        <v>339.512</v>
      </c>
      <c r="M11" s="11">
        <f>SUMIFS('Base TU'!N:N,'Base TU'!$A:$A,$B11,'Base TU'!$B:$B,"NORTE")/1000</f>
        <v>643.57899999999995</v>
      </c>
      <c r="N11" s="11">
        <f>SUMIFS('Base TU'!O:O,'Base TU'!$A:$A,$B11,'Base TU'!$B:$B,"NORTE")/1000</f>
        <v>566.02599999999995</v>
      </c>
      <c r="O11" s="11">
        <f>SUMIFS('Base TU'!P:P,'Base TU'!$A:$A,$B11,'Base TU'!$B:$B,"NORTE")/1000</f>
        <v>373.00799999999998</v>
      </c>
      <c r="Q11" s="11">
        <f>SUMIFS('Base TU'!R:R,'Base TU'!$A:$A,$B11,'Base TU'!$B:$B,"NORTE")/1000</f>
        <v>264.26100000000002</v>
      </c>
      <c r="R11" s="11">
        <f>SUMIFS('Base TU'!S:S,'Base TU'!$A:$A,$B11,'Base TU'!$B:$B,"NORTE")/1000</f>
        <v>97.177000000000007</v>
      </c>
      <c r="S11" s="11">
        <f>SUMIFS('Base TU'!T:T,'Base TU'!$A:$A,$B11,'Base TU'!$B:$B,"NORTE")/1000</f>
        <v>57.243000000000002</v>
      </c>
      <c r="T11" s="11">
        <f>SUMIFS('Base TU'!U:U,'Base TU'!$A:$A,$B11,'Base TU'!$B:$B,"NORTE")/1000</f>
        <v>132.363</v>
      </c>
      <c r="U11" s="11">
        <f>SUMIFS('Base TU'!V:V,'Base TU'!$A:$A,$B11,'Base TU'!$B:$B,"NORTE")/1000</f>
        <v>426.98899999999998</v>
      </c>
      <c r="V11" s="11">
        <f>SUMIFS('Base TU'!W:W,'Base TU'!$A:$A,$B11,'Base TU'!$B:$B,"NORTE")/1000</f>
        <v>242.80600000000001</v>
      </c>
      <c r="W11" s="11">
        <f>SUMIFS('Base TU'!X:X,'Base TU'!$A:$A,$B11,'Base TU'!$B:$B,"NORTE")/1000</f>
        <v>113.38500000000001</v>
      </c>
      <c r="X11" s="11">
        <f>SUMIFS('Base TU'!Y:Y,'Base TU'!$A:$A,$B11,'Base TU'!$B:$B,"NORTE")/1000</f>
        <v>144.136</v>
      </c>
      <c r="Y11" s="11">
        <f>SUMIFS('Base TU'!Z:Z,'Base TU'!$A:$A,$B11,'Base TU'!$B:$B,"NORTE")/1000</f>
        <v>155.928</v>
      </c>
      <c r="Z11" s="11">
        <f>SUMIFS('Base TU'!AA:AA,'Base TU'!$A:$A,$B11,'Base TU'!$B:$B,"NORTE")/1000</f>
        <v>155.83799999999999</v>
      </c>
      <c r="AA11" s="11">
        <f>SUMIFS('Base TU'!AB:AB,'Base TU'!$A:$A,$B11,'Base TU'!$B:$B,"NORTE")/1000</f>
        <v>158.893</v>
      </c>
      <c r="AB11" s="11">
        <f>SUMIFS('Base TU'!AC:AC,'Base TU'!$A:$A,$B11,'Base TU'!$B:$B,"NORTE")/1000</f>
        <v>214.42400000000001</v>
      </c>
      <c r="AD11" s="11">
        <f>SUMIFS('Base TU'!AE:AE,'Base TU'!$A:$A,$B11,'Base TU'!$B:$B,"NORTE")/1000</f>
        <v>406.983</v>
      </c>
      <c r="AE11" s="11">
        <f>SUMIFS('Base TU'!AF:AF,'Base TU'!$A:$A,$B11,'Base TU'!$B:$B,"NORTE")/1000</f>
        <v>196.291</v>
      </c>
      <c r="AF11" s="11">
        <f>SUMIFS('Base TU'!AG:AG,'Base TU'!$A:$A,$B11,'Base TU'!$B:$B,"NORTE")/1000</f>
        <v>160.30600000000001</v>
      </c>
      <c r="AG11" s="11">
        <f>SUMIFS('Base TU'!AH:AH,'Base TU'!$A:$A,$B11,'Base TU'!$B:$B,"NORTE")/1000</f>
        <v>113.837</v>
      </c>
      <c r="AH11" s="11">
        <f>SUMIFS('Base TU'!AI:AI,'Base TU'!$A:$A,$B11,'Base TU'!$B:$B,"NORTE")/1000</f>
        <v>346.88099999999997</v>
      </c>
      <c r="AI11" s="11">
        <f>SUMIFS('Base TU'!AJ:AJ,'Base TU'!$A:$A,$B11,'Base TU'!$B:$B,"NORTE")/1000</f>
        <v>363.892</v>
      </c>
      <c r="AJ11" s="11">
        <f>SUMIFS('Base TU'!AK:AK,'Base TU'!$A:$A,$B11,'Base TU'!$B:$B,"NORTE")/1000</f>
        <v>159.52000000000001</v>
      </c>
      <c r="AK11" s="11">
        <f>SUMIFS('Base TU'!AL:AL,'Base TU'!$A:$A,$B11,'Base TU'!$B:$B,"NORTE")/1000</f>
        <v>139.393</v>
      </c>
      <c r="AL11" s="11">
        <f>SUMIFS('Base TU'!AM:AM,'Base TU'!$A:$A,$B11,'Base TU'!$B:$B,"NORTE")/1000</f>
        <v>202.911</v>
      </c>
      <c r="AM11" s="11">
        <f>SUMIFS('Base TU'!AN:AN,'Base TU'!$A:$A,$B11,'Base TU'!$B:$B,"NORTE")/1000</f>
        <v>269.31400000000002</v>
      </c>
      <c r="AN11" s="11">
        <f>SUMIFS('Base TU'!AO:AO,'Base TU'!$A:$A,$B11,'Base TU'!$B:$B,"NORTE")/1000</f>
        <v>150.131</v>
      </c>
      <c r="AO11" s="11">
        <f>SUMIFS('Base TU'!AP:AP,'Base TU'!$A:$A,$B11,'Base TU'!$B:$B,"NORTE")/1000</f>
        <v>120.01900000000001</v>
      </c>
      <c r="AQ11" s="11">
        <f>SUMIFS('Base TU'!AR:AR,'Base TU'!$A:$A,$B11,'Base TU'!$B:$B,"NORTE")/1000</f>
        <v>164.75399999999999</v>
      </c>
      <c r="AR11" s="11">
        <f>SUMIFS('Base TU'!AS:AS,'Base TU'!$A:$A,$B11,'Base TU'!$B:$B,"NORTE")/1000</f>
        <v>74.713999999999999</v>
      </c>
      <c r="AS11" s="11">
        <f>SUMIFS('Base TU'!AT:AT,'Base TU'!$A:$A,$B11,'Base TU'!$B:$B,"NORTE")/1000</f>
        <v>182.71700000000001</v>
      </c>
      <c r="AT11" s="11">
        <f>SUMIFS('Base TU'!AU:AU,'Base TU'!$A:$A,$B11,'Base TU'!$B:$B,"NORTE")/1000</f>
        <v>263.26799999999997</v>
      </c>
      <c r="AU11" s="11">
        <f>SUMIFS('Base TU'!AV:AV,'Base TU'!$A:$A,$B11,'Base TU'!$B:$B,"NORTE")/1000</f>
        <v>265.24200000000002</v>
      </c>
      <c r="AV11" s="11">
        <f>SUMIFS('Base TU'!AW:AW,'Base TU'!$A:$A,$B11,'Base TU'!$B:$B,"NORTE")/1000</f>
        <v>138.80099999999999</v>
      </c>
      <c r="AW11" s="11">
        <f>SUMIFS('Base TU'!AX:AX,'Base TU'!$A:$A,$B11,'Base TU'!$B:$B,"NORTE")/1000</f>
        <v>114.18899999999999</v>
      </c>
      <c r="AX11" s="11">
        <f>SUMIFS('Base TU'!AY:AY,'Base TU'!$A:$A,$B11,'Base TU'!$B:$B,"NORTE")/1000</f>
        <v>98.405000000000001</v>
      </c>
      <c r="AY11" s="11">
        <f>SUMIFS('Base TU'!AZ:AZ,'Base TU'!$A:$A,$B11,'Base TU'!$B:$B,"NORTE")/1000</f>
        <v>154.178</v>
      </c>
      <c r="AZ11" s="11">
        <f>SUMIFS('Base TU'!BA:BA,'Base TU'!$A:$A,$B11,'Base TU'!$B:$B,"NORTE")/1000</f>
        <v>129.01900000000001</v>
      </c>
      <c r="BA11" s="11">
        <f>SUMIFS('Base TU'!BB:BB,'Base TU'!$A:$A,$B11,'Base TU'!$B:$B,"NORTE")/1000</f>
        <v>95.748000000000005</v>
      </c>
      <c r="BB11" s="11">
        <f>SUMIFS('Base TU'!BC:BC,'Base TU'!$A:$A,$B11,'Base TU'!$B:$B,"NORTE")/1000</f>
        <v>459.06</v>
      </c>
      <c r="BD11" s="11">
        <f>SUMIFS('Base TU'!BE:BE,'Base TU'!$A:$A,$B11,'Base TU'!$B:$B,"NORTE")/1000</f>
        <v>263.83800000000002</v>
      </c>
      <c r="BE11" s="11">
        <f>SUMIFS('Base TU'!BF:BF,'Base TU'!$A:$A,$B11,'Base TU'!$B:$B,"NORTE")/1000</f>
        <v>194.41399999999999</v>
      </c>
      <c r="BF11" s="11">
        <f>SUMIFS('Base TU'!BG:BG,'Base TU'!$A:$A,$B11,'Base TU'!$B:$B,"NORTE")/1000</f>
        <v>122.806</v>
      </c>
      <c r="BG11" s="11">
        <f>SUMIFS('Base TU'!BH:BH,'Base TU'!$A:$A,$B11,'Base TU'!$B:$B,"NORTE")/1000</f>
        <v>173.78399999999999</v>
      </c>
      <c r="BH11" s="11">
        <f>SUMIFS('Base TU'!BI:BI,'Base TU'!$A:$A,$B11,'Base TU'!$B:$B,"NORTE")/1000</f>
        <v>278.25599999999997</v>
      </c>
      <c r="BI11" s="11">
        <f>SUMIFS('Base TU'!BJ:BJ,'Base TU'!$A:$A,$B11,'Base TU'!$B:$B,"NORTE")/1000</f>
        <v>207.346</v>
      </c>
      <c r="BJ11" s="11">
        <f>SUMIFS('Base TU'!BK:BK,'Base TU'!$A:$A,$B11,'Base TU'!$B:$B,"NORTE")/1000</f>
        <v>171.83</v>
      </c>
      <c r="BK11" s="11">
        <f>SUMIFS('Base TU'!BL:BL,'Base TU'!$A:$A,$B11,'Base TU'!$B:$B,"NORTE")/1000</f>
        <v>406.858</v>
      </c>
      <c r="BL11" s="11">
        <f>SUMIFS('Base TU'!BM:BM,'Base TU'!$A:$A,$B11,'Base TU'!$B:$B,"NORTE")/1000</f>
        <v>587.31700000000001</v>
      </c>
      <c r="BM11" s="11">
        <f>SUMIFS('Base TU'!BN:BN,'Base TU'!$A:$A,$B11,'Base TU'!$B:$B,"NORTE")/1000</f>
        <v>717.88499999999999</v>
      </c>
      <c r="BN11" s="11">
        <f>SUMIFS('Base TU'!BO:BO,'Base TU'!$A:$A,$B11,'Base TU'!$B:$B,"NORTE")/1000</f>
        <v>631.24699999999996</v>
      </c>
      <c r="BO11" s="11">
        <f>SUMIFS('Base TU'!BP:BP,'Base TU'!$A:$A,$B11,'Base TU'!$B:$B,"NORTE")/1000</f>
        <v>473.92700000000002</v>
      </c>
      <c r="BQ11" s="11">
        <f>SUMIFS('Base TU'!BR:BR,'Base TU'!$A:$A,$B11,'Base TU'!$B:$B,"NORTE")/1000</f>
        <v>412.83</v>
      </c>
      <c r="BR11" s="11">
        <f>SUMIFS('Base TU'!BS:BS,'Base TU'!$A:$A,$B11,'Base TU'!$B:$B,"NORTE")/1000</f>
        <v>45.569000000000003</v>
      </c>
      <c r="BS11" s="11">
        <f>SUMIFS('Base TU'!BT:BT,'Base TU'!$A:$A,$B11,'Base TU'!$B:$B,"NORTE")/1000</f>
        <v>77.191999999999993</v>
      </c>
      <c r="BT11" s="11">
        <f>SUMIFS('Base TU'!BU:BU,'Base TU'!$A:$A,$B11,'Base TU'!$B:$B,"NORTE")/1000</f>
        <v>175.53399999999999</v>
      </c>
      <c r="BU11" s="11">
        <f>SUMIFS('Base TU'!BV:BV,'Base TU'!$A:$A,$B11,'Base TU'!$B:$B,"NORTE")/1000</f>
        <v>444.666</v>
      </c>
      <c r="BV11" s="11">
        <f>SUMIFS('Base TU'!BW:BW,'Base TU'!$A:$A,$B11,'Base TU'!$B:$B,"NORTE")/1000</f>
        <v>430.41500000000002</v>
      </c>
      <c r="BW11" s="11">
        <f>SUMIFS('Base TU'!BX:BX,'Base TU'!$A:$A,$B11,'Base TU'!$B:$B,"NORTE")/1000</f>
        <v>0</v>
      </c>
      <c r="BX11" s="11">
        <f>SUMIFS('Base TU'!BY:BY,'Base TU'!$A:$A,$B11,'Base TU'!$B:$B,"NORTE")/1000</f>
        <v>0</v>
      </c>
      <c r="BY11" s="11">
        <f>SUMIFS('Base TU'!BZ:BZ,'Base TU'!$A:$A,$B11,'Base TU'!$B:$B,"NORTE")/1000</f>
        <v>0</v>
      </c>
      <c r="BZ11" s="11">
        <f>SUMIFS('Base TU'!CA:CA,'Base TU'!$A:$A,$B11,'Base TU'!$B:$B,"NORTE")/1000</f>
        <v>0</v>
      </c>
      <c r="CA11" s="11">
        <f>SUMIFS('Base TU'!CB:CB,'Base TU'!$A:$A,$B11,'Base TU'!$B:$B,"NORTE")/1000</f>
        <v>0</v>
      </c>
      <c r="CB11" s="11">
        <f>SUMIFS('Base TU'!CC:CC,'Base TU'!$A:$A,$B11,'Base TU'!$B:$B,"NORTE")/1000</f>
        <v>0</v>
      </c>
    </row>
    <row r="12" spans="1:80" ht="15.75" x14ac:dyDescent="0.25">
      <c r="B12" s="10" t="s">
        <v>49</v>
      </c>
      <c r="D12" s="11">
        <f>SUMIFS('Base TU'!E:E,'Base TU'!$A:$A,$B12,'Base TU'!$B:$B,"NORTE")/1000</f>
        <v>0</v>
      </c>
      <c r="E12" s="11">
        <f>SUMIFS('Base TU'!F:F,'Base TU'!$A:$A,$B12,'Base TU'!$B:$B,"NORTE")/1000</f>
        <v>0</v>
      </c>
      <c r="F12" s="11">
        <f>SUMIFS('Base TU'!G:G,'Base TU'!$A:$A,$B12,'Base TU'!$B:$B,"NORTE")/1000</f>
        <v>0</v>
      </c>
      <c r="G12" s="11">
        <f>SUMIFS('Base TU'!H:H,'Base TU'!$A:$A,$B12,'Base TU'!$B:$B,"NORTE")/1000</f>
        <v>0</v>
      </c>
      <c r="H12" s="11">
        <f>SUMIFS('Base TU'!I:I,'Base TU'!$A:$A,$B12,'Base TU'!$B:$B,"NORTE")/1000</f>
        <v>0</v>
      </c>
      <c r="I12" s="11">
        <f>SUMIFS('Base TU'!J:J,'Base TU'!$A:$A,$B12,'Base TU'!$B:$B,"NORTE")/1000</f>
        <v>0</v>
      </c>
      <c r="J12" s="11">
        <f>SUMIFS('Base TU'!K:K,'Base TU'!$A:$A,$B12,'Base TU'!$B:$B,"NORTE")/1000</f>
        <v>0</v>
      </c>
      <c r="K12" s="11">
        <f>SUMIFS('Base TU'!L:L,'Base TU'!$A:$A,$B12,'Base TU'!$B:$B,"NORTE")/1000</f>
        <v>0</v>
      </c>
      <c r="L12" s="11">
        <f>SUMIFS('Base TU'!M:M,'Base TU'!$A:$A,$B12,'Base TU'!$B:$B,"NORTE")/1000</f>
        <v>0</v>
      </c>
      <c r="M12" s="11">
        <f>SUMIFS('Base TU'!N:N,'Base TU'!$A:$A,$B12,'Base TU'!$B:$B,"NORTE")/1000</f>
        <v>0</v>
      </c>
      <c r="N12" s="11">
        <f>SUMIFS('Base TU'!O:O,'Base TU'!$A:$A,$B12,'Base TU'!$B:$B,"NORTE")/1000</f>
        <v>0</v>
      </c>
      <c r="O12" s="11">
        <f>SUMIFS('Base TU'!P:P,'Base TU'!$A:$A,$B12,'Base TU'!$B:$B,"NORTE")/1000</f>
        <v>0</v>
      </c>
      <c r="Q12" s="11">
        <f>SUMIFS('Base TU'!R:R,'Base TU'!$A:$A,$B12,'Base TU'!$B:$B,"NORTE")/1000</f>
        <v>0</v>
      </c>
      <c r="R12" s="11">
        <f>SUMIFS('Base TU'!S:S,'Base TU'!$A:$A,$B12,'Base TU'!$B:$B,"NORTE")/1000</f>
        <v>0</v>
      </c>
      <c r="S12" s="11">
        <f>SUMIFS('Base TU'!T:T,'Base TU'!$A:$A,$B12,'Base TU'!$B:$B,"NORTE")/1000</f>
        <v>0</v>
      </c>
      <c r="T12" s="11">
        <f>SUMIFS('Base TU'!U:U,'Base TU'!$A:$A,$B12,'Base TU'!$B:$B,"NORTE")/1000</f>
        <v>0</v>
      </c>
      <c r="U12" s="11">
        <f>SUMIFS('Base TU'!V:V,'Base TU'!$A:$A,$B12,'Base TU'!$B:$B,"NORTE")/1000</f>
        <v>0</v>
      </c>
      <c r="V12" s="11">
        <f>SUMIFS('Base TU'!W:W,'Base TU'!$A:$A,$B12,'Base TU'!$B:$B,"NORTE")/1000</f>
        <v>0</v>
      </c>
      <c r="W12" s="11">
        <f>SUMIFS('Base TU'!X:X,'Base TU'!$A:$A,$B12,'Base TU'!$B:$B,"NORTE")/1000</f>
        <v>0</v>
      </c>
      <c r="X12" s="11">
        <f>SUMIFS('Base TU'!Y:Y,'Base TU'!$A:$A,$B12,'Base TU'!$B:$B,"NORTE")/1000</f>
        <v>0</v>
      </c>
      <c r="Y12" s="11">
        <f>SUMIFS('Base TU'!Z:Z,'Base TU'!$A:$A,$B12,'Base TU'!$B:$B,"NORTE")/1000</f>
        <v>0</v>
      </c>
      <c r="Z12" s="11">
        <f>SUMIFS('Base TU'!AA:AA,'Base TU'!$A:$A,$B12,'Base TU'!$B:$B,"NORTE")/1000</f>
        <v>0</v>
      </c>
      <c r="AA12" s="11">
        <f>SUMIFS('Base TU'!AB:AB,'Base TU'!$A:$A,$B12,'Base TU'!$B:$B,"NORTE")/1000</f>
        <v>0</v>
      </c>
      <c r="AB12" s="11">
        <f>SUMIFS('Base TU'!AC:AC,'Base TU'!$A:$A,$B12,'Base TU'!$B:$B,"NORTE")/1000</f>
        <v>0</v>
      </c>
      <c r="AD12" s="11">
        <f>SUMIFS('Base TU'!AE:AE,'Base TU'!$A:$A,$B12,'Base TU'!$B:$B,"NORTE")/1000</f>
        <v>0</v>
      </c>
      <c r="AE12" s="11">
        <f>SUMIFS('Base TU'!AF:AF,'Base TU'!$A:$A,$B12,'Base TU'!$B:$B,"NORTE")/1000</f>
        <v>0</v>
      </c>
      <c r="AF12" s="11">
        <f>SUMIFS('Base TU'!AG:AG,'Base TU'!$A:$A,$B12,'Base TU'!$B:$B,"NORTE")/1000</f>
        <v>0</v>
      </c>
      <c r="AG12" s="11">
        <f>SUMIFS('Base TU'!AH:AH,'Base TU'!$A:$A,$B12,'Base TU'!$B:$B,"NORTE")/1000</f>
        <v>1.49</v>
      </c>
      <c r="AH12" s="11">
        <f>SUMIFS('Base TU'!AI:AI,'Base TU'!$A:$A,$B12,'Base TU'!$B:$B,"NORTE")/1000</f>
        <v>39.137999999999998</v>
      </c>
      <c r="AI12" s="11">
        <f>SUMIFS('Base TU'!AJ:AJ,'Base TU'!$A:$A,$B12,'Base TU'!$B:$B,"NORTE")/1000</f>
        <v>46.832000000000001</v>
      </c>
      <c r="AJ12" s="11">
        <f>SUMIFS('Base TU'!AK:AK,'Base TU'!$A:$A,$B12,'Base TU'!$B:$B,"NORTE")/1000</f>
        <v>111.152</v>
      </c>
      <c r="AK12" s="11">
        <f>SUMIFS('Base TU'!AL:AL,'Base TU'!$A:$A,$B12,'Base TU'!$B:$B,"NORTE")/1000</f>
        <v>109.027</v>
      </c>
      <c r="AL12" s="11">
        <f>SUMIFS('Base TU'!AM:AM,'Base TU'!$A:$A,$B12,'Base TU'!$B:$B,"NORTE")/1000</f>
        <v>52.548000000000002</v>
      </c>
      <c r="AM12" s="11">
        <f>SUMIFS('Base TU'!AN:AN,'Base TU'!$A:$A,$B12,'Base TU'!$B:$B,"NORTE")/1000</f>
        <v>70.441999999999993</v>
      </c>
      <c r="AN12" s="11">
        <f>SUMIFS('Base TU'!AO:AO,'Base TU'!$A:$A,$B12,'Base TU'!$B:$B,"NORTE")/1000</f>
        <v>104.008</v>
      </c>
      <c r="AO12" s="11">
        <f>SUMIFS('Base TU'!AP:AP,'Base TU'!$A:$A,$B12,'Base TU'!$B:$B,"NORTE")/1000</f>
        <v>166.053</v>
      </c>
      <c r="AQ12" s="11">
        <f>SUMIFS('Base TU'!AR:AR,'Base TU'!$A:$A,$B12,'Base TU'!$B:$B,"NORTE")/1000</f>
        <v>107.379</v>
      </c>
      <c r="AR12" s="11">
        <f>SUMIFS('Base TU'!AS:AS,'Base TU'!$A:$A,$B12,'Base TU'!$B:$B,"NORTE")/1000</f>
        <v>74.680000000000007</v>
      </c>
      <c r="AS12" s="11">
        <f>SUMIFS('Base TU'!AT:AT,'Base TU'!$A:$A,$B12,'Base TU'!$B:$B,"NORTE")/1000</f>
        <v>99.42</v>
      </c>
      <c r="AT12" s="11">
        <f>SUMIFS('Base TU'!AU:AU,'Base TU'!$A:$A,$B12,'Base TU'!$B:$B,"NORTE")/1000</f>
        <v>130.96600000000001</v>
      </c>
      <c r="AU12" s="11">
        <f>SUMIFS('Base TU'!AV:AV,'Base TU'!$A:$A,$B12,'Base TU'!$B:$B,"NORTE")/1000</f>
        <v>184.69900000000001</v>
      </c>
      <c r="AV12" s="11">
        <f>SUMIFS('Base TU'!AW:AW,'Base TU'!$A:$A,$B12,'Base TU'!$B:$B,"NORTE")/1000</f>
        <v>175.65</v>
      </c>
      <c r="AW12" s="11">
        <f>SUMIFS('Base TU'!AX:AX,'Base TU'!$A:$A,$B12,'Base TU'!$B:$B,"NORTE")/1000</f>
        <v>202.60599999999999</v>
      </c>
      <c r="AX12" s="11">
        <f>SUMIFS('Base TU'!AY:AY,'Base TU'!$A:$A,$B12,'Base TU'!$B:$B,"NORTE")/1000</f>
        <v>161.59399999999999</v>
      </c>
      <c r="AY12" s="11">
        <f>SUMIFS('Base TU'!AZ:AZ,'Base TU'!$A:$A,$B12,'Base TU'!$B:$B,"NORTE")/1000</f>
        <v>64.507000000000005</v>
      </c>
      <c r="AZ12" s="11">
        <f>SUMIFS('Base TU'!BA:BA,'Base TU'!$A:$A,$B12,'Base TU'!$B:$B,"NORTE")/1000</f>
        <v>136.46799999999999</v>
      </c>
      <c r="BA12" s="11">
        <f>SUMIFS('Base TU'!BB:BB,'Base TU'!$A:$A,$B12,'Base TU'!$B:$B,"NORTE")/1000</f>
        <v>166.25299999999999</v>
      </c>
      <c r="BB12" s="11">
        <f>SUMIFS('Base TU'!BC:BC,'Base TU'!$A:$A,$B12,'Base TU'!$B:$B,"NORTE")/1000</f>
        <v>227.958</v>
      </c>
      <c r="BD12" s="11">
        <f>SUMIFS('Base TU'!BE:BE,'Base TU'!$A:$A,$B12,'Base TU'!$B:$B,"NORTE")/1000</f>
        <v>182.93899999999999</v>
      </c>
      <c r="BE12" s="11">
        <f>SUMIFS('Base TU'!BF:BF,'Base TU'!$A:$A,$B12,'Base TU'!$B:$B,"NORTE")/1000</f>
        <v>150.57300000000001</v>
      </c>
      <c r="BF12" s="11">
        <f>SUMIFS('Base TU'!BG:BG,'Base TU'!$A:$A,$B12,'Base TU'!$B:$B,"NORTE")/1000</f>
        <v>71.8</v>
      </c>
      <c r="BG12" s="11">
        <f>SUMIFS('Base TU'!BH:BH,'Base TU'!$A:$A,$B12,'Base TU'!$B:$B,"NORTE")/1000</f>
        <v>178.512</v>
      </c>
      <c r="BH12" s="11">
        <f>SUMIFS('Base TU'!BI:BI,'Base TU'!$A:$A,$B12,'Base TU'!$B:$B,"NORTE")/1000</f>
        <v>237.69800000000001</v>
      </c>
      <c r="BI12" s="11">
        <f>SUMIFS('Base TU'!BJ:BJ,'Base TU'!$A:$A,$B12,'Base TU'!$B:$B,"NORTE")/1000</f>
        <v>221.84200000000001</v>
      </c>
      <c r="BJ12" s="11">
        <f>SUMIFS('Base TU'!BK:BK,'Base TU'!$A:$A,$B12,'Base TU'!$B:$B,"NORTE")/1000</f>
        <v>237.64599999999999</v>
      </c>
      <c r="BK12" s="11">
        <f>SUMIFS('Base TU'!BL:BL,'Base TU'!$A:$A,$B12,'Base TU'!$B:$B,"NORTE")/1000</f>
        <v>160.13300000000001</v>
      </c>
      <c r="BL12" s="11">
        <f>SUMIFS('Base TU'!BM:BM,'Base TU'!$A:$A,$B12,'Base TU'!$B:$B,"NORTE")/1000</f>
        <v>177.80799999999999</v>
      </c>
      <c r="BM12" s="11">
        <f>SUMIFS('Base TU'!BN:BN,'Base TU'!$A:$A,$B12,'Base TU'!$B:$B,"NORTE")/1000</f>
        <v>254.297</v>
      </c>
      <c r="BN12" s="11">
        <f>SUMIFS('Base TU'!BO:BO,'Base TU'!$A:$A,$B12,'Base TU'!$B:$B,"NORTE")/1000</f>
        <v>246.732</v>
      </c>
      <c r="BO12" s="11">
        <f>SUMIFS('Base TU'!BP:BP,'Base TU'!$A:$A,$B12,'Base TU'!$B:$B,"NORTE")/1000</f>
        <v>248.01400000000001</v>
      </c>
      <c r="BQ12" s="11">
        <f>SUMIFS('Base TU'!BR:BR,'Base TU'!$A:$A,$B12,'Base TU'!$B:$B,"NORTE")/1000</f>
        <v>259.46300000000002</v>
      </c>
      <c r="BR12" s="11">
        <f>SUMIFS('Base TU'!BS:BS,'Base TU'!$A:$A,$B12,'Base TU'!$B:$B,"NORTE")/1000</f>
        <v>223.17500000000001</v>
      </c>
      <c r="BS12" s="11">
        <f>SUMIFS('Base TU'!BT:BT,'Base TU'!$A:$A,$B12,'Base TU'!$B:$B,"NORTE")/1000</f>
        <v>147.10499999999999</v>
      </c>
      <c r="BT12" s="11">
        <f>SUMIFS('Base TU'!BU:BU,'Base TU'!$A:$A,$B12,'Base TU'!$B:$B,"NORTE")/1000</f>
        <v>151.1</v>
      </c>
      <c r="BU12" s="11">
        <f>SUMIFS('Base TU'!BV:BV,'Base TU'!$A:$A,$B12,'Base TU'!$B:$B,"NORTE")/1000</f>
        <v>159.32900000000001</v>
      </c>
      <c r="BV12" s="11">
        <f>SUMIFS('Base TU'!BW:BW,'Base TU'!$A:$A,$B12,'Base TU'!$B:$B,"NORTE")/1000</f>
        <v>156.25399999999999</v>
      </c>
      <c r="BW12" s="11">
        <f>SUMIFS('Base TU'!BX:BX,'Base TU'!$A:$A,$B12,'Base TU'!$B:$B,"NORTE")/1000</f>
        <v>0</v>
      </c>
      <c r="BX12" s="11">
        <f>SUMIFS('Base TU'!BY:BY,'Base TU'!$A:$A,$B12,'Base TU'!$B:$B,"NORTE")/1000</f>
        <v>0</v>
      </c>
      <c r="BY12" s="11">
        <f>SUMIFS('Base TU'!BZ:BZ,'Base TU'!$A:$A,$B12,'Base TU'!$B:$B,"NORTE")/1000</f>
        <v>0</v>
      </c>
      <c r="BZ12" s="11">
        <f>SUMIFS('Base TU'!CA:CA,'Base TU'!$A:$A,$B12,'Base TU'!$B:$B,"NORTE")/1000</f>
        <v>0</v>
      </c>
      <c r="CA12" s="11">
        <f>SUMIFS('Base TU'!CB:CB,'Base TU'!$A:$A,$B12,'Base TU'!$B:$B,"NORTE")/1000</f>
        <v>0</v>
      </c>
      <c r="CB12" s="11">
        <f>SUMIFS('Base TU'!CC:CC,'Base TU'!$A:$A,$B12,'Base TU'!$B:$B,"NORTE")/1000</f>
        <v>0</v>
      </c>
    </row>
    <row r="13" spans="1:80" ht="15.75" hidden="1" x14ac:dyDescent="0.25">
      <c r="B13" s="10" t="s">
        <v>64</v>
      </c>
      <c r="D13" s="11">
        <f>SUMIFS('Base TU'!E:E,'Base TU'!$A:$A,$B13,'Base TU'!$B:$B,"NORTE")/1000</f>
        <v>0</v>
      </c>
      <c r="E13" s="11">
        <f>SUMIFS('Base TU'!F:F,'Base TU'!$A:$A,$B13,'Base TU'!$B:$B,"NORTE")/1000</f>
        <v>0</v>
      </c>
      <c r="F13" s="11">
        <f>SUMIFS('Base TU'!G:G,'Base TU'!$A:$A,$B13,'Base TU'!$B:$B,"NORTE")/1000</f>
        <v>0</v>
      </c>
      <c r="G13" s="11">
        <f>SUMIFS('Base TU'!H:H,'Base TU'!$A:$A,$B13,'Base TU'!$B:$B,"NORTE")/1000</f>
        <v>0</v>
      </c>
      <c r="H13" s="11">
        <f>SUMIFS('Base TU'!I:I,'Base TU'!$A:$A,$B13,'Base TU'!$B:$B,"NORTE")/1000</f>
        <v>0</v>
      </c>
      <c r="I13" s="11">
        <f>SUMIFS('Base TU'!J:J,'Base TU'!$A:$A,$B13,'Base TU'!$B:$B,"NORTE")/1000</f>
        <v>0</v>
      </c>
      <c r="J13" s="11">
        <f>SUMIFS('Base TU'!K:K,'Base TU'!$A:$A,$B13,'Base TU'!$B:$B,"NORTE")/1000</f>
        <v>0</v>
      </c>
      <c r="K13" s="11">
        <f>SUMIFS('Base TU'!L:L,'Base TU'!$A:$A,$B13,'Base TU'!$B:$B,"NORTE")/1000</f>
        <v>0</v>
      </c>
      <c r="L13" s="11">
        <f>SUMIFS('Base TU'!M:M,'Base TU'!$A:$A,$B13,'Base TU'!$B:$B,"NORTE")/1000</f>
        <v>0</v>
      </c>
      <c r="M13" s="11">
        <f>SUMIFS('Base TU'!N:N,'Base TU'!$A:$A,$B13,'Base TU'!$B:$B,"NORTE")/1000</f>
        <v>0</v>
      </c>
      <c r="N13" s="11">
        <f>SUMIFS('Base TU'!O:O,'Base TU'!$A:$A,$B13,'Base TU'!$B:$B,"NORTE")/1000</f>
        <v>0</v>
      </c>
      <c r="O13" s="11">
        <f>SUMIFS('Base TU'!P:P,'Base TU'!$A:$A,$B13,'Base TU'!$B:$B,"NORTE")/1000</f>
        <v>0</v>
      </c>
      <c r="Q13" s="11">
        <f>SUMIFS('Base TU'!R:R,'Base TU'!$A:$A,$B13,'Base TU'!$B:$B,"NORTE")/1000</f>
        <v>0</v>
      </c>
      <c r="R13" s="11">
        <f>SUMIFS('Base TU'!S:S,'Base TU'!$A:$A,$B13,'Base TU'!$B:$B,"NORTE")/1000</f>
        <v>0</v>
      </c>
      <c r="S13" s="11">
        <f>SUMIFS('Base TU'!T:T,'Base TU'!$A:$A,$B13,'Base TU'!$B:$B,"NORTE")/1000</f>
        <v>0</v>
      </c>
      <c r="T13" s="11">
        <f>SUMIFS('Base TU'!U:U,'Base TU'!$A:$A,$B13,'Base TU'!$B:$B,"NORTE")/1000</f>
        <v>0</v>
      </c>
      <c r="U13" s="11">
        <f>SUMIFS('Base TU'!V:V,'Base TU'!$A:$A,$B13,'Base TU'!$B:$B,"NORTE")/1000</f>
        <v>0</v>
      </c>
      <c r="V13" s="11">
        <f>SUMIFS('Base TU'!W:W,'Base TU'!$A:$A,$B13,'Base TU'!$B:$B,"NORTE")/1000</f>
        <v>0</v>
      </c>
      <c r="W13" s="11">
        <f>SUMIFS('Base TU'!X:X,'Base TU'!$A:$A,$B13,'Base TU'!$B:$B,"NORTE")/1000</f>
        <v>0</v>
      </c>
      <c r="X13" s="11">
        <f>SUMIFS('Base TU'!Y:Y,'Base TU'!$A:$A,$B13,'Base TU'!$B:$B,"NORTE")/1000</f>
        <v>0</v>
      </c>
      <c r="Y13" s="11">
        <f>SUMIFS('Base TU'!Z:Z,'Base TU'!$A:$A,$B13,'Base TU'!$B:$B,"NORTE")/1000</f>
        <v>0</v>
      </c>
      <c r="Z13" s="11">
        <f>SUMIFS('Base TU'!AA:AA,'Base TU'!$A:$A,$B13,'Base TU'!$B:$B,"NORTE")/1000</f>
        <v>0</v>
      </c>
      <c r="AA13" s="11">
        <f>SUMIFS('Base TU'!AB:AB,'Base TU'!$A:$A,$B13,'Base TU'!$B:$B,"NORTE")/1000</f>
        <v>0</v>
      </c>
      <c r="AB13" s="11">
        <f>SUMIFS('Base TU'!AC:AC,'Base TU'!$A:$A,$B13,'Base TU'!$B:$B,"NORTE")/1000</f>
        <v>0</v>
      </c>
      <c r="AD13" s="11">
        <f>SUMIFS('Base TU'!AE:AE,'Base TU'!$A:$A,$B13,'Base TU'!$B:$B,"NORTE")/1000</f>
        <v>0</v>
      </c>
      <c r="AE13" s="11">
        <f>SUMIFS('Base TU'!AF:AF,'Base TU'!$A:$A,$B13,'Base TU'!$B:$B,"NORTE")/1000</f>
        <v>0</v>
      </c>
      <c r="AF13" s="11">
        <f>SUMIFS('Base TU'!AG:AG,'Base TU'!$A:$A,$B13,'Base TU'!$B:$B,"NORTE")/1000</f>
        <v>0</v>
      </c>
      <c r="AG13" s="11">
        <f>SUMIFS('Base TU'!AH:AH,'Base TU'!$A:$A,$B13,'Base TU'!$B:$B,"NORTE")/1000</f>
        <v>0</v>
      </c>
      <c r="AH13" s="11">
        <f>SUMIFS('Base TU'!AI:AI,'Base TU'!$A:$A,$B13,'Base TU'!$B:$B,"NORTE")/1000</f>
        <v>0</v>
      </c>
      <c r="AI13" s="11">
        <f>SUMIFS('Base TU'!AJ:AJ,'Base TU'!$A:$A,$B13,'Base TU'!$B:$B,"NORTE")/1000</f>
        <v>0</v>
      </c>
      <c r="AJ13" s="11">
        <f>SUMIFS('Base TU'!AK:AK,'Base TU'!$A:$A,$B13,'Base TU'!$B:$B,"NORTE")/1000</f>
        <v>0</v>
      </c>
      <c r="AK13" s="11">
        <f>SUMIFS('Base TU'!AL:AL,'Base TU'!$A:$A,$B13,'Base TU'!$B:$B,"NORTE")/1000</f>
        <v>0</v>
      </c>
      <c r="AL13" s="11">
        <f>SUMIFS('Base TU'!AM:AM,'Base TU'!$A:$A,$B13,'Base TU'!$B:$B,"NORTE")/1000</f>
        <v>0</v>
      </c>
      <c r="AM13" s="11">
        <f>SUMIFS('Base TU'!AN:AN,'Base TU'!$A:$A,$B13,'Base TU'!$B:$B,"NORTE")/1000</f>
        <v>0</v>
      </c>
      <c r="AN13" s="11">
        <f>SUMIFS('Base TU'!AO:AO,'Base TU'!$A:$A,$B13,'Base TU'!$B:$B,"NORTE")/1000</f>
        <v>0</v>
      </c>
      <c r="AO13" s="11">
        <f>SUMIFS('Base TU'!AP:AP,'Base TU'!$A:$A,$B13,'Base TU'!$B:$B,"NORTE")/1000</f>
        <v>0</v>
      </c>
      <c r="AQ13" s="11">
        <f>SUMIFS('Base TU'!AR:AR,'Base TU'!$A:$A,$B13,'Base TU'!$B:$B,"NORTE")/1000</f>
        <v>0</v>
      </c>
      <c r="AR13" s="11">
        <f>SUMIFS('Base TU'!AS:AS,'Base TU'!$A:$A,$B13,'Base TU'!$B:$B,"NORTE")/1000</f>
        <v>0</v>
      </c>
      <c r="AS13" s="11">
        <f>SUMIFS('Base TU'!AT:AT,'Base TU'!$A:$A,$B13,'Base TU'!$B:$B,"NORTE")/1000</f>
        <v>0</v>
      </c>
      <c r="AT13" s="11">
        <f>SUMIFS('Base TU'!AU:AU,'Base TU'!$A:$A,$B13,'Base TU'!$B:$B,"NORTE")/1000</f>
        <v>0</v>
      </c>
      <c r="AU13" s="11">
        <f>SUMIFS('Base TU'!AV:AV,'Base TU'!$A:$A,$B13,'Base TU'!$B:$B,"NORTE")/1000</f>
        <v>0</v>
      </c>
      <c r="AV13" s="11">
        <f>SUMIFS('Base TU'!AW:AW,'Base TU'!$A:$A,$B13,'Base TU'!$B:$B,"NORTE")/1000</f>
        <v>0</v>
      </c>
      <c r="AW13" s="11">
        <f>SUMIFS('Base TU'!AX:AX,'Base TU'!$A:$A,$B13,'Base TU'!$B:$B,"NORTE")/1000</f>
        <v>0</v>
      </c>
      <c r="AX13" s="11">
        <f>SUMIFS('Base TU'!AY:AY,'Base TU'!$A:$A,$B13,'Base TU'!$B:$B,"NORTE")/1000</f>
        <v>0</v>
      </c>
      <c r="AY13" s="11">
        <f>SUMIFS('Base TU'!AZ:AZ,'Base TU'!$A:$A,$B13,'Base TU'!$B:$B,"NORTE")/1000</f>
        <v>0</v>
      </c>
      <c r="AZ13" s="11">
        <f>SUMIFS('Base TU'!BA:BA,'Base TU'!$A:$A,$B13,'Base TU'!$B:$B,"NORTE")/1000</f>
        <v>0</v>
      </c>
      <c r="BA13" s="11">
        <f>SUMIFS('Base TU'!BB:BB,'Base TU'!$A:$A,$B13,'Base TU'!$B:$B,"NORTE")/1000</f>
        <v>0</v>
      </c>
      <c r="BB13" s="11">
        <f>SUMIFS('Base TU'!BC:BC,'Base TU'!$A:$A,$B13,'Base TU'!$B:$B,"NORTE")/1000</f>
        <v>0</v>
      </c>
      <c r="BD13" s="11">
        <f>SUMIFS('Base TU'!BE:BE,'Base TU'!$A:$A,$B13,'Base TU'!$B:$B,"NORTE")/1000</f>
        <v>0</v>
      </c>
      <c r="BE13" s="11">
        <f>SUMIFS('Base TU'!BF:BF,'Base TU'!$A:$A,$B13,'Base TU'!$B:$B,"NORTE")/1000</f>
        <v>0</v>
      </c>
      <c r="BF13" s="11">
        <f>SUMIFS('Base TU'!BG:BG,'Base TU'!$A:$A,$B13,'Base TU'!$B:$B,"NORTE")/1000</f>
        <v>0</v>
      </c>
      <c r="BG13" s="11">
        <f>SUMIFS('Base TU'!BH:BH,'Base TU'!$A:$A,$B13,'Base TU'!$B:$B,"NORTE")/1000</f>
        <v>0</v>
      </c>
      <c r="BH13" s="11">
        <f>SUMIFS('Base TU'!BI:BI,'Base TU'!$A:$A,$B13,'Base TU'!$B:$B,"NORTE")/1000</f>
        <v>0</v>
      </c>
      <c r="BI13" s="11">
        <f>SUMIFS('Base TU'!BJ:BJ,'Base TU'!$A:$A,$B13,'Base TU'!$B:$B,"NORTE")/1000</f>
        <v>0</v>
      </c>
      <c r="BJ13" s="11">
        <f>SUMIFS('Base TU'!BK:BK,'Base TU'!$A:$A,$B13,'Base TU'!$B:$B,"NORTE")/1000</f>
        <v>0</v>
      </c>
      <c r="BK13" s="11">
        <f>SUMIFS('Base TU'!BL:BL,'Base TU'!$A:$A,$B13,'Base TU'!$B:$B,"NORTE")/1000</f>
        <v>0</v>
      </c>
      <c r="BL13" s="11">
        <f>SUMIFS('Base TU'!BM:BM,'Base TU'!$A:$A,$B13,'Base TU'!$B:$B,"NORTE")/1000</f>
        <v>0</v>
      </c>
      <c r="BM13" s="11">
        <f>SUMIFS('Base TU'!BN:BN,'Base TU'!$A:$A,$B13,'Base TU'!$B:$B,"NORTE")/1000</f>
        <v>0</v>
      </c>
      <c r="BN13" s="11">
        <f>SUMIFS('Base TU'!BO:BO,'Base TU'!$A:$A,$B13,'Base TU'!$B:$B,"NORTE")/1000</f>
        <v>0</v>
      </c>
      <c r="BO13" s="11">
        <f>SUMIFS('Base TU'!BP:BP,'Base TU'!$A:$A,$B13,'Base TU'!$B:$B,"NORTE")/1000</f>
        <v>0</v>
      </c>
      <c r="BQ13" s="11">
        <f>SUMIFS('Base TU'!BR:BR,'Base TU'!$A:$A,$B13,'Base TU'!$B:$B,"NORTE")/1000</f>
        <v>0</v>
      </c>
      <c r="BR13" s="11">
        <f>SUMIFS('Base TU'!BS:BS,'Base TU'!$A:$A,$B13,'Base TU'!$B:$B,"NORTE")/1000</f>
        <v>0</v>
      </c>
      <c r="BS13" s="11">
        <f>SUMIFS('Base TU'!BT:BT,'Base TU'!$A:$A,$B13,'Base TU'!$B:$B,"NORTE")/1000</f>
        <v>0</v>
      </c>
      <c r="BT13" s="11">
        <f>SUMIFS('Base TU'!BU:BU,'Base TU'!$A:$A,$B13,'Base TU'!$B:$B,"NORTE")/1000</f>
        <v>0</v>
      </c>
      <c r="BU13" s="11">
        <f>SUMIFS('Base TU'!BV:BV,'Base TU'!$A:$A,$B13,'Base TU'!$B:$B,"NORTE")/1000</f>
        <v>0</v>
      </c>
      <c r="BV13" s="11">
        <f>SUMIFS('Base TU'!BW:BW,'Base TU'!$A:$A,$B13,'Base TU'!$B:$B,"NORTE")/1000</f>
        <v>0</v>
      </c>
      <c r="BW13" s="11">
        <f>SUMIFS('Base TU'!BX:BX,'Base TU'!$A:$A,$B13,'Base TU'!$B:$B,"NORTE")/1000</f>
        <v>0</v>
      </c>
      <c r="BX13" s="11">
        <f>SUMIFS('Base TU'!BY:BY,'Base TU'!$A:$A,$B13,'Base TU'!$B:$B,"NORTE")/1000</f>
        <v>0</v>
      </c>
      <c r="BY13" s="11">
        <f>SUMIFS('Base TU'!BZ:BZ,'Base TU'!$A:$A,$B13,'Base TU'!$B:$B,"NORTE")/1000</f>
        <v>0</v>
      </c>
      <c r="BZ13" s="11">
        <f>SUMIFS('Base TU'!CA:CA,'Base TU'!$A:$A,$B13,'Base TU'!$B:$B,"NORTE")/1000</f>
        <v>0</v>
      </c>
      <c r="CA13" s="11">
        <f>SUMIFS('Base TU'!CB:CB,'Base TU'!$A:$A,$B13,'Base TU'!$B:$B,"NORTE")/1000</f>
        <v>0</v>
      </c>
      <c r="CB13" s="11">
        <f>SUMIFS('Base TU'!CC:CC,'Base TU'!$A:$A,$B13,'Base TU'!$B:$B,"NORTE")/1000</f>
        <v>0</v>
      </c>
    </row>
    <row r="14" spans="1:80" ht="15.75" hidden="1" x14ac:dyDescent="0.25">
      <c r="B14" s="10" t="s">
        <v>58</v>
      </c>
      <c r="D14" s="11">
        <f>SUMIFS('Base TU'!E:E,'Base TU'!$A:$A,$B14,'Base TU'!$B:$B,"NORTE")/1000</f>
        <v>0</v>
      </c>
      <c r="E14" s="11">
        <f>SUMIFS('Base TU'!F:F,'Base TU'!$A:$A,$B14,'Base TU'!$B:$B,"NORTE")/1000</f>
        <v>0</v>
      </c>
      <c r="F14" s="11">
        <f>SUMIFS('Base TU'!G:G,'Base TU'!$A:$A,$B14,'Base TU'!$B:$B,"NORTE")/1000</f>
        <v>0</v>
      </c>
      <c r="G14" s="11">
        <f>SUMIFS('Base TU'!H:H,'Base TU'!$A:$A,$B14,'Base TU'!$B:$B,"NORTE")/1000</f>
        <v>0</v>
      </c>
      <c r="H14" s="11">
        <f>SUMIFS('Base TU'!I:I,'Base TU'!$A:$A,$B14,'Base TU'!$B:$B,"NORTE")/1000</f>
        <v>0</v>
      </c>
      <c r="I14" s="11">
        <f>SUMIFS('Base TU'!J:J,'Base TU'!$A:$A,$B14,'Base TU'!$B:$B,"NORTE")/1000</f>
        <v>0</v>
      </c>
      <c r="J14" s="11">
        <f>SUMIFS('Base TU'!K:K,'Base TU'!$A:$A,$B14,'Base TU'!$B:$B,"NORTE")/1000</f>
        <v>0</v>
      </c>
      <c r="K14" s="11">
        <f>SUMIFS('Base TU'!L:L,'Base TU'!$A:$A,$B14,'Base TU'!$B:$B,"NORTE")/1000</f>
        <v>0</v>
      </c>
      <c r="L14" s="11">
        <f>SUMIFS('Base TU'!M:M,'Base TU'!$A:$A,$B14,'Base TU'!$B:$B,"NORTE")/1000</f>
        <v>0</v>
      </c>
      <c r="M14" s="11">
        <f>SUMIFS('Base TU'!N:N,'Base TU'!$A:$A,$B14,'Base TU'!$B:$B,"NORTE")/1000</f>
        <v>0</v>
      </c>
      <c r="N14" s="11">
        <f>SUMIFS('Base TU'!O:O,'Base TU'!$A:$A,$B14,'Base TU'!$B:$B,"NORTE")/1000</f>
        <v>0</v>
      </c>
      <c r="O14" s="11">
        <f>SUMIFS('Base TU'!P:P,'Base TU'!$A:$A,$B14,'Base TU'!$B:$B,"NORTE")/1000</f>
        <v>0</v>
      </c>
      <c r="Q14" s="11">
        <f>SUMIFS('Base TU'!R:R,'Base TU'!$A:$A,$B14,'Base TU'!$B:$B,"NORTE")/1000</f>
        <v>0</v>
      </c>
      <c r="R14" s="11">
        <f>SUMIFS('Base TU'!S:S,'Base TU'!$A:$A,$B14,'Base TU'!$B:$B,"NORTE")/1000</f>
        <v>0</v>
      </c>
      <c r="S14" s="11">
        <f>SUMIFS('Base TU'!T:T,'Base TU'!$A:$A,$B14,'Base TU'!$B:$B,"NORTE")/1000</f>
        <v>0</v>
      </c>
      <c r="T14" s="11">
        <f>SUMIFS('Base TU'!U:U,'Base TU'!$A:$A,$B14,'Base TU'!$B:$B,"NORTE")/1000</f>
        <v>0</v>
      </c>
      <c r="U14" s="11">
        <f>SUMIFS('Base TU'!V:V,'Base TU'!$A:$A,$B14,'Base TU'!$B:$B,"NORTE")/1000</f>
        <v>0</v>
      </c>
      <c r="V14" s="11">
        <f>SUMIFS('Base TU'!W:W,'Base TU'!$A:$A,$B14,'Base TU'!$B:$B,"NORTE")/1000</f>
        <v>0</v>
      </c>
      <c r="W14" s="11">
        <f>SUMIFS('Base TU'!X:X,'Base TU'!$A:$A,$B14,'Base TU'!$B:$B,"NORTE")/1000</f>
        <v>0</v>
      </c>
      <c r="X14" s="11">
        <f>SUMIFS('Base TU'!Y:Y,'Base TU'!$A:$A,$B14,'Base TU'!$B:$B,"NORTE")/1000</f>
        <v>0</v>
      </c>
      <c r="Y14" s="11">
        <f>SUMIFS('Base TU'!Z:Z,'Base TU'!$A:$A,$B14,'Base TU'!$B:$B,"NORTE")/1000</f>
        <v>0</v>
      </c>
      <c r="Z14" s="11">
        <f>SUMIFS('Base TU'!AA:AA,'Base TU'!$A:$A,$B14,'Base TU'!$B:$B,"NORTE")/1000</f>
        <v>0</v>
      </c>
      <c r="AA14" s="11">
        <f>SUMIFS('Base TU'!AB:AB,'Base TU'!$A:$A,$B14,'Base TU'!$B:$B,"NORTE")/1000</f>
        <v>0</v>
      </c>
      <c r="AB14" s="11">
        <f>SUMIFS('Base TU'!AC:AC,'Base TU'!$A:$A,$B14,'Base TU'!$B:$B,"NORTE")/1000</f>
        <v>0</v>
      </c>
      <c r="AD14" s="11">
        <f>SUMIFS('Base TU'!AE:AE,'Base TU'!$A:$A,$B14,'Base TU'!$B:$B,"NORTE")/1000</f>
        <v>0</v>
      </c>
      <c r="AE14" s="11">
        <f>SUMIFS('Base TU'!AF:AF,'Base TU'!$A:$A,$B14,'Base TU'!$B:$B,"NORTE")/1000</f>
        <v>0</v>
      </c>
      <c r="AF14" s="11">
        <f>SUMIFS('Base TU'!AG:AG,'Base TU'!$A:$A,$B14,'Base TU'!$B:$B,"NORTE")/1000</f>
        <v>0</v>
      </c>
      <c r="AG14" s="11">
        <f>SUMIFS('Base TU'!AH:AH,'Base TU'!$A:$A,$B14,'Base TU'!$B:$B,"NORTE")/1000</f>
        <v>0</v>
      </c>
      <c r="AH14" s="11">
        <f>SUMIFS('Base TU'!AI:AI,'Base TU'!$A:$A,$B14,'Base TU'!$B:$B,"NORTE")/1000</f>
        <v>0</v>
      </c>
      <c r="AI14" s="11">
        <f>SUMIFS('Base TU'!AJ:AJ,'Base TU'!$A:$A,$B14,'Base TU'!$B:$B,"NORTE")/1000</f>
        <v>0</v>
      </c>
      <c r="AJ14" s="11">
        <f>SUMIFS('Base TU'!AK:AK,'Base TU'!$A:$A,$B14,'Base TU'!$B:$B,"NORTE")/1000</f>
        <v>0</v>
      </c>
      <c r="AK14" s="11">
        <f>SUMIFS('Base TU'!AL:AL,'Base TU'!$A:$A,$B14,'Base TU'!$B:$B,"NORTE")/1000</f>
        <v>0</v>
      </c>
      <c r="AL14" s="11">
        <f>SUMIFS('Base TU'!AM:AM,'Base TU'!$A:$A,$B14,'Base TU'!$B:$B,"NORTE")/1000</f>
        <v>0</v>
      </c>
      <c r="AM14" s="11">
        <f>SUMIFS('Base TU'!AN:AN,'Base TU'!$A:$A,$B14,'Base TU'!$B:$B,"NORTE")/1000</f>
        <v>0</v>
      </c>
      <c r="AN14" s="11">
        <f>SUMIFS('Base TU'!AO:AO,'Base TU'!$A:$A,$B14,'Base TU'!$B:$B,"NORTE")/1000</f>
        <v>0</v>
      </c>
      <c r="AO14" s="11">
        <f>SUMIFS('Base TU'!AP:AP,'Base TU'!$A:$A,$B14,'Base TU'!$B:$B,"NORTE")/1000</f>
        <v>0</v>
      </c>
      <c r="AQ14" s="11">
        <f>SUMIFS('Base TU'!AR:AR,'Base TU'!$A:$A,$B14,'Base TU'!$B:$B,"NORTE")/1000</f>
        <v>0</v>
      </c>
      <c r="AR14" s="11">
        <f>SUMIFS('Base TU'!AS:AS,'Base TU'!$A:$A,$B14,'Base TU'!$B:$B,"NORTE")/1000</f>
        <v>0</v>
      </c>
      <c r="AS14" s="11">
        <f>SUMIFS('Base TU'!AT:AT,'Base TU'!$A:$A,$B14,'Base TU'!$B:$B,"NORTE")/1000</f>
        <v>0</v>
      </c>
      <c r="AT14" s="11">
        <f>SUMIFS('Base TU'!AU:AU,'Base TU'!$A:$A,$B14,'Base TU'!$B:$B,"NORTE")/1000</f>
        <v>0</v>
      </c>
      <c r="AU14" s="11">
        <f>SUMIFS('Base TU'!AV:AV,'Base TU'!$A:$A,$B14,'Base TU'!$B:$B,"NORTE")/1000</f>
        <v>0</v>
      </c>
      <c r="AV14" s="11">
        <f>SUMIFS('Base TU'!AW:AW,'Base TU'!$A:$A,$B14,'Base TU'!$B:$B,"NORTE")/1000</f>
        <v>0</v>
      </c>
      <c r="AW14" s="11">
        <f>SUMIFS('Base TU'!AX:AX,'Base TU'!$A:$A,$B14,'Base TU'!$B:$B,"NORTE")/1000</f>
        <v>0</v>
      </c>
      <c r="AX14" s="11">
        <f>SUMIFS('Base TU'!AY:AY,'Base TU'!$A:$A,$B14,'Base TU'!$B:$B,"NORTE")/1000</f>
        <v>0</v>
      </c>
      <c r="AY14" s="11">
        <f>SUMIFS('Base TU'!AZ:AZ,'Base TU'!$A:$A,$B14,'Base TU'!$B:$B,"NORTE")/1000</f>
        <v>0</v>
      </c>
      <c r="AZ14" s="11">
        <f>SUMIFS('Base TU'!BA:BA,'Base TU'!$A:$A,$B14,'Base TU'!$B:$B,"NORTE")/1000</f>
        <v>0</v>
      </c>
      <c r="BA14" s="11">
        <f>SUMIFS('Base TU'!BB:BB,'Base TU'!$A:$A,$B14,'Base TU'!$B:$B,"NORTE")/1000</f>
        <v>0</v>
      </c>
      <c r="BB14" s="11">
        <f>SUMIFS('Base TU'!BC:BC,'Base TU'!$A:$A,$B14,'Base TU'!$B:$B,"NORTE")/1000</f>
        <v>0</v>
      </c>
      <c r="BD14" s="11">
        <f>SUMIFS('Base TU'!BE:BE,'Base TU'!$A:$A,$B14,'Base TU'!$B:$B,"NORTE")/1000</f>
        <v>0</v>
      </c>
      <c r="BE14" s="11">
        <f>SUMIFS('Base TU'!BF:BF,'Base TU'!$A:$A,$B14,'Base TU'!$B:$B,"NORTE")/1000</f>
        <v>0</v>
      </c>
      <c r="BF14" s="11">
        <f>SUMIFS('Base TU'!BG:BG,'Base TU'!$A:$A,$B14,'Base TU'!$B:$B,"NORTE")/1000</f>
        <v>0</v>
      </c>
      <c r="BG14" s="11">
        <f>SUMIFS('Base TU'!BH:BH,'Base TU'!$A:$A,$B14,'Base TU'!$B:$B,"NORTE")/1000</f>
        <v>0</v>
      </c>
      <c r="BH14" s="11">
        <f>SUMIFS('Base TU'!BI:BI,'Base TU'!$A:$A,$B14,'Base TU'!$B:$B,"NORTE")/1000</f>
        <v>0</v>
      </c>
      <c r="BI14" s="11">
        <f>SUMIFS('Base TU'!BJ:BJ,'Base TU'!$A:$A,$B14,'Base TU'!$B:$B,"NORTE")/1000</f>
        <v>0</v>
      </c>
      <c r="BJ14" s="11">
        <f>SUMIFS('Base TU'!BK:BK,'Base TU'!$A:$A,$B14,'Base TU'!$B:$B,"NORTE")/1000</f>
        <v>0</v>
      </c>
      <c r="BK14" s="11">
        <f>SUMIFS('Base TU'!BL:BL,'Base TU'!$A:$A,$B14,'Base TU'!$B:$B,"NORTE")/1000</f>
        <v>0</v>
      </c>
      <c r="BL14" s="11">
        <f>SUMIFS('Base TU'!BM:BM,'Base TU'!$A:$A,$B14,'Base TU'!$B:$B,"NORTE")/1000</f>
        <v>0</v>
      </c>
      <c r="BM14" s="11">
        <f>SUMIFS('Base TU'!BN:BN,'Base TU'!$A:$A,$B14,'Base TU'!$B:$B,"NORTE")/1000</f>
        <v>0</v>
      </c>
      <c r="BN14" s="11">
        <f>SUMIFS('Base TU'!BO:BO,'Base TU'!$A:$A,$B14,'Base TU'!$B:$B,"NORTE")/1000</f>
        <v>0</v>
      </c>
      <c r="BO14" s="11">
        <f>SUMIFS('Base TU'!BP:BP,'Base TU'!$A:$A,$B14,'Base TU'!$B:$B,"NORTE")/1000</f>
        <v>0</v>
      </c>
      <c r="BQ14" s="11">
        <f>SUMIFS('Base TU'!BR:BR,'Base TU'!$A:$A,$B14,'Base TU'!$B:$B,"NORTE")/1000</f>
        <v>0</v>
      </c>
      <c r="BR14" s="11">
        <f>SUMIFS('Base TU'!BS:BS,'Base TU'!$A:$A,$B14,'Base TU'!$B:$B,"NORTE")/1000</f>
        <v>0</v>
      </c>
      <c r="BS14" s="11">
        <f>SUMIFS('Base TU'!BT:BT,'Base TU'!$A:$A,$B14,'Base TU'!$B:$B,"NORTE")/1000</f>
        <v>0</v>
      </c>
      <c r="BT14" s="11">
        <f>SUMIFS('Base TU'!BU:BU,'Base TU'!$A:$A,$B14,'Base TU'!$B:$B,"NORTE")/1000</f>
        <v>0</v>
      </c>
      <c r="BU14" s="11">
        <f>SUMIFS('Base TU'!BV:BV,'Base TU'!$A:$A,$B14,'Base TU'!$B:$B,"NORTE")/1000</f>
        <v>0</v>
      </c>
      <c r="BV14" s="11">
        <f>SUMIFS('Base TU'!BW:BW,'Base TU'!$A:$A,$B14,'Base TU'!$B:$B,"NORTE")/1000</f>
        <v>0</v>
      </c>
      <c r="BW14" s="11">
        <f>SUMIFS('Base TU'!BX:BX,'Base TU'!$A:$A,$B14,'Base TU'!$B:$B,"NORTE")/1000</f>
        <v>0</v>
      </c>
      <c r="BX14" s="11">
        <f>SUMIFS('Base TU'!BY:BY,'Base TU'!$A:$A,$B14,'Base TU'!$B:$B,"NORTE")/1000</f>
        <v>0</v>
      </c>
      <c r="BY14" s="11">
        <f>SUMIFS('Base TU'!BZ:BZ,'Base TU'!$A:$A,$B14,'Base TU'!$B:$B,"NORTE")/1000</f>
        <v>0</v>
      </c>
      <c r="BZ14" s="11">
        <f>SUMIFS('Base TU'!CA:CA,'Base TU'!$A:$A,$B14,'Base TU'!$B:$B,"NORTE")/1000</f>
        <v>0</v>
      </c>
      <c r="CA14" s="11">
        <f>SUMIFS('Base TU'!CB:CB,'Base TU'!$A:$A,$B14,'Base TU'!$B:$B,"NORTE")/1000</f>
        <v>0</v>
      </c>
      <c r="CB14" s="11">
        <f>SUMIFS('Base TU'!CC:CC,'Base TU'!$A:$A,$B14,'Base TU'!$B:$B,"NORTE")/1000</f>
        <v>0</v>
      </c>
    </row>
    <row r="15" spans="1:80" ht="15.75" x14ac:dyDescent="0.25">
      <c r="B15" s="10" t="s">
        <v>56</v>
      </c>
      <c r="D15" s="11">
        <f>SUMIFS('Base TU'!E:E,'Base TU'!$A:$A,$B15,'Base TU'!$B:$B,"NORTE")/1000</f>
        <v>0</v>
      </c>
      <c r="E15" s="11">
        <f>SUMIFS('Base TU'!F:F,'Base TU'!$A:$A,$B15,'Base TU'!$B:$B,"NORTE")/1000</f>
        <v>0</v>
      </c>
      <c r="F15" s="11">
        <f>SUMIFS('Base TU'!G:G,'Base TU'!$A:$A,$B15,'Base TU'!$B:$B,"NORTE")/1000</f>
        <v>0</v>
      </c>
      <c r="G15" s="11">
        <f>SUMIFS('Base TU'!H:H,'Base TU'!$A:$A,$B15,'Base TU'!$B:$B,"NORTE")/1000</f>
        <v>0</v>
      </c>
      <c r="H15" s="11">
        <f>SUMIFS('Base TU'!I:I,'Base TU'!$A:$A,$B15,'Base TU'!$B:$B,"NORTE")/1000</f>
        <v>0</v>
      </c>
      <c r="I15" s="11">
        <f>SUMIFS('Base TU'!J:J,'Base TU'!$A:$A,$B15,'Base TU'!$B:$B,"NORTE")/1000</f>
        <v>0</v>
      </c>
      <c r="J15" s="11">
        <f>SUMIFS('Base TU'!K:K,'Base TU'!$A:$A,$B15,'Base TU'!$B:$B,"NORTE")/1000</f>
        <v>0</v>
      </c>
      <c r="K15" s="11">
        <f>SUMIFS('Base TU'!L:L,'Base TU'!$A:$A,$B15,'Base TU'!$B:$B,"NORTE")/1000</f>
        <v>0</v>
      </c>
      <c r="L15" s="11">
        <f>SUMIFS('Base TU'!M:M,'Base TU'!$A:$A,$B15,'Base TU'!$B:$B,"NORTE")/1000</f>
        <v>0</v>
      </c>
      <c r="M15" s="11">
        <f>SUMIFS('Base TU'!N:N,'Base TU'!$A:$A,$B15,'Base TU'!$B:$B,"NORTE")/1000</f>
        <v>0</v>
      </c>
      <c r="N15" s="11">
        <f>SUMIFS('Base TU'!O:O,'Base TU'!$A:$A,$B15,'Base TU'!$B:$B,"NORTE")/1000</f>
        <v>0</v>
      </c>
      <c r="O15" s="11">
        <f>SUMIFS('Base TU'!P:P,'Base TU'!$A:$A,$B15,'Base TU'!$B:$B,"NORTE")/1000</f>
        <v>0</v>
      </c>
      <c r="Q15" s="11">
        <f>SUMIFS('Base TU'!R:R,'Base TU'!$A:$A,$B15,'Base TU'!$B:$B,"NORTE")/1000</f>
        <v>0</v>
      </c>
      <c r="R15" s="11">
        <f>SUMIFS('Base TU'!S:S,'Base TU'!$A:$A,$B15,'Base TU'!$B:$B,"NORTE")/1000</f>
        <v>0</v>
      </c>
      <c r="S15" s="11">
        <f>SUMIFS('Base TU'!T:T,'Base TU'!$A:$A,$B15,'Base TU'!$B:$B,"NORTE")/1000</f>
        <v>0</v>
      </c>
      <c r="T15" s="11">
        <f>SUMIFS('Base TU'!U:U,'Base TU'!$A:$A,$B15,'Base TU'!$B:$B,"NORTE")/1000</f>
        <v>0</v>
      </c>
      <c r="U15" s="11">
        <f>SUMIFS('Base TU'!V:V,'Base TU'!$A:$A,$B15,'Base TU'!$B:$B,"NORTE")/1000</f>
        <v>0</v>
      </c>
      <c r="V15" s="11">
        <f>SUMIFS('Base TU'!W:W,'Base TU'!$A:$A,$B15,'Base TU'!$B:$B,"NORTE")/1000</f>
        <v>0</v>
      </c>
      <c r="W15" s="11">
        <f>SUMIFS('Base TU'!X:X,'Base TU'!$A:$A,$B15,'Base TU'!$B:$B,"NORTE")/1000</f>
        <v>0</v>
      </c>
      <c r="X15" s="11">
        <f>SUMIFS('Base TU'!Y:Y,'Base TU'!$A:$A,$B15,'Base TU'!$B:$B,"NORTE")/1000</f>
        <v>0</v>
      </c>
      <c r="Y15" s="11">
        <f>SUMIFS('Base TU'!Z:Z,'Base TU'!$A:$A,$B15,'Base TU'!$B:$B,"NORTE")/1000</f>
        <v>0</v>
      </c>
      <c r="Z15" s="11">
        <f>SUMIFS('Base TU'!AA:AA,'Base TU'!$A:$A,$B15,'Base TU'!$B:$B,"NORTE")/1000</f>
        <v>0</v>
      </c>
      <c r="AA15" s="11">
        <f>SUMIFS('Base TU'!AB:AB,'Base TU'!$A:$A,$B15,'Base TU'!$B:$B,"NORTE")/1000</f>
        <v>0</v>
      </c>
      <c r="AB15" s="11">
        <f>SUMIFS('Base TU'!AC:AC,'Base TU'!$A:$A,$B15,'Base TU'!$B:$B,"NORTE")/1000</f>
        <v>0</v>
      </c>
      <c r="AD15" s="11">
        <f>SUMIFS('Base TU'!AE:AE,'Base TU'!$A:$A,$B15,'Base TU'!$B:$B,"NORTE")/1000</f>
        <v>0</v>
      </c>
      <c r="AE15" s="11">
        <f>SUMIFS('Base TU'!AF:AF,'Base TU'!$A:$A,$B15,'Base TU'!$B:$B,"NORTE")/1000</f>
        <v>0</v>
      </c>
      <c r="AF15" s="11">
        <f>SUMIFS('Base TU'!AG:AG,'Base TU'!$A:$A,$B15,'Base TU'!$B:$B,"NORTE")/1000</f>
        <v>0</v>
      </c>
      <c r="AG15" s="11">
        <f>SUMIFS('Base TU'!AH:AH,'Base TU'!$A:$A,$B15,'Base TU'!$B:$B,"NORTE")/1000</f>
        <v>0</v>
      </c>
      <c r="AH15" s="11">
        <f>SUMIFS('Base TU'!AI:AI,'Base TU'!$A:$A,$B15,'Base TU'!$B:$B,"NORTE")/1000</f>
        <v>0</v>
      </c>
      <c r="AI15" s="11">
        <f>SUMIFS('Base TU'!AJ:AJ,'Base TU'!$A:$A,$B15,'Base TU'!$B:$B,"NORTE")/1000</f>
        <v>0</v>
      </c>
      <c r="AJ15" s="11">
        <f>SUMIFS('Base TU'!AK:AK,'Base TU'!$A:$A,$B15,'Base TU'!$B:$B,"NORTE")/1000</f>
        <v>0</v>
      </c>
      <c r="AK15" s="11">
        <f>SUMIFS('Base TU'!AL:AL,'Base TU'!$A:$A,$B15,'Base TU'!$B:$B,"NORTE")/1000</f>
        <v>0</v>
      </c>
      <c r="AL15" s="11">
        <f>SUMIFS('Base TU'!AM:AM,'Base TU'!$A:$A,$B15,'Base TU'!$B:$B,"NORTE")/1000</f>
        <v>0</v>
      </c>
      <c r="AM15" s="11">
        <f>SUMIFS('Base TU'!AN:AN,'Base TU'!$A:$A,$B15,'Base TU'!$B:$B,"NORTE")/1000</f>
        <v>0</v>
      </c>
      <c r="AN15" s="11">
        <f>SUMIFS('Base TU'!AO:AO,'Base TU'!$A:$A,$B15,'Base TU'!$B:$B,"NORTE")/1000</f>
        <v>0</v>
      </c>
      <c r="AO15" s="11">
        <f>SUMIFS('Base TU'!AP:AP,'Base TU'!$A:$A,$B15,'Base TU'!$B:$B,"NORTE")/1000</f>
        <v>0</v>
      </c>
      <c r="AQ15" s="11">
        <f>SUMIFS('Base TU'!AR:AR,'Base TU'!$A:$A,$B15,'Base TU'!$B:$B,"NORTE")/1000</f>
        <v>0</v>
      </c>
      <c r="AR15" s="11">
        <f>SUMIFS('Base TU'!AS:AS,'Base TU'!$A:$A,$B15,'Base TU'!$B:$B,"NORTE")/1000</f>
        <v>0</v>
      </c>
      <c r="AS15" s="11">
        <f>SUMIFS('Base TU'!AT:AT,'Base TU'!$A:$A,$B15,'Base TU'!$B:$B,"NORTE")/1000</f>
        <v>0</v>
      </c>
      <c r="AT15" s="11">
        <f>SUMIFS('Base TU'!AU:AU,'Base TU'!$A:$A,$B15,'Base TU'!$B:$B,"NORTE")/1000</f>
        <v>0</v>
      </c>
      <c r="AU15" s="11">
        <f>SUMIFS('Base TU'!AV:AV,'Base TU'!$A:$A,$B15,'Base TU'!$B:$B,"NORTE")/1000</f>
        <v>0</v>
      </c>
      <c r="AV15" s="11">
        <f>SUMIFS('Base TU'!AW:AW,'Base TU'!$A:$A,$B15,'Base TU'!$B:$B,"NORTE")/1000</f>
        <v>0</v>
      </c>
      <c r="AW15" s="11">
        <f>SUMIFS('Base TU'!AX:AX,'Base TU'!$A:$A,$B15,'Base TU'!$B:$B,"NORTE")/1000</f>
        <v>0</v>
      </c>
      <c r="AX15" s="11">
        <f>SUMIFS('Base TU'!AY:AY,'Base TU'!$A:$A,$B15,'Base TU'!$B:$B,"NORTE")/1000</f>
        <v>0</v>
      </c>
      <c r="AY15" s="11">
        <f>SUMIFS('Base TU'!AZ:AZ,'Base TU'!$A:$A,$B15,'Base TU'!$B:$B,"NORTE")/1000</f>
        <v>0</v>
      </c>
      <c r="AZ15" s="11">
        <f>SUMIFS('Base TU'!BA:BA,'Base TU'!$A:$A,$B15,'Base TU'!$B:$B,"NORTE")/1000</f>
        <v>0</v>
      </c>
      <c r="BA15" s="11">
        <f>SUMIFS('Base TU'!BB:BB,'Base TU'!$A:$A,$B15,'Base TU'!$B:$B,"NORTE")/1000</f>
        <v>0</v>
      </c>
      <c r="BB15" s="11">
        <f>SUMIFS('Base TU'!BC:BC,'Base TU'!$A:$A,$B15,'Base TU'!$B:$B,"NORTE")/1000</f>
        <v>14.885999999999999</v>
      </c>
      <c r="BD15" s="11">
        <f>SUMIFS('Base TU'!BE:BE,'Base TU'!$A:$A,$B15,'Base TU'!$B:$B,"NORTE")/1000</f>
        <v>12.996</v>
      </c>
      <c r="BE15" s="11">
        <f>SUMIFS('Base TU'!BF:BF,'Base TU'!$A:$A,$B15,'Base TU'!$B:$B,"NORTE")/1000</f>
        <v>0</v>
      </c>
      <c r="BF15" s="11">
        <f>SUMIFS('Base TU'!BG:BG,'Base TU'!$A:$A,$B15,'Base TU'!$B:$B,"NORTE")/1000</f>
        <v>0</v>
      </c>
      <c r="BG15" s="11">
        <f>SUMIFS('Base TU'!BH:BH,'Base TU'!$A:$A,$B15,'Base TU'!$B:$B,"NORTE")/1000</f>
        <v>0</v>
      </c>
      <c r="BH15" s="11">
        <f>SUMIFS('Base TU'!BI:BI,'Base TU'!$A:$A,$B15,'Base TU'!$B:$B,"NORTE")/1000</f>
        <v>0</v>
      </c>
      <c r="BI15" s="11">
        <f>SUMIFS('Base TU'!BJ:BJ,'Base TU'!$A:$A,$B15,'Base TU'!$B:$B,"NORTE")/1000</f>
        <v>0</v>
      </c>
      <c r="BJ15" s="11">
        <f>SUMIFS('Base TU'!BK:BK,'Base TU'!$A:$A,$B15,'Base TU'!$B:$B,"NORTE")/1000</f>
        <v>0</v>
      </c>
      <c r="BK15" s="11">
        <f>SUMIFS('Base TU'!BL:BL,'Base TU'!$A:$A,$B15,'Base TU'!$B:$B,"NORTE")/1000</f>
        <v>0</v>
      </c>
      <c r="BL15" s="11">
        <f>SUMIFS('Base TU'!BM:BM,'Base TU'!$A:$A,$B15,'Base TU'!$B:$B,"NORTE")/1000</f>
        <v>0</v>
      </c>
      <c r="BM15" s="11">
        <f>SUMIFS('Base TU'!BN:BN,'Base TU'!$A:$A,$B15,'Base TU'!$B:$B,"NORTE")/1000</f>
        <v>0</v>
      </c>
      <c r="BN15" s="11">
        <f>SUMIFS('Base TU'!BO:BO,'Base TU'!$A:$A,$B15,'Base TU'!$B:$B,"NORTE")/1000</f>
        <v>0</v>
      </c>
      <c r="BO15" s="11">
        <f>SUMIFS('Base TU'!BP:BP,'Base TU'!$A:$A,$B15,'Base TU'!$B:$B,"NORTE")/1000</f>
        <v>0</v>
      </c>
      <c r="BQ15" s="11">
        <f>SUMIFS('Base TU'!BR:BR,'Base TU'!$A:$A,$B15,'Base TU'!$B:$B,"NORTE")/1000</f>
        <v>0</v>
      </c>
      <c r="BR15" s="11">
        <f>SUMIFS('Base TU'!BS:BS,'Base TU'!$A:$A,$B15,'Base TU'!$B:$B,"NORTE")/1000</f>
        <v>0</v>
      </c>
      <c r="BS15" s="11">
        <f>SUMIFS('Base TU'!BT:BT,'Base TU'!$A:$A,$B15,'Base TU'!$B:$B,"NORTE")/1000</f>
        <v>0</v>
      </c>
      <c r="BT15" s="11">
        <f>SUMIFS('Base TU'!BU:BU,'Base TU'!$A:$A,$B15,'Base TU'!$B:$B,"NORTE")/1000</f>
        <v>0</v>
      </c>
      <c r="BU15" s="11">
        <f>SUMIFS('Base TU'!BV:BV,'Base TU'!$A:$A,$B15,'Base TU'!$B:$B,"NORTE")/1000</f>
        <v>0</v>
      </c>
      <c r="BV15" s="11">
        <f>SUMIFS('Base TU'!BW:BW,'Base TU'!$A:$A,$B15,'Base TU'!$B:$B,"NORTE")/1000</f>
        <v>0</v>
      </c>
      <c r="BW15" s="11">
        <f>SUMIFS('Base TU'!BX:BX,'Base TU'!$A:$A,$B15,'Base TU'!$B:$B,"NORTE")/1000</f>
        <v>0</v>
      </c>
      <c r="BX15" s="11">
        <f>SUMIFS('Base TU'!BY:BY,'Base TU'!$A:$A,$B15,'Base TU'!$B:$B,"NORTE")/1000</f>
        <v>0</v>
      </c>
      <c r="BY15" s="11">
        <f>SUMIFS('Base TU'!BZ:BZ,'Base TU'!$A:$A,$B15,'Base TU'!$B:$B,"NORTE")/1000</f>
        <v>0</v>
      </c>
      <c r="BZ15" s="11">
        <f>SUMIFS('Base TU'!CA:CA,'Base TU'!$A:$A,$B15,'Base TU'!$B:$B,"NORTE")/1000</f>
        <v>0</v>
      </c>
      <c r="CA15" s="11">
        <f>SUMIFS('Base TU'!CB:CB,'Base TU'!$A:$A,$B15,'Base TU'!$B:$B,"NORTE")/1000</f>
        <v>0</v>
      </c>
      <c r="CB15" s="11">
        <f>SUMIFS('Base TU'!CC:CC,'Base TU'!$A:$A,$B15,'Base TU'!$B:$B,"NORTE")/1000</f>
        <v>0</v>
      </c>
    </row>
    <row r="16" spans="1:80" ht="15.75" x14ac:dyDescent="0.25">
      <c r="B16" s="8" t="s">
        <v>47</v>
      </c>
      <c r="D16" s="9">
        <f>SUMIFS('Base TU'!E:E,'Base TU'!$A:$A,$B16,'Base TU'!$B:$B,"NORTE")/1000</f>
        <v>66.911000000000001</v>
      </c>
      <c r="E16" s="9">
        <f>SUMIFS('Base TU'!F:F,'Base TU'!$A:$A,$B16,'Base TU'!$B:$B,"NORTE")/1000</f>
        <v>71.227999999999994</v>
      </c>
      <c r="F16" s="9">
        <f>SUMIFS('Base TU'!G:G,'Base TU'!$A:$A,$B16,'Base TU'!$B:$B,"NORTE")/1000</f>
        <v>78.105000000000004</v>
      </c>
      <c r="G16" s="9">
        <f>SUMIFS('Base TU'!H:H,'Base TU'!$A:$A,$B16,'Base TU'!$B:$B,"NORTE")/1000</f>
        <v>68.8</v>
      </c>
      <c r="H16" s="9">
        <f>SUMIFS('Base TU'!I:I,'Base TU'!$A:$A,$B16,'Base TU'!$B:$B,"NORTE")/1000</f>
        <v>76.7</v>
      </c>
      <c r="I16" s="9">
        <f>SUMIFS('Base TU'!J:J,'Base TU'!$A:$A,$B16,'Base TU'!$B:$B,"NORTE")/1000</f>
        <v>79.313000000000002</v>
      </c>
      <c r="J16" s="9">
        <f>SUMIFS('Base TU'!K:K,'Base TU'!$A:$A,$B16,'Base TU'!$B:$B,"NORTE")/1000</f>
        <v>85.311000000000007</v>
      </c>
      <c r="K16" s="9">
        <f>SUMIFS('Base TU'!L:L,'Base TU'!$A:$A,$B16,'Base TU'!$B:$B,"NORTE")/1000</f>
        <v>79.212999999999994</v>
      </c>
      <c r="L16" s="9">
        <f>SUMIFS('Base TU'!M:M,'Base TU'!$A:$A,$B16,'Base TU'!$B:$B,"NORTE")/1000</f>
        <v>71.25</v>
      </c>
      <c r="M16" s="9">
        <f>SUMIFS('Base TU'!N:N,'Base TU'!$A:$A,$B16,'Base TU'!$B:$B,"NORTE")/1000</f>
        <v>79.876999999999995</v>
      </c>
      <c r="N16" s="9">
        <f>SUMIFS('Base TU'!O:O,'Base TU'!$A:$A,$B16,'Base TU'!$B:$B,"NORTE")/1000</f>
        <v>79.796000000000006</v>
      </c>
      <c r="O16" s="9">
        <f>SUMIFS('Base TU'!P:P,'Base TU'!$A:$A,$B16,'Base TU'!$B:$B,"NORTE")/1000</f>
        <v>65.534000000000006</v>
      </c>
      <c r="Q16" s="9">
        <f>SUMIFS('Base TU'!R:R,'Base TU'!$A:$A,$B16,'Base TU'!$B:$B,"NORTE")/1000</f>
        <v>77.206000000000003</v>
      </c>
      <c r="R16" s="9">
        <f>SUMIFS('Base TU'!S:S,'Base TU'!$A:$A,$B16,'Base TU'!$B:$B,"NORTE")/1000</f>
        <v>62.500999999999998</v>
      </c>
      <c r="S16" s="9">
        <f>SUMIFS('Base TU'!T:T,'Base TU'!$A:$A,$B16,'Base TU'!$B:$B,"NORTE")/1000</f>
        <v>70.144999999999996</v>
      </c>
      <c r="T16" s="9">
        <f>SUMIFS('Base TU'!U:U,'Base TU'!$A:$A,$B16,'Base TU'!$B:$B,"NORTE")/1000</f>
        <v>86.667000000000002</v>
      </c>
      <c r="U16" s="9">
        <f>SUMIFS('Base TU'!V:V,'Base TU'!$A:$A,$B16,'Base TU'!$B:$B,"NORTE")/1000</f>
        <v>101.449</v>
      </c>
      <c r="V16" s="9">
        <f>SUMIFS('Base TU'!W:W,'Base TU'!$A:$A,$B16,'Base TU'!$B:$B,"NORTE")/1000</f>
        <v>91</v>
      </c>
      <c r="W16" s="9">
        <f>SUMIFS('Base TU'!X:X,'Base TU'!$A:$A,$B16,'Base TU'!$B:$B,"NORTE")/1000</f>
        <v>90.524000000000001</v>
      </c>
      <c r="X16" s="9">
        <f>SUMIFS('Base TU'!Y:Y,'Base TU'!$A:$A,$B16,'Base TU'!$B:$B,"NORTE")/1000</f>
        <v>102.53400000000001</v>
      </c>
      <c r="Y16" s="9">
        <f>SUMIFS('Base TU'!Z:Z,'Base TU'!$A:$A,$B16,'Base TU'!$B:$B,"NORTE")/1000</f>
        <v>94.613</v>
      </c>
      <c r="Z16" s="9">
        <f>SUMIFS('Base TU'!AA:AA,'Base TU'!$A:$A,$B16,'Base TU'!$B:$B,"NORTE")/1000</f>
        <v>99.242000000000004</v>
      </c>
      <c r="AA16" s="9">
        <f>SUMIFS('Base TU'!AB:AB,'Base TU'!$A:$A,$B16,'Base TU'!$B:$B,"NORTE")/1000</f>
        <v>85.444999999999993</v>
      </c>
      <c r="AB16" s="9">
        <f>SUMIFS('Base TU'!AC:AC,'Base TU'!$A:$A,$B16,'Base TU'!$B:$B,"NORTE")/1000</f>
        <v>69.837000000000003</v>
      </c>
      <c r="AD16" s="9">
        <f>SUMIFS('Base TU'!AE:AE,'Base TU'!$A:$A,$B16,'Base TU'!$B:$B,"NORTE")/1000</f>
        <v>35.055999999999997</v>
      </c>
      <c r="AE16" s="9">
        <f>SUMIFS('Base TU'!AF:AF,'Base TU'!$A:$A,$B16,'Base TU'!$B:$B,"NORTE")/1000</f>
        <v>111.01900000000001</v>
      </c>
      <c r="AF16" s="9">
        <f>SUMIFS('Base TU'!AG:AG,'Base TU'!$A:$A,$B16,'Base TU'!$B:$B,"NORTE")/1000</f>
        <v>101.471</v>
      </c>
      <c r="AG16" s="9">
        <f>SUMIFS('Base TU'!AH:AH,'Base TU'!$A:$A,$B16,'Base TU'!$B:$B,"NORTE")/1000</f>
        <v>104.069</v>
      </c>
      <c r="AH16" s="9">
        <f>SUMIFS('Base TU'!AI:AI,'Base TU'!$A:$A,$B16,'Base TU'!$B:$B,"NORTE")/1000</f>
        <v>85.316999999999993</v>
      </c>
      <c r="AI16" s="9">
        <f>SUMIFS('Base TU'!AJ:AJ,'Base TU'!$A:$A,$B16,'Base TU'!$B:$B,"NORTE")/1000</f>
        <v>88.084999999999994</v>
      </c>
      <c r="AJ16" s="9">
        <f>SUMIFS('Base TU'!AK:AK,'Base TU'!$A:$A,$B16,'Base TU'!$B:$B,"NORTE")/1000</f>
        <v>117.664</v>
      </c>
      <c r="AK16" s="9">
        <f>SUMIFS('Base TU'!AL:AL,'Base TU'!$A:$A,$B16,'Base TU'!$B:$B,"NORTE")/1000</f>
        <v>124.431</v>
      </c>
      <c r="AL16" s="9">
        <f>SUMIFS('Base TU'!AM:AM,'Base TU'!$A:$A,$B16,'Base TU'!$B:$B,"NORTE")/1000</f>
        <v>109.664</v>
      </c>
      <c r="AM16" s="9">
        <f>SUMIFS('Base TU'!AN:AN,'Base TU'!$A:$A,$B16,'Base TU'!$B:$B,"NORTE")/1000</f>
        <v>103.292</v>
      </c>
      <c r="AN16" s="9">
        <f>SUMIFS('Base TU'!AO:AO,'Base TU'!$A:$A,$B16,'Base TU'!$B:$B,"NORTE")/1000</f>
        <v>96.879000000000005</v>
      </c>
      <c r="AO16" s="9">
        <f>SUMIFS('Base TU'!AP:AP,'Base TU'!$A:$A,$B16,'Base TU'!$B:$B,"NORTE")/1000</f>
        <v>99.54</v>
      </c>
      <c r="AQ16" s="9">
        <f>SUMIFS('Base TU'!AR:AR,'Base TU'!$A:$A,$B16,'Base TU'!$B:$B,"NORTE")/1000</f>
        <v>96.914000000000001</v>
      </c>
      <c r="AR16" s="9">
        <f>SUMIFS('Base TU'!AS:AS,'Base TU'!$A:$A,$B16,'Base TU'!$B:$B,"NORTE")/1000</f>
        <v>89.436999999999998</v>
      </c>
      <c r="AS16" s="9">
        <f>SUMIFS('Base TU'!AT:AT,'Base TU'!$A:$A,$B16,'Base TU'!$B:$B,"NORTE")/1000</f>
        <v>127.261</v>
      </c>
      <c r="AT16" s="9">
        <f>SUMIFS('Base TU'!AU:AU,'Base TU'!$A:$A,$B16,'Base TU'!$B:$B,"NORTE")/1000</f>
        <v>122.676</v>
      </c>
      <c r="AU16" s="9">
        <f>SUMIFS('Base TU'!AV:AV,'Base TU'!$A:$A,$B16,'Base TU'!$B:$B,"NORTE")/1000</f>
        <v>123.248</v>
      </c>
      <c r="AV16" s="9">
        <f>SUMIFS('Base TU'!AW:AW,'Base TU'!$A:$A,$B16,'Base TU'!$B:$B,"NORTE")/1000</f>
        <v>109.444</v>
      </c>
      <c r="AW16" s="9">
        <f>SUMIFS('Base TU'!AX:AX,'Base TU'!$A:$A,$B16,'Base TU'!$B:$B,"NORTE")/1000</f>
        <v>131.84700000000001</v>
      </c>
      <c r="AX16" s="9">
        <f>SUMIFS('Base TU'!AY:AY,'Base TU'!$A:$A,$B16,'Base TU'!$B:$B,"NORTE")/1000</f>
        <v>140.161</v>
      </c>
      <c r="AY16" s="9">
        <f>SUMIFS('Base TU'!AZ:AZ,'Base TU'!$A:$A,$B16,'Base TU'!$B:$B,"NORTE")/1000</f>
        <v>134.77600000000001</v>
      </c>
      <c r="AZ16" s="9">
        <f>SUMIFS('Base TU'!BA:BA,'Base TU'!$A:$A,$B16,'Base TU'!$B:$B,"NORTE")/1000</f>
        <v>132.64699999999999</v>
      </c>
      <c r="BA16" s="9">
        <f>SUMIFS('Base TU'!BB:BB,'Base TU'!$A:$A,$B16,'Base TU'!$B:$B,"NORTE")/1000</f>
        <v>138.01300000000001</v>
      </c>
      <c r="BB16" s="9">
        <f>SUMIFS('Base TU'!BC:BC,'Base TU'!$A:$A,$B16,'Base TU'!$B:$B,"NORTE")/1000</f>
        <v>131.57900000000001</v>
      </c>
      <c r="BD16" s="9">
        <f>SUMIFS('Base TU'!BE:BE,'Base TU'!$A:$A,$B16,'Base TU'!$B:$B,"NORTE")/1000</f>
        <v>117.087</v>
      </c>
      <c r="BE16" s="9">
        <f>SUMIFS('Base TU'!BF:BF,'Base TU'!$A:$A,$B16,'Base TU'!$B:$B,"NORTE")/1000</f>
        <v>107.946</v>
      </c>
      <c r="BF16" s="9">
        <f>SUMIFS('Base TU'!BG:BG,'Base TU'!$A:$A,$B16,'Base TU'!$B:$B,"NORTE")/1000</f>
        <v>109.28</v>
      </c>
      <c r="BG16" s="9">
        <f>SUMIFS('Base TU'!BH:BH,'Base TU'!$A:$A,$B16,'Base TU'!$B:$B,"NORTE")/1000</f>
        <v>80.242000000000004</v>
      </c>
      <c r="BH16" s="9">
        <f>SUMIFS('Base TU'!BI:BI,'Base TU'!$A:$A,$B16,'Base TU'!$B:$B,"NORTE")/1000</f>
        <v>71.525000000000006</v>
      </c>
      <c r="BI16" s="9">
        <f>SUMIFS('Base TU'!BJ:BJ,'Base TU'!$A:$A,$B16,'Base TU'!$B:$B,"NORTE")/1000</f>
        <v>117.378</v>
      </c>
      <c r="BJ16" s="9">
        <f>SUMIFS('Base TU'!BK:BK,'Base TU'!$A:$A,$B16,'Base TU'!$B:$B,"NORTE")/1000</f>
        <v>125.06399999999999</v>
      </c>
      <c r="BK16" s="9">
        <f>SUMIFS('Base TU'!BL:BL,'Base TU'!$A:$A,$B16,'Base TU'!$B:$B,"NORTE")/1000</f>
        <v>123.70399999999999</v>
      </c>
      <c r="BL16" s="9">
        <f>SUMIFS('Base TU'!BM:BM,'Base TU'!$A:$A,$B16,'Base TU'!$B:$B,"NORTE")/1000</f>
        <v>130.72200000000001</v>
      </c>
      <c r="BM16" s="9">
        <f>SUMIFS('Base TU'!BN:BN,'Base TU'!$A:$A,$B16,'Base TU'!$B:$B,"NORTE")/1000</f>
        <v>127.553</v>
      </c>
      <c r="BN16" s="9">
        <f>SUMIFS('Base TU'!BO:BO,'Base TU'!$A:$A,$B16,'Base TU'!$B:$B,"NORTE")/1000</f>
        <v>142.40600000000001</v>
      </c>
      <c r="BO16" s="9">
        <f>SUMIFS('Base TU'!BP:BP,'Base TU'!$A:$A,$B16,'Base TU'!$B:$B,"NORTE")/1000</f>
        <v>134.876</v>
      </c>
      <c r="BQ16" s="9">
        <f>SUMIFS('Base TU'!BR:BR,'Base TU'!$A:$A,$B16,'Base TU'!$B:$B,"NORTE")/1000</f>
        <v>115.55200000000001</v>
      </c>
      <c r="BR16" s="9">
        <f>SUMIFS('Base TU'!BS:BS,'Base TU'!$A:$A,$B16,'Base TU'!$B:$B,"NORTE")/1000</f>
        <v>105.97</v>
      </c>
      <c r="BS16" s="9">
        <f>SUMIFS('Base TU'!BT:BT,'Base TU'!$A:$A,$B16,'Base TU'!$B:$B,"NORTE")/1000</f>
        <v>109.34699999999999</v>
      </c>
      <c r="BT16" s="9">
        <f>SUMIFS('Base TU'!BU:BU,'Base TU'!$A:$A,$B16,'Base TU'!$B:$B,"NORTE")/1000</f>
        <v>137.08699999999999</v>
      </c>
      <c r="BU16" s="9">
        <f>SUMIFS('Base TU'!BV:BV,'Base TU'!$A:$A,$B16,'Base TU'!$B:$B,"NORTE")/1000</f>
        <v>129.78399999999999</v>
      </c>
      <c r="BV16" s="9">
        <f>SUMIFS('Base TU'!BW:BW,'Base TU'!$A:$A,$B16,'Base TU'!$B:$B,"NORTE")/1000</f>
        <v>145.624</v>
      </c>
      <c r="BW16" s="9">
        <f>SUMIFS('Base TU'!BX:BX,'Base TU'!$A:$A,$B16,'Base TU'!$B:$B,"NORTE")/1000</f>
        <v>0</v>
      </c>
      <c r="BX16" s="9">
        <f>SUMIFS('Base TU'!BY:BY,'Base TU'!$A:$A,$B16,'Base TU'!$B:$B,"NORTE")/1000</f>
        <v>0</v>
      </c>
      <c r="BY16" s="9">
        <f>SUMIFS('Base TU'!BZ:BZ,'Base TU'!$A:$A,$B16,'Base TU'!$B:$B,"NORTE")/1000</f>
        <v>0</v>
      </c>
      <c r="BZ16" s="9">
        <f>SUMIFS('Base TU'!CA:CA,'Base TU'!$A:$A,$B16,'Base TU'!$B:$B,"NORTE")/1000</f>
        <v>0</v>
      </c>
      <c r="CA16" s="9">
        <f>SUMIFS('Base TU'!CB:CB,'Base TU'!$A:$A,$B16,'Base TU'!$B:$B,"NORTE")/1000</f>
        <v>0</v>
      </c>
      <c r="CB16" s="9">
        <f>SUMIFS('Base TU'!CC:CC,'Base TU'!$A:$A,$B16,'Base TU'!$B:$B,"NORTE")/1000</f>
        <v>0</v>
      </c>
    </row>
    <row r="17" spans="1:80" ht="15.75" x14ac:dyDescent="0.25">
      <c r="B17" s="8" t="s">
        <v>139</v>
      </c>
      <c r="D17" s="9">
        <f>SUM(D18:D21)</f>
        <v>173.65600000000001</v>
      </c>
      <c r="E17" s="9">
        <f t="shared" ref="E17:BO17" si="52">SUM(E18:E21)</f>
        <v>166.828</v>
      </c>
      <c r="F17" s="9">
        <f t="shared" si="52"/>
        <v>179.77099999999999</v>
      </c>
      <c r="G17" s="9">
        <f t="shared" si="52"/>
        <v>172.79899999999998</v>
      </c>
      <c r="H17" s="9">
        <f t="shared" si="52"/>
        <v>176.709</v>
      </c>
      <c r="I17" s="9">
        <f t="shared" si="52"/>
        <v>193.08500000000001</v>
      </c>
      <c r="J17" s="9">
        <f t="shared" si="52"/>
        <v>185.52199999999999</v>
      </c>
      <c r="K17" s="9">
        <f t="shared" si="52"/>
        <v>203.11600000000001</v>
      </c>
      <c r="L17" s="9">
        <f t="shared" si="52"/>
        <v>222.98099999999999</v>
      </c>
      <c r="M17" s="9">
        <f t="shared" si="52"/>
        <v>221.51900000000001</v>
      </c>
      <c r="N17" s="9">
        <f t="shared" si="52"/>
        <v>181.97399999999999</v>
      </c>
      <c r="O17" s="9">
        <f t="shared" si="52"/>
        <v>184.07599999999999</v>
      </c>
      <c r="Q17" s="9">
        <f t="shared" si="52"/>
        <v>191.06899999999999</v>
      </c>
      <c r="R17" s="9">
        <f t="shared" si="52"/>
        <v>173.357</v>
      </c>
      <c r="S17" s="9">
        <f t="shared" si="52"/>
        <v>188.08600000000001</v>
      </c>
      <c r="T17" s="9">
        <f t="shared" si="52"/>
        <v>168.036</v>
      </c>
      <c r="U17" s="9">
        <f t="shared" si="52"/>
        <v>187.892</v>
      </c>
      <c r="V17" s="9">
        <f t="shared" si="52"/>
        <v>198.65100000000001</v>
      </c>
      <c r="W17" s="9">
        <f t="shared" si="52"/>
        <v>191.31299999999999</v>
      </c>
      <c r="X17" s="9">
        <f t="shared" si="52"/>
        <v>200.447</v>
      </c>
      <c r="Y17" s="9">
        <f t="shared" si="52"/>
        <v>175.084</v>
      </c>
      <c r="Z17" s="9">
        <f t="shared" si="52"/>
        <v>247.75700000000001</v>
      </c>
      <c r="AA17" s="9">
        <f t="shared" si="52"/>
        <v>234.35499999999999</v>
      </c>
      <c r="AB17" s="9">
        <f t="shared" si="52"/>
        <v>249.99299999999999</v>
      </c>
      <c r="AD17" s="9">
        <f t="shared" si="52"/>
        <v>244.53800000000001</v>
      </c>
      <c r="AE17" s="9">
        <f t="shared" si="52"/>
        <v>243.327</v>
      </c>
      <c r="AF17" s="9">
        <f t="shared" si="52"/>
        <v>281.45799999999997</v>
      </c>
      <c r="AG17" s="9">
        <f t="shared" si="52"/>
        <v>228.56899999999999</v>
      </c>
      <c r="AH17" s="9">
        <f t="shared" si="52"/>
        <v>267.52499999999998</v>
      </c>
      <c r="AI17" s="9">
        <f t="shared" si="52"/>
        <v>329.03499999999997</v>
      </c>
      <c r="AJ17" s="9">
        <f t="shared" si="52"/>
        <v>324.43899999999996</v>
      </c>
      <c r="AK17" s="9">
        <f t="shared" si="52"/>
        <v>327.78300000000002</v>
      </c>
      <c r="AL17" s="9">
        <f t="shared" si="52"/>
        <v>318.26400000000001</v>
      </c>
      <c r="AM17" s="9">
        <f t="shared" si="52"/>
        <v>317.71299999999997</v>
      </c>
      <c r="AN17" s="9">
        <f t="shared" si="52"/>
        <v>322.11199999999997</v>
      </c>
      <c r="AO17" s="9">
        <f t="shared" si="52"/>
        <v>320.45600000000002</v>
      </c>
      <c r="AQ17" s="9">
        <f t="shared" si="52"/>
        <v>314.79399999999998</v>
      </c>
      <c r="AR17" s="9">
        <f t="shared" si="52"/>
        <v>260.77699999999999</v>
      </c>
      <c r="AS17" s="9">
        <f t="shared" si="52"/>
        <v>299.12099999999998</v>
      </c>
      <c r="AT17" s="9">
        <f t="shared" si="52"/>
        <v>292.57499999999999</v>
      </c>
      <c r="AU17" s="9">
        <f t="shared" si="52"/>
        <v>315.89999999999998</v>
      </c>
      <c r="AV17" s="9">
        <f t="shared" si="52"/>
        <v>317.61400000000003</v>
      </c>
      <c r="AW17" s="9">
        <f t="shared" si="52"/>
        <v>328.82400000000001</v>
      </c>
      <c r="AX17" s="9">
        <f t="shared" si="52"/>
        <v>324.02800000000002</v>
      </c>
      <c r="AY17" s="9">
        <f t="shared" si="52"/>
        <v>334.363</v>
      </c>
      <c r="AZ17" s="9">
        <f t="shared" si="52"/>
        <v>352.44500000000005</v>
      </c>
      <c r="BA17" s="9">
        <f t="shared" si="52"/>
        <v>326.35299999999995</v>
      </c>
      <c r="BB17" s="9">
        <f t="shared" si="52"/>
        <v>320.15099999999995</v>
      </c>
      <c r="BD17" s="9">
        <f t="shared" si="52"/>
        <v>333.23699999999997</v>
      </c>
      <c r="BE17" s="9">
        <f t="shared" si="52"/>
        <v>334.279</v>
      </c>
      <c r="BF17" s="9">
        <f t="shared" si="52"/>
        <v>289.69600000000003</v>
      </c>
      <c r="BG17" s="9">
        <f t="shared" si="52"/>
        <v>248.988</v>
      </c>
      <c r="BH17" s="9">
        <f t="shared" si="52"/>
        <v>366.36599999999999</v>
      </c>
      <c r="BI17" s="9">
        <f t="shared" si="52"/>
        <v>342.77</v>
      </c>
      <c r="BJ17" s="9">
        <f t="shared" si="52"/>
        <v>371.92600000000004</v>
      </c>
      <c r="BK17" s="9">
        <f t="shared" si="52"/>
        <v>380.28999999999996</v>
      </c>
      <c r="BL17" s="9">
        <f t="shared" si="52"/>
        <v>406.81799999999998</v>
      </c>
      <c r="BM17" s="9">
        <f t="shared" si="52"/>
        <v>427.30500000000001</v>
      </c>
      <c r="BN17" s="9">
        <f t="shared" si="52"/>
        <v>415.26900000000001</v>
      </c>
      <c r="BO17" s="9">
        <f t="shared" si="52"/>
        <v>340.63499999999999</v>
      </c>
      <c r="BQ17" s="9">
        <f t="shared" ref="BQ17:CB17" si="53">SUM(BQ18:BQ21)</f>
        <v>363.517</v>
      </c>
      <c r="BR17" s="9">
        <f t="shared" si="53"/>
        <v>365.9</v>
      </c>
      <c r="BS17" s="9">
        <f t="shared" si="53"/>
        <v>383.923</v>
      </c>
      <c r="BT17" s="9">
        <f t="shared" si="53"/>
        <v>383.14800000000002</v>
      </c>
      <c r="BU17" s="9">
        <f t="shared" si="53"/>
        <v>400.57100000000003</v>
      </c>
      <c r="BV17" s="9">
        <f t="shared" si="53"/>
        <v>398.60199999999998</v>
      </c>
      <c r="BW17" s="9">
        <f t="shared" si="53"/>
        <v>0</v>
      </c>
      <c r="BX17" s="9">
        <f t="shared" si="53"/>
        <v>0</v>
      </c>
      <c r="BY17" s="9">
        <f t="shared" si="53"/>
        <v>0</v>
      </c>
      <c r="BZ17" s="9">
        <f t="shared" si="53"/>
        <v>0</v>
      </c>
      <c r="CA17" s="9">
        <f t="shared" si="53"/>
        <v>0</v>
      </c>
      <c r="CB17" s="9">
        <f t="shared" si="53"/>
        <v>0</v>
      </c>
    </row>
    <row r="18" spans="1:80" ht="15.75" x14ac:dyDescent="0.25">
      <c r="B18" s="10" t="s">
        <v>81</v>
      </c>
      <c r="D18" s="11">
        <f>SUMIFS('Base TU'!E:E,'Base TU'!$A:$A,$B18,'Base TU'!$B:$B,"NORTE")/1000</f>
        <v>158.60400000000001</v>
      </c>
      <c r="E18" s="11">
        <f>SUMIFS('Base TU'!F:F,'Base TU'!$A:$A,$B18,'Base TU'!$B:$B,"NORTE")/1000</f>
        <v>150.756</v>
      </c>
      <c r="F18" s="11">
        <f>SUMIFS('Base TU'!G:G,'Base TU'!$A:$A,$B18,'Base TU'!$B:$B,"NORTE")/1000</f>
        <v>178.14</v>
      </c>
      <c r="G18" s="11">
        <f>SUMIFS('Base TU'!H:H,'Base TU'!$A:$A,$B18,'Base TU'!$B:$B,"NORTE")/1000</f>
        <v>172.03899999999999</v>
      </c>
      <c r="H18" s="11">
        <f>SUMIFS('Base TU'!I:I,'Base TU'!$A:$A,$B18,'Base TU'!$B:$B,"NORTE")/1000</f>
        <v>176.709</v>
      </c>
      <c r="I18" s="11">
        <f>SUMIFS('Base TU'!J:J,'Base TU'!$A:$A,$B18,'Base TU'!$B:$B,"NORTE")/1000</f>
        <v>193.08500000000001</v>
      </c>
      <c r="J18" s="11">
        <f>SUMIFS('Base TU'!K:K,'Base TU'!$A:$A,$B18,'Base TU'!$B:$B,"NORTE")/1000</f>
        <v>185.52199999999999</v>
      </c>
      <c r="K18" s="11">
        <f>SUMIFS('Base TU'!L:L,'Base TU'!$A:$A,$B18,'Base TU'!$B:$B,"NORTE")/1000</f>
        <v>203.11600000000001</v>
      </c>
      <c r="L18" s="11">
        <f>SUMIFS('Base TU'!M:M,'Base TU'!$A:$A,$B18,'Base TU'!$B:$B,"NORTE")/1000</f>
        <v>222.98099999999999</v>
      </c>
      <c r="M18" s="11">
        <f>SUMIFS('Base TU'!N:N,'Base TU'!$A:$A,$B18,'Base TU'!$B:$B,"NORTE")/1000</f>
        <v>221.51900000000001</v>
      </c>
      <c r="N18" s="11">
        <f>SUMIFS('Base TU'!O:O,'Base TU'!$A:$A,$B18,'Base TU'!$B:$B,"NORTE")/1000</f>
        <v>181.97399999999999</v>
      </c>
      <c r="O18" s="11">
        <f>SUMIFS('Base TU'!P:P,'Base TU'!$A:$A,$B18,'Base TU'!$B:$B,"NORTE")/1000</f>
        <v>184.07599999999999</v>
      </c>
      <c r="Q18" s="11">
        <f>SUMIFS('Base TU'!R:R,'Base TU'!$A:$A,$B18,'Base TU'!$B:$B,"NORTE")/1000</f>
        <v>191.06899999999999</v>
      </c>
      <c r="R18" s="11">
        <f>SUMIFS('Base TU'!S:S,'Base TU'!$A:$A,$B18,'Base TU'!$B:$B,"NORTE")/1000</f>
        <v>173.357</v>
      </c>
      <c r="S18" s="11">
        <f>SUMIFS('Base TU'!T:T,'Base TU'!$A:$A,$B18,'Base TU'!$B:$B,"NORTE")/1000</f>
        <v>188.08600000000001</v>
      </c>
      <c r="T18" s="11">
        <f>SUMIFS('Base TU'!U:U,'Base TU'!$A:$A,$B18,'Base TU'!$B:$B,"NORTE")/1000</f>
        <v>168.036</v>
      </c>
      <c r="U18" s="11">
        <f>SUMIFS('Base TU'!V:V,'Base TU'!$A:$A,$B18,'Base TU'!$B:$B,"NORTE")/1000</f>
        <v>187.892</v>
      </c>
      <c r="V18" s="11">
        <f>SUMIFS('Base TU'!W:W,'Base TU'!$A:$A,$B18,'Base TU'!$B:$B,"NORTE")/1000</f>
        <v>198.65100000000001</v>
      </c>
      <c r="W18" s="11">
        <f>SUMIFS('Base TU'!X:X,'Base TU'!$A:$A,$B18,'Base TU'!$B:$B,"NORTE")/1000</f>
        <v>191.31299999999999</v>
      </c>
      <c r="X18" s="11">
        <f>SUMIFS('Base TU'!Y:Y,'Base TU'!$A:$A,$B18,'Base TU'!$B:$B,"NORTE")/1000</f>
        <v>200.447</v>
      </c>
      <c r="Y18" s="11">
        <f>SUMIFS('Base TU'!Z:Z,'Base TU'!$A:$A,$B18,'Base TU'!$B:$B,"NORTE")/1000</f>
        <v>175.084</v>
      </c>
      <c r="Z18" s="11">
        <f>SUMIFS('Base TU'!AA:AA,'Base TU'!$A:$A,$B18,'Base TU'!$B:$B,"NORTE")/1000</f>
        <v>216.517</v>
      </c>
      <c r="AA18" s="11">
        <f>SUMIFS('Base TU'!AB:AB,'Base TU'!$A:$A,$B18,'Base TU'!$B:$B,"NORTE")/1000</f>
        <v>165.09899999999999</v>
      </c>
      <c r="AB18" s="11">
        <f>SUMIFS('Base TU'!AC:AC,'Base TU'!$A:$A,$B18,'Base TU'!$B:$B,"NORTE")/1000</f>
        <v>165.07300000000001</v>
      </c>
      <c r="AD18" s="11">
        <f>SUMIFS('Base TU'!AE:AE,'Base TU'!$A:$A,$B18,'Base TU'!$B:$B,"NORTE")/1000</f>
        <v>169.298</v>
      </c>
      <c r="AE18" s="11">
        <f>SUMIFS('Base TU'!AF:AF,'Base TU'!$A:$A,$B18,'Base TU'!$B:$B,"NORTE")/1000</f>
        <v>168.43899999999999</v>
      </c>
      <c r="AF18" s="11">
        <f>SUMIFS('Base TU'!AG:AG,'Base TU'!$A:$A,$B18,'Base TU'!$B:$B,"NORTE")/1000</f>
        <v>177.26599999999999</v>
      </c>
      <c r="AG18" s="11">
        <f>SUMIFS('Base TU'!AH:AH,'Base TU'!$A:$A,$B18,'Base TU'!$B:$B,"NORTE")/1000</f>
        <v>158.87299999999999</v>
      </c>
      <c r="AH18" s="11">
        <f>SUMIFS('Base TU'!AI:AI,'Base TU'!$A:$A,$B18,'Base TU'!$B:$B,"NORTE")/1000</f>
        <v>175.565</v>
      </c>
      <c r="AI18" s="11">
        <f>SUMIFS('Base TU'!AJ:AJ,'Base TU'!$A:$A,$B18,'Base TU'!$B:$B,"NORTE")/1000</f>
        <v>225.63499999999999</v>
      </c>
      <c r="AJ18" s="11">
        <f>SUMIFS('Base TU'!AK:AK,'Base TU'!$A:$A,$B18,'Base TU'!$B:$B,"NORTE")/1000</f>
        <v>220.863</v>
      </c>
      <c r="AK18" s="11">
        <f>SUMIFS('Base TU'!AL:AL,'Base TU'!$A:$A,$B18,'Base TU'!$B:$B,"NORTE")/1000</f>
        <v>198.423</v>
      </c>
      <c r="AL18" s="11">
        <f>SUMIFS('Base TU'!AM:AM,'Base TU'!$A:$A,$B18,'Base TU'!$B:$B,"NORTE")/1000</f>
        <v>200.34399999999999</v>
      </c>
      <c r="AM18" s="11">
        <f>SUMIFS('Base TU'!AN:AN,'Base TU'!$A:$A,$B18,'Base TU'!$B:$B,"NORTE")/1000</f>
        <v>185.36099999999999</v>
      </c>
      <c r="AN18" s="11">
        <f>SUMIFS('Base TU'!AO:AO,'Base TU'!$A:$A,$B18,'Base TU'!$B:$B,"NORTE")/1000</f>
        <v>189.76</v>
      </c>
      <c r="AO18" s="11">
        <f>SUMIFS('Base TU'!AP:AP,'Base TU'!$A:$A,$B18,'Base TU'!$B:$B,"NORTE")/1000</f>
        <v>186.52</v>
      </c>
      <c r="AQ18" s="11">
        <f>SUMIFS('Base TU'!AR:AR,'Base TU'!$A:$A,$B18,'Base TU'!$B:$B,"NORTE")/1000</f>
        <v>185.96199999999999</v>
      </c>
      <c r="AR18" s="11">
        <f>SUMIFS('Base TU'!AS:AS,'Base TU'!$A:$A,$B18,'Base TU'!$B:$B,"NORTE")/1000</f>
        <v>164.94499999999999</v>
      </c>
      <c r="AS18" s="11">
        <f>SUMIFS('Base TU'!AT:AT,'Base TU'!$A:$A,$B18,'Base TU'!$B:$B,"NORTE")/1000</f>
        <v>167.82499999999999</v>
      </c>
      <c r="AT18" s="11">
        <f>SUMIFS('Base TU'!AU:AU,'Base TU'!$A:$A,$B18,'Base TU'!$B:$B,"NORTE")/1000</f>
        <v>153.18299999999999</v>
      </c>
      <c r="AU18" s="11">
        <f>SUMIFS('Base TU'!AV:AV,'Base TU'!$A:$A,$B18,'Base TU'!$B:$B,"NORTE")/1000</f>
        <v>181.34800000000001</v>
      </c>
      <c r="AV18" s="11">
        <f>SUMIFS('Base TU'!AW:AW,'Base TU'!$A:$A,$B18,'Base TU'!$B:$B,"NORTE")/1000</f>
        <v>196.08600000000001</v>
      </c>
      <c r="AW18" s="11">
        <f>SUMIFS('Base TU'!AX:AX,'Base TU'!$A:$A,$B18,'Base TU'!$B:$B,"NORTE")/1000</f>
        <v>200.87200000000001</v>
      </c>
      <c r="AX18" s="11">
        <f>SUMIFS('Base TU'!AY:AY,'Base TU'!$A:$A,$B18,'Base TU'!$B:$B,"NORTE")/1000</f>
        <v>202.32400000000001</v>
      </c>
      <c r="AY18" s="11">
        <f>SUMIFS('Base TU'!AZ:AZ,'Base TU'!$A:$A,$B18,'Base TU'!$B:$B,"NORTE")/1000</f>
        <v>195.58699999999999</v>
      </c>
      <c r="AZ18" s="11">
        <f>SUMIFS('Base TU'!BA:BA,'Base TU'!$A:$A,$B18,'Base TU'!$B:$B,"NORTE")/1000</f>
        <v>199.85300000000001</v>
      </c>
      <c r="BA18" s="11">
        <f>SUMIFS('Base TU'!BB:BB,'Base TU'!$A:$A,$B18,'Base TU'!$B:$B,"NORTE")/1000</f>
        <v>183.61699999999999</v>
      </c>
      <c r="BB18" s="11">
        <f>SUMIFS('Base TU'!BC:BC,'Base TU'!$A:$A,$B18,'Base TU'!$B:$B,"NORTE")/1000</f>
        <v>167.29499999999999</v>
      </c>
      <c r="BD18" s="11">
        <f>SUMIFS('Base TU'!BE:BE,'Base TU'!$A:$A,$B18,'Base TU'!$B:$B,"NORTE")/1000</f>
        <v>180.90899999999999</v>
      </c>
      <c r="BE18" s="11">
        <f>SUMIFS('Base TU'!BF:BF,'Base TU'!$A:$A,$B18,'Base TU'!$B:$B,"NORTE")/1000</f>
        <v>185.29499999999999</v>
      </c>
      <c r="BF18" s="11">
        <f>SUMIFS('Base TU'!BG:BG,'Base TU'!$A:$A,$B18,'Base TU'!$B:$B,"NORTE")/1000</f>
        <v>150.38200000000001</v>
      </c>
      <c r="BG18" s="11">
        <f>SUMIFS('Base TU'!BH:BH,'Base TU'!$A:$A,$B18,'Base TU'!$B:$B,"NORTE")/1000</f>
        <v>85.757999999999996</v>
      </c>
      <c r="BH18" s="11">
        <f>SUMIFS('Base TU'!BI:BI,'Base TU'!$A:$A,$B18,'Base TU'!$B:$B,"NORTE")/1000</f>
        <v>184.536</v>
      </c>
      <c r="BI18" s="11">
        <f>SUMIFS('Base TU'!BJ:BJ,'Base TU'!$A:$A,$B18,'Base TU'!$B:$B,"NORTE")/1000</f>
        <v>162.72200000000001</v>
      </c>
      <c r="BJ18" s="11">
        <f>SUMIFS('Base TU'!BK:BK,'Base TU'!$A:$A,$B18,'Base TU'!$B:$B,"NORTE")/1000</f>
        <v>200.02</v>
      </c>
      <c r="BK18" s="11">
        <f>SUMIFS('Base TU'!BL:BL,'Base TU'!$A:$A,$B18,'Base TU'!$B:$B,"NORTE")/1000</f>
        <v>210.41200000000001</v>
      </c>
      <c r="BL18" s="11">
        <f>SUMIFS('Base TU'!BM:BM,'Base TU'!$A:$A,$B18,'Base TU'!$B:$B,"NORTE")/1000</f>
        <v>229.96799999999999</v>
      </c>
      <c r="BM18" s="11">
        <f>SUMIFS('Base TU'!BN:BN,'Base TU'!$A:$A,$B18,'Base TU'!$B:$B,"NORTE")/1000</f>
        <v>243.87700000000001</v>
      </c>
      <c r="BN18" s="11">
        <f>SUMIFS('Base TU'!BO:BO,'Base TU'!$A:$A,$B18,'Base TU'!$B:$B,"NORTE")/1000</f>
        <v>226.04900000000001</v>
      </c>
      <c r="BO18" s="11">
        <f>SUMIFS('Base TU'!BP:BP,'Base TU'!$A:$A,$B18,'Base TU'!$B:$B,"NORTE")/1000</f>
        <v>216.727</v>
      </c>
      <c r="BQ18" s="11">
        <f>SUMIFS('Base TU'!BR:BR,'Base TU'!$A:$A,$B18,'Base TU'!$B:$B,"NORTE")/1000</f>
        <v>211.875</v>
      </c>
      <c r="BR18" s="11">
        <f>SUMIFS('Base TU'!BS:BS,'Base TU'!$A:$A,$B18,'Base TU'!$B:$B,"NORTE")/1000</f>
        <v>213.536</v>
      </c>
      <c r="BS18" s="11">
        <f>SUMIFS('Base TU'!BT:BT,'Base TU'!$A:$A,$B18,'Base TU'!$B:$B,"NORTE")/1000</f>
        <v>204.279</v>
      </c>
      <c r="BT18" s="11">
        <f>SUMIFS('Base TU'!BU:BU,'Base TU'!$A:$A,$B18,'Base TU'!$B:$B,"NORTE")/1000</f>
        <v>219.184</v>
      </c>
      <c r="BU18" s="11">
        <f>SUMIFS('Base TU'!BV:BV,'Base TU'!$A:$A,$B18,'Base TU'!$B:$B,"NORTE")/1000</f>
        <v>228.79300000000001</v>
      </c>
      <c r="BV18" s="11">
        <f>SUMIFS('Base TU'!BW:BW,'Base TU'!$A:$A,$B18,'Base TU'!$B:$B,"NORTE")/1000</f>
        <v>239.71</v>
      </c>
      <c r="BW18" s="11">
        <f>SUMIFS('Base TU'!BX:BX,'Base TU'!$A:$A,$B18,'Base TU'!$B:$B,"NORTE")/1000</f>
        <v>0</v>
      </c>
      <c r="BX18" s="11">
        <f>SUMIFS('Base TU'!BY:BY,'Base TU'!$A:$A,$B18,'Base TU'!$B:$B,"NORTE")/1000</f>
        <v>0</v>
      </c>
      <c r="BY18" s="11">
        <f>SUMIFS('Base TU'!BZ:BZ,'Base TU'!$A:$A,$B18,'Base TU'!$B:$B,"NORTE")/1000</f>
        <v>0</v>
      </c>
      <c r="BZ18" s="11">
        <f>SUMIFS('Base TU'!CA:CA,'Base TU'!$A:$A,$B18,'Base TU'!$B:$B,"NORTE")/1000</f>
        <v>0</v>
      </c>
      <c r="CA18" s="11">
        <f>SUMIFS('Base TU'!CB:CB,'Base TU'!$A:$A,$B18,'Base TU'!$B:$B,"NORTE")/1000</f>
        <v>0</v>
      </c>
      <c r="CB18" s="11">
        <f>SUMIFS('Base TU'!CC:CC,'Base TU'!$A:$A,$B18,'Base TU'!$B:$B,"NORTE")/1000</f>
        <v>0</v>
      </c>
    </row>
    <row r="19" spans="1:80" ht="15.75" x14ac:dyDescent="0.25">
      <c r="B19" s="10" t="s">
        <v>68</v>
      </c>
      <c r="D19" s="11">
        <f>SUMIFS('Base TU'!E:E,'Base TU'!$A:$A,$B19,'Base TU'!$B:$B,"NORTE")/1000</f>
        <v>15.052</v>
      </c>
      <c r="E19" s="11">
        <f>SUMIFS('Base TU'!F:F,'Base TU'!$A:$A,$B19,'Base TU'!$B:$B,"NORTE")/1000</f>
        <v>15.132</v>
      </c>
      <c r="F19" s="11">
        <f>SUMIFS('Base TU'!G:G,'Base TU'!$A:$A,$B19,'Base TU'!$B:$B,"NORTE")/1000</f>
        <v>0</v>
      </c>
      <c r="G19" s="11">
        <f>SUMIFS('Base TU'!H:H,'Base TU'!$A:$A,$B19,'Base TU'!$B:$B,"NORTE")/1000</f>
        <v>0</v>
      </c>
      <c r="H19" s="11">
        <f>SUMIFS('Base TU'!I:I,'Base TU'!$A:$A,$B19,'Base TU'!$B:$B,"NORTE")/1000</f>
        <v>0</v>
      </c>
      <c r="I19" s="11">
        <f>SUMIFS('Base TU'!J:J,'Base TU'!$A:$A,$B19,'Base TU'!$B:$B,"NORTE")/1000</f>
        <v>0</v>
      </c>
      <c r="J19" s="11">
        <f>SUMIFS('Base TU'!K:K,'Base TU'!$A:$A,$B19,'Base TU'!$B:$B,"NORTE")/1000</f>
        <v>0</v>
      </c>
      <c r="K19" s="11">
        <f>SUMIFS('Base TU'!L:L,'Base TU'!$A:$A,$B19,'Base TU'!$B:$B,"NORTE")/1000</f>
        <v>0</v>
      </c>
      <c r="L19" s="11">
        <f>SUMIFS('Base TU'!M:M,'Base TU'!$A:$A,$B19,'Base TU'!$B:$B,"NORTE")/1000</f>
        <v>0</v>
      </c>
      <c r="M19" s="11">
        <f>SUMIFS('Base TU'!N:N,'Base TU'!$A:$A,$B19,'Base TU'!$B:$B,"NORTE")/1000</f>
        <v>0</v>
      </c>
      <c r="N19" s="11">
        <f>SUMIFS('Base TU'!O:O,'Base TU'!$A:$A,$B19,'Base TU'!$B:$B,"NORTE")/1000</f>
        <v>0</v>
      </c>
      <c r="O19" s="11">
        <f>SUMIFS('Base TU'!P:P,'Base TU'!$A:$A,$B19,'Base TU'!$B:$B,"NORTE")/1000</f>
        <v>0</v>
      </c>
      <c r="Q19" s="11">
        <f>SUMIFS('Base TU'!R:R,'Base TU'!$A:$A,$B19,'Base TU'!$B:$B,"NORTE")/1000</f>
        <v>0</v>
      </c>
      <c r="R19" s="11">
        <f>SUMIFS('Base TU'!S:S,'Base TU'!$A:$A,$B19,'Base TU'!$B:$B,"NORTE")/1000</f>
        <v>0</v>
      </c>
      <c r="S19" s="11">
        <f>SUMIFS('Base TU'!T:T,'Base TU'!$A:$A,$B19,'Base TU'!$B:$B,"NORTE")/1000</f>
        <v>0</v>
      </c>
      <c r="T19" s="11">
        <f>SUMIFS('Base TU'!U:U,'Base TU'!$A:$A,$B19,'Base TU'!$B:$B,"NORTE")/1000</f>
        <v>0</v>
      </c>
      <c r="U19" s="11">
        <f>SUMIFS('Base TU'!V:V,'Base TU'!$A:$A,$B19,'Base TU'!$B:$B,"NORTE")/1000</f>
        <v>0</v>
      </c>
      <c r="V19" s="11">
        <f>SUMIFS('Base TU'!W:W,'Base TU'!$A:$A,$B19,'Base TU'!$B:$B,"NORTE")/1000</f>
        <v>0</v>
      </c>
      <c r="W19" s="11">
        <f>SUMIFS('Base TU'!X:X,'Base TU'!$A:$A,$B19,'Base TU'!$B:$B,"NORTE")/1000</f>
        <v>0</v>
      </c>
      <c r="X19" s="11">
        <f>SUMIFS('Base TU'!Y:Y,'Base TU'!$A:$A,$B19,'Base TU'!$B:$B,"NORTE")/1000</f>
        <v>0</v>
      </c>
      <c r="Y19" s="11">
        <f>SUMIFS('Base TU'!Z:Z,'Base TU'!$A:$A,$B19,'Base TU'!$B:$B,"NORTE")/1000</f>
        <v>0</v>
      </c>
      <c r="Z19" s="11">
        <f>SUMIFS('Base TU'!AA:AA,'Base TU'!$A:$A,$B19,'Base TU'!$B:$B,"NORTE")/1000</f>
        <v>31.24</v>
      </c>
      <c r="AA19" s="11">
        <f>SUMIFS('Base TU'!AB:AB,'Base TU'!$A:$A,$B19,'Base TU'!$B:$B,"NORTE")/1000</f>
        <v>69.256</v>
      </c>
      <c r="AB19" s="11">
        <f>SUMIFS('Base TU'!AC:AC,'Base TU'!$A:$A,$B19,'Base TU'!$B:$B,"NORTE")/1000</f>
        <v>84.92</v>
      </c>
      <c r="AD19" s="11">
        <f>SUMIFS('Base TU'!AE:AE,'Base TU'!$A:$A,$B19,'Base TU'!$B:$B,"NORTE")/1000</f>
        <v>75.239999999999995</v>
      </c>
      <c r="AE19" s="11">
        <f>SUMIFS('Base TU'!AF:AF,'Base TU'!$A:$A,$B19,'Base TU'!$B:$B,"NORTE")/1000</f>
        <v>74.888000000000005</v>
      </c>
      <c r="AF19" s="11">
        <f>SUMIFS('Base TU'!AG:AG,'Base TU'!$A:$A,$B19,'Base TU'!$B:$B,"NORTE")/1000</f>
        <v>104.19199999999999</v>
      </c>
      <c r="AG19" s="11">
        <f>SUMIFS('Base TU'!AH:AH,'Base TU'!$A:$A,$B19,'Base TU'!$B:$B,"NORTE")/1000</f>
        <v>69.695999999999998</v>
      </c>
      <c r="AH19" s="11">
        <f>SUMIFS('Base TU'!AI:AI,'Base TU'!$A:$A,$B19,'Base TU'!$B:$B,"NORTE")/1000</f>
        <v>91.96</v>
      </c>
      <c r="AI19" s="11">
        <f>SUMIFS('Base TU'!AJ:AJ,'Base TU'!$A:$A,$B19,'Base TU'!$B:$B,"NORTE")/1000</f>
        <v>103.4</v>
      </c>
      <c r="AJ19" s="11">
        <f>SUMIFS('Base TU'!AK:AK,'Base TU'!$A:$A,$B19,'Base TU'!$B:$B,"NORTE")/1000</f>
        <v>103.57599999999999</v>
      </c>
      <c r="AK19" s="11">
        <f>SUMIFS('Base TU'!AL:AL,'Base TU'!$A:$A,$B19,'Base TU'!$B:$B,"NORTE")/1000</f>
        <v>129.36000000000001</v>
      </c>
      <c r="AL19" s="11">
        <f>SUMIFS('Base TU'!AM:AM,'Base TU'!$A:$A,$B19,'Base TU'!$B:$B,"NORTE")/1000</f>
        <v>117.92</v>
      </c>
      <c r="AM19" s="11">
        <f>SUMIFS('Base TU'!AN:AN,'Base TU'!$A:$A,$B19,'Base TU'!$B:$B,"NORTE")/1000</f>
        <v>132.352</v>
      </c>
      <c r="AN19" s="11">
        <f>SUMIFS('Base TU'!AO:AO,'Base TU'!$A:$A,$B19,'Base TU'!$B:$B,"NORTE")/1000</f>
        <v>132.352</v>
      </c>
      <c r="AO19" s="11">
        <f>SUMIFS('Base TU'!AP:AP,'Base TU'!$A:$A,$B19,'Base TU'!$B:$B,"NORTE")/1000</f>
        <v>133.93600000000001</v>
      </c>
      <c r="AQ19" s="11">
        <f>SUMIFS('Base TU'!AR:AR,'Base TU'!$A:$A,$B19,'Base TU'!$B:$B,"NORTE")/1000</f>
        <v>128.83199999999999</v>
      </c>
      <c r="AR19" s="11">
        <f>SUMIFS('Base TU'!AS:AS,'Base TU'!$A:$A,$B19,'Base TU'!$B:$B,"NORTE")/1000</f>
        <v>95.831999999999994</v>
      </c>
      <c r="AS19" s="11">
        <f>SUMIFS('Base TU'!AT:AT,'Base TU'!$A:$A,$B19,'Base TU'!$B:$B,"NORTE")/1000</f>
        <v>131.29599999999999</v>
      </c>
      <c r="AT19" s="11">
        <f>SUMIFS('Base TU'!AU:AU,'Base TU'!$A:$A,$B19,'Base TU'!$B:$B,"NORTE")/1000</f>
        <v>139.392</v>
      </c>
      <c r="AU19" s="11">
        <f>SUMIFS('Base TU'!AV:AV,'Base TU'!$A:$A,$B19,'Base TU'!$B:$B,"NORTE")/1000</f>
        <v>134.55199999999999</v>
      </c>
      <c r="AV19" s="11">
        <f>SUMIFS('Base TU'!AW:AW,'Base TU'!$A:$A,$B19,'Base TU'!$B:$B,"NORTE")/1000</f>
        <v>121.52800000000001</v>
      </c>
      <c r="AW19" s="11">
        <f>SUMIFS('Base TU'!AX:AX,'Base TU'!$A:$A,$B19,'Base TU'!$B:$B,"NORTE")/1000</f>
        <v>127.952</v>
      </c>
      <c r="AX19" s="11">
        <f>SUMIFS('Base TU'!AY:AY,'Base TU'!$A:$A,$B19,'Base TU'!$B:$B,"NORTE")/1000</f>
        <v>121.70399999999999</v>
      </c>
      <c r="AY19" s="11">
        <f>SUMIFS('Base TU'!AZ:AZ,'Base TU'!$A:$A,$B19,'Base TU'!$B:$B,"NORTE")/1000</f>
        <v>138.77600000000001</v>
      </c>
      <c r="AZ19" s="11">
        <f>SUMIFS('Base TU'!BA:BA,'Base TU'!$A:$A,$B19,'Base TU'!$B:$B,"NORTE")/1000</f>
        <v>152.59200000000001</v>
      </c>
      <c r="BA19" s="11">
        <f>SUMIFS('Base TU'!BB:BB,'Base TU'!$A:$A,$B19,'Base TU'!$B:$B,"NORTE")/1000</f>
        <v>142.73599999999999</v>
      </c>
      <c r="BB19" s="11">
        <f>SUMIFS('Base TU'!BC:BC,'Base TU'!$A:$A,$B19,'Base TU'!$B:$B,"NORTE")/1000</f>
        <v>152.85599999999999</v>
      </c>
      <c r="BD19" s="11">
        <f>SUMIFS('Base TU'!BE:BE,'Base TU'!$A:$A,$B19,'Base TU'!$B:$B,"NORTE")/1000</f>
        <v>152.328</v>
      </c>
      <c r="BE19" s="11">
        <f>SUMIFS('Base TU'!BF:BF,'Base TU'!$A:$A,$B19,'Base TU'!$B:$B,"NORTE")/1000</f>
        <v>148.98400000000001</v>
      </c>
      <c r="BF19" s="11">
        <f>SUMIFS('Base TU'!BG:BG,'Base TU'!$A:$A,$B19,'Base TU'!$B:$B,"NORTE")/1000</f>
        <v>139.31399999999999</v>
      </c>
      <c r="BG19" s="11">
        <f>SUMIFS('Base TU'!BH:BH,'Base TU'!$A:$A,$B19,'Base TU'!$B:$B,"NORTE")/1000</f>
        <v>163.22999999999999</v>
      </c>
      <c r="BH19" s="11">
        <f>SUMIFS('Base TU'!BI:BI,'Base TU'!$A:$A,$B19,'Base TU'!$B:$B,"NORTE")/1000</f>
        <v>181.83</v>
      </c>
      <c r="BI19" s="11">
        <f>SUMIFS('Base TU'!BJ:BJ,'Base TU'!$A:$A,$B19,'Base TU'!$B:$B,"NORTE")/1000</f>
        <v>180.048</v>
      </c>
      <c r="BJ19" s="11">
        <f>SUMIFS('Base TU'!BK:BK,'Base TU'!$A:$A,$B19,'Base TU'!$B:$B,"NORTE")/1000</f>
        <v>171.90600000000001</v>
      </c>
      <c r="BK19" s="11">
        <f>SUMIFS('Base TU'!BL:BL,'Base TU'!$A:$A,$B19,'Base TU'!$B:$B,"NORTE")/1000</f>
        <v>169.87799999999999</v>
      </c>
      <c r="BL19" s="11">
        <f>SUMIFS('Base TU'!BM:BM,'Base TU'!$A:$A,$B19,'Base TU'!$B:$B,"NORTE")/1000</f>
        <v>176.85</v>
      </c>
      <c r="BM19" s="11">
        <f>SUMIFS('Base TU'!BN:BN,'Base TU'!$A:$A,$B19,'Base TU'!$B:$B,"NORTE")/1000</f>
        <v>183.428</v>
      </c>
      <c r="BN19" s="11">
        <f>SUMIFS('Base TU'!BO:BO,'Base TU'!$A:$A,$B19,'Base TU'!$B:$B,"NORTE")/1000</f>
        <v>189.22</v>
      </c>
      <c r="BO19" s="11">
        <f>SUMIFS('Base TU'!BP:BP,'Base TU'!$A:$A,$B19,'Base TU'!$B:$B,"NORTE")/1000</f>
        <v>123.908</v>
      </c>
      <c r="BQ19" s="11">
        <f>SUMIFS('Base TU'!BR:BR,'Base TU'!$A:$A,$B19,'Base TU'!$B:$B,"NORTE")/1000</f>
        <v>151.642</v>
      </c>
      <c r="BR19" s="11">
        <f>SUMIFS('Base TU'!BS:BS,'Base TU'!$A:$A,$B19,'Base TU'!$B:$B,"NORTE")/1000</f>
        <v>152.364</v>
      </c>
      <c r="BS19" s="11">
        <f>SUMIFS('Base TU'!BT:BT,'Base TU'!$A:$A,$B19,'Base TU'!$B:$B,"NORTE")/1000</f>
        <v>179.64400000000001</v>
      </c>
      <c r="BT19" s="11">
        <f>SUMIFS('Base TU'!BU:BU,'Base TU'!$A:$A,$B19,'Base TU'!$B:$B,"NORTE")/1000</f>
        <v>163.964</v>
      </c>
      <c r="BU19" s="11">
        <f>SUMIFS('Base TU'!BV:BV,'Base TU'!$A:$A,$B19,'Base TU'!$B:$B,"NORTE")/1000</f>
        <v>171.77799999999999</v>
      </c>
      <c r="BV19" s="11">
        <f>SUMIFS('Base TU'!BW:BW,'Base TU'!$A:$A,$B19,'Base TU'!$B:$B,"NORTE")/1000</f>
        <v>158.892</v>
      </c>
      <c r="BW19" s="11">
        <f>SUMIFS('Base TU'!BX:BX,'Base TU'!$A:$A,$B19,'Base TU'!$B:$B,"NORTE")/1000</f>
        <v>0</v>
      </c>
      <c r="BX19" s="11">
        <f>SUMIFS('Base TU'!BY:BY,'Base TU'!$A:$A,$B19,'Base TU'!$B:$B,"NORTE")/1000</f>
        <v>0</v>
      </c>
      <c r="BY19" s="11">
        <f>SUMIFS('Base TU'!BZ:BZ,'Base TU'!$A:$A,$B19,'Base TU'!$B:$B,"NORTE")/1000</f>
        <v>0</v>
      </c>
      <c r="BZ19" s="11">
        <f>SUMIFS('Base TU'!CA:CA,'Base TU'!$A:$A,$B19,'Base TU'!$B:$B,"NORTE")/1000</f>
        <v>0</v>
      </c>
      <c r="CA19" s="11">
        <f>SUMIFS('Base TU'!CB:CB,'Base TU'!$A:$A,$B19,'Base TU'!$B:$B,"NORTE")/1000</f>
        <v>0</v>
      </c>
      <c r="CB19" s="11">
        <f>SUMIFS('Base TU'!CC:CC,'Base TU'!$A:$A,$B19,'Base TU'!$B:$B,"NORTE")/1000</f>
        <v>0</v>
      </c>
    </row>
    <row r="20" spans="1:80" ht="15.75" hidden="1" x14ac:dyDescent="0.25">
      <c r="B20" s="10" t="s">
        <v>72</v>
      </c>
      <c r="D20" s="11">
        <f>SUMIFS('Base TU'!E:E,'Base TU'!$A:$A,$B20,'Base TU'!$B:$B,"NORTE")/1000</f>
        <v>0</v>
      </c>
      <c r="E20" s="11">
        <f>SUMIFS('Base TU'!F:F,'Base TU'!$A:$A,$B20,'Base TU'!$B:$B,"NORTE")/1000</f>
        <v>0</v>
      </c>
      <c r="F20" s="11">
        <f>SUMIFS('Base TU'!G:G,'Base TU'!$A:$A,$B20,'Base TU'!$B:$B,"NORTE")/1000</f>
        <v>0</v>
      </c>
      <c r="G20" s="11">
        <f>SUMIFS('Base TU'!H:H,'Base TU'!$A:$A,$B20,'Base TU'!$B:$B,"NORTE")/1000</f>
        <v>0</v>
      </c>
      <c r="H20" s="11">
        <f>SUMIFS('Base TU'!I:I,'Base TU'!$A:$A,$B20,'Base TU'!$B:$B,"NORTE")/1000</f>
        <v>0</v>
      </c>
      <c r="I20" s="11">
        <f>SUMIFS('Base TU'!J:J,'Base TU'!$A:$A,$B20,'Base TU'!$B:$B,"NORTE")/1000</f>
        <v>0</v>
      </c>
      <c r="J20" s="11">
        <f>SUMIFS('Base TU'!K:K,'Base TU'!$A:$A,$B20,'Base TU'!$B:$B,"NORTE")/1000</f>
        <v>0</v>
      </c>
      <c r="K20" s="11">
        <f>SUMIFS('Base TU'!L:L,'Base TU'!$A:$A,$B20,'Base TU'!$B:$B,"NORTE")/1000</f>
        <v>0</v>
      </c>
      <c r="L20" s="11">
        <f>SUMIFS('Base TU'!M:M,'Base TU'!$A:$A,$B20,'Base TU'!$B:$B,"NORTE")/1000</f>
        <v>0</v>
      </c>
      <c r="M20" s="11">
        <f>SUMIFS('Base TU'!N:N,'Base TU'!$A:$A,$B20,'Base TU'!$B:$B,"NORTE")/1000</f>
        <v>0</v>
      </c>
      <c r="N20" s="11">
        <f>SUMIFS('Base TU'!O:O,'Base TU'!$A:$A,$B20,'Base TU'!$B:$B,"NORTE")/1000</f>
        <v>0</v>
      </c>
      <c r="O20" s="11">
        <f>SUMIFS('Base TU'!P:P,'Base TU'!$A:$A,$B20,'Base TU'!$B:$B,"NORTE")/1000</f>
        <v>0</v>
      </c>
      <c r="Q20" s="11">
        <f>SUMIFS('Base TU'!R:R,'Base TU'!$A:$A,$B20,'Base TU'!$B:$B,"NORTE")/1000</f>
        <v>0</v>
      </c>
      <c r="R20" s="11">
        <f>SUMIFS('Base TU'!S:S,'Base TU'!$A:$A,$B20,'Base TU'!$B:$B,"NORTE")/1000</f>
        <v>0</v>
      </c>
      <c r="S20" s="11">
        <f>SUMIFS('Base TU'!T:T,'Base TU'!$A:$A,$B20,'Base TU'!$B:$B,"NORTE")/1000</f>
        <v>0</v>
      </c>
      <c r="T20" s="11">
        <f>SUMIFS('Base TU'!U:U,'Base TU'!$A:$A,$B20,'Base TU'!$B:$B,"NORTE")/1000</f>
        <v>0</v>
      </c>
      <c r="U20" s="11">
        <f>SUMIFS('Base TU'!V:V,'Base TU'!$A:$A,$B20,'Base TU'!$B:$B,"NORTE")/1000</f>
        <v>0</v>
      </c>
      <c r="V20" s="11">
        <f>SUMIFS('Base TU'!W:W,'Base TU'!$A:$A,$B20,'Base TU'!$B:$B,"NORTE")/1000</f>
        <v>0</v>
      </c>
      <c r="W20" s="11">
        <f>SUMIFS('Base TU'!X:X,'Base TU'!$A:$A,$B20,'Base TU'!$B:$B,"NORTE")/1000</f>
        <v>0</v>
      </c>
      <c r="X20" s="11">
        <f>SUMIFS('Base TU'!Y:Y,'Base TU'!$A:$A,$B20,'Base TU'!$B:$B,"NORTE")/1000</f>
        <v>0</v>
      </c>
      <c r="Y20" s="11">
        <f>SUMIFS('Base TU'!Z:Z,'Base TU'!$A:$A,$B20,'Base TU'!$B:$B,"NORTE")/1000</f>
        <v>0</v>
      </c>
      <c r="Z20" s="11">
        <f>SUMIFS('Base TU'!AA:AA,'Base TU'!$A:$A,$B20,'Base TU'!$B:$B,"NORTE")/1000</f>
        <v>0</v>
      </c>
      <c r="AA20" s="11">
        <f>SUMIFS('Base TU'!AB:AB,'Base TU'!$A:$A,$B20,'Base TU'!$B:$B,"NORTE")/1000</f>
        <v>0</v>
      </c>
      <c r="AB20" s="11">
        <f>SUMIFS('Base TU'!AC:AC,'Base TU'!$A:$A,$B20,'Base TU'!$B:$B,"NORTE")/1000</f>
        <v>0</v>
      </c>
      <c r="AD20" s="11">
        <f>SUMIFS('Base TU'!AE:AE,'Base TU'!$A:$A,$B20,'Base TU'!$B:$B,"NORTE")/1000</f>
        <v>0</v>
      </c>
      <c r="AE20" s="11">
        <f>SUMIFS('Base TU'!AF:AF,'Base TU'!$A:$A,$B20,'Base TU'!$B:$B,"NORTE")/1000</f>
        <v>0</v>
      </c>
      <c r="AF20" s="11">
        <f>SUMIFS('Base TU'!AG:AG,'Base TU'!$A:$A,$B20,'Base TU'!$B:$B,"NORTE")/1000</f>
        <v>0</v>
      </c>
      <c r="AG20" s="11">
        <f>SUMIFS('Base TU'!AH:AH,'Base TU'!$A:$A,$B20,'Base TU'!$B:$B,"NORTE")/1000</f>
        <v>0</v>
      </c>
      <c r="AH20" s="11">
        <f>SUMIFS('Base TU'!AI:AI,'Base TU'!$A:$A,$B20,'Base TU'!$B:$B,"NORTE")/1000</f>
        <v>0</v>
      </c>
      <c r="AI20" s="11">
        <f>SUMIFS('Base TU'!AJ:AJ,'Base TU'!$A:$A,$B20,'Base TU'!$B:$B,"NORTE")/1000</f>
        <v>0</v>
      </c>
      <c r="AJ20" s="11">
        <f>SUMIFS('Base TU'!AK:AK,'Base TU'!$A:$A,$B20,'Base TU'!$B:$B,"NORTE")/1000</f>
        <v>0</v>
      </c>
      <c r="AK20" s="11">
        <f>SUMIFS('Base TU'!AL:AL,'Base TU'!$A:$A,$B20,'Base TU'!$B:$B,"NORTE")/1000</f>
        <v>0</v>
      </c>
      <c r="AL20" s="11">
        <f>SUMIFS('Base TU'!AM:AM,'Base TU'!$A:$A,$B20,'Base TU'!$B:$B,"NORTE")/1000</f>
        <v>0</v>
      </c>
      <c r="AM20" s="11">
        <f>SUMIFS('Base TU'!AN:AN,'Base TU'!$A:$A,$B20,'Base TU'!$B:$B,"NORTE")/1000</f>
        <v>0</v>
      </c>
      <c r="AN20" s="11">
        <f>SUMIFS('Base TU'!AO:AO,'Base TU'!$A:$A,$B20,'Base TU'!$B:$B,"NORTE")/1000</f>
        <v>0</v>
      </c>
      <c r="AO20" s="11">
        <f>SUMIFS('Base TU'!AP:AP,'Base TU'!$A:$A,$B20,'Base TU'!$B:$B,"NORTE")/1000</f>
        <v>0</v>
      </c>
      <c r="AQ20" s="11">
        <f>SUMIFS('Base TU'!AR:AR,'Base TU'!$A:$A,$B20,'Base TU'!$B:$B,"NORTE")/1000</f>
        <v>0</v>
      </c>
      <c r="AR20" s="11">
        <f>SUMIFS('Base TU'!AS:AS,'Base TU'!$A:$A,$B20,'Base TU'!$B:$B,"NORTE")/1000</f>
        <v>0</v>
      </c>
      <c r="AS20" s="11">
        <f>SUMIFS('Base TU'!AT:AT,'Base TU'!$A:$A,$B20,'Base TU'!$B:$B,"NORTE")/1000</f>
        <v>0</v>
      </c>
      <c r="AT20" s="11">
        <f>SUMIFS('Base TU'!AU:AU,'Base TU'!$A:$A,$B20,'Base TU'!$B:$B,"NORTE")/1000</f>
        <v>0</v>
      </c>
      <c r="AU20" s="11">
        <f>SUMIFS('Base TU'!AV:AV,'Base TU'!$A:$A,$B20,'Base TU'!$B:$B,"NORTE")/1000</f>
        <v>0</v>
      </c>
      <c r="AV20" s="11">
        <f>SUMIFS('Base TU'!AW:AW,'Base TU'!$A:$A,$B20,'Base TU'!$B:$B,"NORTE")/1000</f>
        <v>0</v>
      </c>
      <c r="AW20" s="11">
        <f>SUMIFS('Base TU'!AX:AX,'Base TU'!$A:$A,$B20,'Base TU'!$B:$B,"NORTE")/1000</f>
        <v>0</v>
      </c>
      <c r="AX20" s="11">
        <f>SUMIFS('Base TU'!AY:AY,'Base TU'!$A:$A,$B20,'Base TU'!$B:$B,"NORTE")/1000</f>
        <v>0</v>
      </c>
      <c r="AY20" s="11">
        <f>SUMIFS('Base TU'!AZ:AZ,'Base TU'!$A:$A,$B20,'Base TU'!$B:$B,"NORTE")/1000</f>
        <v>0</v>
      </c>
      <c r="AZ20" s="11">
        <f>SUMIFS('Base TU'!BA:BA,'Base TU'!$A:$A,$B20,'Base TU'!$B:$B,"NORTE")/1000</f>
        <v>0</v>
      </c>
      <c r="BA20" s="11">
        <f>SUMIFS('Base TU'!BB:BB,'Base TU'!$A:$A,$B20,'Base TU'!$B:$B,"NORTE")/1000</f>
        <v>0</v>
      </c>
      <c r="BB20" s="11">
        <f>SUMIFS('Base TU'!BC:BC,'Base TU'!$A:$A,$B20,'Base TU'!$B:$B,"NORTE")/1000</f>
        <v>0</v>
      </c>
      <c r="BD20" s="11">
        <f>SUMIFS('Base TU'!BE:BE,'Base TU'!$A:$A,$B20,'Base TU'!$B:$B,"NORTE")/1000</f>
        <v>0</v>
      </c>
      <c r="BE20" s="11">
        <f>SUMIFS('Base TU'!BF:BF,'Base TU'!$A:$A,$B20,'Base TU'!$B:$B,"NORTE")/1000</f>
        <v>0</v>
      </c>
      <c r="BF20" s="11">
        <f>SUMIFS('Base TU'!BG:BG,'Base TU'!$A:$A,$B20,'Base TU'!$B:$B,"NORTE")/1000</f>
        <v>0</v>
      </c>
      <c r="BG20" s="11">
        <f>SUMIFS('Base TU'!BH:BH,'Base TU'!$A:$A,$B20,'Base TU'!$B:$B,"NORTE")/1000</f>
        <v>0</v>
      </c>
      <c r="BH20" s="11">
        <f>SUMIFS('Base TU'!BI:BI,'Base TU'!$A:$A,$B20,'Base TU'!$B:$B,"NORTE")/1000</f>
        <v>0</v>
      </c>
      <c r="BI20" s="11">
        <f>SUMIFS('Base TU'!BJ:BJ,'Base TU'!$A:$A,$B20,'Base TU'!$B:$B,"NORTE")/1000</f>
        <v>0</v>
      </c>
      <c r="BJ20" s="11">
        <f>SUMIFS('Base TU'!BK:BK,'Base TU'!$A:$A,$B20,'Base TU'!$B:$B,"NORTE")/1000</f>
        <v>0</v>
      </c>
      <c r="BK20" s="11">
        <f>SUMIFS('Base TU'!BL:BL,'Base TU'!$A:$A,$B20,'Base TU'!$B:$B,"NORTE")/1000</f>
        <v>0</v>
      </c>
      <c r="BL20" s="11">
        <f>SUMIFS('Base TU'!BM:BM,'Base TU'!$A:$A,$B20,'Base TU'!$B:$B,"NORTE")/1000</f>
        <v>0</v>
      </c>
      <c r="BM20" s="11">
        <f>SUMIFS('Base TU'!BN:BN,'Base TU'!$A:$A,$B20,'Base TU'!$B:$B,"NORTE")/1000</f>
        <v>0</v>
      </c>
      <c r="BN20" s="11">
        <f>SUMIFS('Base TU'!BO:BO,'Base TU'!$A:$A,$B20,'Base TU'!$B:$B,"NORTE")/1000</f>
        <v>0</v>
      </c>
      <c r="BO20" s="11">
        <f>SUMIFS('Base TU'!BP:BP,'Base TU'!$A:$A,$B20,'Base TU'!$B:$B,"NORTE")/1000</f>
        <v>0</v>
      </c>
      <c r="BQ20" s="11">
        <f>SUMIFS('Base TU'!BR:BR,'Base TU'!$A:$A,$B20,'Base TU'!$B:$B,"NORTE")/1000</f>
        <v>0</v>
      </c>
      <c r="BR20" s="11">
        <f>SUMIFS('Base TU'!BS:BS,'Base TU'!$A:$A,$B20,'Base TU'!$B:$B,"NORTE")/1000</f>
        <v>0</v>
      </c>
      <c r="BS20" s="11">
        <f>SUMIFS('Base TU'!BT:BT,'Base TU'!$A:$A,$B20,'Base TU'!$B:$B,"NORTE")/1000</f>
        <v>0</v>
      </c>
      <c r="BT20" s="11">
        <f>SUMIFS('Base TU'!BU:BU,'Base TU'!$A:$A,$B20,'Base TU'!$B:$B,"NORTE")/1000</f>
        <v>0</v>
      </c>
      <c r="BU20" s="11">
        <f>SUMIFS('Base TU'!BV:BV,'Base TU'!$A:$A,$B20,'Base TU'!$B:$B,"NORTE")/1000</f>
        <v>0</v>
      </c>
      <c r="BV20" s="11">
        <f>SUMIFS('Base TU'!BW:BW,'Base TU'!$A:$A,$B20,'Base TU'!$B:$B,"NORTE")/1000</f>
        <v>0</v>
      </c>
      <c r="BW20" s="11">
        <f>SUMIFS('Base TU'!BX:BX,'Base TU'!$A:$A,$B20,'Base TU'!$B:$B,"NORTE")/1000</f>
        <v>0</v>
      </c>
      <c r="BX20" s="11">
        <f>SUMIFS('Base TU'!BY:BY,'Base TU'!$A:$A,$B20,'Base TU'!$B:$B,"NORTE")/1000</f>
        <v>0</v>
      </c>
      <c r="BY20" s="11">
        <f>SUMIFS('Base TU'!BZ:BZ,'Base TU'!$A:$A,$B20,'Base TU'!$B:$B,"NORTE")/1000</f>
        <v>0</v>
      </c>
      <c r="BZ20" s="11">
        <f>SUMIFS('Base TU'!CA:CA,'Base TU'!$A:$A,$B20,'Base TU'!$B:$B,"NORTE")/1000</f>
        <v>0</v>
      </c>
      <c r="CA20" s="11">
        <f>SUMIFS('Base TU'!CB:CB,'Base TU'!$A:$A,$B20,'Base TU'!$B:$B,"NORTE")/1000</f>
        <v>0</v>
      </c>
      <c r="CB20" s="11">
        <f>SUMIFS('Base TU'!CC:CC,'Base TU'!$A:$A,$B20,'Base TU'!$B:$B,"NORTE")/1000</f>
        <v>0</v>
      </c>
    </row>
    <row r="21" spans="1:80" ht="15.75" x14ac:dyDescent="0.25">
      <c r="B21" s="10" t="s">
        <v>76</v>
      </c>
      <c r="D21" s="11">
        <f>SUMIFS('Base TU'!E:E,'Base TU'!$A:$A,$B21,'Base TU'!$B:$B,"NORTE")/1000</f>
        <v>0</v>
      </c>
      <c r="E21" s="11">
        <f>SUMIFS('Base TU'!F:F,'Base TU'!$A:$A,$B21,'Base TU'!$B:$B,"NORTE")/1000</f>
        <v>0.94</v>
      </c>
      <c r="F21" s="11">
        <f>SUMIFS('Base TU'!G:G,'Base TU'!$A:$A,$B21,'Base TU'!$B:$B,"NORTE")/1000</f>
        <v>1.631</v>
      </c>
      <c r="G21" s="11">
        <f>SUMIFS('Base TU'!H:H,'Base TU'!$A:$A,$B21,'Base TU'!$B:$B,"NORTE")/1000</f>
        <v>0.76</v>
      </c>
      <c r="H21" s="11">
        <f>SUMIFS('Base TU'!I:I,'Base TU'!$A:$A,$B21,'Base TU'!$B:$B,"NORTE")/1000</f>
        <v>0</v>
      </c>
      <c r="I21" s="11">
        <f>SUMIFS('Base TU'!J:J,'Base TU'!$A:$A,$B21,'Base TU'!$B:$B,"NORTE")/1000</f>
        <v>0</v>
      </c>
      <c r="J21" s="11">
        <f>SUMIFS('Base TU'!K:K,'Base TU'!$A:$A,$B21,'Base TU'!$B:$B,"NORTE")/1000</f>
        <v>0</v>
      </c>
      <c r="K21" s="11">
        <f>SUMIFS('Base TU'!L:L,'Base TU'!$A:$A,$B21,'Base TU'!$B:$B,"NORTE")/1000</f>
        <v>0</v>
      </c>
      <c r="L21" s="11">
        <f>SUMIFS('Base TU'!M:M,'Base TU'!$A:$A,$B21,'Base TU'!$B:$B,"NORTE")/1000</f>
        <v>0</v>
      </c>
      <c r="M21" s="11">
        <f>SUMIFS('Base TU'!N:N,'Base TU'!$A:$A,$B21,'Base TU'!$B:$B,"NORTE")/1000</f>
        <v>0</v>
      </c>
      <c r="N21" s="11">
        <f>SUMIFS('Base TU'!O:O,'Base TU'!$A:$A,$B21,'Base TU'!$B:$B,"NORTE")/1000</f>
        <v>0</v>
      </c>
      <c r="O21" s="11">
        <f>SUMIFS('Base TU'!P:P,'Base TU'!$A:$A,$B21,'Base TU'!$B:$B,"NORTE")/1000</f>
        <v>0</v>
      </c>
      <c r="Q21" s="11">
        <f>SUMIFS('Base TU'!R:R,'Base TU'!$A:$A,$B21,'Base TU'!$B:$B,"NORTE")/1000</f>
        <v>0</v>
      </c>
      <c r="R21" s="11">
        <f>SUMIFS('Base TU'!S:S,'Base TU'!$A:$A,$B21,'Base TU'!$B:$B,"NORTE")/1000</f>
        <v>0</v>
      </c>
      <c r="S21" s="11">
        <f>SUMIFS('Base TU'!T:T,'Base TU'!$A:$A,$B21,'Base TU'!$B:$B,"NORTE")/1000</f>
        <v>0</v>
      </c>
      <c r="T21" s="11">
        <f>SUMIFS('Base TU'!U:U,'Base TU'!$A:$A,$B21,'Base TU'!$B:$B,"NORTE")/1000</f>
        <v>0</v>
      </c>
      <c r="U21" s="11">
        <f>SUMIFS('Base TU'!V:V,'Base TU'!$A:$A,$B21,'Base TU'!$B:$B,"NORTE")/1000</f>
        <v>0</v>
      </c>
      <c r="V21" s="11">
        <f>SUMIFS('Base TU'!W:W,'Base TU'!$A:$A,$B21,'Base TU'!$B:$B,"NORTE")/1000</f>
        <v>0</v>
      </c>
      <c r="W21" s="11">
        <f>SUMIFS('Base TU'!X:X,'Base TU'!$A:$A,$B21,'Base TU'!$B:$B,"NORTE")/1000</f>
        <v>0</v>
      </c>
      <c r="X21" s="11">
        <f>SUMIFS('Base TU'!Y:Y,'Base TU'!$A:$A,$B21,'Base TU'!$B:$B,"NORTE")/1000</f>
        <v>0</v>
      </c>
      <c r="Y21" s="11">
        <f>SUMIFS('Base TU'!Z:Z,'Base TU'!$A:$A,$B21,'Base TU'!$B:$B,"NORTE")/1000</f>
        <v>0</v>
      </c>
      <c r="Z21" s="11">
        <f>SUMIFS('Base TU'!AA:AA,'Base TU'!$A:$A,$B21,'Base TU'!$B:$B,"NORTE")/1000</f>
        <v>0</v>
      </c>
      <c r="AA21" s="11">
        <f>SUMIFS('Base TU'!AB:AB,'Base TU'!$A:$A,$B21,'Base TU'!$B:$B,"NORTE")/1000</f>
        <v>0</v>
      </c>
      <c r="AB21" s="11">
        <f>SUMIFS('Base TU'!AC:AC,'Base TU'!$A:$A,$B21,'Base TU'!$B:$B,"NORTE")/1000</f>
        <v>0</v>
      </c>
      <c r="AD21" s="11">
        <f>SUMIFS('Base TU'!AE:AE,'Base TU'!$A:$A,$B21,'Base TU'!$B:$B,"NORTE")/1000</f>
        <v>0</v>
      </c>
      <c r="AE21" s="11">
        <f>SUMIFS('Base TU'!AF:AF,'Base TU'!$A:$A,$B21,'Base TU'!$B:$B,"NORTE")/1000</f>
        <v>0</v>
      </c>
      <c r="AF21" s="11">
        <f>SUMIFS('Base TU'!AG:AG,'Base TU'!$A:$A,$B21,'Base TU'!$B:$B,"NORTE")/1000</f>
        <v>0</v>
      </c>
      <c r="AG21" s="11">
        <f>SUMIFS('Base TU'!AH:AH,'Base TU'!$A:$A,$B21,'Base TU'!$B:$B,"NORTE")/1000</f>
        <v>0</v>
      </c>
      <c r="AH21" s="11">
        <f>SUMIFS('Base TU'!AI:AI,'Base TU'!$A:$A,$B21,'Base TU'!$B:$B,"NORTE")/1000</f>
        <v>0</v>
      </c>
      <c r="AI21" s="11">
        <f>SUMIFS('Base TU'!AJ:AJ,'Base TU'!$A:$A,$B21,'Base TU'!$B:$B,"NORTE")/1000</f>
        <v>0</v>
      </c>
      <c r="AJ21" s="11">
        <f>SUMIFS('Base TU'!AK:AK,'Base TU'!$A:$A,$B21,'Base TU'!$B:$B,"NORTE")/1000</f>
        <v>0</v>
      </c>
      <c r="AK21" s="11">
        <f>SUMIFS('Base TU'!AL:AL,'Base TU'!$A:$A,$B21,'Base TU'!$B:$B,"NORTE")/1000</f>
        <v>0</v>
      </c>
      <c r="AL21" s="11">
        <f>SUMIFS('Base TU'!AM:AM,'Base TU'!$A:$A,$B21,'Base TU'!$B:$B,"NORTE")/1000</f>
        <v>0</v>
      </c>
      <c r="AM21" s="11">
        <f>SUMIFS('Base TU'!AN:AN,'Base TU'!$A:$A,$B21,'Base TU'!$B:$B,"NORTE")/1000</f>
        <v>0</v>
      </c>
      <c r="AN21" s="11">
        <f>SUMIFS('Base TU'!AO:AO,'Base TU'!$A:$A,$B21,'Base TU'!$B:$B,"NORTE")/1000</f>
        <v>0</v>
      </c>
      <c r="AO21" s="11">
        <f>SUMIFS('Base TU'!AP:AP,'Base TU'!$A:$A,$B21,'Base TU'!$B:$B,"NORTE")/1000</f>
        <v>0</v>
      </c>
      <c r="AQ21" s="11">
        <f>SUMIFS('Base TU'!AR:AR,'Base TU'!$A:$A,$B21,'Base TU'!$B:$B,"NORTE")/1000</f>
        <v>0</v>
      </c>
      <c r="AR21" s="11">
        <f>SUMIFS('Base TU'!AS:AS,'Base TU'!$A:$A,$B21,'Base TU'!$B:$B,"NORTE")/1000</f>
        <v>0</v>
      </c>
      <c r="AS21" s="11">
        <f>SUMIFS('Base TU'!AT:AT,'Base TU'!$A:$A,$B21,'Base TU'!$B:$B,"NORTE")/1000</f>
        <v>0</v>
      </c>
      <c r="AT21" s="11">
        <f>SUMIFS('Base TU'!AU:AU,'Base TU'!$A:$A,$B21,'Base TU'!$B:$B,"NORTE")/1000</f>
        <v>0</v>
      </c>
      <c r="AU21" s="11">
        <f>SUMIFS('Base TU'!AV:AV,'Base TU'!$A:$A,$B21,'Base TU'!$B:$B,"NORTE")/1000</f>
        <v>0</v>
      </c>
      <c r="AV21" s="11">
        <f>SUMIFS('Base TU'!AW:AW,'Base TU'!$A:$A,$B21,'Base TU'!$B:$B,"NORTE")/1000</f>
        <v>0</v>
      </c>
      <c r="AW21" s="11">
        <f>SUMIFS('Base TU'!AX:AX,'Base TU'!$A:$A,$B21,'Base TU'!$B:$B,"NORTE")/1000</f>
        <v>0</v>
      </c>
      <c r="AX21" s="11">
        <f>SUMIFS('Base TU'!AY:AY,'Base TU'!$A:$A,$B21,'Base TU'!$B:$B,"NORTE")/1000</f>
        <v>0</v>
      </c>
      <c r="AY21" s="11">
        <f>SUMIFS('Base TU'!AZ:AZ,'Base TU'!$A:$A,$B21,'Base TU'!$B:$B,"NORTE")/1000</f>
        <v>0</v>
      </c>
      <c r="AZ21" s="11">
        <f>SUMIFS('Base TU'!BA:BA,'Base TU'!$A:$A,$B21,'Base TU'!$B:$B,"NORTE")/1000</f>
        <v>0</v>
      </c>
      <c r="BA21" s="11">
        <f>SUMIFS('Base TU'!BB:BB,'Base TU'!$A:$A,$B21,'Base TU'!$B:$B,"NORTE")/1000</f>
        <v>0</v>
      </c>
      <c r="BB21" s="11">
        <f>SUMIFS('Base TU'!BC:BC,'Base TU'!$A:$A,$B21,'Base TU'!$B:$B,"NORTE")/1000</f>
        <v>0</v>
      </c>
      <c r="BD21" s="11">
        <f>SUMIFS('Base TU'!BE:BE,'Base TU'!$A:$A,$B21,'Base TU'!$B:$B,"NORTE")/1000</f>
        <v>0</v>
      </c>
      <c r="BE21" s="11">
        <f>SUMIFS('Base TU'!BF:BF,'Base TU'!$A:$A,$B21,'Base TU'!$B:$B,"NORTE")/1000</f>
        <v>0</v>
      </c>
      <c r="BF21" s="11">
        <f>SUMIFS('Base TU'!BG:BG,'Base TU'!$A:$A,$B21,'Base TU'!$B:$B,"NORTE")/1000</f>
        <v>0</v>
      </c>
      <c r="BG21" s="11">
        <f>SUMIFS('Base TU'!BH:BH,'Base TU'!$A:$A,$B21,'Base TU'!$B:$B,"NORTE")/1000</f>
        <v>0</v>
      </c>
      <c r="BH21" s="11">
        <f>SUMIFS('Base TU'!BI:BI,'Base TU'!$A:$A,$B21,'Base TU'!$B:$B,"NORTE")/1000</f>
        <v>0</v>
      </c>
      <c r="BI21" s="11">
        <f>SUMIFS('Base TU'!BJ:BJ,'Base TU'!$A:$A,$B21,'Base TU'!$B:$B,"NORTE")/1000</f>
        <v>0</v>
      </c>
      <c r="BJ21" s="11">
        <f>SUMIFS('Base TU'!BK:BK,'Base TU'!$A:$A,$B21,'Base TU'!$B:$B,"NORTE")/1000</f>
        <v>0</v>
      </c>
      <c r="BK21" s="11">
        <f>SUMIFS('Base TU'!BL:BL,'Base TU'!$A:$A,$B21,'Base TU'!$B:$B,"NORTE")/1000</f>
        <v>0</v>
      </c>
      <c r="BL21" s="11">
        <f>SUMIFS('Base TU'!BM:BM,'Base TU'!$A:$A,$B21,'Base TU'!$B:$B,"NORTE")/1000</f>
        <v>0</v>
      </c>
      <c r="BM21" s="11">
        <f>SUMIFS('Base TU'!BN:BN,'Base TU'!$A:$A,$B21,'Base TU'!$B:$B,"NORTE")/1000</f>
        <v>0</v>
      </c>
      <c r="BN21" s="11">
        <f>SUMIFS('Base TU'!BO:BO,'Base TU'!$A:$A,$B21,'Base TU'!$B:$B,"NORTE")/1000</f>
        <v>0</v>
      </c>
      <c r="BO21" s="11">
        <f>SUMIFS('Base TU'!BP:BP,'Base TU'!$A:$A,$B21,'Base TU'!$B:$B,"NORTE")/1000</f>
        <v>0</v>
      </c>
      <c r="BQ21" s="11">
        <f>SUMIFS('Base TU'!BR:BR,'Base TU'!$A:$A,$B21,'Base TU'!$B:$B,"NORTE")/1000</f>
        <v>0</v>
      </c>
      <c r="BR21" s="11">
        <f>SUMIFS('Base TU'!BS:BS,'Base TU'!$A:$A,$B21,'Base TU'!$B:$B,"NORTE")/1000</f>
        <v>0</v>
      </c>
      <c r="BS21" s="11">
        <f>SUMIFS('Base TU'!BT:BT,'Base TU'!$A:$A,$B21,'Base TU'!$B:$B,"NORTE")/1000</f>
        <v>0</v>
      </c>
      <c r="BT21" s="11">
        <f>SUMIFS('Base TU'!BU:BU,'Base TU'!$A:$A,$B21,'Base TU'!$B:$B,"NORTE")/1000</f>
        <v>0</v>
      </c>
      <c r="BU21" s="11">
        <f>SUMIFS('Base TU'!BV:BV,'Base TU'!$A:$A,$B21,'Base TU'!$B:$B,"NORTE")/1000</f>
        <v>0</v>
      </c>
      <c r="BV21" s="11">
        <f>SUMIFS('Base TU'!BW:BW,'Base TU'!$A:$A,$B21,'Base TU'!$B:$B,"NORTE")/1000</f>
        <v>0</v>
      </c>
      <c r="BW21" s="11">
        <f>SUMIFS('Base TU'!BX:BX,'Base TU'!$A:$A,$B21,'Base TU'!$B:$B,"NORTE")/1000</f>
        <v>0</v>
      </c>
      <c r="BX21" s="11">
        <f>SUMIFS('Base TU'!BY:BY,'Base TU'!$A:$A,$B21,'Base TU'!$B:$B,"NORTE")/1000</f>
        <v>0</v>
      </c>
      <c r="BY21" s="11">
        <f>SUMIFS('Base TU'!BZ:BZ,'Base TU'!$A:$A,$B21,'Base TU'!$B:$B,"NORTE")/1000</f>
        <v>0</v>
      </c>
      <c r="BZ21" s="11">
        <f>SUMIFS('Base TU'!CA:CA,'Base TU'!$A:$A,$B21,'Base TU'!$B:$B,"NORTE")/1000</f>
        <v>0</v>
      </c>
      <c r="CA21" s="11">
        <f>SUMIFS('Base TU'!CB:CB,'Base TU'!$A:$A,$B21,'Base TU'!$B:$B,"NORTE")/1000</f>
        <v>0</v>
      </c>
      <c r="CB21" s="11">
        <f>SUMIFS('Base TU'!CC:CC,'Base TU'!$A:$A,$B21,'Base TU'!$B:$B,"NORTE")/1000</f>
        <v>0</v>
      </c>
    </row>
    <row r="23" spans="1:80" ht="15.75" x14ac:dyDescent="0.25">
      <c r="A23" s="5"/>
      <c r="B23" s="6" t="s">
        <v>144</v>
      </c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</row>
    <row r="24" spans="1:80" ht="15.75" x14ac:dyDescent="0.25">
      <c r="A24" s="5"/>
      <c r="B24" s="12" t="s">
        <v>130</v>
      </c>
      <c r="D24" s="11">
        <f>'Rumo BD'!C10/1000</f>
        <v>563.94399999999996</v>
      </c>
      <c r="E24" s="11">
        <f>'Rumo BD'!D10/1000</f>
        <v>1034.725146</v>
      </c>
      <c r="F24" s="11">
        <f>'Rumo BD'!E10/1000</f>
        <v>1256.2875680000002</v>
      </c>
      <c r="G24" s="11">
        <f>'Rumo BD'!F10/1000</f>
        <v>790.29090199999996</v>
      </c>
      <c r="H24" s="11">
        <f>'Rumo BD'!G10/1000</f>
        <v>1385.839786</v>
      </c>
      <c r="I24" s="11">
        <f>'Rumo BD'!H10/1000</f>
        <v>1337.2284069999998</v>
      </c>
      <c r="J24" s="11">
        <f>'Rumo BD'!I10/1000</f>
        <v>1446.5915230000001</v>
      </c>
      <c r="K24" s="11">
        <f>'Rumo BD'!J10/1000</f>
        <v>1370.670883</v>
      </c>
      <c r="L24" s="11">
        <f>'Rumo BD'!K10/1000</f>
        <v>1335.4415190000002</v>
      </c>
      <c r="M24" s="11">
        <f>'Rumo BD'!L10/1000</f>
        <v>1002.999902</v>
      </c>
      <c r="N24" s="11">
        <f>'Rumo BD'!M10/1000</f>
        <v>991.27300100000002</v>
      </c>
      <c r="O24" s="11">
        <f>'Rumo BD'!N10/1000</f>
        <v>598.403908</v>
      </c>
      <c r="Q24" s="11">
        <f>'Rumo BD'!P10/1000</f>
        <v>448.69178600000004</v>
      </c>
      <c r="R24" s="11">
        <f>'Rumo BD'!Q10/1000</f>
        <v>990.33767399999999</v>
      </c>
      <c r="S24" s="11">
        <f>'Rumo BD'!R10/1000</f>
        <v>1062.339528</v>
      </c>
      <c r="T24" s="11">
        <f>'Rumo BD'!S10/1000</f>
        <v>728.49934499999995</v>
      </c>
      <c r="U24" s="11">
        <f>'Rumo BD'!T10/1000</f>
        <v>1386.04321</v>
      </c>
      <c r="V24" s="11">
        <f>'Rumo BD'!U10/1000</f>
        <v>1177.1301960000001</v>
      </c>
      <c r="W24" s="11">
        <f>'Rumo BD'!V10/1000</f>
        <v>1198.89724</v>
      </c>
      <c r="X24" s="11">
        <f>'Rumo BD'!W10/1000</f>
        <v>1305.7225740000001</v>
      </c>
      <c r="Y24" s="11">
        <f>'Rumo BD'!X10/1000</f>
        <v>1462.392844</v>
      </c>
      <c r="Z24" s="11">
        <f>'Rumo BD'!Y10/1000</f>
        <v>1422.8486189999999</v>
      </c>
      <c r="AA24" s="11">
        <f>'Rumo BD'!Z10/1000</f>
        <v>1202.030622</v>
      </c>
      <c r="AB24" s="11">
        <f>'Rumo BD'!AA10/1000</f>
        <v>748.33121099999994</v>
      </c>
      <c r="AD24" s="11">
        <f>'Rumo BD'!AC10/1000</f>
        <v>575.25229800000011</v>
      </c>
      <c r="AE24" s="11">
        <f>'Rumo BD'!AD10/1000</f>
        <v>894.19707600000004</v>
      </c>
      <c r="AF24" s="11">
        <f>'Rumo BD'!AE10/1000</f>
        <v>1004.462753</v>
      </c>
      <c r="AG24" s="11">
        <f>'Rumo BD'!AF10/1000</f>
        <v>770.34461599999997</v>
      </c>
      <c r="AH24" s="11">
        <f>'Rumo BD'!AG10/1000</f>
        <v>860.54832499999998</v>
      </c>
      <c r="AI24" s="11">
        <f>'Rumo BD'!AH10/1000</f>
        <v>1041.4643060000001</v>
      </c>
      <c r="AJ24" s="11">
        <f>'Rumo BD'!AI10/1000</f>
        <v>1139.3327389999999</v>
      </c>
      <c r="AK24" s="11">
        <f>'Rumo BD'!AJ10/1000</f>
        <v>1028.6506129999998</v>
      </c>
      <c r="AL24" s="11">
        <f>'Rumo BD'!AK10/1000</f>
        <v>1300.371042</v>
      </c>
      <c r="AM24" s="11">
        <f>'Rumo BD'!AL10/1000</f>
        <v>578.96342099999993</v>
      </c>
      <c r="AN24" s="11">
        <f>'Rumo BD'!AM10/1000</f>
        <v>1127.2850169999999</v>
      </c>
      <c r="AO24" s="11">
        <f>'Rumo BD'!AN10/1000</f>
        <v>1079.664777</v>
      </c>
      <c r="AQ24" s="11">
        <f>'Rumo BD'!AP10/1000</f>
        <v>849.24155000000007</v>
      </c>
      <c r="AR24" s="11">
        <f>'Rumo BD'!AQ10/1000</f>
        <v>848.43707999999992</v>
      </c>
      <c r="AS24" s="11">
        <f>'Rumo BD'!AR10/1000</f>
        <v>1122.6431399999999</v>
      </c>
      <c r="AT24" s="11">
        <f>'Rumo BD'!AS10/1000</f>
        <v>820.90233000000001</v>
      </c>
      <c r="AU24" s="11">
        <f>'Rumo BD'!AT10/1000</f>
        <v>683.43934000000002</v>
      </c>
      <c r="AV24" s="11">
        <f>'Rumo BD'!AU10/1000</f>
        <v>1123.12553</v>
      </c>
      <c r="AW24" s="11">
        <f>'Rumo BD'!AV10/1000</f>
        <v>1175.6769299999999</v>
      </c>
      <c r="AX24" s="11">
        <f>'Rumo BD'!AW10/1000</f>
        <v>971.10751000000005</v>
      </c>
      <c r="AY24" s="11">
        <f>'Rumo BD'!AX10/1000</f>
        <v>953.16534000000001</v>
      </c>
      <c r="AZ24" s="11">
        <f>'Rumo BD'!AY10/1000</f>
        <v>1148.33692</v>
      </c>
      <c r="BA24" s="11">
        <f>'Rumo BD'!AZ10/1000</f>
        <v>766.63091000000009</v>
      </c>
      <c r="BB24" s="11">
        <f>'Rumo BD'!BA10/1000</f>
        <v>750.42047000000002</v>
      </c>
      <c r="BD24" s="11">
        <f>'Rumo BD'!BC10/1000</f>
        <v>593.45799</v>
      </c>
      <c r="BE24" s="11">
        <f>'Rumo BD'!BD10/1000</f>
        <v>844.55329000000006</v>
      </c>
      <c r="BF24" s="11">
        <f>'Rumo BD'!BE10/1000</f>
        <v>1106.75332</v>
      </c>
      <c r="BG24" s="11">
        <f>'Rumo BD'!BF10/1000</f>
        <v>1257.8714399999999</v>
      </c>
      <c r="BH24" s="11">
        <f>'Rumo BD'!BG10/1000</f>
        <v>1654.9123300000001</v>
      </c>
      <c r="BI24" s="11">
        <f>'Rumo BD'!BH10/1000</f>
        <v>1210.7697599999999</v>
      </c>
      <c r="BJ24" s="11">
        <f>'Rumo BD'!BI10/1000</f>
        <v>1452.7168700000002</v>
      </c>
      <c r="BK24" s="11">
        <f>'Rumo BD'!BJ10/1000</f>
        <v>1502.8918899999999</v>
      </c>
      <c r="BL24" s="11">
        <f>'Rumo BD'!BK10/1000</f>
        <v>1289.8112900000001</v>
      </c>
      <c r="BM24" s="11">
        <f>'Rumo BD'!BL10/1000</f>
        <v>1181.0653300000001</v>
      </c>
      <c r="BN24" s="11">
        <f>'Rumo BD'!BM10/1000</f>
        <v>1208.73676</v>
      </c>
      <c r="BO24" s="11">
        <f>'Rumo BD'!BN10/1000</f>
        <v>1143.1041399999999</v>
      </c>
      <c r="BQ24" s="11">
        <f>'Rumo BD'!BP10/1000</f>
        <v>644.08199999999999</v>
      </c>
      <c r="BR24" s="11">
        <f>'Rumo BD'!BQ10/1000</f>
        <v>845.28908999999999</v>
      </c>
      <c r="BS24" s="11">
        <f>'Rumo BD'!BR10/1000</f>
        <v>1374.48848</v>
      </c>
      <c r="BT24" s="11">
        <f>'Rumo BD'!BS10/1000</f>
        <v>1178.8648700000001</v>
      </c>
      <c r="BU24" s="11">
        <f>'Rumo BD'!BT10/1000</f>
        <v>1286.0656000000001</v>
      </c>
      <c r="BV24" s="11">
        <f>'Rumo BD'!BU10/1000</f>
        <v>1171.8168780000001</v>
      </c>
      <c r="BW24" s="11">
        <f>'Rumo BD'!BV10/1000</f>
        <v>0</v>
      </c>
      <c r="BX24" s="11">
        <f>'Rumo BD'!BW10/1000</f>
        <v>0</v>
      </c>
      <c r="BY24" s="11">
        <f>'Rumo BD'!BX10/1000</f>
        <v>0</v>
      </c>
      <c r="BZ24" s="11">
        <f>'Rumo BD'!BY10/1000</f>
        <v>0</v>
      </c>
      <c r="CA24" s="11">
        <f>'Rumo BD'!BZ10/1000</f>
        <v>0</v>
      </c>
      <c r="CB24" s="11">
        <f>'Rumo BD'!CA10/1000</f>
        <v>0</v>
      </c>
    </row>
    <row r="25" spans="1:80" ht="15.75" x14ac:dyDescent="0.25">
      <c r="A25" s="5"/>
      <c r="B25" s="12" t="s">
        <v>145</v>
      </c>
      <c r="D25" s="11">
        <f>'Rumo BD'!C11/1000</f>
        <v>729.09867399999996</v>
      </c>
      <c r="E25" s="11">
        <f>'Rumo BD'!D11/1000</f>
        <v>1067.7981090000001</v>
      </c>
      <c r="F25" s="11">
        <f>'Rumo BD'!E11/1000</f>
        <v>886.89300000000003</v>
      </c>
      <c r="G25" s="11">
        <f>'Rumo BD'!F11/1000</f>
        <v>179.87980999999999</v>
      </c>
      <c r="H25" s="11">
        <f>'Rumo BD'!G11/1000</f>
        <v>429.34505999999999</v>
      </c>
      <c r="I25" s="11">
        <f>'Rumo BD'!H11/1000</f>
        <v>573.34385999999995</v>
      </c>
      <c r="J25" s="11">
        <f>'Rumo BD'!I11/1000</f>
        <v>466.91241899999977</v>
      </c>
      <c r="K25" s="11">
        <f>'Rumo BD'!J11/1000</f>
        <v>531.46580699999981</v>
      </c>
      <c r="L25" s="11">
        <f>'Rumo BD'!K11/1000</f>
        <v>496.56652200000002</v>
      </c>
      <c r="M25" s="11">
        <f>'Rumo BD'!L11/1000</f>
        <v>561.48228700000004</v>
      </c>
      <c r="N25" s="11">
        <f>'Rumo BD'!M11/1000</f>
        <v>420.73100800000026</v>
      </c>
      <c r="O25" s="11">
        <f>'Rumo BD'!N11/1000</f>
        <v>254.09882099999996</v>
      </c>
      <c r="Q25" s="11">
        <f>'Rumo BD'!P11/1000</f>
        <v>213.88675000000001</v>
      </c>
      <c r="R25" s="11">
        <f>'Rumo BD'!Q11/1000</f>
        <v>340.74869999999993</v>
      </c>
      <c r="S25" s="11">
        <f>'Rumo BD'!R11/1000</f>
        <v>306.41654399999999</v>
      </c>
      <c r="T25" s="11">
        <f>'Rumo BD'!S11/1000</f>
        <v>241.59591900000007</v>
      </c>
      <c r="U25" s="11">
        <f>'Rumo BD'!T11/1000</f>
        <v>533.24844799999994</v>
      </c>
      <c r="V25" s="11">
        <f>'Rumo BD'!U11/1000</f>
        <v>538.28774500000009</v>
      </c>
      <c r="W25" s="11">
        <f>'Rumo BD'!V11/1000</f>
        <v>399.64013400000022</v>
      </c>
      <c r="X25" s="11">
        <f>'Rumo BD'!W11/1000</f>
        <v>433.39075900000006</v>
      </c>
      <c r="Y25" s="11">
        <f>'Rumo BD'!X11/1000</f>
        <v>475.42910099999983</v>
      </c>
      <c r="Z25" s="11">
        <f>'Rumo BD'!Y11/1000</f>
        <v>451.94466299999971</v>
      </c>
      <c r="AA25" s="11">
        <f>'Rumo BD'!Z11/1000</f>
        <v>371.50363100000015</v>
      </c>
      <c r="AB25" s="11">
        <f>'Rumo BD'!AA11/1000</f>
        <v>218.29270100000005</v>
      </c>
      <c r="AD25" s="11">
        <f>'Rumo BD'!AC11/1000</f>
        <v>284.31497499999989</v>
      </c>
      <c r="AE25" s="11">
        <f>'Rumo BD'!AD11/1000</f>
        <v>312.54101500000002</v>
      </c>
      <c r="AF25" s="11">
        <f>'Rumo BD'!AE11/1000</f>
        <v>509.32677500000011</v>
      </c>
      <c r="AG25" s="11">
        <f>'Rumo BD'!AF11/1000</f>
        <v>240.08712500000007</v>
      </c>
      <c r="AH25" s="11">
        <f>'Rumo BD'!AG11/1000</f>
        <v>540.74277899999959</v>
      </c>
      <c r="AI25" s="11">
        <f>'Rumo BD'!AH11/1000</f>
        <v>683.71264600000018</v>
      </c>
      <c r="AJ25" s="11">
        <f>'Rumo BD'!AI11/1000</f>
        <v>440.17774200000008</v>
      </c>
      <c r="AK25" s="11">
        <f>'Rumo BD'!AJ11/1000</f>
        <v>337.17517199999992</v>
      </c>
      <c r="AL25" s="11">
        <f>'Rumo BD'!AK11/1000</f>
        <v>457.1985699999999</v>
      </c>
      <c r="AM25" s="11">
        <f>'Rumo BD'!AL11/1000</f>
        <v>356.70425999999998</v>
      </c>
      <c r="AN25" s="11">
        <f>'Rumo BD'!AM11/1000</f>
        <v>262.02019400000012</v>
      </c>
      <c r="AO25" s="11">
        <f>'Rumo BD'!AN11/1000</f>
        <v>250.21187899999998</v>
      </c>
      <c r="AQ25" s="11">
        <f>'Rumo BD'!AP11/1000</f>
        <v>366.34309999999999</v>
      </c>
      <c r="AR25" s="11">
        <f>'Rumo BD'!AQ11/1000</f>
        <v>414.35300999999998</v>
      </c>
      <c r="AS25" s="11">
        <f>'Rumo BD'!AR11/1000</f>
        <v>466.17480999999998</v>
      </c>
      <c r="AT25" s="11">
        <f>'Rumo BD'!AS11/1000</f>
        <v>274.82718</v>
      </c>
      <c r="AU25" s="11">
        <f>'Rumo BD'!AT11/1000</f>
        <v>427.63938999999999</v>
      </c>
      <c r="AV25" s="11">
        <f>'Rumo BD'!AU11/1000</f>
        <v>383.77843999999999</v>
      </c>
      <c r="AW25" s="11">
        <f>'Rumo BD'!AV11/1000</f>
        <v>266.76515999999998</v>
      </c>
      <c r="AX25" s="11">
        <f>'Rumo BD'!AW11/1000</f>
        <v>366.02146000000005</v>
      </c>
      <c r="AY25" s="11">
        <f>'Rumo BD'!AX11/1000</f>
        <v>365.69380999999998</v>
      </c>
      <c r="AZ25" s="11">
        <f>'Rumo BD'!AY11/1000</f>
        <v>353.07976000000002</v>
      </c>
      <c r="BA25" s="11">
        <f>'Rumo BD'!AZ11/1000</f>
        <v>287.01044000000002</v>
      </c>
      <c r="BB25" s="11">
        <f>'Rumo BD'!BA11/1000</f>
        <v>363.54597999999999</v>
      </c>
      <c r="BD25" s="11">
        <f>'Rumo BD'!BC11/1000</f>
        <v>389.62268</v>
      </c>
      <c r="BE25" s="11">
        <f>'Rumo BD'!BD11/1000</f>
        <v>440.34727000000004</v>
      </c>
      <c r="BF25" s="11">
        <f>'Rumo BD'!BE11/1000</f>
        <v>316.39077000000003</v>
      </c>
      <c r="BG25" s="11">
        <f>'Rumo BD'!BF11/1000</f>
        <v>472.88797</v>
      </c>
      <c r="BH25" s="11">
        <f>'Rumo BD'!BG11/1000</f>
        <v>562.33517000000006</v>
      </c>
      <c r="BI25" s="11">
        <f>'Rumo BD'!BH11/1000</f>
        <v>561.16909999999996</v>
      </c>
      <c r="BJ25" s="11">
        <f>'Rumo BD'!BI11/1000</f>
        <v>581.30233999999996</v>
      </c>
      <c r="BK25" s="11">
        <f>'Rumo BD'!BJ11/1000</f>
        <v>725.88894999999991</v>
      </c>
      <c r="BL25" s="11">
        <f>'Rumo BD'!BK11/1000</f>
        <v>722.61734000000001</v>
      </c>
      <c r="BM25" s="11">
        <f>'Rumo BD'!BL11/1000</f>
        <v>839.41719999999998</v>
      </c>
      <c r="BN25" s="11">
        <f>'Rumo BD'!BM11/1000</f>
        <v>863.48901999999998</v>
      </c>
      <c r="BO25" s="11">
        <f>'Rumo BD'!BN11/1000</f>
        <v>557.85689000000002</v>
      </c>
      <c r="BQ25" s="11">
        <f>'Rumo BD'!BP11/1000</f>
        <v>441.35472999999996</v>
      </c>
      <c r="BR25" s="11">
        <f>'Rumo BD'!BQ11/1000</f>
        <v>268.37684999999999</v>
      </c>
      <c r="BS25" s="11">
        <f>'Rumo BD'!BR11/1000</f>
        <v>368.16843999999998</v>
      </c>
      <c r="BT25" s="11">
        <f>'Rumo BD'!BS11/1000</f>
        <v>309.18083000000001</v>
      </c>
      <c r="BU25" s="11">
        <f>'Rumo BD'!BT11/1000</f>
        <v>596.12175000000002</v>
      </c>
      <c r="BV25" s="11">
        <f>'Rumo BD'!BU11/1000</f>
        <v>631.75253999999984</v>
      </c>
      <c r="BW25" s="11">
        <f>'Rumo BD'!BV11/1000</f>
        <v>0</v>
      </c>
      <c r="BX25" s="11">
        <f>'Rumo BD'!BW11/1000</f>
        <v>0</v>
      </c>
      <c r="BY25" s="11">
        <f>'Rumo BD'!BX11/1000</f>
        <v>0</v>
      </c>
      <c r="BZ25" s="11">
        <f>'Rumo BD'!BY11/1000</f>
        <v>0</v>
      </c>
      <c r="CA25" s="11">
        <f>'Rumo BD'!BZ11/1000</f>
        <v>0</v>
      </c>
      <c r="CB25" s="11">
        <f>'Rumo BD'!CA11/1000</f>
        <v>0</v>
      </c>
    </row>
    <row r="27" spans="1:80" ht="23.25" x14ac:dyDescent="0.35">
      <c r="B27" s="45" t="s">
        <v>199</v>
      </c>
      <c r="D27" s="2"/>
      <c r="E27" s="2"/>
      <c r="F27" s="4"/>
      <c r="G27" s="4"/>
      <c r="H27" s="2"/>
      <c r="I27" s="2"/>
      <c r="J27" s="3"/>
      <c r="K27" s="2"/>
      <c r="L27" s="2"/>
      <c r="M27" s="4"/>
      <c r="N27" s="4"/>
      <c r="O27" s="2"/>
      <c r="Q27" s="2"/>
      <c r="R27" s="2"/>
      <c r="S27" s="4"/>
      <c r="T27" s="4"/>
      <c r="U27" s="2"/>
      <c r="V27" s="2"/>
      <c r="W27" s="3"/>
      <c r="X27" s="2"/>
      <c r="Y27" s="2"/>
      <c r="Z27" s="4"/>
      <c r="AA27" s="4"/>
      <c r="AB27" s="2"/>
      <c r="AD27" s="3"/>
      <c r="AE27" s="2"/>
      <c r="AF27" s="2"/>
      <c r="AG27" s="4"/>
      <c r="AH27" s="4"/>
      <c r="AI27" s="2"/>
      <c r="AJ27" s="2"/>
      <c r="AK27" s="2"/>
      <c r="AL27" s="2"/>
      <c r="AM27" s="2"/>
      <c r="AN27" s="2"/>
      <c r="AO27" s="2"/>
      <c r="AQ27" s="2"/>
      <c r="AR27" s="2"/>
      <c r="AS27" s="2"/>
      <c r="AT27" s="4"/>
      <c r="AU27" s="4"/>
      <c r="AV27" s="2"/>
      <c r="AW27" s="2"/>
      <c r="AX27" s="2"/>
      <c r="AY27" s="2"/>
      <c r="AZ27" s="2"/>
      <c r="BA27" s="2"/>
      <c r="BB27" s="42"/>
      <c r="BD27" s="2"/>
      <c r="BE27" s="2"/>
      <c r="BF27" s="2"/>
      <c r="BG27" s="4"/>
      <c r="BH27" s="4"/>
      <c r="BI27" s="2"/>
      <c r="BJ27" s="2"/>
      <c r="BK27" s="2"/>
      <c r="BL27" s="2"/>
      <c r="BM27" s="2"/>
      <c r="BN27" s="2"/>
      <c r="BO27" s="42"/>
      <c r="BQ27" s="2"/>
      <c r="BR27" s="2"/>
      <c r="BS27" s="2"/>
      <c r="BT27" s="4"/>
      <c r="BU27" s="4"/>
      <c r="BV27" s="2"/>
      <c r="BW27" s="2"/>
      <c r="BX27" s="2"/>
      <c r="BY27" s="2"/>
      <c r="BZ27" s="2"/>
      <c r="CA27" s="2"/>
      <c r="CB27" s="42"/>
    </row>
    <row r="28" spans="1:80" ht="15.75" x14ac:dyDescent="0.25">
      <c r="B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D28" s="5"/>
      <c r="AE28" s="5"/>
      <c r="AF28" s="5"/>
      <c r="AG28" s="5"/>
      <c r="AH28" s="5"/>
      <c r="AI28" s="5"/>
      <c r="AJ28" s="5"/>
      <c r="AQ28" s="5"/>
      <c r="AR28" s="5"/>
      <c r="AS28" s="5"/>
      <c r="AT28" s="5"/>
      <c r="AU28" s="5"/>
      <c r="AV28" s="5"/>
      <c r="AW28" s="5"/>
      <c r="BD28" s="5"/>
      <c r="BE28" s="5"/>
      <c r="BF28" s="5"/>
      <c r="BG28" s="5"/>
      <c r="BH28" s="5"/>
      <c r="BI28" s="5"/>
      <c r="BJ28" s="5"/>
      <c r="BQ28" s="5"/>
      <c r="BR28" s="5"/>
      <c r="BS28" s="5"/>
      <c r="BT28" s="5"/>
      <c r="BU28" s="5"/>
      <c r="BV28" s="5"/>
      <c r="BW28" s="5"/>
    </row>
    <row r="29" spans="1:80" x14ac:dyDescent="0.25">
      <c r="B29" s="69"/>
      <c r="D29" s="68">
        <v>42370</v>
      </c>
      <c r="E29" s="68">
        <v>42401</v>
      </c>
      <c r="F29" s="68">
        <v>42430</v>
      </c>
      <c r="G29" s="68">
        <v>42461</v>
      </c>
      <c r="H29" s="68">
        <v>42491</v>
      </c>
      <c r="I29" s="68">
        <v>42522</v>
      </c>
      <c r="J29" s="68">
        <v>42552</v>
      </c>
      <c r="K29" s="68">
        <v>42583</v>
      </c>
      <c r="L29" s="68">
        <v>42614</v>
      </c>
      <c r="M29" s="68">
        <v>42644</v>
      </c>
      <c r="N29" s="68">
        <v>42675</v>
      </c>
      <c r="O29" s="68">
        <v>42705</v>
      </c>
      <c r="Q29" s="68">
        <v>42736</v>
      </c>
      <c r="R29" s="68">
        <v>42767</v>
      </c>
      <c r="S29" s="68">
        <v>42795</v>
      </c>
      <c r="T29" s="68">
        <v>42826</v>
      </c>
      <c r="U29" s="68">
        <v>42856</v>
      </c>
      <c r="V29" s="68">
        <v>42887</v>
      </c>
      <c r="W29" s="68">
        <v>42917</v>
      </c>
      <c r="X29" s="68">
        <v>42948</v>
      </c>
      <c r="Y29" s="68">
        <v>42979</v>
      </c>
      <c r="Z29" s="68">
        <v>43009</v>
      </c>
      <c r="AA29" s="68">
        <v>43040</v>
      </c>
      <c r="AB29" s="68">
        <v>43070</v>
      </c>
      <c r="AD29" s="68">
        <v>43101</v>
      </c>
      <c r="AE29" s="68">
        <v>43132</v>
      </c>
      <c r="AF29" s="68">
        <v>43160</v>
      </c>
      <c r="AG29" s="68">
        <v>43191</v>
      </c>
      <c r="AH29" s="68">
        <v>43221</v>
      </c>
      <c r="AI29" s="68">
        <v>43252</v>
      </c>
      <c r="AJ29" s="68">
        <v>43282</v>
      </c>
      <c r="AK29" s="68">
        <v>43313</v>
      </c>
      <c r="AL29" s="68">
        <v>43344</v>
      </c>
      <c r="AM29" s="68">
        <v>43374</v>
      </c>
      <c r="AN29" s="68">
        <v>43405</v>
      </c>
      <c r="AO29" s="68">
        <v>43435</v>
      </c>
      <c r="AQ29" s="68">
        <v>43466</v>
      </c>
      <c r="AR29" s="68">
        <v>43497</v>
      </c>
      <c r="AS29" s="68">
        <v>43525</v>
      </c>
      <c r="AT29" s="68">
        <v>43556</v>
      </c>
      <c r="AU29" s="68">
        <v>43586</v>
      </c>
      <c r="AV29" s="68">
        <v>43617</v>
      </c>
      <c r="AW29" s="68">
        <v>43647</v>
      </c>
      <c r="AX29" s="68">
        <v>43678</v>
      </c>
      <c r="AY29" s="68">
        <v>43709</v>
      </c>
      <c r="AZ29" s="68">
        <v>43739</v>
      </c>
      <c r="BA29" s="68">
        <v>43770</v>
      </c>
      <c r="BB29" s="68">
        <v>43800</v>
      </c>
      <c r="BD29" s="68">
        <v>43831</v>
      </c>
      <c r="BE29" s="68">
        <v>43862</v>
      </c>
      <c r="BF29" s="68">
        <v>43891</v>
      </c>
      <c r="BG29" s="68">
        <v>43922</v>
      </c>
      <c r="BH29" s="68">
        <v>43952</v>
      </c>
      <c r="BI29" s="68">
        <v>43983</v>
      </c>
      <c r="BJ29" s="68">
        <v>44013</v>
      </c>
      <c r="BK29" s="68">
        <v>44044</v>
      </c>
      <c r="BL29" s="68">
        <v>44075</v>
      </c>
      <c r="BM29" s="68">
        <v>44105</v>
      </c>
      <c r="BN29" s="68">
        <v>44136</v>
      </c>
      <c r="BO29" s="68">
        <v>44166</v>
      </c>
      <c r="BQ29" s="68">
        <v>44197</v>
      </c>
      <c r="BR29" s="68">
        <v>44228</v>
      </c>
      <c r="BS29" s="68">
        <v>44256</v>
      </c>
      <c r="BT29" s="68">
        <v>44287</v>
      </c>
      <c r="BU29" s="68">
        <v>44317</v>
      </c>
      <c r="BV29" s="68">
        <v>44348</v>
      </c>
      <c r="BW29" s="68">
        <v>44378</v>
      </c>
      <c r="BX29" s="68">
        <v>44409</v>
      </c>
      <c r="BY29" s="68">
        <v>44440</v>
      </c>
      <c r="BZ29" s="68">
        <v>44470</v>
      </c>
      <c r="CA29" s="68">
        <v>44501</v>
      </c>
      <c r="CB29" s="68">
        <v>44531</v>
      </c>
    </row>
    <row r="30" spans="1:80" x14ac:dyDescent="0.25">
      <c r="B30" s="69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D30" s="68"/>
      <c r="BE30" s="68"/>
      <c r="BF30" s="68"/>
      <c r="BG30" s="68"/>
      <c r="BH30" s="68"/>
      <c r="BI30" s="68"/>
      <c r="BJ30" s="68"/>
      <c r="BK30" s="68"/>
      <c r="BL30" s="68"/>
      <c r="BM30" s="68"/>
      <c r="BN30" s="68"/>
      <c r="BO30" s="68"/>
      <c r="BQ30" s="68"/>
      <c r="BR30" s="68"/>
      <c r="BS30" s="68"/>
      <c r="BT30" s="68"/>
      <c r="BU30" s="68"/>
      <c r="BV30" s="68"/>
      <c r="BW30" s="68"/>
      <c r="BX30" s="68"/>
      <c r="BY30" s="68"/>
      <c r="BZ30" s="68"/>
      <c r="CA30" s="68"/>
      <c r="CB30" s="68"/>
    </row>
    <row r="31" spans="1:80" ht="15.75" x14ac:dyDescent="0.25">
      <c r="A31" s="5"/>
      <c r="B31" s="6" t="s">
        <v>143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  <c r="X31" s="7">
        <v>0</v>
      </c>
      <c r="Y31" s="7">
        <v>0</v>
      </c>
      <c r="Z31" s="7">
        <v>0</v>
      </c>
      <c r="AA31" s="7">
        <v>0</v>
      </c>
      <c r="AB31" s="7">
        <v>0</v>
      </c>
      <c r="AD31" s="7">
        <v>0</v>
      </c>
      <c r="AE31" s="7">
        <v>0</v>
      </c>
      <c r="AF31" s="7">
        <v>0</v>
      </c>
      <c r="AG31" s="7">
        <v>0</v>
      </c>
      <c r="AH31" s="7">
        <v>0</v>
      </c>
      <c r="AI31" s="7">
        <v>0</v>
      </c>
      <c r="AJ31" s="7">
        <v>0</v>
      </c>
      <c r="AK31" s="7">
        <v>0</v>
      </c>
      <c r="AL31" s="7">
        <v>0</v>
      </c>
      <c r="AM31" s="7">
        <v>0</v>
      </c>
      <c r="AN31" s="7">
        <v>0</v>
      </c>
      <c r="AO31" s="7">
        <v>0</v>
      </c>
      <c r="AQ31" s="7">
        <v>0</v>
      </c>
      <c r="AR31" s="7">
        <v>0</v>
      </c>
      <c r="AS31" s="7">
        <v>0</v>
      </c>
      <c r="AT31" s="7">
        <v>0</v>
      </c>
      <c r="AU31" s="7">
        <v>0</v>
      </c>
      <c r="AV31" s="7">
        <v>0</v>
      </c>
      <c r="AW31" s="7">
        <v>0</v>
      </c>
      <c r="AX31" s="7">
        <v>0</v>
      </c>
      <c r="AY31" s="7">
        <v>0</v>
      </c>
      <c r="AZ31" s="7">
        <v>0</v>
      </c>
      <c r="BA31" s="7">
        <v>0</v>
      </c>
      <c r="BB31" s="7">
        <v>0</v>
      </c>
      <c r="BD31" s="7">
        <v>0</v>
      </c>
      <c r="BE31" s="7">
        <v>0</v>
      </c>
      <c r="BF31" s="7">
        <v>0</v>
      </c>
      <c r="BG31" s="7">
        <v>0</v>
      </c>
      <c r="BH31" s="7">
        <v>0</v>
      </c>
      <c r="BI31" s="7">
        <v>0</v>
      </c>
      <c r="BJ31" s="7">
        <v>0</v>
      </c>
      <c r="BK31" s="7">
        <v>0</v>
      </c>
      <c r="BL31" s="7">
        <v>0</v>
      </c>
      <c r="BM31" s="7">
        <v>0</v>
      </c>
      <c r="BN31" s="7">
        <v>0</v>
      </c>
      <c r="BO31" s="7">
        <v>0</v>
      </c>
      <c r="BQ31" s="7">
        <v>0</v>
      </c>
      <c r="BR31" s="7">
        <v>79.855999999999995</v>
      </c>
      <c r="BS31" s="7">
        <v>253.863</v>
      </c>
      <c r="BT31" s="7">
        <v>445.54300000000001</v>
      </c>
      <c r="BU31" s="7">
        <f>BU32</f>
        <v>339.08199999999999</v>
      </c>
      <c r="BV31" s="7">
        <f>BV32</f>
        <v>414.66900000000004</v>
      </c>
      <c r="BW31" s="7">
        <v>0</v>
      </c>
      <c r="BX31" s="7">
        <v>0</v>
      </c>
      <c r="BY31" s="7">
        <v>0</v>
      </c>
      <c r="BZ31" s="7">
        <v>0</v>
      </c>
      <c r="CA31" s="7">
        <v>0</v>
      </c>
      <c r="CB31" s="7">
        <v>0</v>
      </c>
    </row>
    <row r="32" spans="1:80" ht="15.75" x14ac:dyDescent="0.25">
      <c r="B32" s="8" t="s">
        <v>138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Q32" s="9">
        <v>0</v>
      </c>
      <c r="R32" s="9">
        <v>0</v>
      </c>
      <c r="S32" s="9">
        <v>0</v>
      </c>
      <c r="T32" s="9">
        <v>0</v>
      </c>
      <c r="U32" s="9">
        <v>0</v>
      </c>
      <c r="V32" s="9">
        <v>0</v>
      </c>
      <c r="W32" s="9">
        <v>0</v>
      </c>
      <c r="X32" s="9">
        <v>0</v>
      </c>
      <c r="Y32" s="9">
        <v>0</v>
      </c>
      <c r="Z32" s="9">
        <v>0</v>
      </c>
      <c r="AA32" s="9">
        <v>0</v>
      </c>
      <c r="AB32" s="9">
        <v>0</v>
      </c>
      <c r="AD32" s="9">
        <v>0</v>
      </c>
      <c r="AE32" s="9">
        <v>0</v>
      </c>
      <c r="AF32" s="9">
        <v>0</v>
      </c>
      <c r="AG32" s="9">
        <v>0</v>
      </c>
      <c r="AH32" s="9">
        <v>0</v>
      </c>
      <c r="AI32" s="9">
        <v>0</v>
      </c>
      <c r="AJ32" s="9">
        <v>0</v>
      </c>
      <c r="AK32" s="9">
        <v>0</v>
      </c>
      <c r="AL32" s="9">
        <v>0</v>
      </c>
      <c r="AM32" s="9">
        <v>0</v>
      </c>
      <c r="AN32" s="9">
        <v>0</v>
      </c>
      <c r="AO32" s="9">
        <v>0</v>
      </c>
      <c r="AQ32" s="9">
        <v>0</v>
      </c>
      <c r="AR32" s="9">
        <v>0</v>
      </c>
      <c r="AS32" s="9">
        <v>0</v>
      </c>
      <c r="AT32" s="9">
        <v>0</v>
      </c>
      <c r="AU32" s="9">
        <v>0</v>
      </c>
      <c r="AV32" s="9">
        <v>0</v>
      </c>
      <c r="AW32" s="9">
        <v>0</v>
      </c>
      <c r="AX32" s="9">
        <v>0</v>
      </c>
      <c r="AY32" s="9">
        <v>0</v>
      </c>
      <c r="AZ32" s="9">
        <v>0</v>
      </c>
      <c r="BA32" s="9">
        <v>0</v>
      </c>
      <c r="BB32" s="9">
        <v>0</v>
      </c>
      <c r="BD32" s="9">
        <v>0</v>
      </c>
      <c r="BE32" s="9">
        <v>0</v>
      </c>
      <c r="BF32" s="9">
        <v>0</v>
      </c>
      <c r="BG32" s="9">
        <v>0</v>
      </c>
      <c r="BH32" s="9">
        <v>0</v>
      </c>
      <c r="BI32" s="9">
        <v>0</v>
      </c>
      <c r="BJ32" s="9">
        <v>0</v>
      </c>
      <c r="BK32" s="9">
        <v>0</v>
      </c>
      <c r="BL32" s="9">
        <v>0</v>
      </c>
      <c r="BM32" s="9">
        <v>0</v>
      </c>
      <c r="BN32" s="9">
        <v>0</v>
      </c>
      <c r="BO32" s="9">
        <v>0</v>
      </c>
      <c r="BQ32" s="9">
        <v>0</v>
      </c>
      <c r="BR32" s="9">
        <v>79.855999999999995</v>
      </c>
      <c r="BS32" s="9">
        <v>253.863</v>
      </c>
      <c r="BT32" s="9">
        <v>445.54300000000001</v>
      </c>
      <c r="BU32" s="9">
        <f>BU33</f>
        <v>339.08199999999999</v>
      </c>
      <c r="BV32" s="9">
        <f>SUM(BV33:BV35)</f>
        <v>414.66900000000004</v>
      </c>
      <c r="BW32" s="9">
        <v>0</v>
      </c>
      <c r="BX32" s="9">
        <v>0</v>
      </c>
      <c r="BY32" s="9">
        <v>0</v>
      </c>
      <c r="BZ32" s="9">
        <v>0</v>
      </c>
      <c r="CA32" s="9">
        <v>0</v>
      </c>
      <c r="CB32" s="9">
        <v>0</v>
      </c>
    </row>
    <row r="33" spans="2:80" ht="15.75" x14ac:dyDescent="0.25">
      <c r="B33" s="10" t="s">
        <v>62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Q33" s="11">
        <v>0</v>
      </c>
      <c r="R33" s="11">
        <v>0</v>
      </c>
      <c r="S33" s="11">
        <v>0</v>
      </c>
      <c r="T33" s="11">
        <v>0</v>
      </c>
      <c r="U33" s="11">
        <v>0</v>
      </c>
      <c r="V33" s="11">
        <v>0</v>
      </c>
      <c r="W33" s="11">
        <v>0</v>
      </c>
      <c r="X33" s="11">
        <v>0</v>
      </c>
      <c r="Y33" s="11">
        <v>0</v>
      </c>
      <c r="Z33" s="11">
        <v>0</v>
      </c>
      <c r="AA33" s="11">
        <v>0</v>
      </c>
      <c r="AB33" s="11">
        <v>0</v>
      </c>
      <c r="AD33" s="11">
        <v>0</v>
      </c>
      <c r="AE33" s="11">
        <v>0</v>
      </c>
      <c r="AF33" s="11">
        <v>0</v>
      </c>
      <c r="AG33" s="11">
        <v>0</v>
      </c>
      <c r="AH33" s="11">
        <v>0</v>
      </c>
      <c r="AI33" s="11">
        <v>0</v>
      </c>
      <c r="AJ33" s="11">
        <v>0</v>
      </c>
      <c r="AK33" s="11">
        <v>0</v>
      </c>
      <c r="AL33" s="11">
        <v>0</v>
      </c>
      <c r="AM33" s="11">
        <v>0</v>
      </c>
      <c r="AN33" s="11">
        <v>0</v>
      </c>
      <c r="AO33" s="11">
        <v>0</v>
      </c>
      <c r="AQ33" s="11">
        <v>0</v>
      </c>
      <c r="AR33" s="11">
        <v>0</v>
      </c>
      <c r="AS33" s="11">
        <v>0</v>
      </c>
      <c r="AT33" s="11">
        <v>0</v>
      </c>
      <c r="AU33" s="11">
        <v>0</v>
      </c>
      <c r="AV33" s="11">
        <v>0</v>
      </c>
      <c r="AW33" s="11">
        <v>0</v>
      </c>
      <c r="AX33" s="11">
        <v>0</v>
      </c>
      <c r="AY33" s="11">
        <v>0</v>
      </c>
      <c r="AZ33" s="11">
        <v>0</v>
      </c>
      <c r="BA33" s="11">
        <v>0</v>
      </c>
      <c r="BB33" s="11">
        <v>0</v>
      </c>
      <c r="BD33" s="11">
        <v>0</v>
      </c>
      <c r="BE33" s="11">
        <v>0</v>
      </c>
      <c r="BF33" s="11">
        <v>0</v>
      </c>
      <c r="BG33" s="11">
        <v>0</v>
      </c>
      <c r="BH33" s="11">
        <v>0</v>
      </c>
      <c r="BI33" s="11">
        <v>0</v>
      </c>
      <c r="BJ33" s="11">
        <v>0</v>
      </c>
      <c r="BK33" s="11">
        <v>0</v>
      </c>
      <c r="BL33" s="11">
        <v>0</v>
      </c>
      <c r="BM33" s="11">
        <v>0</v>
      </c>
      <c r="BN33" s="11">
        <v>0</v>
      </c>
      <c r="BO33" s="11">
        <v>0</v>
      </c>
      <c r="BQ33" s="11">
        <v>0</v>
      </c>
      <c r="BR33" s="11">
        <v>79.855999999999995</v>
      </c>
      <c r="BS33" s="11">
        <v>253.863</v>
      </c>
      <c r="BT33" s="11">
        <v>445.54300000000001</v>
      </c>
      <c r="BU33" s="11">
        <f>339082/10^3</f>
        <v>339.08199999999999</v>
      </c>
      <c r="BV33" s="11">
        <f>372694/10^3</f>
        <v>372.69400000000002</v>
      </c>
      <c r="BW33" s="11">
        <v>0</v>
      </c>
      <c r="BX33" s="11">
        <v>0</v>
      </c>
      <c r="BY33" s="11">
        <v>0</v>
      </c>
      <c r="BZ33" s="11">
        <v>0</v>
      </c>
      <c r="CA33" s="11">
        <v>0</v>
      </c>
      <c r="CB33" s="11">
        <v>0</v>
      </c>
    </row>
    <row r="34" spans="2:80" ht="15.75" x14ac:dyDescent="0.25">
      <c r="B34" s="10" t="s">
        <v>54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Q34" s="11">
        <v>0</v>
      </c>
      <c r="R34" s="11">
        <v>0</v>
      </c>
      <c r="S34" s="11">
        <v>0</v>
      </c>
      <c r="T34" s="11">
        <v>0</v>
      </c>
      <c r="U34" s="11">
        <v>0</v>
      </c>
      <c r="V34" s="11">
        <v>0</v>
      </c>
      <c r="W34" s="11">
        <v>0</v>
      </c>
      <c r="X34" s="11">
        <v>0</v>
      </c>
      <c r="Y34" s="11">
        <v>0</v>
      </c>
      <c r="Z34" s="11">
        <v>0</v>
      </c>
      <c r="AA34" s="11">
        <v>0</v>
      </c>
      <c r="AB34" s="11">
        <v>0</v>
      </c>
      <c r="AD34" s="11">
        <v>0</v>
      </c>
      <c r="AE34" s="11">
        <v>0</v>
      </c>
      <c r="AF34" s="11">
        <v>0</v>
      </c>
      <c r="AG34" s="11">
        <v>0</v>
      </c>
      <c r="AH34" s="11">
        <v>0</v>
      </c>
      <c r="AI34" s="11">
        <v>0</v>
      </c>
      <c r="AJ34" s="11">
        <v>0</v>
      </c>
      <c r="AK34" s="11">
        <v>0</v>
      </c>
      <c r="AL34" s="11">
        <v>0</v>
      </c>
      <c r="AM34" s="11">
        <v>0</v>
      </c>
      <c r="AN34" s="11">
        <v>0</v>
      </c>
      <c r="AO34" s="11">
        <v>0</v>
      </c>
      <c r="AQ34" s="11">
        <v>0</v>
      </c>
      <c r="AR34" s="11">
        <v>0</v>
      </c>
      <c r="AS34" s="11">
        <v>0</v>
      </c>
      <c r="AT34" s="11">
        <v>0</v>
      </c>
      <c r="AU34" s="11">
        <v>0</v>
      </c>
      <c r="AV34" s="11">
        <v>0</v>
      </c>
      <c r="AW34" s="11">
        <v>0</v>
      </c>
      <c r="AX34" s="11">
        <v>0</v>
      </c>
      <c r="AY34" s="11">
        <v>0</v>
      </c>
      <c r="AZ34" s="11">
        <v>0</v>
      </c>
      <c r="BA34" s="11">
        <v>0</v>
      </c>
      <c r="BB34" s="11">
        <v>0</v>
      </c>
      <c r="BD34" s="11">
        <v>0</v>
      </c>
      <c r="BE34" s="11">
        <v>0</v>
      </c>
      <c r="BF34" s="11">
        <v>0</v>
      </c>
      <c r="BG34" s="11">
        <v>0</v>
      </c>
      <c r="BH34" s="11">
        <v>0</v>
      </c>
      <c r="BI34" s="11">
        <v>0</v>
      </c>
      <c r="BJ34" s="11">
        <v>0</v>
      </c>
      <c r="BK34" s="11">
        <v>0</v>
      </c>
      <c r="BL34" s="11">
        <v>0</v>
      </c>
      <c r="BM34" s="11">
        <v>0</v>
      </c>
      <c r="BN34" s="11">
        <v>0</v>
      </c>
      <c r="BO34" s="11">
        <v>0</v>
      </c>
      <c r="BQ34" s="11">
        <v>0</v>
      </c>
      <c r="BR34" s="11">
        <v>0</v>
      </c>
      <c r="BS34" s="11">
        <v>0</v>
      </c>
      <c r="BT34" s="11">
        <v>0</v>
      </c>
      <c r="BU34" s="11">
        <v>0</v>
      </c>
      <c r="BV34" s="11">
        <v>0</v>
      </c>
      <c r="BW34" s="11">
        <v>0</v>
      </c>
      <c r="BX34" s="11">
        <v>0</v>
      </c>
      <c r="BY34" s="11">
        <v>0</v>
      </c>
      <c r="BZ34" s="11">
        <v>0</v>
      </c>
      <c r="CA34" s="11">
        <v>0</v>
      </c>
      <c r="CB34" s="11">
        <v>0</v>
      </c>
    </row>
    <row r="35" spans="2:80" ht="15.75" x14ac:dyDescent="0.25">
      <c r="B35" s="10" t="s">
        <v>60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Q35" s="11">
        <v>0</v>
      </c>
      <c r="R35" s="11">
        <v>0</v>
      </c>
      <c r="S35" s="11">
        <v>0</v>
      </c>
      <c r="T35" s="11">
        <v>0</v>
      </c>
      <c r="U35" s="11">
        <v>0</v>
      </c>
      <c r="V35" s="11">
        <v>0</v>
      </c>
      <c r="W35" s="11">
        <v>0</v>
      </c>
      <c r="X35" s="11">
        <v>0</v>
      </c>
      <c r="Y35" s="11">
        <v>0</v>
      </c>
      <c r="Z35" s="11">
        <v>0</v>
      </c>
      <c r="AA35" s="11">
        <v>0</v>
      </c>
      <c r="AB35" s="11">
        <v>0</v>
      </c>
      <c r="AD35" s="11">
        <v>0</v>
      </c>
      <c r="AE35" s="11">
        <v>0</v>
      </c>
      <c r="AF35" s="11">
        <v>0</v>
      </c>
      <c r="AG35" s="11">
        <v>0</v>
      </c>
      <c r="AH35" s="11">
        <v>0</v>
      </c>
      <c r="AI35" s="11">
        <v>0</v>
      </c>
      <c r="AJ35" s="11">
        <v>0</v>
      </c>
      <c r="AK35" s="11">
        <v>0</v>
      </c>
      <c r="AL35" s="11">
        <v>0</v>
      </c>
      <c r="AM35" s="11">
        <v>0</v>
      </c>
      <c r="AN35" s="11">
        <v>0</v>
      </c>
      <c r="AO35" s="11">
        <v>0</v>
      </c>
      <c r="AQ35" s="11">
        <v>0</v>
      </c>
      <c r="AR35" s="11">
        <v>0</v>
      </c>
      <c r="AS35" s="11">
        <v>0</v>
      </c>
      <c r="AT35" s="11">
        <v>0</v>
      </c>
      <c r="AU35" s="11">
        <v>0</v>
      </c>
      <c r="AV35" s="11">
        <v>0</v>
      </c>
      <c r="AW35" s="11">
        <v>0</v>
      </c>
      <c r="AX35" s="11">
        <v>0</v>
      </c>
      <c r="AY35" s="11">
        <v>0</v>
      </c>
      <c r="AZ35" s="11">
        <v>0</v>
      </c>
      <c r="BA35" s="11">
        <v>0</v>
      </c>
      <c r="BB35" s="11">
        <v>0</v>
      </c>
      <c r="BD35" s="11">
        <v>0</v>
      </c>
      <c r="BE35" s="11">
        <v>0</v>
      </c>
      <c r="BF35" s="11">
        <v>0</v>
      </c>
      <c r="BG35" s="11">
        <v>0</v>
      </c>
      <c r="BH35" s="11">
        <v>0</v>
      </c>
      <c r="BI35" s="11">
        <v>0</v>
      </c>
      <c r="BJ35" s="11">
        <v>0</v>
      </c>
      <c r="BK35" s="11">
        <v>0</v>
      </c>
      <c r="BL35" s="11">
        <v>0</v>
      </c>
      <c r="BM35" s="11">
        <v>0</v>
      </c>
      <c r="BN35" s="11">
        <v>0</v>
      </c>
      <c r="BO35" s="11">
        <v>0</v>
      </c>
      <c r="BQ35" s="11">
        <v>0</v>
      </c>
      <c r="BR35" s="11">
        <v>0</v>
      </c>
      <c r="BS35" s="11">
        <v>0</v>
      </c>
      <c r="BT35" s="11">
        <v>0</v>
      </c>
      <c r="BU35" s="11">
        <v>0</v>
      </c>
      <c r="BV35" s="11">
        <f>41975/10^3</f>
        <v>41.975000000000001</v>
      </c>
      <c r="BW35" s="11">
        <v>0</v>
      </c>
      <c r="BX35" s="11">
        <v>0</v>
      </c>
      <c r="BY35" s="11">
        <v>0</v>
      </c>
      <c r="BZ35" s="11">
        <v>0</v>
      </c>
      <c r="CA35" s="11">
        <v>0</v>
      </c>
      <c r="CB35" s="11">
        <v>0</v>
      </c>
    </row>
    <row r="36" spans="2:80" ht="15.75" x14ac:dyDescent="0.25">
      <c r="B36" s="10" t="s">
        <v>45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Q36" s="11">
        <v>0</v>
      </c>
      <c r="R36" s="11">
        <v>0</v>
      </c>
      <c r="S36" s="11">
        <v>0</v>
      </c>
      <c r="T36" s="11">
        <v>0</v>
      </c>
      <c r="U36" s="11">
        <v>0</v>
      </c>
      <c r="V36" s="11">
        <v>0</v>
      </c>
      <c r="W36" s="11">
        <v>0</v>
      </c>
      <c r="X36" s="11">
        <v>0</v>
      </c>
      <c r="Y36" s="11">
        <v>0</v>
      </c>
      <c r="Z36" s="11">
        <v>0</v>
      </c>
      <c r="AA36" s="11">
        <v>0</v>
      </c>
      <c r="AB36" s="11">
        <v>0</v>
      </c>
      <c r="AD36" s="11">
        <v>0</v>
      </c>
      <c r="AE36" s="11">
        <v>0</v>
      </c>
      <c r="AF36" s="11">
        <v>0</v>
      </c>
      <c r="AG36" s="11">
        <v>0</v>
      </c>
      <c r="AH36" s="11">
        <v>0</v>
      </c>
      <c r="AI36" s="11">
        <v>0</v>
      </c>
      <c r="AJ36" s="11">
        <v>0</v>
      </c>
      <c r="AK36" s="11">
        <v>0</v>
      </c>
      <c r="AL36" s="11">
        <v>0</v>
      </c>
      <c r="AM36" s="11">
        <v>0</v>
      </c>
      <c r="AN36" s="11">
        <v>0</v>
      </c>
      <c r="AO36" s="11">
        <v>0</v>
      </c>
      <c r="AQ36" s="11">
        <v>0</v>
      </c>
      <c r="AR36" s="11">
        <v>0</v>
      </c>
      <c r="AS36" s="11">
        <v>0</v>
      </c>
      <c r="AT36" s="11">
        <v>0</v>
      </c>
      <c r="AU36" s="11">
        <v>0</v>
      </c>
      <c r="AV36" s="11">
        <v>0</v>
      </c>
      <c r="AW36" s="11">
        <v>0</v>
      </c>
      <c r="AX36" s="11">
        <v>0</v>
      </c>
      <c r="AY36" s="11">
        <v>0</v>
      </c>
      <c r="AZ36" s="11">
        <v>0</v>
      </c>
      <c r="BA36" s="11">
        <v>0</v>
      </c>
      <c r="BB36" s="11">
        <v>0</v>
      </c>
      <c r="BD36" s="11">
        <v>0</v>
      </c>
      <c r="BE36" s="11">
        <v>0</v>
      </c>
      <c r="BF36" s="11">
        <v>0</v>
      </c>
      <c r="BG36" s="11">
        <v>0</v>
      </c>
      <c r="BH36" s="11">
        <v>0</v>
      </c>
      <c r="BI36" s="11">
        <v>0</v>
      </c>
      <c r="BJ36" s="11">
        <v>0</v>
      </c>
      <c r="BK36" s="11">
        <v>0</v>
      </c>
      <c r="BL36" s="11">
        <v>0</v>
      </c>
      <c r="BM36" s="11">
        <v>0</v>
      </c>
      <c r="BN36" s="11">
        <v>0</v>
      </c>
      <c r="BO36" s="11">
        <v>0</v>
      </c>
      <c r="BQ36" s="11">
        <v>0</v>
      </c>
      <c r="BR36" s="11">
        <v>0</v>
      </c>
      <c r="BS36" s="11">
        <v>0</v>
      </c>
      <c r="BT36" s="11">
        <v>0</v>
      </c>
      <c r="BU36" s="11">
        <v>0</v>
      </c>
      <c r="BV36" s="11">
        <v>0</v>
      </c>
      <c r="BW36" s="11">
        <v>0</v>
      </c>
      <c r="BX36" s="11">
        <v>0</v>
      </c>
      <c r="BY36" s="11">
        <v>0</v>
      </c>
      <c r="BZ36" s="11">
        <v>0</v>
      </c>
      <c r="CA36" s="11">
        <v>0</v>
      </c>
      <c r="CB36" s="11">
        <v>0</v>
      </c>
    </row>
    <row r="37" spans="2:80" ht="15.75" x14ac:dyDescent="0.25">
      <c r="B37" s="10" t="s">
        <v>49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Q37" s="11">
        <v>0</v>
      </c>
      <c r="R37" s="11">
        <v>0</v>
      </c>
      <c r="S37" s="11">
        <v>0</v>
      </c>
      <c r="T37" s="11">
        <v>0</v>
      </c>
      <c r="U37" s="11">
        <v>0</v>
      </c>
      <c r="V37" s="11">
        <v>0</v>
      </c>
      <c r="W37" s="11">
        <v>0</v>
      </c>
      <c r="X37" s="11">
        <v>0</v>
      </c>
      <c r="Y37" s="11">
        <v>0</v>
      </c>
      <c r="Z37" s="11">
        <v>0</v>
      </c>
      <c r="AA37" s="11">
        <v>0</v>
      </c>
      <c r="AB37" s="11">
        <v>0</v>
      </c>
      <c r="AD37" s="11">
        <v>0</v>
      </c>
      <c r="AE37" s="11">
        <v>0</v>
      </c>
      <c r="AF37" s="11">
        <v>0</v>
      </c>
      <c r="AG37" s="11">
        <v>0</v>
      </c>
      <c r="AH37" s="11">
        <v>0</v>
      </c>
      <c r="AI37" s="11">
        <v>0</v>
      </c>
      <c r="AJ37" s="11">
        <v>0</v>
      </c>
      <c r="AK37" s="11">
        <v>0</v>
      </c>
      <c r="AL37" s="11">
        <v>0</v>
      </c>
      <c r="AM37" s="11">
        <v>0</v>
      </c>
      <c r="AN37" s="11">
        <v>0</v>
      </c>
      <c r="AO37" s="11">
        <v>0</v>
      </c>
      <c r="AQ37" s="11">
        <v>0</v>
      </c>
      <c r="AR37" s="11">
        <v>0</v>
      </c>
      <c r="AS37" s="11">
        <v>0</v>
      </c>
      <c r="AT37" s="11">
        <v>0</v>
      </c>
      <c r="AU37" s="11">
        <v>0</v>
      </c>
      <c r="AV37" s="11">
        <v>0</v>
      </c>
      <c r="AW37" s="11">
        <v>0</v>
      </c>
      <c r="AX37" s="11">
        <v>0</v>
      </c>
      <c r="AY37" s="11">
        <v>0</v>
      </c>
      <c r="AZ37" s="11">
        <v>0</v>
      </c>
      <c r="BA37" s="11">
        <v>0</v>
      </c>
      <c r="BB37" s="11">
        <v>0</v>
      </c>
      <c r="BD37" s="11">
        <v>0</v>
      </c>
      <c r="BE37" s="11">
        <v>0</v>
      </c>
      <c r="BF37" s="11">
        <v>0</v>
      </c>
      <c r="BG37" s="11">
        <v>0</v>
      </c>
      <c r="BH37" s="11">
        <v>0</v>
      </c>
      <c r="BI37" s="11">
        <v>0</v>
      </c>
      <c r="BJ37" s="11">
        <v>0</v>
      </c>
      <c r="BK37" s="11">
        <v>0</v>
      </c>
      <c r="BL37" s="11">
        <v>0</v>
      </c>
      <c r="BM37" s="11">
        <v>0</v>
      </c>
      <c r="BN37" s="11">
        <v>0</v>
      </c>
      <c r="BO37" s="11">
        <v>0</v>
      </c>
      <c r="BQ37" s="11">
        <v>0</v>
      </c>
      <c r="BR37" s="11">
        <v>0</v>
      </c>
      <c r="BS37" s="11">
        <v>0</v>
      </c>
      <c r="BT37" s="11">
        <v>0</v>
      </c>
      <c r="BU37" s="11">
        <v>0</v>
      </c>
      <c r="BV37" s="11">
        <v>0</v>
      </c>
      <c r="BW37" s="11">
        <v>0</v>
      </c>
      <c r="BX37" s="11">
        <v>0</v>
      </c>
      <c r="BY37" s="11">
        <v>0</v>
      </c>
      <c r="BZ37" s="11">
        <v>0</v>
      </c>
      <c r="CA37" s="11">
        <v>0</v>
      </c>
      <c r="CB37" s="11">
        <v>0</v>
      </c>
    </row>
    <row r="38" spans="2:80" ht="15.75" hidden="1" x14ac:dyDescent="0.25">
      <c r="B38" s="10" t="s">
        <v>64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Q38" s="11">
        <v>0</v>
      </c>
      <c r="R38" s="11">
        <v>0</v>
      </c>
      <c r="S38" s="11">
        <v>0</v>
      </c>
      <c r="T38" s="11">
        <v>0</v>
      </c>
      <c r="U38" s="11">
        <v>0</v>
      </c>
      <c r="V38" s="11">
        <v>0</v>
      </c>
      <c r="W38" s="11">
        <v>0</v>
      </c>
      <c r="X38" s="11">
        <v>0</v>
      </c>
      <c r="Y38" s="11">
        <v>0</v>
      </c>
      <c r="Z38" s="11">
        <v>0</v>
      </c>
      <c r="AA38" s="11">
        <v>0</v>
      </c>
      <c r="AB38" s="11">
        <v>0</v>
      </c>
      <c r="AD38" s="11">
        <v>0</v>
      </c>
      <c r="AE38" s="11">
        <v>0</v>
      </c>
      <c r="AF38" s="11">
        <v>0</v>
      </c>
      <c r="AG38" s="11">
        <v>0</v>
      </c>
      <c r="AH38" s="11">
        <v>0</v>
      </c>
      <c r="AI38" s="11">
        <v>0</v>
      </c>
      <c r="AJ38" s="11">
        <v>0</v>
      </c>
      <c r="AK38" s="11">
        <v>0</v>
      </c>
      <c r="AL38" s="11">
        <v>0</v>
      </c>
      <c r="AM38" s="11">
        <v>0</v>
      </c>
      <c r="AN38" s="11">
        <v>0</v>
      </c>
      <c r="AO38" s="11">
        <v>0</v>
      </c>
      <c r="AQ38" s="11">
        <v>0</v>
      </c>
      <c r="AR38" s="11">
        <v>0</v>
      </c>
      <c r="AS38" s="11">
        <v>0</v>
      </c>
      <c r="AT38" s="11">
        <v>0</v>
      </c>
      <c r="AU38" s="11">
        <v>0</v>
      </c>
      <c r="AV38" s="11">
        <v>0</v>
      </c>
      <c r="AW38" s="11">
        <v>0</v>
      </c>
      <c r="AX38" s="11">
        <v>0</v>
      </c>
      <c r="AY38" s="11">
        <v>0</v>
      </c>
      <c r="AZ38" s="11">
        <v>0</v>
      </c>
      <c r="BA38" s="11">
        <v>0</v>
      </c>
      <c r="BB38" s="11">
        <v>0</v>
      </c>
      <c r="BD38" s="11">
        <v>0</v>
      </c>
      <c r="BE38" s="11">
        <v>0</v>
      </c>
      <c r="BF38" s="11">
        <v>0</v>
      </c>
      <c r="BG38" s="11">
        <v>0</v>
      </c>
      <c r="BH38" s="11">
        <v>0</v>
      </c>
      <c r="BI38" s="11">
        <v>0</v>
      </c>
      <c r="BJ38" s="11">
        <v>0</v>
      </c>
      <c r="BK38" s="11">
        <v>0</v>
      </c>
      <c r="BL38" s="11">
        <v>0</v>
      </c>
      <c r="BM38" s="11">
        <v>0</v>
      </c>
      <c r="BN38" s="11">
        <v>0</v>
      </c>
      <c r="BO38" s="11">
        <v>0</v>
      </c>
      <c r="BQ38" s="11">
        <v>0</v>
      </c>
      <c r="BR38" s="11">
        <v>0</v>
      </c>
      <c r="BS38" s="11">
        <v>0</v>
      </c>
      <c r="BT38" s="11">
        <v>0</v>
      </c>
      <c r="BU38" s="11">
        <v>0</v>
      </c>
      <c r="BV38" s="11">
        <v>0</v>
      </c>
      <c r="BW38" s="11">
        <v>0</v>
      </c>
      <c r="BX38" s="11">
        <v>0</v>
      </c>
      <c r="BY38" s="11">
        <v>0</v>
      </c>
      <c r="BZ38" s="11">
        <v>0</v>
      </c>
      <c r="CA38" s="11">
        <v>0</v>
      </c>
      <c r="CB38" s="11">
        <v>0</v>
      </c>
    </row>
    <row r="39" spans="2:80" ht="15.75" hidden="1" x14ac:dyDescent="0.25">
      <c r="B39" s="10" t="s">
        <v>58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Q39" s="11">
        <v>0</v>
      </c>
      <c r="R39" s="11">
        <v>0</v>
      </c>
      <c r="S39" s="11">
        <v>0</v>
      </c>
      <c r="T39" s="11">
        <v>0</v>
      </c>
      <c r="U39" s="11">
        <v>0</v>
      </c>
      <c r="V39" s="11">
        <v>0</v>
      </c>
      <c r="W39" s="11">
        <v>0</v>
      </c>
      <c r="X39" s="11">
        <v>0</v>
      </c>
      <c r="Y39" s="11">
        <v>0</v>
      </c>
      <c r="Z39" s="11">
        <v>0</v>
      </c>
      <c r="AA39" s="11">
        <v>0</v>
      </c>
      <c r="AB39" s="11">
        <v>0</v>
      </c>
      <c r="AD39" s="11">
        <v>0</v>
      </c>
      <c r="AE39" s="11">
        <v>0</v>
      </c>
      <c r="AF39" s="11">
        <v>0</v>
      </c>
      <c r="AG39" s="11">
        <v>0</v>
      </c>
      <c r="AH39" s="11">
        <v>0</v>
      </c>
      <c r="AI39" s="11">
        <v>0</v>
      </c>
      <c r="AJ39" s="11">
        <v>0</v>
      </c>
      <c r="AK39" s="11">
        <v>0</v>
      </c>
      <c r="AL39" s="11">
        <v>0</v>
      </c>
      <c r="AM39" s="11">
        <v>0</v>
      </c>
      <c r="AN39" s="11">
        <v>0</v>
      </c>
      <c r="AO39" s="11">
        <v>0</v>
      </c>
      <c r="AQ39" s="11">
        <v>0</v>
      </c>
      <c r="AR39" s="11">
        <v>0</v>
      </c>
      <c r="AS39" s="11">
        <v>0</v>
      </c>
      <c r="AT39" s="11">
        <v>0</v>
      </c>
      <c r="AU39" s="11">
        <v>0</v>
      </c>
      <c r="AV39" s="11">
        <v>0</v>
      </c>
      <c r="AW39" s="11">
        <v>0</v>
      </c>
      <c r="AX39" s="11">
        <v>0</v>
      </c>
      <c r="AY39" s="11">
        <v>0</v>
      </c>
      <c r="AZ39" s="11">
        <v>0</v>
      </c>
      <c r="BA39" s="11">
        <v>0</v>
      </c>
      <c r="BB39" s="11">
        <v>0</v>
      </c>
      <c r="BD39" s="11">
        <v>0</v>
      </c>
      <c r="BE39" s="11">
        <v>0</v>
      </c>
      <c r="BF39" s="11">
        <v>0</v>
      </c>
      <c r="BG39" s="11">
        <v>0</v>
      </c>
      <c r="BH39" s="11">
        <v>0</v>
      </c>
      <c r="BI39" s="11">
        <v>0</v>
      </c>
      <c r="BJ39" s="11">
        <v>0</v>
      </c>
      <c r="BK39" s="11">
        <v>0</v>
      </c>
      <c r="BL39" s="11">
        <v>0</v>
      </c>
      <c r="BM39" s="11">
        <v>0</v>
      </c>
      <c r="BN39" s="11">
        <v>0</v>
      </c>
      <c r="BO39" s="11">
        <v>0</v>
      </c>
      <c r="BQ39" s="11">
        <v>0</v>
      </c>
      <c r="BR39" s="11">
        <v>0</v>
      </c>
      <c r="BS39" s="11">
        <v>0</v>
      </c>
      <c r="BT39" s="11">
        <v>0</v>
      </c>
      <c r="BU39" s="11">
        <v>0</v>
      </c>
      <c r="BV39" s="11">
        <v>0</v>
      </c>
      <c r="BW39" s="11">
        <v>0</v>
      </c>
      <c r="BX39" s="11">
        <v>0</v>
      </c>
      <c r="BY39" s="11">
        <v>0</v>
      </c>
      <c r="BZ39" s="11">
        <v>0</v>
      </c>
      <c r="CA39" s="11">
        <v>0</v>
      </c>
      <c r="CB39" s="11">
        <v>0</v>
      </c>
    </row>
    <row r="40" spans="2:80" ht="15.75" x14ac:dyDescent="0.25">
      <c r="B40" s="10" t="s">
        <v>56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Q40" s="11">
        <v>0</v>
      </c>
      <c r="R40" s="11">
        <v>0</v>
      </c>
      <c r="S40" s="11">
        <v>0</v>
      </c>
      <c r="T40" s="11">
        <v>0</v>
      </c>
      <c r="U40" s="11">
        <v>0</v>
      </c>
      <c r="V40" s="11">
        <v>0</v>
      </c>
      <c r="W40" s="11">
        <v>0</v>
      </c>
      <c r="X40" s="11">
        <v>0</v>
      </c>
      <c r="Y40" s="11">
        <v>0</v>
      </c>
      <c r="Z40" s="11">
        <v>0</v>
      </c>
      <c r="AA40" s="11">
        <v>0</v>
      </c>
      <c r="AB40" s="11">
        <v>0</v>
      </c>
      <c r="AD40" s="11">
        <v>0</v>
      </c>
      <c r="AE40" s="11">
        <v>0</v>
      </c>
      <c r="AF40" s="11">
        <v>0</v>
      </c>
      <c r="AG40" s="11">
        <v>0</v>
      </c>
      <c r="AH40" s="11">
        <v>0</v>
      </c>
      <c r="AI40" s="11">
        <v>0</v>
      </c>
      <c r="AJ40" s="11">
        <v>0</v>
      </c>
      <c r="AK40" s="11">
        <v>0</v>
      </c>
      <c r="AL40" s="11">
        <v>0</v>
      </c>
      <c r="AM40" s="11">
        <v>0</v>
      </c>
      <c r="AN40" s="11">
        <v>0</v>
      </c>
      <c r="AO40" s="11">
        <v>0</v>
      </c>
      <c r="AQ40" s="11">
        <v>0</v>
      </c>
      <c r="AR40" s="11">
        <v>0</v>
      </c>
      <c r="AS40" s="11">
        <v>0</v>
      </c>
      <c r="AT40" s="11">
        <v>0</v>
      </c>
      <c r="AU40" s="11">
        <v>0</v>
      </c>
      <c r="AV40" s="11">
        <v>0</v>
      </c>
      <c r="AW40" s="11">
        <v>0</v>
      </c>
      <c r="AX40" s="11">
        <v>0</v>
      </c>
      <c r="AY40" s="11">
        <v>0</v>
      </c>
      <c r="AZ40" s="11">
        <v>0</v>
      </c>
      <c r="BA40" s="11">
        <v>0</v>
      </c>
      <c r="BB40" s="11">
        <v>0</v>
      </c>
      <c r="BD40" s="11">
        <v>0</v>
      </c>
      <c r="BE40" s="11">
        <v>0</v>
      </c>
      <c r="BF40" s="11">
        <v>0</v>
      </c>
      <c r="BG40" s="11">
        <v>0</v>
      </c>
      <c r="BH40" s="11">
        <v>0</v>
      </c>
      <c r="BI40" s="11">
        <v>0</v>
      </c>
      <c r="BJ40" s="11">
        <v>0</v>
      </c>
      <c r="BK40" s="11">
        <v>0</v>
      </c>
      <c r="BL40" s="11">
        <v>0</v>
      </c>
      <c r="BM40" s="11">
        <v>0</v>
      </c>
      <c r="BN40" s="11">
        <v>0</v>
      </c>
      <c r="BO40" s="11">
        <v>0</v>
      </c>
      <c r="BQ40" s="11">
        <v>0</v>
      </c>
      <c r="BR40" s="11">
        <v>0</v>
      </c>
      <c r="BS40" s="11">
        <v>0</v>
      </c>
      <c r="BT40" s="11">
        <v>0</v>
      </c>
      <c r="BU40" s="11">
        <v>0</v>
      </c>
      <c r="BV40" s="11">
        <v>0</v>
      </c>
      <c r="BW40" s="11">
        <v>0</v>
      </c>
      <c r="BX40" s="11">
        <v>0</v>
      </c>
      <c r="BY40" s="11">
        <v>0</v>
      </c>
      <c r="BZ40" s="11">
        <v>0</v>
      </c>
      <c r="CA40" s="11">
        <v>0</v>
      </c>
      <c r="CB40" s="11">
        <v>0</v>
      </c>
    </row>
    <row r="41" spans="2:80" ht="15.75" x14ac:dyDescent="0.25">
      <c r="B41" s="8" t="s">
        <v>47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  <c r="Q41" s="9">
        <v>0</v>
      </c>
      <c r="R41" s="9">
        <v>0</v>
      </c>
      <c r="S41" s="9">
        <v>0</v>
      </c>
      <c r="T41" s="9">
        <v>0</v>
      </c>
      <c r="U41" s="9">
        <v>0</v>
      </c>
      <c r="V41" s="9">
        <v>0</v>
      </c>
      <c r="W41" s="9">
        <v>0</v>
      </c>
      <c r="X41" s="9">
        <v>0</v>
      </c>
      <c r="Y41" s="9">
        <v>0</v>
      </c>
      <c r="Z41" s="9">
        <v>0</v>
      </c>
      <c r="AA41" s="9">
        <v>0</v>
      </c>
      <c r="AB41" s="9">
        <v>0</v>
      </c>
      <c r="AD41" s="9">
        <v>0</v>
      </c>
      <c r="AE41" s="9">
        <v>0</v>
      </c>
      <c r="AF41" s="9">
        <v>0</v>
      </c>
      <c r="AG41" s="9">
        <v>0</v>
      </c>
      <c r="AH41" s="9">
        <v>0</v>
      </c>
      <c r="AI41" s="9">
        <v>0</v>
      </c>
      <c r="AJ41" s="9">
        <v>0</v>
      </c>
      <c r="AK41" s="9">
        <v>0</v>
      </c>
      <c r="AL41" s="9">
        <v>0</v>
      </c>
      <c r="AM41" s="9">
        <v>0</v>
      </c>
      <c r="AN41" s="9">
        <v>0</v>
      </c>
      <c r="AO41" s="9">
        <v>0</v>
      </c>
      <c r="AQ41" s="9">
        <v>0</v>
      </c>
      <c r="AR41" s="9">
        <v>0</v>
      </c>
      <c r="AS41" s="9">
        <v>0</v>
      </c>
      <c r="AT41" s="9">
        <v>0</v>
      </c>
      <c r="AU41" s="9">
        <v>0</v>
      </c>
      <c r="AV41" s="9">
        <v>0</v>
      </c>
      <c r="AW41" s="9">
        <v>0</v>
      </c>
      <c r="AX41" s="9">
        <v>0</v>
      </c>
      <c r="AY41" s="9">
        <v>0</v>
      </c>
      <c r="AZ41" s="9">
        <v>0</v>
      </c>
      <c r="BA41" s="9">
        <v>0</v>
      </c>
      <c r="BB41" s="9">
        <v>0</v>
      </c>
      <c r="BD41" s="9">
        <v>0</v>
      </c>
      <c r="BE41" s="9">
        <v>0</v>
      </c>
      <c r="BF41" s="9">
        <v>0</v>
      </c>
      <c r="BG41" s="9">
        <v>0</v>
      </c>
      <c r="BH41" s="9">
        <v>0</v>
      </c>
      <c r="BI41" s="9">
        <v>0</v>
      </c>
      <c r="BJ41" s="9">
        <v>0</v>
      </c>
      <c r="BK41" s="9">
        <v>0</v>
      </c>
      <c r="BL41" s="9">
        <v>0</v>
      </c>
      <c r="BM41" s="9">
        <v>0</v>
      </c>
      <c r="BN41" s="9">
        <v>0</v>
      </c>
      <c r="BO41" s="9">
        <v>0</v>
      </c>
      <c r="BQ41" s="9">
        <v>0</v>
      </c>
      <c r="BR41" s="9">
        <v>0</v>
      </c>
      <c r="BS41" s="9">
        <v>0</v>
      </c>
      <c r="BT41" s="9">
        <v>0</v>
      </c>
      <c r="BU41" s="9">
        <v>0</v>
      </c>
      <c r="BV41" s="9">
        <v>0</v>
      </c>
      <c r="BW41" s="9">
        <v>0</v>
      </c>
      <c r="BX41" s="9">
        <v>0</v>
      </c>
      <c r="BY41" s="9">
        <v>0</v>
      </c>
      <c r="BZ41" s="9">
        <v>0</v>
      </c>
      <c r="CA41" s="9">
        <v>0</v>
      </c>
      <c r="CB41" s="9">
        <v>0</v>
      </c>
    </row>
    <row r="42" spans="2:80" ht="15.75" x14ac:dyDescent="0.25">
      <c r="B42" s="8" t="s">
        <v>139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  <c r="Q42" s="9">
        <v>0</v>
      </c>
      <c r="R42" s="9">
        <v>0</v>
      </c>
      <c r="S42" s="9">
        <v>0</v>
      </c>
      <c r="T42" s="9">
        <v>0</v>
      </c>
      <c r="U42" s="9">
        <v>0</v>
      </c>
      <c r="V42" s="9">
        <v>0</v>
      </c>
      <c r="W42" s="9">
        <v>0</v>
      </c>
      <c r="X42" s="9">
        <v>0</v>
      </c>
      <c r="Y42" s="9">
        <v>0</v>
      </c>
      <c r="Z42" s="9">
        <v>0</v>
      </c>
      <c r="AA42" s="9">
        <v>0</v>
      </c>
      <c r="AB42" s="9">
        <v>0</v>
      </c>
      <c r="AD42" s="9">
        <v>0</v>
      </c>
      <c r="AE42" s="9">
        <v>0</v>
      </c>
      <c r="AF42" s="9">
        <v>0</v>
      </c>
      <c r="AG42" s="9">
        <v>0</v>
      </c>
      <c r="AH42" s="9">
        <v>0</v>
      </c>
      <c r="AI42" s="9">
        <v>0</v>
      </c>
      <c r="AJ42" s="9">
        <v>0</v>
      </c>
      <c r="AK42" s="9">
        <v>0</v>
      </c>
      <c r="AL42" s="9">
        <v>0</v>
      </c>
      <c r="AM42" s="9">
        <v>0</v>
      </c>
      <c r="AN42" s="9">
        <v>0</v>
      </c>
      <c r="AO42" s="9">
        <v>0</v>
      </c>
      <c r="AQ42" s="9">
        <v>0</v>
      </c>
      <c r="AR42" s="9">
        <v>0</v>
      </c>
      <c r="AS42" s="9">
        <v>0</v>
      </c>
      <c r="AT42" s="9">
        <v>0</v>
      </c>
      <c r="AU42" s="9">
        <v>0</v>
      </c>
      <c r="AV42" s="9">
        <v>0</v>
      </c>
      <c r="AW42" s="9">
        <v>0</v>
      </c>
      <c r="AX42" s="9">
        <v>0</v>
      </c>
      <c r="AY42" s="9">
        <v>0</v>
      </c>
      <c r="AZ42" s="9">
        <v>0</v>
      </c>
      <c r="BA42" s="9">
        <v>0</v>
      </c>
      <c r="BB42" s="9">
        <v>0</v>
      </c>
      <c r="BD42" s="9">
        <v>0</v>
      </c>
      <c r="BE42" s="9">
        <v>0</v>
      </c>
      <c r="BF42" s="9">
        <v>0</v>
      </c>
      <c r="BG42" s="9">
        <v>0</v>
      </c>
      <c r="BH42" s="9">
        <v>0</v>
      </c>
      <c r="BI42" s="9">
        <v>0</v>
      </c>
      <c r="BJ42" s="9">
        <v>0</v>
      </c>
      <c r="BK42" s="9">
        <v>0</v>
      </c>
      <c r="BL42" s="9">
        <v>0</v>
      </c>
      <c r="BM42" s="9">
        <v>0</v>
      </c>
      <c r="BN42" s="9">
        <v>0</v>
      </c>
      <c r="BO42" s="9">
        <v>0</v>
      </c>
      <c r="BQ42" s="9">
        <v>0</v>
      </c>
      <c r="BR42" s="9">
        <v>0</v>
      </c>
      <c r="BS42" s="9">
        <v>0</v>
      </c>
      <c r="BT42" s="9">
        <v>0</v>
      </c>
      <c r="BU42" s="9">
        <v>0</v>
      </c>
      <c r="BV42" s="9">
        <v>0</v>
      </c>
      <c r="BW42" s="9">
        <v>0</v>
      </c>
      <c r="BX42" s="9">
        <v>0</v>
      </c>
      <c r="BY42" s="9">
        <v>0</v>
      </c>
      <c r="BZ42" s="9">
        <v>0</v>
      </c>
      <c r="CA42" s="9">
        <v>0</v>
      </c>
      <c r="CB42" s="9">
        <v>0</v>
      </c>
    </row>
    <row r="43" spans="2:80" ht="15.75" x14ac:dyDescent="0.25">
      <c r="B43" s="10" t="s">
        <v>81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Q43" s="11">
        <v>0</v>
      </c>
      <c r="R43" s="11">
        <v>0</v>
      </c>
      <c r="S43" s="11">
        <v>0</v>
      </c>
      <c r="T43" s="11">
        <v>0</v>
      </c>
      <c r="U43" s="11">
        <v>0</v>
      </c>
      <c r="V43" s="11">
        <v>0</v>
      </c>
      <c r="W43" s="11">
        <v>0</v>
      </c>
      <c r="X43" s="11">
        <v>0</v>
      </c>
      <c r="Y43" s="11">
        <v>0</v>
      </c>
      <c r="Z43" s="11">
        <v>0</v>
      </c>
      <c r="AA43" s="11">
        <v>0</v>
      </c>
      <c r="AB43" s="11">
        <v>0</v>
      </c>
      <c r="AD43" s="11">
        <v>0</v>
      </c>
      <c r="AE43" s="11">
        <v>0</v>
      </c>
      <c r="AF43" s="11">
        <v>0</v>
      </c>
      <c r="AG43" s="11">
        <v>0</v>
      </c>
      <c r="AH43" s="11">
        <v>0</v>
      </c>
      <c r="AI43" s="11">
        <v>0</v>
      </c>
      <c r="AJ43" s="11">
        <v>0</v>
      </c>
      <c r="AK43" s="11">
        <v>0</v>
      </c>
      <c r="AL43" s="11">
        <v>0</v>
      </c>
      <c r="AM43" s="11">
        <v>0</v>
      </c>
      <c r="AN43" s="11">
        <v>0</v>
      </c>
      <c r="AO43" s="11">
        <v>0</v>
      </c>
      <c r="AQ43" s="11">
        <v>0</v>
      </c>
      <c r="AR43" s="11">
        <v>0</v>
      </c>
      <c r="AS43" s="11">
        <v>0</v>
      </c>
      <c r="AT43" s="11">
        <v>0</v>
      </c>
      <c r="AU43" s="11">
        <v>0</v>
      </c>
      <c r="AV43" s="11">
        <v>0</v>
      </c>
      <c r="AW43" s="11">
        <v>0</v>
      </c>
      <c r="AX43" s="11">
        <v>0</v>
      </c>
      <c r="AY43" s="11">
        <v>0</v>
      </c>
      <c r="AZ43" s="11">
        <v>0</v>
      </c>
      <c r="BA43" s="11">
        <v>0</v>
      </c>
      <c r="BB43" s="11">
        <v>0</v>
      </c>
      <c r="BD43" s="11">
        <v>0</v>
      </c>
      <c r="BE43" s="11">
        <v>0</v>
      </c>
      <c r="BF43" s="11">
        <v>0</v>
      </c>
      <c r="BG43" s="11">
        <v>0</v>
      </c>
      <c r="BH43" s="11">
        <v>0</v>
      </c>
      <c r="BI43" s="11">
        <v>0</v>
      </c>
      <c r="BJ43" s="11">
        <v>0</v>
      </c>
      <c r="BK43" s="11">
        <v>0</v>
      </c>
      <c r="BL43" s="11">
        <v>0</v>
      </c>
      <c r="BM43" s="11">
        <v>0</v>
      </c>
      <c r="BN43" s="11">
        <v>0</v>
      </c>
      <c r="BO43" s="11">
        <v>0</v>
      </c>
      <c r="BQ43" s="11">
        <v>0</v>
      </c>
      <c r="BR43" s="11">
        <v>0</v>
      </c>
      <c r="BS43" s="11">
        <v>0</v>
      </c>
      <c r="BT43" s="11">
        <v>0</v>
      </c>
      <c r="BU43" s="11">
        <v>0</v>
      </c>
      <c r="BV43" s="11">
        <v>0</v>
      </c>
      <c r="BW43" s="11">
        <v>0</v>
      </c>
      <c r="BX43" s="11">
        <v>0</v>
      </c>
      <c r="BY43" s="11">
        <v>0</v>
      </c>
      <c r="BZ43" s="11">
        <v>0</v>
      </c>
      <c r="CA43" s="11">
        <v>0</v>
      </c>
      <c r="CB43" s="11">
        <v>0</v>
      </c>
    </row>
    <row r="44" spans="2:80" ht="15.75" x14ac:dyDescent="0.25">
      <c r="B44" s="10" t="s">
        <v>68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Q44" s="11">
        <v>0</v>
      </c>
      <c r="R44" s="11">
        <v>0</v>
      </c>
      <c r="S44" s="11">
        <v>0</v>
      </c>
      <c r="T44" s="11">
        <v>0</v>
      </c>
      <c r="U44" s="11">
        <v>0</v>
      </c>
      <c r="V44" s="11">
        <v>0</v>
      </c>
      <c r="W44" s="11">
        <v>0</v>
      </c>
      <c r="X44" s="11">
        <v>0</v>
      </c>
      <c r="Y44" s="11">
        <v>0</v>
      </c>
      <c r="Z44" s="11">
        <v>0</v>
      </c>
      <c r="AA44" s="11">
        <v>0</v>
      </c>
      <c r="AB44" s="11">
        <v>0</v>
      </c>
      <c r="AD44" s="11">
        <v>0</v>
      </c>
      <c r="AE44" s="11">
        <v>0</v>
      </c>
      <c r="AF44" s="11">
        <v>0</v>
      </c>
      <c r="AG44" s="11">
        <v>0</v>
      </c>
      <c r="AH44" s="11">
        <v>0</v>
      </c>
      <c r="AI44" s="11">
        <v>0</v>
      </c>
      <c r="AJ44" s="11">
        <v>0</v>
      </c>
      <c r="AK44" s="11">
        <v>0</v>
      </c>
      <c r="AL44" s="11">
        <v>0</v>
      </c>
      <c r="AM44" s="11">
        <v>0</v>
      </c>
      <c r="AN44" s="11">
        <v>0</v>
      </c>
      <c r="AO44" s="11">
        <v>0</v>
      </c>
      <c r="AQ44" s="11">
        <v>0</v>
      </c>
      <c r="AR44" s="11">
        <v>0</v>
      </c>
      <c r="AS44" s="11">
        <v>0</v>
      </c>
      <c r="AT44" s="11">
        <v>0</v>
      </c>
      <c r="AU44" s="11">
        <v>0</v>
      </c>
      <c r="AV44" s="11">
        <v>0</v>
      </c>
      <c r="AW44" s="11">
        <v>0</v>
      </c>
      <c r="AX44" s="11">
        <v>0</v>
      </c>
      <c r="AY44" s="11">
        <v>0</v>
      </c>
      <c r="AZ44" s="11">
        <v>0</v>
      </c>
      <c r="BA44" s="11">
        <v>0</v>
      </c>
      <c r="BB44" s="11">
        <v>0</v>
      </c>
      <c r="BD44" s="11">
        <v>0</v>
      </c>
      <c r="BE44" s="11">
        <v>0</v>
      </c>
      <c r="BF44" s="11">
        <v>0</v>
      </c>
      <c r="BG44" s="11">
        <v>0</v>
      </c>
      <c r="BH44" s="11">
        <v>0</v>
      </c>
      <c r="BI44" s="11">
        <v>0</v>
      </c>
      <c r="BJ44" s="11">
        <v>0</v>
      </c>
      <c r="BK44" s="11">
        <v>0</v>
      </c>
      <c r="BL44" s="11">
        <v>0</v>
      </c>
      <c r="BM44" s="11">
        <v>0</v>
      </c>
      <c r="BN44" s="11">
        <v>0</v>
      </c>
      <c r="BO44" s="11">
        <v>0</v>
      </c>
      <c r="BQ44" s="11">
        <v>0</v>
      </c>
      <c r="BR44" s="11">
        <v>0</v>
      </c>
      <c r="BS44" s="11">
        <v>0</v>
      </c>
      <c r="BT44" s="11">
        <v>0</v>
      </c>
      <c r="BU44" s="11">
        <v>0</v>
      </c>
      <c r="BV44" s="11">
        <v>0</v>
      </c>
      <c r="BW44" s="11">
        <v>0</v>
      </c>
      <c r="BX44" s="11">
        <v>0</v>
      </c>
      <c r="BY44" s="11">
        <v>0</v>
      </c>
      <c r="BZ44" s="11">
        <v>0</v>
      </c>
      <c r="CA44" s="11">
        <v>0</v>
      </c>
      <c r="CB44" s="11">
        <v>0</v>
      </c>
    </row>
    <row r="45" spans="2:80" ht="15.75" hidden="1" x14ac:dyDescent="0.25">
      <c r="B45" s="10" t="s">
        <v>72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Q45" s="11">
        <v>0</v>
      </c>
      <c r="R45" s="11">
        <v>0</v>
      </c>
      <c r="S45" s="11">
        <v>0</v>
      </c>
      <c r="T45" s="11">
        <v>0</v>
      </c>
      <c r="U45" s="11">
        <v>0</v>
      </c>
      <c r="V45" s="11">
        <v>0</v>
      </c>
      <c r="W45" s="11">
        <v>0</v>
      </c>
      <c r="X45" s="11">
        <v>0</v>
      </c>
      <c r="Y45" s="11">
        <v>0</v>
      </c>
      <c r="Z45" s="11">
        <v>0</v>
      </c>
      <c r="AA45" s="11">
        <v>0</v>
      </c>
      <c r="AB45" s="11">
        <v>0</v>
      </c>
      <c r="AD45" s="11">
        <v>0</v>
      </c>
      <c r="AE45" s="11">
        <v>0</v>
      </c>
      <c r="AF45" s="11">
        <v>0</v>
      </c>
      <c r="AG45" s="11">
        <v>0</v>
      </c>
      <c r="AH45" s="11">
        <v>0</v>
      </c>
      <c r="AI45" s="11">
        <v>0</v>
      </c>
      <c r="AJ45" s="11">
        <v>0</v>
      </c>
      <c r="AK45" s="11">
        <v>0</v>
      </c>
      <c r="AL45" s="11">
        <v>0</v>
      </c>
      <c r="AM45" s="11">
        <v>0</v>
      </c>
      <c r="AN45" s="11">
        <v>0</v>
      </c>
      <c r="AO45" s="11">
        <v>0</v>
      </c>
      <c r="AQ45" s="11">
        <v>0</v>
      </c>
      <c r="AR45" s="11">
        <v>0</v>
      </c>
      <c r="AS45" s="11">
        <v>0</v>
      </c>
      <c r="AT45" s="11">
        <v>0</v>
      </c>
      <c r="AU45" s="11">
        <v>0</v>
      </c>
      <c r="AV45" s="11">
        <v>0</v>
      </c>
      <c r="AW45" s="11">
        <v>0</v>
      </c>
      <c r="AX45" s="11">
        <v>0</v>
      </c>
      <c r="AY45" s="11">
        <v>0</v>
      </c>
      <c r="AZ45" s="11">
        <v>0</v>
      </c>
      <c r="BA45" s="11">
        <v>0</v>
      </c>
      <c r="BB45" s="11">
        <v>0</v>
      </c>
      <c r="BD45" s="11">
        <v>0</v>
      </c>
      <c r="BE45" s="11">
        <v>0</v>
      </c>
      <c r="BF45" s="11">
        <v>0</v>
      </c>
      <c r="BG45" s="11">
        <v>0</v>
      </c>
      <c r="BH45" s="11">
        <v>0</v>
      </c>
      <c r="BI45" s="11">
        <v>0</v>
      </c>
      <c r="BJ45" s="11">
        <v>0</v>
      </c>
      <c r="BK45" s="11">
        <v>0</v>
      </c>
      <c r="BL45" s="11">
        <v>0</v>
      </c>
      <c r="BM45" s="11">
        <v>0</v>
      </c>
      <c r="BN45" s="11">
        <v>0</v>
      </c>
      <c r="BO45" s="11">
        <v>0</v>
      </c>
      <c r="BQ45" s="11">
        <v>0</v>
      </c>
      <c r="BR45" s="11">
        <v>0</v>
      </c>
      <c r="BS45" s="11">
        <v>0</v>
      </c>
      <c r="BT45" s="11">
        <v>0</v>
      </c>
      <c r="BU45" s="11">
        <v>0</v>
      </c>
      <c r="BV45" s="11">
        <v>0</v>
      </c>
      <c r="BW45" s="11">
        <v>0</v>
      </c>
      <c r="BX45" s="11">
        <v>0</v>
      </c>
      <c r="BY45" s="11">
        <v>0</v>
      </c>
      <c r="BZ45" s="11">
        <v>0</v>
      </c>
      <c r="CA45" s="11">
        <v>0</v>
      </c>
      <c r="CB45" s="11">
        <v>0</v>
      </c>
    </row>
    <row r="46" spans="2:80" ht="15.75" x14ac:dyDescent="0.25">
      <c r="B46" s="10" t="s">
        <v>76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Q46" s="11">
        <v>0</v>
      </c>
      <c r="R46" s="11">
        <v>0</v>
      </c>
      <c r="S46" s="11">
        <v>0</v>
      </c>
      <c r="T46" s="11">
        <v>0</v>
      </c>
      <c r="U46" s="11">
        <v>0</v>
      </c>
      <c r="V46" s="11">
        <v>0</v>
      </c>
      <c r="W46" s="11">
        <v>0</v>
      </c>
      <c r="X46" s="11">
        <v>0</v>
      </c>
      <c r="Y46" s="11">
        <v>0</v>
      </c>
      <c r="Z46" s="11">
        <v>0</v>
      </c>
      <c r="AA46" s="11">
        <v>0</v>
      </c>
      <c r="AB46" s="11">
        <v>0</v>
      </c>
      <c r="AD46" s="11">
        <v>0</v>
      </c>
      <c r="AE46" s="11">
        <v>0</v>
      </c>
      <c r="AF46" s="11">
        <v>0</v>
      </c>
      <c r="AG46" s="11">
        <v>0</v>
      </c>
      <c r="AH46" s="11">
        <v>0</v>
      </c>
      <c r="AI46" s="11">
        <v>0</v>
      </c>
      <c r="AJ46" s="11">
        <v>0</v>
      </c>
      <c r="AK46" s="11">
        <v>0</v>
      </c>
      <c r="AL46" s="11">
        <v>0</v>
      </c>
      <c r="AM46" s="11">
        <v>0</v>
      </c>
      <c r="AN46" s="11">
        <v>0</v>
      </c>
      <c r="AO46" s="11">
        <v>0</v>
      </c>
      <c r="AQ46" s="11">
        <v>0</v>
      </c>
      <c r="AR46" s="11">
        <v>0</v>
      </c>
      <c r="AS46" s="11">
        <v>0</v>
      </c>
      <c r="AT46" s="11">
        <v>0</v>
      </c>
      <c r="AU46" s="11">
        <v>0</v>
      </c>
      <c r="AV46" s="11">
        <v>0</v>
      </c>
      <c r="AW46" s="11">
        <v>0</v>
      </c>
      <c r="AX46" s="11">
        <v>0</v>
      </c>
      <c r="AY46" s="11">
        <v>0</v>
      </c>
      <c r="AZ46" s="11">
        <v>0</v>
      </c>
      <c r="BA46" s="11">
        <v>0</v>
      </c>
      <c r="BB46" s="11">
        <v>0</v>
      </c>
      <c r="BD46" s="11">
        <v>0</v>
      </c>
      <c r="BE46" s="11">
        <v>0</v>
      </c>
      <c r="BF46" s="11">
        <v>0</v>
      </c>
      <c r="BG46" s="11">
        <v>0</v>
      </c>
      <c r="BH46" s="11">
        <v>0</v>
      </c>
      <c r="BI46" s="11">
        <v>0</v>
      </c>
      <c r="BJ46" s="11">
        <v>0</v>
      </c>
      <c r="BK46" s="11">
        <v>0</v>
      </c>
      <c r="BL46" s="11">
        <v>0</v>
      </c>
      <c r="BM46" s="11">
        <v>0</v>
      </c>
      <c r="BN46" s="11">
        <v>0</v>
      </c>
      <c r="BO46" s="11">
        <v>0</v>
      </c>
      <c r="BQ46" s="11">
        <v>0</v>
      </c>
      <c r="BR46" s="11">
        <v>0</v>
      </c>
      <c r="BS46" s="11">
        <v>0</v>
      </c>
      <c r="BT46" s="11">
        <v>0</v>
      </c>
      <c r="BU46" s="11">
        <v>0</v>
      </c>
      <c r="BV46" s="11">
        <v>0</v>
      </c>
      <c r="BW46" s="11">
        <v>0</v>
      </c>
      <c r="BX46" s="11">
        <v>0</v>
      </c>
      <c r="BY46" s="11">
        <v>0</v>
      </c>
      <c r="BZ46" s="11">
        <v>0</v>
      </c>
      <c r="CA46" s="11">
        <v>0</v>
      </c>
      <c r="CB46" s="11">
        <v>0</v>
      </c>
    </row>
  </sheetData>
  <mergeCells count="146">
    <mergeCell ref="BZ29:BZ30"/>
    <mergeCell ref="CA29:CA30"/>
    <mergeCell ref="CB29:CB30"/>
    <mergeCell ref="BU29:BU30"/>
    <mergeCell ref="BV29:BV30"/>
    <mergeCell ref="BW29:BW30"/>
    <mergeCell ref="BX29:BX30"/>
    <mergeCell ref="BY29:BY30"/>
    <mergeCell ref="BO29:BO30"/>
    <mergeCell ref="BQ29:BQ30"/>
    <mergeCell ref="BR29:BR30"/>
    <mergeCell ref="BS29:BS30"/>
    <mergeCell ref="BT29:BT30"/>
    <mergeCell ref="BJ29:BJ30"/>
    <mergeCell ref="BK29:BK30"/>
    <mergeCell ref="BL29:BL30"/>
    <mergeCell ref="BM29:BM30"/>
    <mergeCell ref="BN29:BN30"/>
    <mergeCell ref="BE29:BE30"/>
    <mergeCell ref="BF29:BF30"/>
    <mergeCell ref="BG29:BG30"/>
    <mergeCell ref="BH29:BH30"/>
    <mergeCell ref="BI29:BI30"/>
    <mergeCell ref="AY29:AY30"/>
    <mergeCell ref="AZ29:AZ30"/>
    <mergeCell ref="BA29:BA30"/>
    <mergeCell ref="BB29:BB30"/>
    <mergeCell ref="BD29:BD30"/>
    <mergeCell ref="AT29:AT30"/>
    <mergeCell ref="AU29:AU30"/>
    <mergeCell ref="AV29:AV30"/>
    <mergeCell ref="AW29:AW30"/>
    <mergeCell ref="AX29:AX30"/>
    <mergeCell ref="AN29:AN30"/>
    <mergeCell ref="AO29:AO30"/>
    <mergeCell ref="AQ29:AQ30"/>
    <mergeCell ref="AR29:AR30"/>
    <mergeCell ref="AS29:AS30"/>
    <mergeCell ref="AI29:AI30"/>
    <mergeCell ref="AJ29:AJ30"/>
    <mergeCell ref="AK29:AK30"/>
    <mergeCell ref="AL29:AL30"/>
    <mergeCell ref="AM29:AM30"/>
    <mergeCell ref="AD29:AD30"/>
    <mergeCell ref="AE29:AE30"/>
    <mergeCell ref="AF29:AF30"/>
    <mergeCell ref="AG29:AG30"/>
    <mergeCell ref="AH29:AH30"/>
    <mergeCell ref="X29:X30"/>
    <mergeCell ref="Y29:Y30"/>
    <mergeCell ref="Z29:Z30"/>
    <mergeCell ref="AA29:AA30"/>
    <mergeCell ref="AB29:AB30"/>
    <mergeCell ref="S29:S30"/>
    <mergeCell ref="T29:T30"/>
    <mergeCell ref="U29:U30"/>
    <mergeCell ref="V29:V30"/>
    <mergeCell ref="W29:W30"/>
    <mergeCell ref="M29:M30"/>
    <mergeCell ref="N29:N30"/>
    <mergeCell ref="O29:O30"/>
    <mergeCell ref="Q29:Q30"/>
    <mergeCell ref="R29:R30"/>
    <mergeCell ref="H29:H30"/>
    <mergeCell ref="I29:I30"/>
    <mergeCell ref="J29:J30"/>
    <mergeCell ref="K29:K30"/>
    <mergeCell ref="L29:L30"/>
    <mergeCell ref="B29:B30"/>
    <mergeCell ref="D29:D30"/>
    <mergeCell ref="E29:E30"/>
    <mergeCell ref="F29:F30"/>
    <mergeCell ref="G29:G30"/>
    <mergeCell ref="CA4:CA5"/>
    <mergeCell ref="CB4:CB5"/>
    <mergeCell ref="BV4:BV5"/>
    <mergeCell ref="BW4:BW5"/>
    <mergeCell ref="BX4:BX5"/>
    <mergeCell ref="BY4:BY5"/>
    <mergeCell ref="BZ4:BZ5"/>
    <mergeCell ref="BQ4:BQ5"/>
    <mergeCell ref="BR4:BR5"/>
    <mergeCell ref="BS4:BS5"/>
    <mergeCell ref="BT4:BT5"/>
    <mergeCell ref="BU4:BU5"/>
    <mergeCell ref="D4:D5"/>
    <mergeCell ref="E4:E5"/>
    <mergeCell ref="F4:F5"/>
    <mergeCell ref="G4:G5"/>
    <mergeCell ref="H4:H5"/>
    <mergeCell ref="BN4:BN5"/>
    <mergeCell ref="BO4:BO5"/>
    <mergeCell ref="BI4:BI5"/>
    <mergeCell ref="BJ4:BJ5"/>
    <mergeCell ref="BK4:BK5"/>
    <mergeCell ref="BL4:BL5"/>
    <mergeCell ref="BM4:BM5"/>
    <mergeCell ref="BD4:BD5"/>
    <mergeCell ref="BE4:BE5"/>
    <mergeCell ref="BF4:BF5"/>
    <mergeCell ref="BG4:BG5"/>
    <mergeCell ref="BH4:BH5"/>
    <mergeCell ref="BB4:BB5"/>
    <mergeCell ref="AW4:AW5"/>
    <mergeCell ref="AX4:AX5"/>
    <mergeCell ref="AY4:AY5"/>
    <mergeCell ref="AZ4:AZ5"/>
    <mergeCell ref="BA4:BA5"/>
    <mergeCell ref="AR4:AR5"/>
    <mergeCell ref="AS4:AS5"/>
    <mergeCell ref="AT4:AT5"/>
    <mergeCell ref="AU4:AU5"/>
    <mergeCell ref="AV4:AV5"/>
    <mergeCell ref="B4:B5"/>
    <mergeCell ref="AD4:AD5"/>
    <mergeCell ref="AE4:AE5"/>
    <mergeCell ref="AF4:AF5"/>
    <mergeCell ref="AG4:AG5"/>
    <mergeCell ref="Y4:Y5"/>
    <mergeCell ref="Z4:Z5"/>
    <mergeCell ref="AA4:AA5"/>
    <mergeCell ref="AB4:AB5"/>
    <mergeCell ref="Q4:Q5"/>
    <mergeCell ref="R4:R5"/>
    <mergeCell ref="S4:S5"/>
    <mergeCell ref="T4:T5"/>
    <mergeCell ref="U4:U5"/>
    <mergeCell ref="V4:V5"/>
    <mergeCell ref="W4:W5"/>
    <mergeCell ref="X4:X5"/>
    <mergeCell ref="N4:N5"/>
    <mergeCell ref="O4:O5"/>
    <mergeCell ref="I4:I5"/>
    <mergeCell ref="J4:J5"/>
    <mergeCell ref="K4:K5"/>
    <mergeCell ref="L4:L5"/>
    <mergeCell ref="M4:M5"/>
    <mergeCell ref="AQ4:AQ5"/>
    <mergeCell ref="AM4:AM5"/>
    <mergeCell ref="AK4:AK5"/>
    <mergeCell ref="AI4:AI5"/>
    <mergeCell ref="AJ4:AJ5"/>
    <mergeCell ref="AO4:AO5"/>
    <mergeCell ref="AN4:AN5"/>
    <mergeCell ref="AH4:AH5"/>
    <mergeCell ref="AL4:AL5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Planilha15"/>
  <dimension ref="A2:CB21"/>
  <sheetViews>
    <sheetView showGridLines="0" zoomScale="85" zoomScaleNormal="85" workbookViewId="0">
      <pane xSplit="2" ySplit="5" topLeftCell="BJ6" activePane="bottomRight" state="frozen"/>
      <selection activeCell="BQ6" sqref="BQ6"/>
      <selection pane="topRight" activeCell="BQ6" sqref="BQ6"/>
      <selection pane="bottomLeft" activeCell="BQ6" sqref="BQ6"/>
      <selection pane="bottomRight"/>
    </sheetView>
  </sheetViews>
  <sheetFormatPr defaultRowHeight="15" x14ac:dyDescent="0.25"/>
  <cols>
    <col min="2" max="2" width="48" customWidth="1"/>
    <col min="3" max="3" width="1.7109375" customWidth="1"/>
    <col min="4" max="15" width="8.85546875" customWidth="1"/>
    <col min="16" max="16" width="1.7109375" customWidth="1"/>
    <col min="17" max="28" width="8.85546875" customWidth="1"/>
    <col min="29" max="29" width="1.7109375" customWidth="1"/>
    <col min="30" max="41" width="8.85546875" customWidth="1"/>
    <col min="42" max="42" width="1.7109375" customWidth="1"/>
    <col min="43" max="54" width="8.85546875" customWidth="1"/>
    <col min="55" max="55" width="1.7109375" customWidth="1"/>
    <col min="56" max="67" width="8.85546875" customWidth="1"/>
    <col min="68" max="68" width="1.7109375" customWidth="1"/>
  </cols>
  <sheetData>
    <row r="2" spans="1:80" ht="23.25" x14ac:dyDescent="0.35">
      <c r="B2" s="1" t="s">
        <v>147</v>
      </c>
      <c r="D2" s="2"/>
      <c r="E2" s="2"/>
      <c r="F2" s="4"/>
      <c r="G2" s="4"/>
      <c r="H2" s="2"/>
      <c r="I2" s="2"/>
      <c r="J2" s="3"/>
      <c r="K2" s="2"/>
      <c r="L2" s="2"/>
      <c r="M2" s="4"/>
      <c r="N2" s="4"/>
      <c r="O2" s="2"/>
      <c r="Q2" s="2"/>
      <c r="R2" s="2"/>
      <c r="S2" s="4"/>
      <c r="T2" s="4"/>
      <c r="U2" s="2"/>
      <c r="V2" s="2"/>
      <c r="W2" s="3"/>
      <c r="X2" s="2"/>
      <c r="Y2" s="2"/>
      <c r="Z2" s="4"/>
      <c r="AA2" s="4"/>
      <c r="AB2" s="2"/>
      <c r="AD2" s="3"/>
      <c r="AE2" s="2"/>
      <c r="AF2" s="2"/>
      <c r="AG2" s="4"/>
      <c r="AH2" s="4"/>
      <c r="AI2" s="2"/>
      <c r="AJ2" s="2"/>
      <c r="AK2" s="2"/>
      <c r="AL2" s="2"/>
      <c r="AM2" s="2"/>
      <c r="AN2" s="2"/>
      <c r="AO2" s="2"/>
      <c r="AQ2" s="2"/>
      <c r="AR2" s="2"/>
      <c r="AS2" s="2"/>
      <c r="AT2" s="4"/>
      <c r="AU2" s="4"/>
      <c r="AV2" s="2"/>
      <c r="AW2" s="2"/>
      <c r="AX2" s="2"/>
      <c r="AY2" s="2"/>
      <c r="AZ2" s="2"/>
      <c r="BA2" s="2"/>
      <c r="BB2" s="42"/>
      <c r="BD2" s="2"/>
      <c r="BE2" s="2"/>
      <c r="BF2" s="2"/>
      <c r="BG2" s="4"/>
      <c r="BH2" s="4"/>
      <c r="BI2" s="2"/>
      <c r="BJ2" s="2"/>
      <c r="BK2" s="2"/>
      <c r="BL2" s="2"/>
      <c r="BM2" s="2"/>
      <c r="BN2" s="2"/>
      <c r="BO2" s="42"/>
      <c r="BQ2" s="2"/>
      <c r="BR2" s="2"/>
      <c r="BS2" s="2"/>
      <c r="BT2" s="4"/>
      <c r="BU2" s="4"/>
      <c r="BV2" s="2"/>
      <c r="BW2" s="2"/>
      <c r="BX2" s="2"/>
      <c r="BY2" s="2"/>
      <c r="BZ2" s="2"/>
      <c r="CA2" s="2"/>
      <c r="CB2" s="42"/>
    </row>
    <row r="3" spans="1:80" ht="15.75" x14ac:dyDescent="0.25">
      <c r="B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D3" s="5"/>
      <c r="AE3" s="5"/>
      <c r="AF3" s="5"/>
      <c r="AG3" s="5"/>
      <c r="AH3" s="5"/>
      <c r="AI3" s="5"/>
      <c r="AJ3" s="5"/>
      <c r="AQ3" s="5"/>
      <c r="AR3" s="5"/>
      <c r="AS3" s="5"/>
      <c r="AT3" s="5"/>
      <c r="AU3" s="5"/>
      <c r="AV3" s="5"/>
      <c r="AW3" s="5"/>
      <c r="BD3" s="5"/>
      <c r="BE3" s="5"/>
      <c r="BF3" s="5"/>
      <c r="BG3" s="5"/>
      <c r="BH3" s="5"/>
      <c r="BI3" s="5"/>
      <c r="BJ3" s="5"/>
      <c r="BQ3" s="5"/>
      <c r="BR3" s="5"/>
      <c r="BS3" s="5"/>
      <c r="BT3" s="5"/>
      <c r="BU3" s="5"/>
      <c r="BV3" s="5"/>
      <c r="BW3" s="5"/>
    </row>
    <row r="4" spans="1:80" x14ac:dyDescent="0.25">
      <c r="B4" s="69"/>
      <c r="D4" s="68">
        <v>42370</v>
      </c>
      <c r="E4" s="68">
        <v>42401</v>
      </c>
      <c r="F4" s="68">
        <v>42430</v>
      </c>
      <c r="G4" s="68">
        <v>42461</v>
      </c>
      <c r="H4" s="68">
        <v>42491</v>
      </c>
      <c r="I4" s="68">
        <v>42522</v>
      </c>
      <c r="J4" s="68">
        <v>42552</v>
      </c>
      <c r="K4" s="68">
        <v>42583</v>
      </c>
      <c r="L4" s="68">
        <v>42614</v>
      </c>
      <c r="M4" s="68">
        <v>42644</v>
      </c>
      <c r="N4" s="68">
        <v>42675</v>
      </c>
      <c r="O4" s="68">
        <v>42705</v>
      </c>
      <c r="Q4" s="68">
        <v>42736</v>
      </c>
      <c r="R4" s="68">
        <v>42767</v>
      </c>
      <c r="S4" s="68">
        <v>42795</v>
      </c>
      <c r="T4" s="68">
        <v>42826</v>
      </c>
      <c r="U4" s="68">
        <v>42856</v>
      </c>
      <c r="V4" s="68">
        <v>42887</v>
      </c>
      <c r="W4" s="68">
        <v>42917</v>
      </c>
      <c r="X4" s="68">
        <v>42948</v>
      </c>
      <c r="Y4" s="68">
        <v>42979</v>
      </c>
      <c r="Z4" s="68">
        <v>43009</v>
      </c>
      <c r="AA4" s="68">
        <v>43040</v>
      </c>
      <c r="AB4" s="68">
        <v>43070</v>
      </c>
      <c r="AD4" s="68">
        <v>43101</v>
      </c>
      <c r="AE4" s="68">
        <v>43132</v>
      </c>
      <c r="AF4" s="68">
        <v>43160</v>
      </c>
      <c r="AG4" s="68">
        <v>43191</v>
      </c>
      <c r="AH4" s="68">
        <v>43221</v>
      </c>
      <c r="AI4" s="68">
        <v>43252</v>
      </c>
      <c r="AJ4" s="68">
        <v>43282</v>
      </c>
      <c r="AK4" s="68">
        <v>43313</v>
      </c>
      <c r="AL4" s="68">
        <v>43344</v>
      </c>
      <c r="AM4" s="68">
        <v>43374</v>
      </c>
      <c r="AN4" s="68">
        <v>43405</v>
      </c>
      <c r="AO4" s="68">
        <v>43435</v>
      </c>
      <c r="AQ4" s="68">
        <v>43466</v>
      </c>
      <c r="AR4" s="68">
        <v>43497</v>
      </c>
      <c r="AS4" s="68">
        <v>43525</v>
      </c>
      <c r="AT4" s="68">
        <v>43556</v>
      </c>
      <c r="AU4" s="68">
        <v>43586</v>
      </c>
      <c r="AV4" s="68">
        <v>43617</v>
      </c>
      <c r="AW4" s="68">
        <v>43647</v>
      </c>
      <c r="AX4" s="68">
        <v>43678</v>
      </c>
      <c r="AY4" s="68">
        <v>43709</v>
      </c>
      <c r="AZ4" s="68">
        <v>43739</v>
      </c>
      <c r="BA4" s="68">
        <v>43770</v>
      </c>
      <c r="BB4" s="68">
        <v>43800</v>
      </c>
      <c r="BD4" s="68">
        <v>43831</v>
      </c>
      <c r="BE4" s="68">
        <v>43862</v>
      </c>
      <c r="BF4" s="68">
        <v>43891</v>
      </c>
      <c r="BG4" s="68">
        <v>43922</v>
      </c>
      <c r="BH4" s="68">
        <v>43952</v>
      </c>
      <c r="BI4" s="68">
        <v>43983</v>
      </c>
      <c r="BJ4" s="68">
        <v>44013</v>
      </c>
      <c r="BK4" s="68">
        <v>44044</v>
      </c>
      <c r="BL4" s="68">
        <v>44075</v>
      </c>
      <c r="BM4" s="68">
        <v>44105</v>
      </c>
      <c r="BN4" s="68">
        <v>44136</v>
      </c>
      <c r="BO4" s="68">
        <v>44166</v>
      </c>
      <c r="BQ4" s="68">
        <v>44197</v>
      </c>
      <c r="BR4" s="68">
        <v>44228</v>
      </c>
      <c r="BS4" s="68">
        <v>44256</v>
      </c>
      <c r="BT4" s="68">
        <v>44287</v>
      </c>
      <c r="BU4" s="68">
        <v>44317</v>
      </c>
      <c r="BV4" s="68">
        <v>44348</v>
      </c>
      <c r="BW4" s="68">
        <v>44378</v>
      </c>
      <c r="BX4" s="68">
        <v>44409</v>
      </c>
      <c r="BY4" s="68">
        <v>44440</v>
      </c>
      <c r="BZ4" s="68">
        <v>44470</v>
      </c>
      <c r="CA4" s="68">
        <v>44501</v>
      </c>
      <c r="CB4" s="68">
        <v>44531</v>
      </c>
    </row>
    <row r="5" spans="1:80" x14ac:dyDescent="0.25">
      <c r="B5" s="69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D5" s="68"/>
      <c r="BE5" s="68"/>
      <c r="BF5" s="68"/>
      <c r="BG5" s="68"/>
      <c r="BH5" s="68"/>
      <c r="BI5" s="68"/>
      <c r="BJ5" s="68"/>
      <c r="BK5" s="68"/>
      <c r="BL5" s="68"/>
      <c r="BM5" s="68"/>
      <c r="BN5" s="68"/>
      <c r="BO5" s="68"/>
      <c r="BQ5" s="68"/>
      <c r="BR5" s="68"/>
      <c r="BS5" s="68"/>
      <c r="BT5" s="68"/>
      <c r="BU5" s="68"/>
      <c r="BV5" s="68"/>
      <c r="BW5" s="68"/>
      <c r="BX5" s="68"/>
      <c r="BY5" s="68"/>
      <c r="BZ5" s="68"/>
      <c r="CA5" s="68"/>
      <c r="CB5" s="68"/>
    </row>
    <row r="6" spans="1:80" ht="15.75" x14ac:dyDescent="0.25">
      <c r="A6" s="5"/>
      <c r="B6" s="6" t="s">
        <v>143</v>
      </c>
      <c r="D6" s="7">
        <f>SUM(D7,D17,D16)</f>
        <v>1396.6950000000002</v>
      </c>
      <c r="E6" s="7">
        <f t="shared" ref="E6:BO6" si="0">SUM(E7,E17,E16)</f>
        <v>1518.5250000000001</v>
      </c>
      <c r="F6" s="7">
        <f t="shared" si="0"/>
        <v>1862.9189999999999</v>
      </c>
      <c r="G6" s="7">
        <f t="shared" si="0"/>
        <v>1880.5070000000001</v>
      </c>
      <c r="H6" s="7">
        <f t="shared" si="0"/>
        <v>1994.539</v>
      </c>
      <c r="I6" s="7">
        <f t="shared" si="0"/>
        <v>2012.2830000000001</v>
      </c>
      <c r="J6" s="7">
        <f t="shared" si="0"/>
        <v>2125.2169999999996</v>
      </c>
      <c r="K6" s="7">
        <f t="shared" si="0"/>
        <v>2218.087</v>
      </c>
      <c r="L6" s="7">
        <f t="shared" si="0"/>
        <v>1986.59</v>
      </c>
      <c r="M6" s="7">
        <f t="shared" si="0"/>
        <v>1755.1960000000001</v>
      </c>
      <c r="N6" s="7">
        <f t="shared" si="0"/>
        <v>1596.414</v>
      </c>
      <c r="O6" s="7">
        <f t="shared" si="0"/>
        <v>1551.373</v>
      </c>
      <c r="Q6" s="7">
        <f t="shared" si="0"/>
        <v>1367.73</v>
      </c>
      <c r="R6" s="7">
        <f t="shared" si="0"/>
        <v>1613.0170000000001</v>
      </c>
      <c r="S6" s="7">
        <f t="shared" si="0"/>
        <v>1993.2880000000002</v>
      </c>
      <c r="T6" s="7">
        <f t="shared" si="0"/>
        <v>2016.154</v>
      </c>
      <c r="U6" s="7">
        <f t="shared" si="0"/>
        <v>2254.7009999999996</v>
      </c>
      <c r="V6" s="7">
        <f t="shared" si="0"/>
        <v>2214.7269999999999</v>
      </c>
      <c r="W6" s="7">
        <f t="shared" si="0"/>
        <v>2493.3509999999997</v>
      </c>
      <c r="X6" s="7">
        <f t="shared" si="0"/>
        <v>2546.8739999999998</v>
      </c>
      <c r="Y6" s="7">
        <f t="shared" si="0"/>
        <v>2523.183</v>
      </c>
      <c r="Z6" s="7">
        <f t="shared" si="0"/>
        <v>2360.181</v>
      </c>
      <c r="AA6" s="7">
        <f t="shared" si="0"/>
        <v>2123.2069999999999</v>
      </c>
      <c r="AB6" s="7">
        <f t="shared" si="0"/>
        <v>1972.7280000000001</v>
      </c>
      <c r="AC6">
        <f t="shared" si="0"/>
        <v>0</v>
      </c>
      <c r="AD6" s="7">
        <f t="shared" si="0"/>
        <v>1731.1879999999999</v>
      </c>
      <c r="AE6" s="7">
        <f t="shared" si="0"/>
        <v>1812.5710000000001</v>
      </c>
      <c r="AF6" s="7">
        <f t="shared" si="0"/>
        <v>2206.9829999999997</v>
      </c>
      <c r="AG6" s="7">
        <f t="shared" si="0"/>
        <v>2256.5</v>
      </c>
      <c r="AH6" s="7">
        <f t="shared" si="0"/>
        <v>2311.7060000000001</v>
      </c>
      <c r="AI6" s="7">
        <f t="shared" si="0"/>
        <v>2409.0190000000002</v>
      </c>
      <c r="AJ6" s="7">
        <f t="shared" si="0"/>
        <v>2487.9270000000001</v>
      </c>
      <c r="AK6" s="7">
        <f t="shared" si="0"/>
        <v>2590.4070000000002</v>
      </c>
      <c r="AL6" s="7">
        <f t="shared" si="0"/>
        <v>2420.5130000000004</v>
      </c>
      <c r="AM6" s="7">
        <f t="shared" si="0"/>
        <v>2447.8839999999996</v>
      </c>
      <c r="AN6" s="7">
        <f t="shared" si="0"/>
        <v>2242.3200000000002</v>
      </c>
      <c r="AO6" s="7">
        <f t="shared" si="0"/>
        <v>2062.7019999999998</v>
      </c>
      <c r="AQ6" s="7">
        <f t="shared" si="0"/>
        <v>1720.4050000000002</v>
      </c>
      <c r="AR6" s="7">
        <f t="shared" si="0"/>
        <v>1932.3700000000001</v>
      </c>
      <c r="AS6" s="7">
        <f t="shared" si="0"/>
        <v>2146.7199999999998</v>
      </c>
      <c r="AT6" s="7">
        <f t="shared" si="0"/>
        <v>1996.0029999999999</v>
      </c>
      <c r="AU6" s="7">
        <f t="shared" si="0"/>
        <v>2040.25</v>
      </c>
      <c r="AV6" s="7">
        <f t="shared" si="0"/>
        <v>2290.5140000000001</v>
      </c>
      <c r="AW6" s="7">
        <f t="shared" si="0"/>
        <v>2609.596</v>
      </c>
      <c r="AX6" s="7">
        <f t="shared" si="0"/>
        <v>2617.2549999999997</v>
      </c>
      <c r="AY6" s="7">
        <f t="shared" si="0"/>
        <v>2397.3070000000002</v>
      </c>
      <c r="AZ6" s="7">
        <f t="shared" si="0"/>
        <v>2495.7339999999999</v>
      </c>
      <c r="BA6" s="7">
        <f t="shared" si="0"/>
        <v>2349.66</v>
      </c>
      <c r="BB6" s="7">
        <f t="shared" si="0"/>
        <v>1617.2749999999999</v>
      </c>
      <c r="BD6" s="7">
        <f t="shared" si="0"/>
        <v>1361.1690000000001</v>
      </c>
      <c r="BE6" s="7">
        <f t="shared" si="0"/>
        <v>1661.2110000000002</v>
      </c>
      <c r="BF6" s="7">
        <f t="shared" si="0"/>
        <v>1766.8020000000004</v>
      </c>
      <c r="BG6" s="7">
        <f t="shared" si="0"/>
        <v>2136.4369999999999</v>
      </c>
      <c r="BH6" s="7">
        <f t="shared" si="0"/>
        <v>2418.4249999999997</v>
      </c>
      <c r="BI6" s="7">
        <f t="shared" si="0"/>
        <v>2210.3489999999997</v>
      </c>
      <c r="BJ6" s="7">
        <f t="shared" si="0"/>
        <v>2415.4549999999999</v>
      </c>
      <c r="BK6" s="7">
        <f t="shared" si="0"/>
        <v>2483.855</v>
      </c>
      <c r="BL6" s="7">
        <f t="shared" si="0"/>
        <v>2402.2419999999997</v>
      </c>
      <c r="BM6" s="7">
        <f t="shared" si="0"/>
        <v>2122.7190000000001</v>
      </c>
      <c r="BN6" s="7">
        <f t="shared" si="0"/>
        <v>2001.183</v>
      </c>
      <c r="BO6" s="7">
        <f t="shared" si="0"/>
        <v>1605.6879999999999</v>
      </c>
      <c r="BQ6" s="7">
        <f t="shared" ref="BQ6:CB6" si="1">SUM(BQ7,BQ17,BQ16)</f>
        <v>1158.1500000000001</v>
      </c>
      <c r="BR6" s="7">
        <f t="shared" si="1"/>
        <v>1336.796</v>
      </c>
      <c r="BS6" s="7">
        <f t="shared" si="1"/>
        <v>2332.8200000000002</v>
      </c>
      <c r="BT6" s="7">
        <f t="shared" si="1"/>
        <v>2398.4270000000001</v>
      </c>
      <c r="BU6" s="7">
        <f t="shared" si="1"/>
        <v>2572.4329999999995</v>
      </c>
      <c r="BV6" s="7">
        <f t="shared" si="1"/>
        <v>2347.6889999999999</v>
      </c>
      <c r="BW6" s="7">
        <f t="shared" si="1"/>
        <v>0</v>
      </c>
      <c r="BX6" s="7">
        <f t="shared" si="1"/>
        <v>0</v>
      </c>
      <c r="BY6" s="7">
        <f t="shared" si="1"/>
        <v>0</v>
      </c>
      <c r="BZ6" s="7">
        <f t="shared" si="1"/>
        <v>0</v>
      </c>
      <c r="CA6" s="7">
        <f t="shared" si="1"/>
        <v>0</v>
      </c>
      <c r="CB6" s="7">
        <f t="shared" si="1"/>
        <v>0</v>
      </c>
    </row>
    <row r="7" spans="1:80" ht="15.75" x14ac:dyDescent="0.25">
      <c r="B7" s="8" t="s">
        <v>138</v>
      </c>
      <c r="D7" s="9">
        <f t="shared" ref="D7:O7" si="2">SUM(D8:D14)</f>
        <v>757</v>
      </c>
      <c r="E7" s="9">
        <f t="shared" si="2"/>
        <v>868.43799999999999</v>
      </c>
      <c r="F7" s="9">
        <f t="shared" si="2"/>
        <v>1126.4109999999998</v>
      </c>
      <c r="G7" s="9">
        <f t="shared" si="2"/>
        <v>1156.356</v>
      </c>
      <c r="H7" s="9">
        <f t="shared" si="2"/>
        <v>1208.146</v>
      </c>
      <c r="I7" s="9">
        <f t="shared" si="2"/>
        <v>1180.4040000000002</v>
      </c>
      <c r="J7" s="9">
        <f t="shared" si="2"/>
        <v>1226.9789999999998</v>
      </c>
      <c r="K7" s="9">
        <f t="shared" si="2"/>
        <v>1296.279</v>
      </c>
      <c r="L7" s="9">
        <f t="shared" si="2"/>
        <v>1148.895</v>
      </c>
      <c r="M7" s="9">
        <f t="shared" si="2"/>
        <v>923.74200000000008</v>
      </c>
      <c r="N7" s="9">
        <f t="shared" si="2"/>
        <v>812.01099999999997</v>
      </c>
      <c r="O7" s="9">
        <f t="shared" si="2"/>
        <v>836.89800000000014</v>
      </c>
      <c r="Q7" s="9">
        <f t="shared" ref="Q7:BO7" si="3">SUM(Q8:Q14)</f>
        <v>579.16300000000001</v>
      </c>
      <c r="R7" s="9">
        <f t="shared" si="3"/>
        <v>892.85599999999999</v>
      </c>
      <c r="S7" s="9">
        <f t="shared" si="3"/>
        <v>1201.4860000000003</v>
      </c>
      <c r="T7" s="9">
        <f t="shared" si="3"/>
        <v>1240.5029999999999</v>
      </c>
      <c r="U7" s="9">
        <f t="shared" si="3"/>
        <v>1368.6189999999999</v>
      </c>
      <c r="V7" s="9">
        <f t="shared" si="3"/>
        <v>1344.364</v>
      </c>
      <c r="W7" s="9">
        <f t="shared" si="3"/>
        <v>1550.675</v>
      </c>
      <c r="X7" s="9">
        <f t="shared" si="3"/>
        <v>1590.972</v>
      </c>
      <c r="Y7" s="9">
        <f t="shared" si="3"/>
        <v>1594.451</v>
      </c>
      <c r="Z7" s="9">
        <f t="shared" si="3"/>
        <v>1409.547</v>
      </c>
      <c r="AA7" s="9">
        <f t="shared" si="3"/>
        <v>1281.5569999999998</v>
      </c>
      <c r="AB7" s="9">
        <f t="shared" si="3"/>
        <v>1115.5170000000001</v>
      </c>
      <c r="AC7">
        <f t="shared" si="3"/>
        <v>0</v>
      </c>
      <c r="AD7" s="9">
        <f t="shared" si="3"/>
        <v>903</v>
      </c>
      <c r="AE7" s="9">
        <f t="shared" si="3"/>
        <v>983.21999999999991</v>
      </c>
      <c r="AF7" s="9">
        <f t="shared" si="3"/>
        <v>1371.377</v>
      </c>
      <c r="AG7" s="9">
        <f t="shared" si="3"/>
        <v>1423.07</v>
      </c>
      <c r="AH7" s="9">
        <f t="shared" si="3"/>
        <v>1470.7560000000001</v>
      </c>
      <c r="AI7" s="9">
        <f t="shared" si="3"/>
        <v>1515.0350000000001</v>
      </c>
      <c r="AJ7" s="9">
        <f t="shared" si="3"/>
        <v>1574.434</v>
      </c>
      <c r="AK7" s="9">
        <f t="shared" si="3"/>
        <v>1633.4490000000001</v>
      </c>
      <c r="AL7" s="9">
        <f t="shared" si="3"/>
        <v>1498.6010000000001</v>
      </c>
      <c r="AM7" s="9">
        <f t="shared" si="3"/>
        <v>1491.9179999999999</v>
      </c>
      <c r="AN7" s="9">
        <f t="shared" si="3"/>
        <v>1344.212</v>
      </c>
      <c r="AO7" s="9">
        <f t="shared" si="3"/>
        <v>1174.222</v>
      </c>
      <c r="AQ7" s="9">
        <f t="shared" si="3"/>
        <v>942.17900000000009</v>
      </c>
      <c r="AR7" s="9">
        <f t="shared" si="3"/>
        <v>1225.6020000000001</v>
      </c>
      <c r="AS7" s="9">
        <f t="shared" si="3"/>
        <v>1363.405</v>
      </c>
      <c r="AT7" s="9">
        <f t="shared" si="3"/>
        <v>1153.473</v>
      </c>
      <c r="AU7" s="9">
        <f t="shared" si="3"/>
        <v>1174.249</v>
      </c>
      <c r="AV7" s="9">
        <f t="shared" si="3"/>
        <v>1373.2520000000002</v>
      </c>
      <c r="AW7" s="9">
        <f t="shared" si="3"/>
        <v>1642.4180000000001</v>
      </c>
      <c r="AX7" s="9">
        <f t="shared" si="3"/>
        <v>1603.9669999999999</v>
      </c>
      <c r="AY7" s="9">
        <f t="shared" si="3"/>
        <v>1440.991</v>
      </c>
      <c r="AZ7" s="9">
        <f t="shared" si="3"/>
        <v>1543.8969999999999</v>
      </c>
      <c r="BA7" s="9">
        <f t="shared" si="3"/>
        <v>1488.6780000000001</v>
      </c>
      <c r="BB7" s="9">
        <f t="shared" si="3"/>
        <v>936.92799999999988</v>
      </c>
      <c r="BD7" s="9">
        <f t="shared" si="3"/>
        <v>623.51900000000001</v>
      </c>
      <c r="BE7" s="9">
        <f t="shared" si="3"/>
        <v>904.83699999999999</v>
      </c>
      <c r="BF7" s="9">
        <f t="shared" si="3"/>
        <v>1191.5660000000003</v>
      </c>
      <c r="BG7" s="9">
        <f t="shared" si="3"/>
        <v>1392.9670000000001</v>
      </c>
      <c r="BH7" s="9">
        <f t="shared" si="3"/>
        <v>1684.538</v>
      </c>
      <c r="BI7" s="9">
        <f t="shared" si="3"/>
        <v>1476.981</v>
      </c>
      <c r="BJ7" s="9">
        <f t="shared" si="3"/>
        <v>1561.3599999999997</v>
      </c>
      <c r="BK7" s="9">
        <f t="shared" si="3"/>
        <v>1603.2349999999999</v>
      </c>
      <c r="BL7" s="9">
        <f t="shared" si="3"/>
        <v>1525.4859999999999</v>
      </c>
      <c r="BM7" s="9">
        <f t="shared" si="3"/>
        <v>1454.346</v>
      </c>
      <c r="BN7" s="9">
        <f t="shared" si="3"/>
        <v>1393.4639999999999</v>
      </c>
      <c r="BO7" s="9">
        <f t="shared" si="3"/>
        <v>1012.9399999999999</v>
      </c>
      <c r="BQ7" s="9">
        <f t="shared" ref="BQ7:CB7" si="4">SUM(BQ8:BQ14)</f>
        <v>472.62099999999998</v>
      </c>
      <c r="BR7" s="9">
        <f t="shared" si="4"/>
        <v>565.36699999999996</v>
      </c>
      <c r="BS7" s="9">
        <f t="shared" si="4"/>
        <v>1492.296</v>
      </c>
      <c r="BT7" s="9">
        <f t="shared" si="4"/>
        <v>1545.8530000000001</v>
      </c>
      <c r="BU7" s="9">
        <f t="shared" si="4"/>
        <v>1668.0869999999998</v>
      </c>
      <c r="BV7" s="9">
        <f t="shared" si="4"/>
        <v>1532.6570000000002</v>
      </c>
      <c r="BW7" s="9">
        <f t="shared" si="4"/>
        <v>0</v>
      </c>
      <c r="BX7" s="9">
        <f t="shared" si="4"/>
        <v>0</v>
      </c>
      <c r="BY7" s="9">
        <f t="shared" si="4"/>
        <v>0</v>
      </c>
      <c r="BZ7" s="9">
        <f t="shared" si="4"/>
        <v>0</v>
      </c>
      <c r="CA7" s="9">
        <f t="shared" si="4"/>
        <v>0</v>
      </c>
      <c r="CB7" s="9">
        <f t="shared" si="4"/>
        <v>0</v>
      </c>
    </row>
    <row r="8" spans="1:80" ht="15.75" x14ac:dyDescent="0.25">
      <c r="B8" s="10" t="s">
        <v>62</v>
      </c>
      <c r="D8" s="11">
        <f>SUMIFS('Base TU'!E:E,'Base TU'!$A:$A,$B8,'Base TU'!$B:$B,"SUL")/1000</f>
        <v>69.731999999999999</v>
      </c>
      <c r="E8" s="11">
        <f>SUMIFS('Base TU'!F:F,'Base TU'!$A:$A,$B8,'Base TU'!$B:$B,"SUL")/1000</f>
        <v>646.77599999999995</v>
      </c>
      <c r="F8" s="11">
        <f>SUMIFS('Base TU'!G:G,'Base TU'!$A:$A,$B8,'Base TU'!$B:$B,"SUL")/1000</f>
        <v>895.51900000000001</v>
      </c>
      <c r="G8" s="11">
        <f>SUMIFS('Base TU'!H:H,'Base TU'!$A:$A,$B8,'Base TU'!$B:$B,"SUL")/1000</f>
        <v>839.27200000000005</v>
      </c>
      <c r="H8" s="11">
        <f>SUMIFS('Base TU'!I:I,'Base TU'!$A:$A,$B8,'Base TU'!$B:$B,"SUL")/1000</f>
        <v>738.94299999999998</v>
      </c>
      <c r="I8" s="11">
        <f>SUMIFS('Base TU'!J:J,'Base TU'!$A:$A,$B8,'Base TU'!$B:$B,"SUL")/1000</f>
        <v>622.24800000000005</v>
      </c>
      <c r="J8" s="11">
        <f>SUMIFS('Base TU'!K:K,'Base TU'!$A:$A,$B8,'Base TU'!$B:$B,"SUL")/1000</f>
        <v>444.28399999999999</v>
      </c>
      <c r="K8" s="11">
        <f>SUMIFS('Base TU'!L:L,'Base TU'!$A:$A,$B8,'Base TU'!$B:$B,"SUL")/1000</f>
        <v>259.01400000000001</v>
      </c>
      <c r="L8" s="11">
        <f>SUMIFS('Base TU'!M:M,'Base TU'!$A:$A,$B8,'Base TU'!$B:$B,"SUL")/1000</f>
        <v>178.351</v>
      </c>
      <c r="M8" s="11">
        <f>SUMIFS('Base TU'!N:N,'Base TU'!$A:$A,$B8,'Base TU'!$B:$B,"SUL")/1000</f>
        <v>131.99100000000001</v>
      </c>
      <c r="N8" s="11">
        <f>SUMIFS('Base TU'!O:O,'Base TU'!$A:$A,$B8,'Base TU'!$B:$B,"SUL")/1000</f>
        <v>90.745000000000005</v>
      </c>
      <c r="O8" s="11">
        <f>SUMIFS('Base TU'!P:P,'Base TU'!$A:$A,$B8,'Base TU'!$B:$B,"SUL")/1000</f>
        <v>79.602999999999994</v>
      </c>
      <c r="Q8" s="11">
        <f>SUMIFS('Base TU'!R:R,'Base TU'!$A:$A,$B8,'Base TU'!$B:$B,"SUL")/1000</f>
        <v>162.96899999999999</v>
      </c>
      <c r="R8" s="11">
        <f>SUMIFS('Base TU'!S:S,'Base TU'!$A:$A,$B8,'Base TU'!$B:$B,"SUL")/1000</f>
        <v>586.97400000000005</v>
      </c>
      <c r="S8" s="11">
        <f>SUMIFS('Base TU'!T:T,'Base TU'!$A:$A,$B8,'Base TU'!$B:$B,"SUL")/1000</f>
        <v>952.32799999999997</v>
      </c>
      <c r="T8" s="11">
        <f>SUMIFS('Base TU'!U:U,'Base TU'!$A:$A,$B8,'Base TU'!$B:$B,"SUL")/1000</f>
        <v>834.745</v>
      </c>
      <c r="U8" s="11">
        <f>SUMIFS('Base TU'!V:V,'Base TU'!$A:$A,$B8,'Base TU'!$B:$B,"SUL")/1000</f>
        <v>786.56799999999998</v>
      </c>
      <c r="V8" s="11">
        <f>SUMIFS('Base TU'!W:W,'Base TU'!$A:$A,$B8,'Base TU'!$B:$B,"SUL")/1000</f>
        <v>784.94799999999998</v>
      </c>
      <c r="W8" s="11">
        <f>SUMIFS('Base TU'!X:X,'Base TU'!$A:$A,$B8,'Base TU'!$B:$B,"SUL")/1000</f>
        <v>668.79300000000001</v>
      </c>
      <c r="X8" s="11">
        <f>SUMIFS('Base TU'!Y:Y,'Base TU'!$A:$A,$B8,'Base TU'!$B:$B,"SUL")/1000</f>
        <v>458.416</v>
      </c>
      <c r="Y8" s="11">
        <f>SUMIFS('Base TU'!Z:Z,'Base TU'!$A:$A,$B8,'Base TU'!$B:$B,"SUL")/1000</f>
        <v>248.45099999999999</v>
      </c>
      <c r="Z8" s="11">
        <f>SUMIFS('Base TU'!AA:AA,'Base TU'!$A:$A,$B8,'Base TU'!$B:$B,"SUL")/1000</f>
        <v>307.33100000000002</v>
      </c>
      <c r="AA8" s="11">
        <f>SUMIFS('Base TU'!AB:AB,'Base TU'!$A:$A,$B8,'Base TU'!$B:$B,"SUL")/1000</f>
        <v>519.91099999999994</v>
      </c>
      <c r="AB8" s="11">
        <f>SUMIFS('Base TU'!AC:AC,'Base TU'!$A:$A,$B8,'Base TU'!$B:$B,"SUL")/1000</f>
        <v>544.00300000000004</v>
      </c>
      <c r="AD8" s="11">
        <f>SUMIFS('Base TU'!AE:AE,'Base TU'!$A:$A,$B8,'Base TU'!$B:$B,"SUL")/1000</f>
        <v>365.697</v>
      </c>
      <c r="AE8" s="11">
        <f>SUMIFS('Base TU'!AF:AF,'Base TU'!$A:$A,$B8,'Base TU'!$B:$B,"SUL")/1000</f>
        <v>704.17399999999998</v>
      </c>
      <c r="AF8" s="11">
        <f>SUMIFS('Base TU'!AG:AG,'Base TU'!$A:$A,$B8,'Base TU'!$B:$B,"SUL")/1000</f>
        <v>1166.6669999999999</v>
      </c>
      <c r="AG8" s="11">
        <f>SUMIFS('Base TU'!AH:AH,'Base TU'!$A:$A,$B8,'Base TU'!$B:$B,"SUL")/1000</f>
        <v>1111.5029999999999</v>
      </c>
      <c r="AH8" s="11">
        <f>SUMIFS('Base TU'!AI:AI,'Base TU'!$A:$A,$B8,'Base TU'!$B:$B,"SUL")/1000</f>
        <v>997.01199999999994</v>
      </c>
      <c r="AI8" s="11">
        <f>SUMIFS('Base TU'!AJ:AJ,'Base TU'!$A:$A,$B8,'Base TU'!$B:$B,"SUL")/1000</f>
        <v>988.33600000000001</v>
      </c>
      <c r="AJ8" s="11">
        <f>SUMIFS('Base TU'!AK:AK,'Base TU'!$A:$A,$B8,'Base TU'!$B:$B,"SUL")/1000</f>
        <v>1032.713</v>
      </c>
      <c r="AK8" s="11">
        <f>SUMIFS('Base TU'!AL:AL,'Base TU'!$A:$A,$B8,'Base TU'!$B:$B,"SUL")/1000</f>
        <v>972.81700000000001</v>
      </c>
      <c r="AL8" s="11">
        <f>SUMIFS('Base TU'!AM:AM,'Base TU'!$A:$A,$B8,'Base TU'!$B:$B,"SUL")/1000</f>
        <v>838.91499999999996</v>
      </c>
      <c r="AM8" s="11">
        <f>SUMIFS('Base TU'!AN:AN,'Base TU'!$A:$A,$B8,'Base TU'!$B:$B,"SUL")/1000</f>
        <v>993.90300000000002</v>
      </c>
      <c r="AN8" s="11">
        <f>SUMIFS('Base TU'!AO:AO,'Base TU'!$A:$A,$B8,'Base TU'!$B:$B,"SUL")/1000</f>
        <v>747.48299999999995</v>
      </c>
      <c r="AO8" s="11">
        <f>SUMIFS('Base TU'!AP:AP,'Base TU'!$A:$A,$B8,'Base TU'!$B:$B,"SUL")/1000</f>
        <v>375.79399999999998</v>
      </c>
      <c r="AQ8" s="11">
        <f>SUMIFS('Base TU'!AR:AR,'Base TU'!$A:$A,$B8,'Base TU'!$B:$B,"SUL")/1000</f>
        <v>474.19600000000003</v>
      </c>
      <c r="AR8" s="11">
        <f>SUMIFS('Base TU'!AS:AS,'Base TU'!$A:$A,$B8,'Base TU'!$B:$B,"SUL")/1000</f>
        <v>897.02200000000005</v>
      </c>
      <c r="AS8" s="11">
        <f>SUMIFS('Base TU'!AT:AT,'Base TU'!$A:$A,$B8,'Base TU'!$B:$B,"SUL")/1000</f>
        <v>1131.4280000000001</v>
      </c>
      <c r="AT8" s="11">
        <f>SUMIFS('Base TU'!AU:AU,'Base TU'!$A:$A,$B8,'Base TU'!$B:$B,"SUL")/1000</f>
        <v>779.00300000000004</v>
      </c>
      <c r="AU8" s="11">
        <f>SUMIFS('Base TU'!AV:AV,'Base TU'!$A:$A,$B8,'Base TU'!$B:$B,"SUL")/1000</f>
        <v>680.23599999999999</v>
      </c>
      <c r="AV8" s="11">
        <f>SUMIFS('Base TU'!AW:AW,'Base TU'!$A:$A,$B8,'Base TU'!$B:$B,"SUL")/1000</f>
        <v>605.44100000000003</v>
      </c>
      <c r="AW8" s="11">
        <f>SUMIFS('Base TU'!AX:AX,'Base TU'!$A:$A,$B8,'Base TU'!$B:$B,"SUL")/1000</f>
        <v>485.56900000000002</v>
      </c>
      <c r="AX8" s="11">
        <f>SUMIFS('Base TU'!AY:AY,'Base TU'!$A:$A,$B8,'Base TU'!$B:$B,"SUL")/1000</f>
        <v>456.19499999999999</v>
      </c>
      <c r="AY8" s="11">
        <f>SUMIFS('Base TU'!AZ:AZ,'Base TU'!$A:$A,$B8,'Base TU'!$B:$B,"SUL")/1000</f>
        <v>450.524</v>
      </c>
      <c r="AZ8" s="11">
        <f>SUMIFS('Base TU'!BA:BA,'Base TU'!$A:$A,$B8,'Base TU'!$B:$B,"SUL")/1000</f>
        <v>720.33100000000002</v>
      </c>
      <c r="BA8" s="11">
        <f>SUMIFS('Base TU'!BB:BB,'Base TU'!$A:$A,$B8,'Base TU'!$B:$B,"SUL")/1000</f>
        <v>577.98599999999999</v>
      </c>
      <c r="BB8" s="11">
        <f>SUMIFS('Base TU'!BC:BC,'Base TU'!$A:$A,$B8,'Base TU'!$B:$B,"SUL")/1000</f>
        <v>328.66199999999998</v>
      </c>
      <c r="BD8" s="11">
        <f>SUMIFS('Base TU'!BE:BE,'Base TU'!$A:$A,$B8,'Base TU'!$B:$B,"SUL")/1000</f>
        <v>165.15100000000001</v>
      </c>
      <c r="BE8" s="11">
        <f>SUMIFS('Base TU'!BF:BF,'Base TU'!$A:$A,$B8,'Base TU'!$B:$B,"SUL")/1000</f>
        <v>570.79</v>
      </c>
      <c r="BF8" s="11">
        <f>SUMIFS('Base TU'!BG:BG,'Base TU'!$A:$A,$B8,'Base TU'!$B:$B,"SUL")/1000</f>
        <v>907.65499999999997</v>
      </c>
      <c r="BG8" s="11">
        <f>SUMIFS('Base TU'!BH:BH,'Base TU'!$A:$A,$B8,'Base TU'!$B:$B,"SUL")/1000</f>
        <v>1040.0070000000001</v>
      </c>
      <c r="BH8" s="11">
        <f>SUMIFS('Base TU'!BI:BI,'Base TU'!$A:$A,$B8,'Base TU'!$B:$B,"SUL")/1000</f>
        <v>1084.384</v>
      </c>
      <c r="BI8" s="11">
        <f>SUMIFS('Base TU'!BJ:BJ,'Base TU'!$A:$A,$B8,'Base TU'!$B:$B,"SUL")/1000</f>
        <v>955.51099999999997</v>
      </c>
      <c r="BJ8" s="11">
        <f>SUMIFS('Base TU'!BK:BK,'Base TU'!$A:$A,$B8,'Base TU'!$B:$B,"SUL")/1000</f>
        <v>928.53499999999997</v>
      </c>
      <c r="BK8" s="11">
        <f>SUMIFS('Base TU'!BL:BL,'Base TU'!$A:$A,$B8,'Base TU'!$B:$B,"SUL")/1000</f>
        <v>654</v>
      </c>
      <c r="BL8" s="11">
        <f>SUMIFS('Base TU'!BM:BM,'Base TU'!$A:$A,$B8,'Base TU'!$B:$B,"SUL")/1000</f>
        <v>349.77199999999999</v>
      </c>
      <c r="BM8" s="11">
        <f>SUMIFS('Base TU'!BN:BN,'Base TU'!$A:$A,$B8,'Base TU'!$B:$B,"SUL")/1000</f>
        <v>201.99799999999999</v>
      </c>
      <c r="BN8" s="11">
        <f>SUMIFS('Base TU'!BO:BO,'Base TU'!$A:$A,$B8,'Base TU'!$B:$B,"SUL")/1000</f>
        <v>62.343000000000004</v>
      </c>
      <c r="BO8" s="11">
        <f>SUMIFS('Base TU'!BP:BP,'Base TU'!$A:$A,$B8,'Base TU'!$B:$B,"SUL")/1000</f>
        <v>58.633000000000003</v>
      </c>
      <c r="BQ8" s="11">
        <f>SUMIFS('Base TU'!BR:BR,'Base TU'!$A:$A,$B8,'Base TU'!$B:$B,"SUL")/1000</f>
        <v>18.341999999999999</v>
      </c>
      <c r="BR8" s="11">
        <f>SUMIFS('Base TU'!BS:BS,'Base TU'!$A:$A,$B8,'Base TU'!$B:$B,"SUL")/1000</f>
        <v>241.91499999999999</v>
      </c>
      <c r="BS8" s="11">
        <f>SUMIFS('Base TU'!BT:BT,'Base TU'!$A:$A,$B8,'Base TU'!$B:$B,"SUL")/1000</f>
        <v>1186.9770000000001</v>
      </c>
      <c r="BT8" s="11">
        <f>SUMIFS('Base TU'!BU:BU,'Base TU'!$A:$A,$B8,'Base TU'!$B:$B,"SUL")/1000</f>
        <v>1171.24</v>
      </c>
      <c r="BU8" s="11">
        <f>SUMIFS('Base TU'!BV:BV,'Base TU'!$A:$A,$B8,'Base TU'!$B:$B,"SUL")/1000</f>
        <v>1035.136</v>
      </c>
      <c r="BV8" s="11">
        <f>SUMIFS('Base TU'!BW:BW,'Base TU'!$A:$A,$B8,'Base TU'!$B:$B,"SUL")/1000</f>
        <v>722.96400000000006</v>
      </c>
      <c r="BW8" s="11">
        <f>SUMIFS('Base TU'!BX:BX,'Base TU'!$A:$A,$B8,'Base TU'!$B:$B,"SUL")/1000</f>
        <v>0</v>
      </c>
      <c r="BX8" s="11">
        <f>SUMIFS('Base TU'!BY:BY,'Base TU'!$A:$A,$B8,'Base TU'!$B:$B,"SUL")/1000</f>
        <v>0</v>
      </c>
      <c r="BY8" s="11">
        <f>SUMIFS('Base TU'!BZ:BZ,'Base TU'!$A:$A,$B8,'Base TU'!$B:$B,"SUL")/1000</f>
        <v>0</v>
      </c>
      <c r="BZ8" s="11">
        <f>SUMIFS('Base TU'!CA:CA,'Base TU'!$A:$A,$B8,'Base TU'!$B:$B,"SUL")/1000</f>
        <v>0</v>
      </c>
      <c r="CA8" s="11">
        <f>SUMIFS('Base TU'!CB:CB,'Base TU'!$A:$A,$B8,'Base TU'!$B:$B,"SUL")/1000</f>
        <v>0</v>
      </c>
      <c r="CB8" s="11">
        <f>SUMIFS('Base TU'!CC:CC,'Base TU'!$A:$A,$B8,'Base TU'!$B:$B,"SUL")/1000</f>
        <v>0</v>
      </c>
    </row>
    <row r="9" spans="1:80" ht="15.75" x14ac:dyDescent="0.25">
      <c r="B9" s="10" t="s">
        <v>54</v>
      </c>
      <c r="D9" s="11">
        <f>SUMIFS('Base TU'!E:E,'Base TU'!$A:$A,$B9,'Base TU'!$B:$B,"SUL")/1000</f>
        <v>62.401000000000003</v>
      </c>
      <c r="E9" s="11">
        <f>SUMIFS('Base TU'!F:F,'Base TU'!$A:$A,$B9,'Base TU'!$B:$B,"SUL")/1000</f>
        <v>61.786999999999999</v>
      </c>
      <c r="F9" s="11">
        <f>SUMIFS('Base TU'!G:G,'Base TU'!$A:$A,$B9,'Base TU'!$B:$B,"SUL")/1000</f>
        <v>76.549000000000007</v>
      </c>
      <c r="G9" s="11">
        <f>SUMIFS('Base TU'!H:H,'Base TU'!$A:$A,$B9,'Base TU'!$B:$B,"SUL")/1000</f>
        <v>89.966999999999999</v>
      </c>
      <c r="H9" s="11">
        <f>SUMIFS('Base TU'!I:I,'Base TU'!$A:$A,$B9,'Base TU'!$B:$B,"SUL")/1000</f>
        <v>73.58</v>
      </c>
      <c r="I9" s="11">
        <f>SUMIFS('Base TU'!J:J,'Base TU'!$A:$A,$B9,'Base TU'!$B:$B,"SUL")/1000</f>
        <v>82.801000000000002</v>
      </c>
      <c r="J9" s="11">
        <f>SUMIFS('Base TU'!K:K,'Base TU'!$A:$A,$B9,'Base TU'!$B:$B,"SUL")/1000</f>
        <v>72.113</v>
      </c>
      <c r="K9" s="11">
        <f>SUMIFS('Base TU'!L:L,'Base TU'!$A:$A,$B9,'Base TU'!$B:$B,"SUL")/1000</f>
        <v>50.133000000000003</v>
      </c>
      <c r="L9" s="11">
        <f>SUMIFS('Base TU'!M:M,'Base TU'!$A:$A,$B9,'Base TU'!$B:$B,"SUL")/1000</f>
        <v>71.795000000000002</v>
      </c>
      <c r="M9" s="11">
        <f>SUMIFS('Base TU'!N:N,'Base TU'!$A:$A,$B9,'Base TU'!$B:$B,"SUL")/1000</f>
        <v>102.30800000000001</v>
      </c>
      <c r="N9" s="11">
        <f>SUMIFS('Base TU'!O:O,'Base TU'!$A:$A,$B9,'Base TU'!$B:$B,"SUL")/1000</f>
        <v>115.72499999999999</v>
      </c>
      <c r="O9" s="11">
        <f>SUMIFS('Base TU'!P:P,'Base TU'!$A:$A,$B9,'Base TU'!$B:$B,"SUL")/1000</f>
        <v>81.622</v>
      </c>
      <c r="Q9" s="11">
        <f>SUMIFS('Base TU'!R:R,'Base TU'!$A:$A,$B9,'Base TU'!$B:$B,"SUL")/1000</f>
        <v>68.027000000000001</v>
      </c>
      <c r="R9" s="11">
        <f>SUMIFS('Base TU'!S:S,'Base TU'!$A:$A,$B9,'Base TU'!$B:$B,"SUL")/1000</f>
        <v>67.001000000000005</v>
      </c>
      <c r="S9" s="11">
        <f>SUMIFS('Base TU'!T:T,'Base TU'!$A:$A,$B9,'Base TU'!$B:$B,"SUL")/1000</f>
        <v>78.918000000000006</v>
      </c>
      <c r="T9" s="11">
        <f>SUMIFS('Base TU'!U:U,'Base TU'!$A:$A,$B9,'Base TU'!$B:$B,"SUL")/1000</f>
        <v>90.025000000000006</v>
      </c>
      <c r="U9" s="11">
        <f>SUMIFS('Base TU'!V:V,'Base TU'!$A:$A,$B9,'Base TU'!$B:$B,"SUL")/1000</f>
        <v>81.840999999999994</v>
      </c>
      <c r="V9" s="11">
        <f>SUMIFS('Base TU'!W:W,'Base TU'!$A:$A,$B9,'Base TU'!$B:$B,"SUL")/1000</f>
        <v>69.540999999999997</v>
      </c>
      <c r="W9" s="11">
        <f>SUMIFS('Base TU'!X:X,'Base TU'!$A:$A,$B9,'Base TU'!$B:$B,"SUL")/1000</f>
        <v>74.534000000000006</v>
      </c>
      <c r="X9" s="11">
        <f>SUMIFS('Base TU'!Y:Y,'Base TU'!$A:$A,$B9,'Base TU'!$B:$B,"SUL")/1000</f>
        <v>56.314</v>
      </c>
      <c r="Y9" s="11">
        <f>SUMIFS('Base TU'!Z:Z,'Base TU'!$A:$A,$B9,'Base TU'!$B:$B,"SUL")/1000</f>
        <v>54.33</v>
      </c>
      <c r="Z9" s="11">
        <f>SUMIFS('Base TU'!AA:AA,'Base TU'!$A:$A,$B9,'Base TU'!$B:$B,"SUL")/1000</f>
        <v>65.063000000000002</v>
      </c>
      <c r="AA9" s="11">
        <f>SUMIFS('Base TU'!AB:AB,'Base TU'!$A:$A,$B9,'Base TU'!$B:$B,"SUL")/1000</f>
        <v>77.427000000000007</v>
      </c>
      <c r="AB9" s="11">
        <f>SUMIFS('Base TU'!AC:AC,'Base TU'!$A:$A,$B9,'Base TU'!$B:$B,"SUL")/1000</f>
        <v>77.668000000000006</v>
      </c>
      <c r="AD9" s="11">
        <f>SUMIFS('Base TU'!AE:AE,'Base TU'!$A:$A,$B9,'Base TU'!$B:$B,"SUL")/1000</f>
        <v>94.980999999999995</v>
      </c>
      <c r="AE9" s="11">
        <f>SUMIFS('Base TU'!AF:AF,'Base TU'!$A:$A,$B9,'Base TU'!$B:$B,"SUL")/1000</f>
        <v>74.006</v>
      </c>
      <c r="AF9" s="11">
        <f>SUMIFS('Base TU'!AG:AG,'Base TU'!$A:$A,$B9,'Base TU'!$B:$B,"SUL")/1000</f>
        <v>85.495999999999995</v>
      </c>
      <c r="AG9" s="11">
        <f>SUMIFS('Base TU'!AH:AH,'Base TU'!$A:$A,$B9,'Base TU'!$B:$B,"SUL")/1000</f>
        <v>99.558999999999997</v>
      </c>
      <c r="AH9" s="11">
        <f>SUMIFS('Base TU'!AI:AI,'Base TU'!$A:$A,$B9,'Base TU'!$B:$B,"SUL")/1000</f>
        <v>108.13200000000001</v>
      </c>
      <c r="AI9" s="11">
        <f>SUMIFS('Base TU'!AJ:AJ,'Base TU'!$A:$A,$B9,'Base TU'!$B:$B,"SUL")/1000</f>
        <v>102.307</v>
      </c>
      <c r="AJ9" s="11">
        <f>SUMIFS('Base TU'!AK:AK,'Base TU'!$A:$A,$B9,'Base TU'!$B:$B,"SUL")/1000</f>
        <v>112.255</v>
      </c>
      <c r="AK9" s="11">
        <f>SUMIFS('Base TU'!AL:AL,'Base TU'!$A:$A,$B9,'Base TU'!$B:$B,"SUL")/1000</f>
        <v>101.806</v>
      </c>
      <c r="AL9" s="11">
        <f>SUMIFS('Base TU'!AM:AM,'Base TU'!$A:$A,$B9,'Base TU'!$B:$B,"SUL")/1000</f>
        <v>96.343999999999994</v>
      </c>
      <c r="AM9" s="11">
        <f>SUMIFS('Base TU'!AN:AN,'Base TU'!$A:$A,$B9,'Base TU'!$B:$B,"SUL")/1000</f>
        <v>65.421000000000006</v>
      </c>
      <c r="AN9" s="11">
        <f>SUMIFS('Base TU'!AO:AO,'Base TU'!$A:$A,$B9,'Base TU'!$B:$B,"SUL")/1000</f>
        <v>104.86799999999999</v>
      </c>
      <c r="AO9" s="11">
        <f>SUMIFS('Base TU'!AP:AP,'Base TU'!$A:$A,$B9,'Base TU'!$B:$B,"SUL")/1000</f>
        <v>116.41200000000001</v>
      </c>
      <c r="AQ9" s="11">
        <f>SUMIFS('Base TU'!AR:AR,'Base TU'!$A:$A,$B9,'Base TU'!$B:$B,"SUL")/1000</f>
        <v>92.34</v>
      </c>
      <c r="AR9" s="11">
        <f>SUMIFS('Base TU'!AS:AS,'Base TU'!$A:$A,$B9,'Base TU'!$B:$B,"SUL")/1000</f>
        <v>104.965</v>
      </c>
      <c r="AS9" s="11">
        <f>SUMIFS('Base TU'!AT:AT,'Base TU'!$A:$A,$B9,'Base TU'!$B:$B,"SUL")/1000</f>
        <v>122.08</v>
      </c>
      <c r="AT9" s="11">
        <f>SUMIFS('Base TU'!AU:AU,'Base TU'!$A:$A,$B9,'Base TU'!$B:$B,"SUL")/1000</f>
        <v>126.53</v>
      </c>
      <c r="AU9" s="11">
        <f>SUMIFS('Base TU'!AV:AV,'Base TU'!$A:$A,$B9,'Base TU'!$B:$B,"SUL")/1000</f>
        <v>115.428</v>
      </c>
      <c r="AV9" s="11">
        <f>SUMIFS('Base TU'!AW:AW,'Base TU'!$A:$A,$B9,'Base TU'!$B:$B,"SUL")/1000</f>
        <v>167.86099999999999</v>
      </c>
      <c r="AW9" s="11">
        <f>SUMIFS('Base TU'!AX:AX,'Base TU'!$A:$A,$B9,'Base TU'!$B:$B,"SUL")/1000</f>
        <v>152.62799999999999</v>
      </c>
      <c r="AX9" s="11">
        <f>SUMIFS('Base TU'!AY:AY,'Base TU'!$A:$A,$B9,'Base TU'!$B:$B,"SUL")/1000</f>
        <v>89.268000000000001</v>
      </c>
      <c r="AY9" s="11">
        <f>SUMIFS('Base TU'!AZ:AZ,'Base TU'!$A:$A,$B9,'Base TU'!$B:$B,"SUL")/1000</f>
        <v>131.42400000000001</v>
      </c>
      <c r="AZ9" s="11">
        <f>SUMIFS('Base TU'!BA:BA,'Base TU'!$A:$A,$B9,'Base TU'!$B:$B,"SUL")/1000</f>
        <v>136.44499999999999</v>
      </c>
      <c r="BA9" s="11">
        <f>SUMIFS('Base TU'!BB:BB,'Base TU'!$A:$A,$B9,'Base TU'!$B:$B,"SUL")/1000</f>
        <v>126.27500000000001</v>
      </c>
      <c r="BB9" s="11">
        <f>SUMIFS('Base TU'!BC:BC,'Base TU'!$A:$A,$B9,'Base TU'!$B:$B,"SUL")/1000</f>
        <v>118.78400000000001</v>
      </c>
      <c r="BD9" s="11">
        <f>SUMIFS('Base TU'!BE:BE,'Base TU'!$A:$A,$B9,'Base TU'!$B:$B,"SUL")/1000</f>
        <v>103.60299999999999</v>
      </c>
      <c r="BE9" s="11">
        <f>SUMIFS('Base TU'!BF:BF,'Base TU'!$A:$A,$B9,'Base TU'!$B:$B,"SUL")/1000</f>
        <v>96.617000000000004</v>
      </c>
      <c r="BF9" s="11">
        <f>SUMIFS('Base TU'!BG:BG,'Base TU'!$A:$A,$B9,'Base TU'!$B:$B,"SUL")/1000</f>
        <v>140.01599999999999</v>
      </c>
      <c r="BG9" s="11">
        <f>SUMIFS('Base TU'!BH:BH,'Base TU'!$A:$A,$B9,'Base TU'!$B:$B,"SUL")/1000</f>
        <v>97.504999999999995</v>
      </c>
      <c r="BH9" s="11">
        <f>SUMIFS('Base TU'!BI:BI,'Base TU'!$A:$A,$B9,'Base TU'!$B:$B,"SUL")/1000</f>
        <v>150.42599999999999</v>
      </c>
      <c r="BI9" s="11">
        <f>SUMIFS('Base TU'!BJ:BJ,'Base TU'!$A:$A,$B9,'Base TU'!$B:$B,"SUL")/1000</f>
        <v>125.005</v>
      </c>
      <c r="BJ9" s="11">
        <f>SUMIFS('Base TU'!BK:BK,'Base TU'!$A:$A,$B9,'Base TU'!$B:$B,"SUL")/1000</f>
        <v>154.096</v>
      </c>
      <c r="BK9" s="11">
        <f>SUMIFS('Base TU'!BL:BL,'Base TU'!$A:$A,$B9,'Base TU'!$B:$B,"SUL")/1000</f>
        <v>132.00800000000001</v>
      </c>
      <c r="BL9" s="11">
        <f>SUMIFS('Base TU'!BM:BM,'Base TU'!$A:$A,$B9,'Base TU'!$B:$B,"SUL")/1000</f>
        <v>150.44999999999999</v>
      </c>
      <c r="BM9" s="11">
        <f>SUMIFS('Base TU'!BN:BN,'Base TU'!$A:$A,$B9,'Base TU'!$B:$B,"SUL")/1000</f>
        <v>138.52500000000001</v>
      </c>
      <c r="BN9" s="11">
        <f>SUMIFS('Base TU'!BO:BO,'Base TU'!$A:$A,$B9,'Base TU'!$B:$B,"SUL")/1000</f>
        <v>96.316000000000003</v>
      </c>
      <c r="BO9" s="11">
        <f>SUMIFS('Base TU'!BP:BP,'Base TU'!$A:$A,$B9,'Base TU'!$B:$B,"SUL")/1000</f>
        <v>84.572999999999993</v>
      </c>
      <c r="BQ9" s="11">
        <f>SUMIFS('Base TU'!BR:BR,'Base TU'!$A:$A,$B9,'Base TU'!$B:$B,"SUL")/1000</f>
        <v>70.548000000000002</v>
      </c>
      <c r="BR9" s="11">
        <f>SUMIFS('Base TU'!BS:BS,'Base TU'!$A:$A,$B9,'Base TU'!$B:$B,"SUL")/1000</f>
        <v>55.125</v>
      </c>
      <c r="BS9" s="11">
        <f>SUMIFS('Base TU'!BT:BT,'Base TU'!$A:$A,$B9,'Base TU'!$B:$B,"SUL")/1000</f>
        <v>126.075</v>
      </c>
      <c r="BT9" s="11">
        <f>SUMIFS('Base TU'!BU:BU,'Base TU'!$A:$A,$B9,'Base TU'!$B:$B,"SUL")/1000</f>
        <v>152.464</v>
      </c>
      <c r="BU9" s="11">
        <f>SUMIFS('Base TU'!BV:BV,'Base TU'!$A:$A,$B9,'Base TU'!$B:$B,"SUL")/1000</f>
        <v>155.45599999999999</v>
      </c>
      <c r="BV9" s="11">
        <f>SUMIFS('Base TU'!BW:BW,'Base TU'!$A:$A,$B9,'Base TU'!$B:$B,"SUL")/1000</f>
        <v>160.86099999999999</v>
      </c>
      <c r="BW9" s="11">
        <f>SUMIFS('Base TU'!BX:BX,'Base TU'!$A:$A,$B9,'Base TU'!$B:$B,"SUL")/1000</f>
        <v>0</v>
      </c>
      <c r="BX9" s="11">
        <f>SUMIFS('Base TU'!BY:BY,'Base TU'!$A:$A,$B9,'Base TU'!$B:$B,"SUL")/1000</f>
        <v>0</v>
      </c>
      <c r="BY9" s="11">
        <f>SUMIFS('Base TU'!BZ:BZ,'Base TU'!$A:$A,$B9,'Base TU'!$B:$B,"SUL")/1000</f>
        <v>0</v>
      </c>
      <c r="BZ9" s="11">
        <f>SUMIFS('Base TU'!CA:CA,'Base TU'!$A:$A,$B9,'Base TU'!$B:$B,"SUL")/1000</f>
        <v>0</v>
      </c>
      <c r="CA9" s="11">
        <f>SUMIFS('Base TU'!CB:CB,'Base TU'!$A:$A,$B9,'Base TU'!$B:$B,"SUL")/1000</f>
        <v>0</v>
      </c>
      <c r="CB9" s="11">
        <f>SUMIFS('Base TU'!CC:CC,'Base TU'!$A:$A,$B9,'Base TU'!$B:$B,"SUL")/1000</f>
        <v>0</v>
      </c>
    </row>
    <row r="10" spans="1:80" ht="15.75" x14ac:dyDescent="0.25">
      <c r="B10" s="10" t="s">
        <v>60</v>
      </c>
      <c r="D10" s="11">
        <f>SUMIFS('Base TU'!E:E,'Base TU'!$A:$A,$B10,'Base TU'!$B:$B,"SUL")/1000</f>
        <v>344.58300000000003</v>
      </c>
      <c r="E10" s="11">
        <f>SUMIFS('Base TU'!F:F,'Base TU'!$A:$A,$B10,'Base TU'!$B:$B,"SUL")/1000</f>
        <v>89.58</v>
      </c>
      <c r="F10" s="11">
        <f>SUMIFS('Base TU'!G:G,'Base TU'!$A:$A,$B10,'Base TU'!$B:$B,"SUL")/1000</f>
        <v>1.5509999999999999</v>
      </c>
      <c r="G10" s="11">
        <f>SUMIFS('Base TU'!H:H,'Base TU'!$A:$A,$B10,'Base TU'!$B:$B,"SUL")/1000</f>
        <v>0</v>
      </c>
      <c r="H10" s="11">
        <f>SUMIFS('Base TU'!I:I,'Base TU'!$A:$A,$B10,'Base TU'!$B:$B,"SUL")/1000</f>
        <v>0</v>
      </c>
      <c r="I10" s="11">
        <f>SUMIFS('Base TU'!J:J,'Base TU'!$A:$A,$B10,'Base TU'!$B:$B,"SUL")/1000</f>
        <v>0.40400000000000003</v>
      </c>
      <c r="J10" s="11">
        <f>SUMIFS('Base TU'!K:K,'Base TU'!$A:$A,$B10,'Base TU'!$B:$B,"SUL")/1000</f>
        <v>112.248</v>
      </c>
      <c r="K10" s="11">
        <f>SUMIFS('Base TU'!L:L,'Base TU'!$A:$A,$B10,'Base TU'!$B:$B,"SUL")/1000</f>
        <v>312.15899999999999</v>
      </c>
      <c r="L10" s="11">
        <f>SUMIFS('Base TU'!M:M,'Base TU'!$A:$A,$B10,'Base TU'!$B:$B,"SUL")/1000</f>
        <v>173.16900000000001</v>
      </c>
      <c r="M10" s="11">
        <f>SUMIFS('Base TU'!N:N,'Base TU'!$A:$A,$B10,'Base TU'!$B:$B,"SUL")/1000</f>
        <v>85.093000000000004</v>
      </c>
      <c r="N10" s="11">
        <f>SUMIFS('Base TU'!O:O,'Base TU'!$A:$A,$B10,'Base TU'!$B:$B,"SUL")/1000</f>
        <v>45.048000000000002</v>
      </c>
      <c r="O10" s="11">
        <f>SUMIFS('Base TU'!P:P,'Base TU'!$A:$A,$B10,'Base TU'!$B:$B,"SUL")/1000</f>
        <v>48.804000000000002</v>
      </c>
      <c r="Q10" s="11">
        <f>SUMIFS('Base TU'!R:R,'Base TU'!$A:$A,$B10,'Base TU'!$B:$B,"SUL")/1000</f>
        <v>21.544</v>
      </c>
      <c r="R10" s="11">
        <f>SUMIFS('Base TU'!S:S,'Base TU'!$A:$A,$B10,'Base TU'!$B:$B,"SUL")/1000</f>
        <v>8.6120000000000001</v>
      </c>
      <c r="S10" s="11">
        <f>SUMIFS('Base TU'!T:T,'Base TU'!$A:$A,$B10,'Base TU'!$B:$B,"SUL")/1000</f>
        <v>0</v>
      </c>
      <c r="T10" s="11">
        <f>SUMIFS('Base TU'!U:U,'Base TU'!$A:$A,$B10,'Base TU'!$B:$B,"SUL")/1000</f>
        <v>0</v>
      </c>
      <c r="U10" s="11">
        <f>SUMIFS('Base TU'!V:V,'Base TU'!$A:$A,$B10,'Base TU'!$B:$B,"SUL")/1000</f>
        <v>5.2999999999999999E-2</v>
      </c>
      <c r="V10" s="11">
        <f>SUMIFS('Base TU'!W:W,'Base TU'!$A:$A,$B10,'Base TU'!$B:$B,"SUL")/1000</f>
        <v>18.690000000000001</v>
      </c>
      <c r="W10" s="11">
        <f>SUMIFS('Base TU'!X:X,'Base TU'!$A:$A,$B10,'Base TU'!$B:$B,"SUL")/1000</f>
        <v>259.53300000000002</v>
      </c>
      <c r="X10" s="11">
        <f>SUMIFS('Base TU'!Y:Y,'Base TU'!$A:$A,$B10,'Base TU'!$B:$B,"SUL")/1000</f>
        <v>515.98900000000003</v>
      </c>
      <c r="Y10" s="11">
        <f>SUMIFS('Base TU'!Z:Z,'Base TU'!$A:$A,$B10,'Base TU'!$B:$B,"SUL")/1000</f>
        <v>717.84</v>
      </c>
      <c r="Z10" s="11">
        <f>SUMIFS('Base TU'!AA:AA,'Base TU'!$A:$A,$B10,'Base TU'!$B:$B,"SUL")/1000</f>
        <v>499.49299999999999</v>
      </c>
      <c r="AA10" s="11">
        <f>SUMIFS('Base TU'!AB:AB,'Base TU'!$A:$A,$B10,'Base TU'!$B:$B,"SUL")/1000</f>
        <v>174.44399999999999</v>
      </c>
      <c r="AB10" s="11">
        <f>SUMIFS('Base TU'!AC:AC,'Base TU'!$A:$A,$B10,'Base TU'!$B:$B,"SUL")/1000</f>
        <v>154.91999999999999</v>
      </c>
      <c r="AD10" s="11">
        <f>SUMIFS('Base TU'!AE:AE,'Base TU'!$A:$A,$B10,'Base TU'!$B:$B,"SUL")/1000</f>
        <v>217.80199999999999</v>
      </c>
      <c r="AE10" s="11">
        <f>SUMIFS('Base TU'!AF:AF,'Base TU'!$A:$A,$B10,'Base TU'!$B:$B,"SUL")/1000</f>
        <v>17.54</v>
      </c>
      <c r="AF10" s="11">
        <f>SUMIFS('Base TU'!AG:AG,'Base TU'!$A:$A,$B10,'Base TU'!$B:$B,"SUL")/1000</f>
        <v>0</v>
      </c>
      <c r="AG10" s="11">
        <f>SUMIFS('Base TU'!AH:AH,'Base TU'!$A:$A,$B10,'Base TU'!$B:$B,"SUL")/1000</f>
        <v>0</v>
      </c>
      <c r="AH10" s="11">
        <f>SUMIFS('Base TU'!AI:AI,'Base TU'!$A:$A,$B10,'Base TU'!$B:$B,"SUL")/1000</f>
        <v>0.624</v>
      </c>
      <c r="AI10" s="11">
        <f>SUMIFS('Base TU'!AJ:AJ,'Base TU'!$A:$A,$B10,'Base TU'!$B:$B,"SUL")/1000</f>
        <v>0</v>
      </c>
      <c r="AJ10" s="11">
        <f>SUMIFS('Base TU'!AK:AK,'Base TU'!$A:$A,$B10,'Base TU'!$B:$B,"SUL")/1000</f>
        <v>4.9989999999999997</v>
      </c>
      <c r="AK10" s="11">
        <f>SUMIFS('Base TU'!AL:AL,'Base TU'!$A:$A,$B10,'Base TU'!$B:$B,"SUL")/1000</f>
        <v>103.86499999999999</v>
      </c>
      <c r="AL10" s="11">
        <f>SUMIFS('Base TU'!AM:AM,'Base TU'!$A:$A,$B10,'Base TU'!$B:$B,"SUL")/1000</f>
        <v>145.15199999999999</v>
      </c>
      <c r="AM10" s="11">
        <f>SUMIFS('Base TU'!AN:AN,'Base TU'!$A:$A,$B10,'Base TU'!$B:$B,"SUL")/1000</f>
        <v>17.888999999999999</v>
      </c>
      <c r="AN10" s="11">
        <f>SUMIFS('Base TU'!AO:AO,'Base TU'!$A:$A,$B10,'Base TU'!$B:$B,"SUL")/1000</f>
        <v>131.05699999999999</v>
      </c>
      <c r="AO10" s="11">
        <f>SUMIFS('Base TU'!AP:AP,'Base TU'!$A:$A,$B10,'Base TU'!$B:$B,"SUL")/1000</f>
        <v>246.08799999999999</v>
      </c>
      <c r="AQ10" s="11">
        <f>SUMIFS('Base TU'!AR:AR,'Base TU'!$A:$A,$B10,'Base TU'!$B:$B,"SUL")/1000</f>
        <v>154.017</v>
      </c>
      <c r="AR10" s="11">
        <f>SUMIFS('Base TU'!AS:AS,'Base TU'!$A:$A,$B10,'Base TU'!$B:$B,"SUL")/1000</f>
        <v>106.889</v>
      </c>
      <c r="AS10" s="11">
        <f>SUMIFS('Base TU'!AT:AT,'Base TU'!$A:$A,$B10,'Base TU'!$B:$B,"SUL")/1000</f>
        <v>21.356999999999999</v>
      </c>
      <c r="AT10" s="11">
        <f>SUMIFS('Base TU'!AU:AU,'Base TU'!$A:$A,$B10,'Base TU'!$B:$B,"SUL")/1000</f>
        <v>59.186</v>
      </c>
      <c r="AU10" s="11">
        <f>SUMIFS('Base TU'!AV:AV,'Base TU'!$A:$A,$B10,'Base TU'!$B:$B,"SUL")/1000</f>
        <v>60.676000000000002</v>
      </c>
      <c r="AV10" s="11">
        <f>SUMIFS('Base TU'!AW:AW,'Base TU'!$A:$A,$B10,'Base TU'!$B:$B,"SUL")/1000</f>
        <v>258.07799999999997</v>
      </c>
      <c r="AW10" s="11">
        <f>SUMIFS('Base TU'!AX:AX,'Base TU'!$A:$A,$B10,'Base TU'!$B:$B,"SUL")/1000</f>
        <v>577.22400000000005</v>
      </c>
      <c r="AX10" s="11">
        <f>SUMIFS('Base TU'!AY:AY,'Base TU'!$A:$A,$B10,'Base TU'!$B:$B,"SUL")/1000</f>
        <v>705.64300000000003</v>
      </c>
      <c r="AY10" s="11">
        <f>SUMIFS('Base TU'!AZ:AZ,'Base TU'!$A:$A,$B10,'Base TU'!$B:$B,"SUL")/1000</f>
        <v>519.97500000000002</v>
      </c>
      <c r="AZ10" s="11">
        <f>SUMIFS('Base TU'!BA:BA,'Base TU'!$A:$A,$B10,'Base TU'!$B:$B,"SUL")/1000</f>
        <v>384.13499999999999</v>
      </c>
      <c r="BA10" s="11">
        <f>SUMIFS('Base TU'!BB:BB,'Base TU'!$A:$A,$B10,'Base TU'!$B:$B,"SUL")/1000</f>
        <v>391.88200000000001</v>
      </c>
      <c r="BB10" s="11">
        <f>SUMIFS('Base TU'!BC:BC,'Base TU'!$A:$A,$B10,'Base TU'!$B:$B,"SUL")/1000</f>
        <v>239.01499999999999</v>
      </c>
      <c r="BD10" s="11">
        <f>SUMIFS('Base TU'!BE:BE,'Base TU'!$A:$A,$B10,'Base TU'!$B:$B,"SUL")/1000</f>
        <v>87.356999999999999</v>
      </c>
      <c r="BE10" s="11">
        <f>SUMIFS('Base TU'!BF:BF,'Base TU'!$A:$A,$B10,'Base TU'!$B:$B,"SUL")/1000</f>
        <v>102.557</v>
      </c>
      <c r="BF10" s="11">
        <f>SUMIFS('Base TU'!BG:BG,'Base TU'!$A:$A,$B10,'Base TU'!$B:$B,"SUL")/1000</f>
        <v>20.268999999999998</v>
      </c>
      <c r="BG10" s="11">
        <f>SUMIFS('Base TU'!BH:BH,'Base TU'!$A:$A,$B10,'Base TU'!$B:$B,"SUL")/1000</f>
        <v>0</v>
      </c>
      <c r="BH10" s="11">
        <f>SUMIFS('Base TU'!BI:BI,'Base TU'!$A:$A,$B10,'Base TU'!$B:$B,"SUL")/1000</f>
        <v>4.1000000000000002E-2</v>
      </c>
      <c r="BI10" s="11">
        <f>SUMIFS('Base TU'!BJ:BJ,'Base TU'!$A:$A,$B10,'Base TU'!$B:$B,"SUL")/1000</f>
        <v>0</v>
      </c>
      <c r="BJ10" s="11">
        <f>SUMIFS('Base TU'!BK:BK,'Base TU'!$A:$A,$B10,'Base TU'!$B:$B,"SUL")/1000</f>
        <v>77.057000000000002</v>
      </c>
      <c r="BK10" s="11">
        <f>SUMIFS('Base TU'!BL:BL,'Base TU'!$A:$A,$B10,'Base TU'!$B:$B,"SUL")/1000</f>
        <v>381.98200000000003</v>
      </c>
      <c r="BL10" s="11">
        <f>SUMIFS('Base TU'!BM:BM,'Base TU'!$A:$A,$B10,'Base TU'!$B:$B,"SUL")/1000</f>
        <v>462.34699999999998</v>
      </c>
      <c r="BM10" s="11">
        <f>SUMIFS('Base TU'!BN:BN,'Base TU'!$A:$A,$B10,'Base TU'!$B:$B,"SUL")/1000</f>
        <v>542.33900000000006</v>
      </c>
      <c r="BN10" s="11">
        <f>SUMIFS('Base TU'!BO:BO,'Base TU'!$A:$A,$B10,'Base TU'!$B:$B,"SUL")/1000</f>
        <v>602.89599999999996</v>
      </c>
      <c r="BO10" s="11">
        <f>SUMIFS('Base TU'!BP:BP,'Base TU'!$A:$A,$B10,'Base TU'!$B:$B,"SUL")/1000</f>
        <v>357.53</v>
      </c>
      <c r="BQ10" s="11">
        <f>SUMIFS('Base TU'!BR:BR,'Base TU'!$A:$A,$B10,'Base TU'!$B:$B,"SUL")/1000</f>
        <v>110.39400000000001</v>
      </c>
      <c r="BR10" s="11">
        <f>SUMIFS('Base TU'!BS:BS,'Base TU'!$A:$A,$B10,'Base TU'!$B:$B,"SUL")/1000</f>
        <v>104.185</v>
      </c>
      <c r="BS10" s="11">
        <f>SUMIFS('Base TU'!BT:BT,'Base TU'!$A:$A,$B10,'Base TU'!$B:$B,"SUL")/1000</f>
        <v>9.7650000000000006</v>
      </c>
      <c r="BT10" s="11">
        <f>SUMIFS('Base TU'!BU:BU,'Base TU'!$A:$A,$B10,'Base TU'!$B:$B,"SUL")/1000</f>
        <v>0</v>
      </c>
      <c r="BU10" s="11">
        <f>SUMIFS('Base TU'!BV:BV,'Base TU'!$A:$A,$B10,'Base TU'!$B:$B,"SUL")/1000</f>
        <v>0</v>
      </c>
      <c r="BV10" s="11">
        <f>SUMIFS('Base TU'!BW:BW,'Base TU'!$A:$A,$B10,'Base TU'!$B:$B,"SUL")/1000</f>
        <v>0.32600000000000001</v>
      </c>
      <c r="BW10" s="11">
        <f>SUMIFS('Base TU'!BX:BX,'Base TU'!$A:$A,$B10,'Base TU'!$B:$B,"SUL")/1000</f>
        <v>0</v>
      </c>
      <c r="BX10" s="11">
        <f>SUMIFS('Base TU'!BY:BY,'Base TU'!$A:$A,$B10,'Base TU'!$B:$B,"SUL")/1000</f>
        <v>0</v>
      </c>
      <c r="BY10" s="11">
        <f>SUMIFS('Base TU'!BZ:BZ,'Base TU'!$A:$A,$B10,'Base TU'!$B:$B,"SUL")/1000</f>
        <v>0</v>
      </c>
      <c r="BZ10" s="11">
        <f>SUMIFS('Base TU'!CA:CA,'Base TU'!$A:$A,$B10,'Base TU'!$B:$B,"SUL")/1000</f>
        <v>0</v>
      </c>
      <c r="CA10" s="11">
        <f>SUMIFS('Base TU'!CB:CB,'Base TU'!$A:$A,$B10,'Base TU'!$B:$B,"SUL")/1000</f>
        <v>0</v>
      </c>
      <c r="CB10" s="11">
        <f>SUMIFS('Base TU'!CC:CC,'Base TU'!$A:$A,$B10,'Base TU'!$B:$B,"SUL")/1000</f>
        <v>0</v>
      </c>
    </row>
    <row r="11" spans="1:80" ht="15.75" x14ac:dyDescent="0.25">
      <c r="B11" s="10" t="s">
        <v>45</v>
      </c>
      <c r="D11" s="11">
        <f>SUMIFS('Base TU'!E:E,'Base TU'!$A:$A,$B11,'Base TU'!$B:$B,"SUL")/1000</f>
        <v>184.12799999999999</v>
      </c>
      <c r="E11" s="11">
        <f>SUMIFS('Base TU'!F:F,'Base TU'!$A:$A,$B11,'Base TU'!$B:$B,"SUL")/1000</f>
        <v>41.975999999999999</v>
      </c>
      <c r="F11" s="11">
        <f>SUMIFS('Base TU'!G:G,'Base TU'!$A:$A,$B11,'Base TU'!$B:$B,"SUL")/1000</f>
        <v>120.054</v>
      </c>
      <c r="G11" s="11">
        <f>SUMIFS('Base TU'!H:H,'Base TU'!$A:$A,$B11,'Base TU'!$B:$B,"SUL")/1000</f>
        <v>189.47499999999999</v>
      </c>
      <c r="H11" s="11">
        <f>SUMIFS('Base TU'!I:I,'Base TU'!$A:$A,$B11,'Base TU'!$B:$B,"SUL")/1000</f>
        <v>301.03199999999998</v>
      </c>
      <c r="I11" s="11">
        <f>SUMIFS('Base TU'!J:J,'Base TU'!$A:$A,$B11,'Base TU'!$B:$B,"SUL")/1000</f>
        <v>356.20400000000001</v>
      </c>
      <c r="J11" s="11">
        <f>SUMIFS('Base TU'!K:K,'Base TU'!$A:$A,$B11,'Base TU'!$B:$B,"SUL")/1000</f>
        <v>462.96499999999997</v>
      </c>
      <c r="K11" s="11">
        <f>SUMIFS('Base TU'!L:L,'Base TU'!$A:$A,$B11,'Base TU'!$B:$B,"SUL")/1000</f>
        <v>525.98800000000006</v>
      </c>
      <c r="L11" s="11">
        <f>SUMIFS('Base TU'!M:M,'Base TU'!$A:$A,$B11,'Base TU'!$B:$B,"SUL")/1000</f>
        <v>529.64800000000002</v>
      </c>
      <c r="M11" s="11">
        <f>SUMIFS('Base TU'!N:N,'Base TU'!$A:$A,$B11,'Base TU'!$B:$B,"SUL")/1000</f>
        <v>452.54399999999998</v>
      </c>
      <c r="N11" s="11">
        <f>SUMIFS('Base TU'!O:O,'Base TU'!$A:$A,$B11,'Base TU'!$B:$B,"SUL")/1000</f>
        <v>394.142</v>
      </c>
      <c r="O11" s="11">
        <f>SUMIFS('Base TU'!P:P,'Base TU'!$A:$A,$B11,'Base TU'!$B:$B,"SUL")/1000</f>
        <v>482.66</v>
      </c>
      <c r="Q11" s="11">
        <f>SUMIFS('Base TU'!R:R,'Base TU'!$A:$A,$B11,'Base TU'!$B:$B,"SUL")/1000</f>
        <v>162.06100000000001</v>
      </c>
      <c r="R11" s="11">
        <f>SUMIFS('Base TU'!S:S,'Base TU'!$A:$A,$B11,'Base TU'!$B:$B,"SUL")/1000</f>
        <v>76.617000000000004</v>
      </c>
      <c r="S11" s="11">
        <f>SUMIFS('Base TU'!T:T,'Base TU'!$A:$A,$B11,'Base TU'!$B:$B,"SUL")/1000</f>
        <v>99.284000000000006</v>
      </c>
      <c r="T11" s="11">
        <f>SUMIFS('Base TU'!U:U,'Base TU'!$A:$A,$B11,'Base TU'!$B:$B,"SUL")/1000</f>
        <v>197.19399999999999</v>
      </c>
      <c r="U11" s="11">
        <f>SUMIFS('Base TU'!V:V,'Base TU'!$A:$A,$B11,'Base TU'!$B:$B,"SUL")/1000</f>
        <v>391.80700000000002</v>
      </c>
      <c r="V11" s="11">
        <f>SUMIFS('Base TU'!W:W,'Base TU'!$A:$A,$B11,'Base TU'!$B:$B,"SUL")/1000</f>
        <v>393.90800000000002</v>
      </c>
      <c r="W11" s="11">
        <f>SUMIFS('Base TU'!X:X,'Base TU'!$A:$A,$B11,'Base TU'!$B:$B,"SUL")/1000</f>
        <v>471.06799999999998</v>
      </c>
      <c r="X11" s="11">
        <f>SUMIFS('Base TU'!Y:Y,'Base TU'!$A:$A,$B11,'Base TU'!$B:$B,"SUL")/1000</f>
        <v>468.95400000000001</v>
      </c>
      <c r="Y11" s="11">
        <f>SUMIFS('Base TU'!Z:Z,'Base TU'!$A:$A,$B11,'Base TU'!$B:$B,"SUL")/1000</f>
        <v>474.35899999999998</v>
      </c>
      <c r="Z11" s="11">
        <f>SUMIFS('Base TU'!AA:AA,'Base TU'!$A:$A,$B11,'Base TU'!$B:$B,"SUL")/1000</f>
        <v>427.40199999999999</v>
      </c>
      <c r="AA11" s="11">
        <f>SUMIFS('Base TU'!AB:AB,'Base TU'!$A:$A,$B11,'Base TU'!$B:$B,"SUL")/1000</f>
        <v>408.55799999999999</v>
      </c>
      <c r="AB11" s="11">
        <f>SUMIFS('Base TU'!AC:AC,'Base TU'!$A:$A,$B11,'Base TU'!$B:$B,"SUL")/1000</f>
        <v>229.31299999999999</v>
      </c>
      <c r="AD11" s="11">
        <f>SUMIFS('Base TU'!AE:AE,'Base TU'!$A:$A,$B11,'Base TU'!$B:$B,"SUL")/1000</f>
        <v>95.715999999999994</v>
      </c>
      <c r="AE11" s="11">
        <f>SUMIFS('Base TU'!AF:AF,'Base TU'!$A:$A,$B11,'Base TU'!$B:$B,"SUL")/1000</f>
        <v>100.741</v>
      </c>
      <c r="AF11" s="11">
        <f>SUMIFS('Base TU'!AG:AG,'Base TU'!$A:$A,$B11,'Base TU'!$B:$B,"SUL")/1000</f>
        <v>61.051000000000002</v>
      </c>
      <c r="AG11" s="11">
        <f>SUMIFS('Base TU'!AH:AH,'Base TU'!$A:$A,$B11,'Base TU'!$B:$B,"SUL")/1000</f>
        <v>140.86600000000001</v>
      </c>
      <c r="AH11" s="11">
        <f>SUMIFS('Base TU'!AI:AI,'Base TU'!$A:$A,$B11,'Base TU'!$B:$B,"SUL")/1000</f>
        <v>293.82400000000001</v>
      </c>
      <c r="AI11" s="11">
        <f>SUMIFS('Base TU'!AJ:AJ,'Base TU'!$A:$A,$B11,'Base TU'!$B:$B,"SUL")/1000</f>
        <v>328.99900000000002</v>
      </c>
      <c r="AJ11" s="11">
        <f>SUMIFS('Base TU'!AK:AK,'Base TU'!$A:$A,$B11,'Base TU'!$B:$B,"SUL")/1000</f>
        <v>323.673</v>
      </c>
      <c r="AK11" s="11">
        <f>SUMIFS('Base TU'!AL:AL,'Base TU'!$A:$A,$B11,'Base TU'!$B:$B,"SUL")/1000</f>
        <v>348.72699999999998</v>
      </c>
      <c r="AL11" s="11">
        <f>SUMIFS('Base TU'!AM:AM,'Base TU'!$A:$A,$B11,'Base TU'!$B:$B,"SUL")/1000</f>
        <v>322.69299999999998</v>
      </c>
      <c r="AM11" s="11">
        <f>SUMIFS('Base TU'!AN:AN,'Base TU'!$A:$A,$B11,'Base TU'!$B:$B,"SUL")/1000</f>
        <v>332.53399999999999</v>
      </c>
      <c r="AN11" s="11">
        <f>SUMIFS('Base TU'!AO:AO,'Base TU'!$A:$A,$B11,'Base TU'!$B:$B,"SUL")/1000</f>
        <v>189.93</v>
      </c>
      <c r="AO11" s="11">
        <f>SUMIFS('Base TU'!AP:AP,'Base TU'!$A:$A,$B11,'Base TU'!$B:$B,"SUL")/1000</f>
        <v>253.67400000000001</v>
      </c>
      <c r="AQ11" s="11">
        <f>SUMIFS('Base TU'!AR:AR,'Base TU'!$A:$A,$B11,'Base TU'!$B:$B,"SUL")/1000</f>
        <v>49.545000000000002</v>
      </c>
      <c r="AR11" s="11">
        <f>SUMIFS('Base TU'!AS:AS,'Base TU'!$A:$A,$B11,'Base TU'!$B:$B,"SUL")/1000</f>
        <v>49.698</v>
      </c>
      <c r="AS11" s="11">
        <f>SUMIFS('Base TU'!AT:AT,'Base TU'!$A:$A,$B11,'Base TU'!$B:$B,"SUL")/1000</f>
        <v>44.070999999999998</v>
      </c>
      <c r="AT11" s="11">
        <f>SUMIFS('Base TU'!AU:AU,'Base TU'!$A:$A,$B11,'Base TU'!$B:$B,"SUL")/1000</f>
        <v>131.1</v>
      </c>
      <c r="AU11" s="11">
        <f>SUMIFS('Base TU'!AV:AV,'Base TU'!$A:$A,$B11,'Base TU'!$B:$B,"SUL")/1000</f>
        <v>214.15799999999999</v>
      </c>
      <c r="AV11" s="11">
        <f>SUMIFS('Base TU'!AW:AW,'Base TU'!$A:$A,$B11,'Base TU'!$B:$B,"SUL")/1000</f>
        <v>241.768</v>
      </c>
      <c r="AW11" s="11">
        <f>SUMIFS('Base TU'!AX:AX,'Base TU'!$A:$A,$B11,'Base TU'!$B:$B,"SUL")/1000</f>
        <v>323.29599999999999</v>
      </c>
      <c r="AX11" s="11">
        <f>SUMIFS('Base TU'!AY:AY,'Base TU'!$A:$A,$B11,'Base TU'!$B:$B,"SUL")/1000</f>
        <v>253.00399999999999</v>
      </c>
      <c r="AY11" s="11">
        <f>SUMIFS('Base TU'!AZ:AZ,'Base TU'!$A:$A,$B11,'Base TU'!$B:$B,"SUL")/1000</f>
        <v>226.982</v>
      </c>
      <c r="AZ11" s="11">
        <f>SUMIFS('Base TU'!BA:BA,'Base TU'!$A:$A,$B11,'Base TU'!$B:$B,"SUL")/1000</f>
        <v>221.43600000000001</v>
      </c>
      <c r="BA11" s="11">
        <f>SUMIFS('Base TU'!BB:BB,'Base TU'!$A:$A,$B11,'Base TU'!$B:$B,"SUL")/1000</f>
        <v>303.12099999999998</v>
      </c>
      <c r="BB11" s="11">
        <f>SUMIFS('Base TU'!BC:BC,'Base TU'!$A:$A,$B11,'Base TU'!$B:$B,"SUL")/1000</f>
        <v>132.62700000000001</v>
      </c>
      <c r="BD11" s="11">
        <f>SUMIFS('Base TU'!BE:BE,'Base TU'!$A:$A,$B11,'Base TU'!$B:$B,"SUL")/1000</f>
        <v>136.542</v>
      </c>
      <c r="BE11" s="11">
        <f>SUMIFS('Base TU'!BF:BF,'Base TU'!$A:$A,$B11,'Base TU'!$B:$B,"SUL")/1000</f>
        <v>71.984999999999999</v>
      </c>
      <c r="BF11" s="11">
        <f>SUMIFS('Base TU'!BG:BG,'Base TU'!$A:$A,$B11,'Base TU'!$B:$B,"SUL")/1000</f>
        <v>94.197000000000003</v>
      </c>
      <c r="BG11" s="11">
        <f>SUMIFS('Base TU'!BH:BH,'Base TU'!$A:$A,$B11,'Base TU'!$B:$B,"SUL")/1000</f>
        <v>186.739</v>
      </c>
      <c r="BH11" s="11">
        <f>SUMIFS('Base TU'!BI:BI,'Base TU'!$A:$A,$B11,'Base TU'!$B:$B,"SUL")/1000</f>
        <v>371.94799999999998</v>
      </c>
      <c r="BI11" s="11">
        <f>SUMIFS('Base TU'!BJ:BJ,'Base TU'!$A:$A,$B11,'Base TU'!$B:$B,"SUL")/1000</f>
        <v>327.91699999999997</v>
      </c>
      <c r="BJ11" s="11">
        <f>SUMIFS('Base TU'!BK:BK,'Base TU'!$A:$A,$B11,'Base TU'!$B:$B,"SUL")/1000</f>
        <v>324.61</v>
      </c>
      <c r="BK11" s="11">
        <f>SUMIFS('Base TU'!BL:BL,'Base TU'!$A:$A,$B11,'Base TU'!$B:$B,"SUL")/1000</f>
        <v>365.72199999999998</v>
      </c>
      <c r="BL11" s="11">
        <f>SUMIFS('Base TU'!BM:BM,'Base TU'!$A:$A,$B11,'Base TU'!$B:$B,"SUL")/1000</f>
        <v>492.964</v>
      </c>
      <c r="BM11" s="11">
        <f>SUMIFS('Base TU'!BN:BN,'Base TU'!$A:$A,$B11,'Base TU'!$B:$B,"SUL")/1000</f>
        <v>486.697</v>
      </c>
      <c r="BN11" s="11">
        <f>SUMIFS('Base TU'!BO:BO,'Base TU'!$A:$A,$B11,'Base TU'!$B:$B,"SUL")/1000</f>
        <v>458.96600000000001</v>
      </c>
      <c r="BO11" s="11">
        <f>SUMIFS('Base TU'!BP:BP,'Base TU'!$A:$A,$B11,'Base TU'!$B:$B,"SUL")/1000</f>
        <v>358.00799999999998</v>
      </c>
      <c r="BQ11" s="11">
        <f>SUMIFS('Base TU'!BR:BR,'Base TU'!$A:$A,$B11,'Base TU'!$B:$B,"SUL")/1000</f>
        <v>198.21700000000001</v>
      </c>
      <c r="BR11" s="11">
        <f>SUMIFS('Base TU'!BS:BS,'Base TU'!$A:$A,$B11,'Base TU'!$B:$B,"SUL")/1000</f>
        <v>104.491</v>
      </c>
      <c r="BS11" s="11">
        <f>SUMIFS('Base TU'!BT:BT,'Base TU'!$A:$A,$B11,'Base TU'!$B:$B,"SUL")/1000</f>
        <v>159.571</v>
      </c>
      <c r="BT11" s="11">
        <f>SUMIFS('Base TU'!BU:BU,'Base TU'!$A:$A,$B11,'Base TU'!$B:$B,"SUL")/1000</f>
        <v>183.59399999999999</v>
      </c>
      <c r="BU11" s="11">
        <f>SUMIFS('Base TU'!BV:BV,'Base TU'!$A:$A,$B11,'Base TU'!$B:$B,"SUL")/1000</f>
        <v>411.51100000000002</v>
      </c>
      <c r="BV11" s="11">
        <f>SUMIFS('Base TU'!BW:BW,'Base TU'!$A:$A,$B11,'Base TU'!$B:$B,"SUL")/1000</f>
        <v>558.12400000000002</v>
      </c>
      <c r="BW11" s="11">
        <f>SUMIFS('Base TU'!BX:BX,'Base TU'!$A:$A,$B11,'Base TU'!$B:$B,"SUL")/1000</f>
        <v>0</v>
      </c>
      <c r="BX11" s="11">
        <f>SUMIFS('Base TU'!BY:BY,'Base TU'!$A:$A,$B11,'Base TU'!$B:$B,"SUL")/1000</f>
        <v>0</v>
      </c>
      <c r="BY11" s="11">
        <f>SUMIFS('Base TU'!BZ:BZ,'Base TU'!$A:$A,$B11,'Base TU'!$B:$B,"SUL")/1000</f>
        <v>0</v>
      </c>
      <c r="BZ11" s="11">
        <f>SUMIFS('Base TU'!CA:CA,'Base TU'!$A:$A,$B11,'Base TU'!$B:$B,"SUL")/1000</f>
        <v>0</v>
      </c>
      <c r="CA11" s="11">
        <f>SUMIFS('Base TU'!CB:CB,'Base TU'!$A:$A,$B11,'Base TU'!$B:$B,"SUL")/1000</f>
        <v>0</v>
      </c>
      <c r="CB11" s="11">
        <f>SUMIFS('Base TU'!CC:CC,'Base TU'!$A:$A,$B11,'Base TU'!$B:$B,"SUL")/1000</f>
        <v>0</v>
      </c>
    </row>
    <row r="12" spans="1:80" ht="15.75" x14ac:dyDescent="0.25">
      <c r="B12" s="10" t="s">
        <v>49</v>
      </c>
      <c r="D12" s="11">
        <f>SUMIFS('Base TU'!E:E,'Base TU'!$A:$A,$B12,'Base TU'!$B:$B,"SUL")/1000</f>
        <v>40.015999999999998</v>
      </c>
      <c r="E12" s="11">
        <f>SUMIFS('Base TU'!F:F,'Base TU'!$A:$A,$B12,'Base TU'!$B:$B,"SUL")/1000</f>
        <v>26.385000000000002</v>
      </c>
      <c r="F12" s="11">
        <f>SUMIFS('Base TU'!G:G,'Base TU'!$A:$A,$B12,'Base TU'!$B:$B,"SUL")/1000</f>
        <v>29.763999999999999</v>
      </c>
      <c r="G12" s="11">
        <f>SUMIFS('Base TU'!H:H,'Base TU'!$A:$A,$B12,'Base TU'!$B:$B,"SUL")/1000</f>
        <v>37.642000000000003</v>
      </c>
      <c r="H12" s="11">
        <f>SUMIFS('Base TU'!I:I,'Base TU'!$A:$A,$B12,'Base TU'!$B:$B,"SUL")/1000</f>
        <v>94.590999999999994</v>
      </c>
      <c r="I12" s="11">
        <f>SUMIFS('Base TU'!J:J,'Base TU'!$A:$A,$B12,'Base TU'!$B:$B,"SUL")/1000</f>
        <v>118.747</v>
      </c>
      <c r="J12" s="11">
        <f>SUMIFS('Base TU'!K:K,'Base TU'!$A:$A,$B12,'Base TU'!$B:$B,"SUL")/1000</f>
        <v>135.369</v>
      </c>
      <c r="K12" s="11">
        <f>SUMIFS('Base TU'!L:L,'Base TU'!$A:$A,$B12,'Base TU'!$B:$B,"SUL")/1000</f>
        <v>148.98500000000001</v>
      </c>
      <c r="L12" s="11">
        <f>SUMIFS('Base TU'!M:M,'Base TU'!$A:$A,$B12,'Base TU'!$B:$B,"SUL")/1000</f>
        <v>195.93199999999999</v>
      </c>
      <c r="M12" s="11">
        <f>SUMIFS('Base TU'!N:N,'Base TU'!$A:$A,$B12,'Base TU'!$B:$B,"SUL")/1000</f>
        <v>149.495</v>
      </c>
      <c r="N12" s="11">
        <f>SUMIFS('Base TU'!O:O,'Base TU'!$A:$A,$B12,'Base TU'!$B:$B,"SUL")/1000</f>
        <v>157.22999999999999</v>
      </c>
      <c r="O12" s="11">
        <f>SUMIFS('Base TU'!P:P,'Base TU'!$A:$A,$B12,'Base TU'!$B:$B,"SUL")/1000</f>
        <v>121.94</v>
      </c>
      <c r="Q12" s="11">
        <f>SUMIFS('Base TU'!R:R,'Base TU'!$A:$A,$B12,'Base TU'!$B:$B,"SUL")/1000</f>
        <v>101.56399999999999</v>
      </c>
      <c r="R12" s="11">
        <f>SUMIFS('Base TU'!S:S,'Base TU'!$A:$A,$B12,'Base TU'!$B:$B,"SUL")/1000</f>
        <v>70.692999999999998</v>
      </c>
      <c r="S12" s="11">
        <f>SUMIFS('Base TU'!T:T,'Base TU'!$A:$A,$B12,'Base TU'!$B:$B,"SUL")/1000</f>
        <v>52.874000000000002</v>
      </c>
      <c r="T12" s="11">
        <f>SUMIFS('Base TU'!U:U,'Base TU'!$A:$A,$B12,'Base TU'!$B:$B,"SUL")/1000</f>
        <v>118.539</v>
      </c>
      <c r="U12" s="11">
        <f>SUMIFS('Base TU'!V:V,'Base TU'!$A:$A,$B12,'Base TU'!$B:$B,"SUL")/1000</f>
        <v>108.35</v>
      </c>
      <c r="V12" s="11">
        <f>SUMIFS('Base TU'!W:W,'Base TU'!$A:$A,$B12,'Base TU'!$B:$B,"SUL")/1000</f>
        <v>77.277000000000001</v>
      </c>
      <c r="W12" s="11">
        <f>SUMIFS('Base TU'!X:X,'Base TU'!$A:$A,$B12,'Base TU'!$B:$B,"SUL")/1000</f>
        <v>76.747</v>
      </c>
      <c r="X12" s="11">
        <f>SUMIFS('Base TU'!Y:Y,'Base TU'!$A:$A,$B12,'Base TU'!$B:$B,"SUL")/1000</f>
        <v>91.299000000000007</v>
      </c>
      <c r="Y12" s="11">
        <f>SUMIFS('Base TU'!Z:Z,'Base TU'!$A:$A,$B12,'Base TU'!$B:$B,"SUL")/1000</f>
        <v>99.471000000000004</v>
      </c>
      <c r="Z12" s="11">
        <f>SUMIFS('Base TU'!AA:AA,'Base TU'!$A:$A,$B12,'Base TU'!$B:$B,"SUL")/1000</f>
        <v>110.258</v>
      </c>
      <c r="AA12" s="11">
        <f>SUMIFS('Base TU'!AB:AB,'Base TU'!$A:$A,$B12,'Base TU'!$B:$B,"SUL")/1000</f>
        <v>95.177000000000007</v>
      </c>
      <c r="AB12" s="11">
        <f>SUMIFS('Base TU'!AC:AC,'Base TU'!$A:$A,$B12,'Base TU'!$B:$B,"SUL")/1000</f>
        <v>96.216999999999999</v>
      </c>
      <c r="AD12" s="11">
        <f>SUMIFS('Base TU'!AE:AE,'Base TU'!$A:$A,$B12,'Base TU'!$B:$B,"SUL")/1000</f>
        <v>101.39400000000001</v>
      </c>
      <c r="AE12" s="11">
        <f>SUMIFS('Base TU'!AF:AF,'Base TU'!$A:$A,$B12,'Base TU'!$B:$B,"SUL")/1000</f>
        <v>79.974999999999994</v>
      </c>
      <c r="AF12" s="11">
        <f>SUMIFS('Base TU'!AG:AG,'Base TU'!$A:$A,$B12,'Base TU'!$B:$B,"SUL")/1000</f>
        <v>58.162999999999997</v>
      </c>
      <c r="AG12" s="11">
        <f>SUMIFS('Base TU'!AH:AH,'Base TU'!$A:$A,$B12,'Base TU'!$B:$B,"SUL")/1000</f>
        <v>71.141999999999996</v>
      </c>
      <c r="AH12" s="11">
        <f>SUMIFS('Base TU'!AI:AI,'Base TU'!$A:$A,$B12,'Base TU'!$B:$B,"SUL")/1000</f>
        <v>71.164000000000001</v>
      </c>
      <c r="AI12" s="11">
        <f>SUMIFS('Base TU'!AJ:AJ,'Base TU'!$A:$A,$B12,'Base TU'!$B:$B,"SUL")/1000</f>
        <v>95.393000000000001</v>
      </c>
      <c r="AJ12" s="11">
        <f>SUMIFS('Base TU'!AK:AK,'Base TU'!$A:$A,$B12,'Base TU'!$B:$B,"SUL")/1000</f>
        <v>100.794</v>
      </c>
      <c r="AK12" s="11">
        <f>SUMIFS('Base TU'!AL:AL,'Base TU'!$A:$A,$B12,'Base TU'!$B:$B,"SUL")/1000</f>
        <v>106.23399999999999</v>
      </c>
      <c r="AL12" s="11">
        <f>SUMIFS('Base TU'!AM:AM,'Base TU'!$A:$A,$B12,'Base TU'!$B:$B,"SUL")/1000</f>
        <v>95.497</v>
      </c>
      <c r="AM12" s="11">
        <f>SUMIFS('Base TU'!AN:AN,'Base TU'!$A:$A,$B12,'Base TU'!$B:$B,"SUL")/1000</f>
        <v>82.171000000000006</v>
      </c>
      <c r="AN12" s="11">
        <f>SUMIFS('Base TU'!AO:AO,'Base TU'!$A:$A,$B12,'Base TU'!$B:$B,"SUL")/1000</f>
        <v>113.35</v>
      </c>
      <c r="AO12" s="11">
        <f>SUMIFS('Base TU'!AP:AP,'Base TU'!$A:$A,$B12,'Base TU'!$B:$B,"SUL")/1000</f>
        <v>95.09</v>
      </c>
      <c r="AQ12" s="11">
        <f>SUMIFS('Base TU'!AR:AR,'Base TU'!$A:$A,$B12,'Base TU'!$B:$B,"SUL")/1000</f>
        <v>125.196</v>
      </c>
      <c r="AR12" s="11">
        <f>SUMIFS('Base TU'!AS:AS,'Base TU'!$A:$A,$B12,'Base TU'!$B:$B,"SUL")/1000</f>
        <v>61.607999999999997</v>
      </c>
      <c r="AS12" s="11">
        <f>SUMIFS('Base TU'!AT:AT,'Base TU'!$A:$A,$B12,'Base TU'!$B:$B,"SUL")/1000</f>
        <v>44.469000000000001</v>
      </c>
      <c r="AT12" s="11">
        <f>SUMIFS('Base TU'!AU:AU,'Base TU'!$A:$A,$B12,'Base TU'!$B:$B,"SUL")/1000</f>
        <v>57.654000000000003</v>
      </c>
      <c r="AU12" s="11">
        <f>SUMIFS('Base TU'!AV:AV,'Base TU'!$A:$A,$B12,'Base TU'!$B:$B,"SUL")/1000</f>
        <v>103.751</v>
      </c>
      <c r="AV12" s="11">
        <f>SUMIFS('Base TU'!AW:AW,'Base TU'!$A:$A,$B12,'Base TU'!$B:$B,"SUL")/1000</f>
        <v>100.104</v>
      </c>
      <c r="AW12" s="11">
        <f>SUMIFS('Base TU'!AX:AX,'Base TU'!$A:$A,$B12,'Base TU'!$B:$B,"SUL")/1000</f>
        <v>103.70099999999999</v>
      </c>
      <c r="AX12" s="11">
        <f>SUMIFS('Base TU'!AY:AY,'Base TU'!$A:$A,$B12,'Base TU'!$B:$B,"SUL")/1000</f>
        <v>99.856999999999999</v>
      </c>
      <c r="AY12" s="11">
        <f>SUMIFS('Base TU'!AZ:AZ,'Base TU'!$A:$A,$B12,'Base TU'!$B:$B,"SUL")/1000</f>
        <v>112.086</v>
      </c>
      <c r="AZ12" s="11">
        <f>SUMIFS('Base TU'!BA:BA,'Base TU'!$A:$A,$B12,'Base TU'!$B:$B,"SUL")/1000</f>
        <v>81.55</v>
      </c>
      <c r="BA12" s="11">
        <f>SUMIFS('Base TU'!BB:BB,'Base TU'!$A:$A,$B12,'Base TU'!$B:$B,"SUL")/1000</f>
        <v>81.575000000000003</v>
      </c>
      <c r="BB12" s="11">
        <f>SUMIFS('Base TU'!BC:BC,'Base TU'!$A:$A,$B12,'Base TU'!$B:$B,"SUL")/1000</f>
        <v>64.058999999999997</v>
      </c>
      <c r="BD12" s="11">
        <f>SUMIFS('Base TU'!BE:BE,'Base TU'!$A:$A,$B12,'Base TU'!$B:$B,"SUL")/1000</f>
        <v>89.926000000000002</v>
      </c>
      <c r="BE12" s="11">
        <f>SUMIFS('Base TU'!BF:BF,'Base TU'!$A:$A,$B12,'Base TU'!$B:$B,"SUL")/1000</f>
        <v>60.615000000000002</v>
      </c>
      <c r="BF12" s="11">
        <f>SUMIFS('Base TU'!BG:BG,'Base TU'!$A:$A,$B12,'Base TU'!$B:$B,"SUL")/1000</f>
        <v>29.428999999999998</v>
      </c>
      <c r="BG12" s="11">
        <f>SUMIFS('Base TU'!BH:BH,'Base TU'!$A:$A,$B12,'Base TU'!$B:$B,"SUL")/1000</f>
        <v>68.715999999999994</v>
      </c>
      <c r="BH12" s="11">
        <f>SUMIFS('Base TU'!BI:BI,'Base TU'!$A:$A,$B12,'Base TU'!$B:$B,"SUL")/1000</f>
        <v>77.739000000000004</v>
      </c>
      <c r="BI12" s="11">
        <f>SUMIFS('Base TU'!BJ:BJ,'Base TU'!$A:$A,$B12,'Base TU'!$B:$B,"SUL")/1000</f>
        <v>68.548000000000002</v>
      </c>
      <c r="BJ12" s="11">
        <f>SUMIFS('Base TU'!BK:BK,'Base TU'!$A:$A,$B12,'Base TU'!$B:$B,"SUL")/1000</f>
        <v>77.061999999999998</v>
      </c>
      <c r="BK12" s="11">
        <f>SUMIFS('Base TU'!BL:BL,'Base TU'!$A:$A,$B12,'Base TU'!$B:$B,"SUL")/1000</f>
        <v>69.522999999999996</v>
      </c>
      <c r="BL12" s="11">
        <f>SUMIFS('Base TU'!BM:BM,'Base TU'!$A:$A,$B12,'Base TU'!$B:$B,"SUL")/1000</f>
        <v>69.953000000000003</v>
      </c>
      <c r="BM12" s="11">
        <f>SUMIFS('Base TU'!BN:BN,'Base TU'!$A:$A,$B12,'Base TU'!$B:$B,"SUL")/1000</f>
        <v>67.774000000000001</v>
      </c>
      <c r="BN12" s="11">
        <f>SUMIFS('Base TU'!BO:BO,'Base TU'!$A:$A,$B12,'Base TU'!$B:$B,"SUL")/1000</f>
        <v>66.355000000000004</v>
      </c>
      <c r="BO12" s="11">
        <f>SUMIFS('Base TU'!BP:BP,'Base TU'!$A:$A,$B12,'Base TU'!$B:$B,"SUL")/1000</f>
        <v>61.610999999999997</v>
      </c>
      <c r="BQ12" s="11">
        <f>SUMIFS('Base TU'!BR:BR,'Base TU'!$A:$A,$B12,'Base TU'!$B:$B,"SUL")/1000</f>
        <v>70.167000000000002</v>
      </c>
      <c r="BR12" s="11">
        <f>SUMIFS('Base TU'!BS:BS,'Base TU'!$A:$A,$B12,'Base TU'!$B:$B,"SUL")/1000</f>
        <v>59.651000000000003</v>
      </c>
      <c r="BS12" s="11">
        <f>SUMIFS('Base TU'!BT:BT,'Base TU'!$A:$A,$B12,'Base TU'!$B:$B,"SUL")/1000</f>
        <v>9.9079999999999995</v>
      </c>
      <c r="BT12" s="11">
        <f>SUMIFS('Base TU'!BU:BU,'Base TU'!$A:$A,$B12,'Base TU'!$B:$B,"SUL")/1000</f>
        <v>38.555</v>
      </c>
      <c r="BU12" s="11">
        <f>SUMIFS('Base TU'!BV:BV,'Base TU'!$A:$A,$B12,'Base TU'!$B:$B,"SUL")/1000</f>
        <v>65.983999999999995</v>
      </c>
      <c r="BV12" s="11">
        <f>SUMIFS('Base TU'!BW:BW,'Base TU'!$A:$A,$B12,'Base TU'!$B:$B,"SUL")/1000</f>
        <v>90.382000000000005</v>
      </c>
      <c r="BW12" s="11">
        <f>SUMIFS('Base TU'!BX:BX,'Base TU'!$A:$A,$B12,'Base TU'!$B:$B,"SUL")/1000</f>
        <v>0</v>
      </c>
      <c r="BX12" s="11">
        <f>SUMIFS('Base TU'!BY:BY,'Base TU'!$A:$A,$B12,'Base TU'!$B:$B,"SUL")/1000</f>
        <v>0</v>
      </c>
      <c r="BY12" s="11">
        <f>SUMIFS('Base TU'!BZ:BZ,'Base TU'!$A:$A,$B12,'Base TU'!$B:$B,"SUL")/1000</f>
        <v>0</v>
      </c>
      <c r="BZ12" s="11">
        <f>SUMIFS('Base TU'!CA:CA,'Base TU'!$A:$A,$B12,'Base TU'!$B:$B,"SUL")/1000</f>
        <v>0</v>
      </c>
      <c r="CA12" s="11">
        <f>SUMIFS('Base TU'!CB:CB,'Base TU'!$A:$A,$B12,'Base TU'!$B:$B,"SUL")/1000</f>
        <v>0</v>
      </c>
      <c r="CB12" s="11">
        <f>SUMIFS('Base TU'!CC:CC,'Base TU'!$A:$A,$B12,'Base TU'!$B:$B,"SUL")/1000</f>
        <v>0</v>
      </c>
    </row>
    <row r="13" spans="1:80" ht="15.75" hidden="1" x14ac:dyDescent="0.25">
      <c r="B13" s="10" t="s">
        <v>64</v>
      </c>
      <c r="D13" s="11">
        <f>SUMIFS('Base TU'!E:E,'Base TU'!$A:$A,$B13,'Base TU'!$B:$B,"SUL")/1000</f>
        <v>56.14</v>
      </c>
      <c r="E13" s="11">
        <f>SUMIFS('Base TU'!F:F,'Base TU'!$A:$A,$B13,'Base TU'!$B:$B,"SUL")/1000</f>
        <v>1.9339999999999999</v>
      </c>
      <c r="F13" s="11">
        <f>SUMIFS('Base TU'!G:G,'Base TU'!$A:$A,$B13,'Base TU'!$B:$B,"SUL")/1000</f>
        <v>2.9740000000000002</v>
      </c>
      <c r="G13" s="11">
        <f>SUMIFS('Base TU'!H:H,'Base TU'!$A:$A,$B13,'Base TU'!$B:$B,"SUL")/1000</f>
        <v>0</v>
      </c>
      <c r="H13" s="11">
        <f>SUMIFS('Base TU'!I:I,'Base TU'!$A:$A,$B13,'Base TU'!$B:$B,"SUL")/1000</f>
        <v>0</v>
      </c>
      <c r="I13" s="11">
        <f>SUMIFS('Base TU'!J:J,'Base TU'!$A:$A,$B13,'Base TU'!$B:$B,"SUL")/1000</f>
        <v>0</v>
      </c>
      <c r="J13" s="11">
        <f>SUMIFS('Base TU'!K:K,'Base TU'!$A:$A,$B13,'Base TU'!$B:$B,"SUL")/1000</f>
        <v>0</v>
      </c>
      <c r="K13" s="11">
        <f>SUMIFS('Base TU'!L:L,'Base TU'!$A:$A,$B13,'Base TU'!$B:$B,"SUL")/1000</f>
        <v>0</v>
      </c>
      <c r="L13" s="11">
        <f>SUMIFS('Base TU'!M:M,'Base TU'!$A:$A,$B13,'Base TU'!$B:$B,"SUL")/1000</f>
        <v>0</v>
      </c>
      <c r="M13" s="11">
        <f>SUMIFS('Base TU'!N:N,'Base TU'!$A:$A,$B13,'Base TU'!$B:$B,"SUL")/1000</f>
        <v>0</v>
      </c>
      <c r="N13" s="11">
        <f>SUMIFS('Base TU'!O:O,'Base TU'!$A:$A,$B13,'Base TU'!$B:$B,"SUL")/1000</f>
        <v>9.1210000000000004</v>
      </c>
      <c r="O13" s="11">
        <f>SUMIFS('Base TU'!P:P,'Base TU'!$A:$A,$B13,'Base TU'!$B:$B,"SUL")/1000</f>
        <v>22.268999999999998</v>
      </c>
      <c r="Q13" s="11">
        <f>SUMIFS('Base TU'!R:R,'Base TU'!$A:$A,$B13,'Base TU'!$B:$B,"SUL")/1000</f>
        <v>62.997999999999998</v>
      </c>
      <c r="R13" s="11">
        <f>SUMIFS('Base TU'!S:S,'Base TU'!$A:$A,$B13,'Base TU'!$B:$B,"SUL")/1000</f>
        <v>82.959000000000003</v>
      </c>
      <c r="S13" s="11">
        <f>SUMIFS('Base TU'!T:T,'Base TU'!$A:$A,$B13,'Base TU'!$B:$B,"SUL")/1000</f>
        <v>18.082000000000001</v>
      </c>
      <c r="T13" s="11">
        <f>SUMIFS('Base TU'!U:U,'Base TU'!$A:$A,$B13,'Base TU'!$B:$B,"SUL")/1000</f>
        <v>0</v>
      </c>
      <c r="U13" s="11">
        <f>SUMIFS('Base TU'!V:V,'Base TU'!$A:$A,$B13,'Base TU'!$B:$B,"SUL")/1000</f>
        <v>0</v>
      </c>
      <c r="V13" s="11">
        <f>SUMIFS('Base TU'!W:W,'Base TU'!$A:$A,$B13,'Base TU'!$B:$B,"SUL")/1000</f>
        <v>0</v>
      </c>
      <c r="W13" s="11">
        <f>SUMIFS('Base TU'!X:X,'Base TU'!$A:$A,$B13,'Base TU'!$B:$B,"SUL")/1000</f>
        <v>0</v>
      </c>
      <c r="X13" s="11">
        <f>SUMIFS('Base TU'!Y:Y,'Base TU'!$A:$A,$B13,'Base TU'!$B:$B,"SUL")/1000</f>
        <v>0</v>
      </c>
      <c r="Y13" s="11">
        <f>SUMIFS('Base TU'!Z:Z,'Base TU'!$A:$A,$B13,'Base TU'!$B:$B,"SUL")/1000</f>
        <v>0</v>
      </c>
      <c r="Z13" s="11">
        <f>SUMIFS('Base TU'!AA:AA,'Base TU'!$A:$A,$B13,'Base TU'!$B:$B,"SUL")/1000</f>
        <v>0</v>
      </c>
      <c r="AA13" s="11">
        <f>SUMIFS('Base TU'!AB:AB,'Base TU'!$A:$A,$B13,'Base TU'!$B:$B,"SUL")/1000</f>
        <v>6.04</v>
      </c>
      <c r="AB13" s="11">
        <f>SUMIFS('Base TU'!AC:AC,'Base TU'!$A:$A,$B13,'Base TU'!$B:$B,"SUL")/1000</f>
        <v>13.396000000000001</v>
      </c>
      <c r="AD13" s="11">
        <f>SUMIFS('Base TU'!AE:AE,'Base TU'!$A:$A,$B13,'Base TU'!$B:$B,"SUL")/1000</f>
        <v>27.41</v>
      </c>
      <c r="AE13" s="11">
        <f>SUMIFS('Base TU'!AF:AF,'Base TU'!$A:$A,$B13,'Base TU'!$B:$B,"SUL")/1000</f>
        <v>6.7839999999999998</v>
      </c>
      <c r="AF13" s="11">
        <f>SUMIFS('Base TU'!AG:AG,'Base TU'!$A:$A,$B13,'Base TU'!$B:$B,"SUL")/1000</f>
        <v>0</v>
      </c>
      <c r="AG13" s="11">
        <f>SUMIFS('Base TU'!AH:AH,'Base TU'!$A:$A,$B13,'Base TU'!$B:$B,"SUL")/1000</f>
        <v>0</v>
      </c>
      <c r="AH13" s="11">
        <f>SUMIFS('Base TU'!AI:AI,'Base TU'!$A:$A,$B13,'Base TU'!$B:$B,"SUL")/1000</f>
        <v>0</v>
      </c>
      <c r="AI13" s="11">
        <f>SUMIFS('Base TU'!AJ:AJ,'Base TU'!$A:$A,$B13,'Base TU'!$B:$B,"SUL")/1000</f>
        <v>0</v>
      </c>
      <c r="AJ13" s="11">
        <f>SUMIFS('Base TU'!AK:AK,'Base TU'!$A:$A,$B13,'Base TU'!$B:$B,"SUL")/1000</f>
        <v>0</v>
      </c>
      <c r="AK13" s="11">
        <f>SUMIFS('Base TU'!AL:AL,'Base TU'!$A:$A,$B13,'Base TU'!$B:$B,"SUL")/1000</f>
        <v>0</v>
      </c>
      <c r="AL13" s="11">
        <f>SUMIFS('Base TU'!AM:AM,'Base TU'!$A:$A,$B13,'Base TU'!$B:$B,"SUL")/1000</f>
        <v>0</v>
      </c>
      <c r="AM13" s="11">
        <f>SUMIFS('Base TU'!AN:AN,'Base TU'!$A:$A,$B13,'Base TU'!$B:$B,"SUL")/1000</f>
        <v>0</v>
      </c>
      <c r="AN13" s="11">
        <f>SUMIFS('Base TU'!AO:AO,'Base TU'!$A:$A,$B13,'Base TU'!$B:$B,"SUL")/1000</f>
        <v>57.524000000000001</v>
      </c>
      <c r="AO13" s="11">
        <f>SUMIFS('Base TU'!AP:AP,'Base TU'!$A:$A,$B13,'Base TU'!$B:$B,"SUL")/1000</f>
        <v>87.164000000000001</v>
      </c>
      <c r="AQ13" s="11">
        <f>SUMIFS('Base TU'!AR:AR,'Base TU'!$A:$A,$B13,'Base TU'!$B:$B,"SUL")/1000</f>
        <v>46.884999999999998</v>
      </c>
      <c r="AR13" s="11">
        <f>SUMIFS('Base TU'!AS:AS,'Base TU'!$A:$A,$B13,'Base TU'!$B:$B,"SUL")/1000</f>
        <v>5.42</v>
      </c>
      <c r="AS13" s="11">
        <f>SUMIFS('Base TU'!AT:AT,'Base TU'!$A:$A,$B13,'Base TU'!$B:$B,"SUL")/1000</f>
        <v>0</v>
      </c>
      <c r="AT13" s="11">
        <f>SUMIFS('Base TU'!AU:AU,'Base TU'!$A:$A,$B13,'Base TU'!$B:$B,"SUL")/1000</f>
        <v>0</v>
      </c>
      <c r="AU13" s="11">
        <f>SUMIFS('Base TU'!AV:AV,'Base TU'!$A:$A,$B13,'Base TU'!$B:$B,"SUL")/1000</f>
        <v>0</v>
      </c>
      <c r="AV13" s="11">
        <f>SUMIFS('Base TU'!AW:AW,'Base TU'!$A:$A,$B13,'Base TU'!$B:$B,"SUL")/1000</f>
        <v>0</v>
      </c>
      <c r="AW13" s="11">
        <f>SUMIFS('Base TU'!AX:AX,'Base TU'!$A:$A,$B13,'Base TU'!$B:$B,"SUL")/1000</f>
        <v>0</v>
      </c>
      <c r="AX13" s="11">
        <f>SUMIFS('Base TU'!AY:AY,'Base TU'!$A:$A,$B13,'Base TU'!$B:$B,"SUL")/1000</f>
        <v>0</v>
      </c>
      <c r="AY13" s="11">
        <f>SUMIFS('Base TU'!AZ:AZ,'Base TU'!$A:$A,$B13,'Base TU'!$B:$B,"SUL")/1000</f>
        <v>0</v>
      </c>
      <c r="AZ13" s="11">
        <f>SUMIFS('Base TU'!BA:BA,'Base TU'!$A:$A,$B13,'Base TU'!$B:$B,"SUL")/1000</f>
        <v>0</v>
      </c>
      <c r="BA13" s="11">
        <f>SUMIFS('Base TU'!BB:BB,'Base TU'!$A:$A,$B13,'Base TU'!$B:$B,"SUL")/1000</f>
        <v>7.8390000000000004</v>
      </c>
      <c r="BB13" s="11">
        <f>SUMIFS('Base TU'!BC:BC,'Base TU'!$A:$A,$B13,'Base TU'!$B:$B,"SUL")/1000</f>
        <v>53.780999999999999</v>
      </c>
      <c r="BD13" s="11">
        <f>SUMIFS('Base TU'!BE:BE,'Base TU'!$A:$A,$B13,'Base TU'!$B:$B,"SUL")/1000</f>
        <v>40.94</v>
      </c>
      <c r="BE13" s="11">
        <f>SUMIFS('Base TU'!BF:BF,'Base TU'!$A:$A,$B13,'Base TU'!$B:$B,"SUL")/1000</f>
        <v>2.2730000000000001</v>
      </c>
      <c r="BF13" s="11">
        <f>SUMIFS('Base TU'!BG:BG,'Base TU'!$A:$A,$B13,'Base TU'!$B:$B,"SUL")/1000</f>
        <v>0</v>
      </c>
      <c r="BG13" s="11">
        <f>SUMIFS('Base TU'!BH:BH,'Base TU'!$A:$A,$B13,'Base TU'!$B:$B,"Total Operação")/1000</f>
        <v>0</v>
      </c>
      <c r="BH13" s="11">
        <f>SUMIFS('Base TU'!BI:BI,'Base TU'!$A:$A,$B13,'Base TU'!$B:$B,"SUL")/1000</f>
        <v>0</v>
      </c>
      <c r="BI13" s="11">
        <f>SUMIFS('Base TU'!BJ:BJ,'Base TU'!$A:$A,$B13,'Base TU'!$B:$B,"SUL")/1000</f>
        <v>0</v>
      </c>
      <c r="BJ13" s="11">
        <f>SUMIFS('Base TU'!BK:BK,'Base TU'!$A:$A,$B13,'Base TU'!$B:$B,"SUL")/1000</f>
        <v>0</v>
      </c>
      <c r="BK13" s="11">
        <f>SUMIFS('Base TU'!BL:BL,'Base TU'!$A:$A,$B13,'Base TU'!$B:$B,"SUL")/1000</f>
        <v>0</v>
      </c>
      <c r="BL13" s="11">
        <f>SUMIFS('Base TU'!BM:BM,'Base TU'!$A:$A,$B13,'Base TU'!$B:$B,"SUL")/1000</f>
        <v>0</v>
      </c>
      <c r="BM13" s="11">
        <f>SUMIFS('Base TU'!BN:BN,'Base TU'!$A:$A,$B13,'Base TU'!$B:$B,"SUL")/1000</f>
        <v>17.013000000000002</v>
      </c>
      <c r="BN13" s="11">
        <f>SUMIFS('Base TU'!BO:BO,'Base TU'!$A:$A,$B13,'Base TU'!$B:$B,"SUL")/1000</f>
        <v>106.58799999999999</v>
      </c>
      <c r="BO13" s="11">
        <f>SUMIFS('Base TU'!BP:BP,'Base TU'!$A:$A,$B13,'Base TU'!$B:$B,"SUL")/1000</f>
        <v>92.584999999999994</v>
      </c>
      <c r="BQ13" s="11">
        <f>SUMIFS('Base TU'!BR:BR,'Base TU'!$A:$A,$B13,'Base TU'!$B:$B,"SUL")/1000</f>
        <v>4.9530000000000003</v>
      </c>
      <c r="BR13" s="11">
        <f>SUMIFS('Base TU'!BS:BS,'Base TU'!$A:$A,$B13,'Base TU'!$B:$B,"SUL")/1000</f>
        <v>0</v>
      </c>
      <c r="BS13" s="11">
        <f>SUMIFS('Base TU'!BT:BT,'Base TU'!$A:$A,$B13,'Base TU'!$B:$B,"SUL")/1000</f>
        <v>0</v>
      </c>
      <c r="BT13" s="11">
        <f>SUMIFS('Base TU'!BU:BU,'Base TU'!$A:$A,$B13,'Base TU'!$B:$B,"Total Operação")/1000</f>
        <v>0</v>
      </c>
      <c r="BU13" s="11">
        <f>SUMIFS('Base TU'!BV:BV,'Base TU'!$A:$A,$B13,'Base TU'!$B:$B,"SUL")/1000</f>
        <v>0</v>
      </c>
      <c r="BV13" s="11">
        <f>SUMIFS('Base TU'!BW:BW,'Base TU'!$A:$A,$B13,'Base TU'!$B:$B,"SUL")/1000</f>
        <v>0</v>
      </c>
      <c r="BW13" s="11">
        <f>SUMIFS('Base TU'!BX:BX,'Base TU'!$A:$A,$B13,'Base TU'!$B:$B,"SUL")/1000</f>
        <v>0</v>
      </c>
      <c r="BX13" s="11">
        <f>SUMIFS('Base TU'!BY:BY,'Base TU'!$A:$A,$B13,'Base TU'!$B:$B,"SUL")/1000</f>
        <v>0</v>
      </c>
      <c r="BY13" s="11">
        <f>SUMIFS('Base TU'!BZ:BZ,'Base TU'!$A:$A,$B13,'Base TU'!$B:$B,"SUL")/1000</f>
        <v>0</v>
      </c>
      <c r="BZ13" s="11">
        <f>SUMIFS('Base TU'!CA:CA,'Base TU'!$A:$A,$B13,'Base TU'!$B:$B,"SUL")/1000</f>
        <v>0</v>
      </c>
      <c r="CA13" s="11">
        <f>SUMIFS('Base TU'!CB:CB,'Base TU'!$A:$A,$B13,'Base TU'!$B:$B,"SUL")/1000</f>
        <v>0</v>
      </c>
      <c r="CB13" s="11">
        <f>SUMIFS('Base TU'!CC:CC,'Base TU'!$A:$A,$B13,'Base TU'!$B:$B,"SUL")/1000</f>
        <v>0</v>
      </c>
    </row>
    <row r="14" spans="1:80" ht="15.75" hidden="1" x14ac:dyDescent="0.25">
      <c r="B14" s="10" t="s">
        <v>58</v>
      </c>
      <c r="D14" s="11">
        <f>SUMIFS('Base TU'!E:E,'Base TU'!$A:$A,$B14,'Base TU'!$B:$B,"SUL")/1000</f>
        <v>0</v>
      </c>
      <c r="E14" s="11">
        <f>SUMIFS('Base TU'!F:F,'Base TU'!$A:$A,$B14,'Base TU'!$B:$B,"SUL")/1000</f>
        <v>0</v>
      </c>
      <c r="F14" s="11">
        <f>SUMIFS('Base TU'!G:G,'Base TU'!$A:$A,$B14,'Base TU'!$B:$B,"SUL")/1000</f>
        <v>0</v>
      </c>
      <c r="G14" s="11">
        <f>SUMIFS('Base TU'!H:H,'Base TU'!$A:$A,$B14,'Base TU'!$B:$B,"SUL")/1000</f>
        <v>0</v>
      </c>
      <c r="H14" s="11">
        <f>SUMIFS('Base TU'!I:I,'Base TU'!$A:$A,$B14,'Base TU'!$B:$B,"SUL")/1000</f>
        <v>0</v>
      </c>
      <c r="I14" s="11">
        <f>SUMIFS('Base TU'!J:J,'Base TU'!$A:$A,$B14,'Base TU'!$B:$B,"SUL")/1000</f>
        <v>0</v>
      </c>
      <c r="J14" s="11">
        <f>SUMIFS('Base TU'!K:K,'Base TU'!$A:$A,$B14,'Base TU'!$B:$B,"SUL")/1000</f>
        <v>0</v>
      </c>
      <c r="K14" s="11">
        <f>SUMIFS('Base TU'!L:L,'Base TU'!$A:$A,$B14,'Base TU'!$B:$B,"SUL")/1000</f>
        <v>0</v>
      </c>
      <c r="L14" s="11">
        <f>SUMIFS('Base TU'!M:M,'Base TU'!$A:$A,$B14,'Base TU'!$B:$B,"SUL")/1000</f>
        <v>0</v>
      </c>
      <c r="M14" s="11">
        <f>SUMIFS('Base TU'!N:N,'Base TU'!$A:$A,$B14,'Base TU'!$B:$B,"SUL")/1000</f>
        <v>2.3109999999999999</v>
      </c>
      <c r="N14" s="11">
        <f>SUMIFS('Base TU'!O:O,'Base TU'!$A:$A,$B14,'Base TU'!$B:$B,"SUL")/1000</f>
        <v>0</v>
      </c>
      <c r="O14" s="11">
        <f>SUMIFS('Base TU'!P:P,'Base TU'!$A:$A,$B14,'Base TU'!$B:$B,"SUL")/1000</f>
        <v>0</v>
      </c>
      <c r="Q14" s="11">
        <f>SUMIFS('Base TU'!R:R,'Base TU'!$A:$A,$B14,'Base TU'!$B:$B,"SUL")/1000</f>
        <v>0</v>
      </c>
      <c r="R14" s="11">
        <f>SUMIFS('Base TU'!S:S,'Base TU'!$A:$A,$B14,'Base TU'!$B:$B,"SUL")/1000</f>
        <v>0</v>
      </c>
      <c r="S14" s="11">
        <f>SUMIFS('Base TU'!T:T,'Base TU'!$A:$A,$B14,'Base TU'!$B:$B,"SUL")/1000</f>
        <v>0</v>
      </c>
      <c r="T14" s="11">
        <f>SUMIFS('Base TU'!U:U,'Base TU'!$A:$A,$B14,'Base TU'!$B:$B,"SUL")/1000</f>
        <v>0</v>
      </c>
      <c r="U14" s="11">
        <f>SUMIFS('Base TU'!V:V,'Base TU'!$A:$A,$B14,'Base TU'!$B:$B,"SUL")/1000</f>
        <v>0</v>
      </c>
      <c r="V14" s="11">
        <f>SUMIFS('Base TU'!W:W,'Base TU'!$A:$A,$B14,'Base TU'!$B:$B,"SUL")/1000</f>
        <v>0</v>
      </c>
      <c r="W14" s="11">
        <f>SUMIFS('Base TU'!X:X,'Base TU'!$A:$A,$B14,'Base TU'!$B:$B,"SUL")/1000</f>
        <v>0</v>
      </c>
      <c r="X14" s="11">
        <f>SUMIFS('Base TU'!Y:Y,'Base TU'!$A:$A,$B14,'Base TU'!$B:$B,"SUL")/1000</f>
        <v>0</v>
      </c>
      <c r="Y14" s="11">
        <f>SUMIFS('Base TU'!Z:Z,'Base TU'!$A:$A,$B14,'Base TU'!$B:$B,"SUL")/1000</f>
        <v>0</v>
      </c>
      <c r="Z14" s="11">
        <f>SUMIFS('Base TU'!AA:AA,'Base TU'!$A:$A,$B14,'Base TU'!$B:$B,"SUL")/1000</f>
        <v>0</v>
      </c>
      <c r="AA14" s="11">
        <f>SUMIFS('Base TU'!AB:AB,'Base TU'!$A:$A,$B14,'Base TU'!$B:$B,"SUL")/1000</f>
        <v>0</v>
      </c>
      <c r="AB14" s="11">
        <f>SUMIFS('Base TU'!AC:AC,'Base TU'!$A:$A,$B14,'Base TU'!$B:$B,"SUL")/1000</f>
        <v>0</v>
      </c>
      <c r="AD14" s="11">
        <f>SUMIFS('Base TU'!AE:AE,'Base TU'!$A:$A,$B14,'Base TU'!$B:$B,"SUL")/1000</f>
        <v>0</v>
      </c>
      <c r="AE14" s="11">
        <f>SUMIFS('Base TU'!AF:AF,'Base TU'!$A:$A,$B14,'Base TU'!$B:$B,"SUL")/1000</f>
        <v>0</v>
      </c>
      <c r="AF14" s="11">
        <f>SUMIFS('Base TU'!AG:AG,'Base TU'!$A:$A,$B14,'Base TU'!$B:$B,"SUL")/1000</f>
        <v>0</v>
      </c>
      <c r="AG14" s="11">
        <f>SUMIFS('Base TU'!AH:AH,'Base TU'!$A:$A,$B14,'Base TU'!$B:$B,"SUL")/1000</f>
        <v>0</v>
      </c>
      <c r="AH14" s="11">
        <f>SUMIFS('Base TU'!AI:AI,'Base TU'!$A:$A,$B14,'Base TU'!$B:$B,"SUL")/1000</f>
        <v>0</v>
      </c>
      <c r="AI14" s="11">
        <f>SUMIFS('Base TU'!AJ:AJ,'Base TU'!$A:$A,$B14,'Base TU'!$B:$B,"SUL")/1000</f>
        <v>0</v>
      </c>
      <c r="AJ14" s="11">
        <f>SUMIFS('Base TU'!AK:AK,'Base TU'!$A:$A,$B14,'Base TU'!$B:$B,"SUL")/1000</f>
        <v>0</v>
      </c>
      <c r="AK14" s="11">
        <f>SUMIFS('Base TU'!AL:AL,'Base TU'!$A:$A,$B14,'Base TU'!$B:$B,"SUL")/1000</f>
        <v>0</v>
      </c>
      <c r="AL14" s="11">
        <f>SUMIFS('Base TU'!AM:AM,'Base TU'!$A:$A,$B14,'Base TU'!$B:$B,"SUL")/1000</f>
        <v>0</v>
      </c>
      <c r="AM14" s="11">
        <f>SUMIFS('Base TU'!AN:AN,'Base TU'!$A:$A,$B14,'Base TU'!$B:$B,"SUL")/1000</f>
        <v>0</v>
      </c>
      <c r="AN14" s="11">
        <f>SUMIFS('Base TU'!AO:AO,'Base TU'!$A:$A,$B14,'Base TU'!$B:$B,"SUL")/1000</f>
        <v>0</v>
      </c>
      <c r="AO14" s="11">
        <f>SUMIFS('Base TU'!AP:AP,'Base TU'!$A:$A,$B14,'Base TU'!$B:$B,"SUL")/1000</f>
        <v>0</v>
      </c>
      <c r="AQ14" s="11">
        <f>SUMIFS('Base TU'!AR:AR,'Base TU'!$A:$A,$B14,'Base TU'!$B:$B,"SUL")/1000</f>
        <v>0</v>
      </c>
      <c r="AR14" s="11">
        <f>SUMIFS('Base TU'!AS:AS,'Base TU'!$A:$A,$B14,'Base TU'!$B:$B,"SUL")/1000</f>
        <v>0</v>
      </c>
      <c r="AS14" s="11">
        <f>SUMIFS('Base TU'!AT:AT,'Base TU'!$A:$A,$B14,'Base TU'!$B:$B,"SUL")/1000</f>
        <v>0</v>
      </c>
      <c r="AT14" s="11">
        <f>SUMIFS('Base TU'!AU:AU,'Base TU'!$A:$A,$B14,'Base TU'!$B:$B,"SUL")/1000</f>
        <v>0</v>
      </c>
      <c r="AU14" s="11">
        <f>SUMIFS('Base TU'!AV:AV,'Base TU'!$A:$A,$B14,'Base TU'!$B:$B,"SUL")/1000</f>
        <v>0</v>
      </c>
      <c r="AV14" s="11">
        <f>SUMIFS('Base TU'!AW:AW,'Base TU'!$A:$A,$B14,'Base TU'!$B:$B,"SUL")/1000</f>
        <v>0</v>
      </c>
      <c r="AW14" s="11">
        <f>SUMIFS('Base TU'!AX:AX,'Base TU'!$A:$A,$B14,'Base TU'!$B:$B,"SUL")/1000</f>
        <v>0</v>
      </c>
      <c r="AX14" s="11">
        <f>SUMIFS('Base TU'!AY:AY,'Base TU'!$A:$A,$B14,'Base TU'!$B:$B,"SUL")/1000</f>
        <v>0</v>
      </c>
      <c r="AY14" s="11">
        <f>SUMIFS('Base TU'!AZ:AZ,'Base TU'!$A:$A,$B14,'Base TU'!$B:$B,"SUL")/1000</f>
        <v>0</v>
      </c>
      <c r="AZ14" s="11">
        <f>SUMIFS('Base TU'!BA:BA,'Base TU'!$A:$A,$B14,'Base TU'!$B:$B,"SUL")/1000</f>
        <v>0</v>
      </c>
      <c r="BA14" s="11">
        <f>SUMIFS('Base TU'!BB:BB,'Base TU'!$A:$A,$B14,'Base TU'!$B:$B,"SUL")/1000</f>
        <v>0</v>
      </c>
      <c r="BB14" s="11">
        <f>SUMIFS('Base TU'!BC:BC,'Base TU'!$A:$A,$B14,'Base TU'!$B:$B,"SUL")/1000</f>
        <v>0</v>
      </c>
      <c r="BD14" s="11">
        <f>SUMIFS('Base TU'!BE:BE,'Base TU'!$A:$A,$B14,'Base TU'!$B:$B,"SUL")/1000</f>
        <v>0</v>
      </c>
      <c r="BE14" s="11">
        <f>SUMIFS('Base TU'!BF:BF,'Base TU'!$A:$A,$B14,'Base TU'!$B:$B,"SUL")/1000</f>
        <v>0</v>
      </c>
      <c r="BF14" s="11">
        <f>SUMIFS('Base TU'!BG:BG,'Base TU'!$A:$A,$B14,'Base TU'!$B:$B,"SUL")/1000</f>
        <v>0</v>
      </c>
      <c r="BG14" s="11">
        <f>SUMIFS('Base TU'!BH:BH,'Base TU'!$A:$A,$B14,'Base TU'!$B:$B,"Total Operação")/1000</f>
        <v>0</v>
      </c>
      <c r="BH14" s="11">
        <f>SUMIFS('Base TU'!BI:BI,'Base TU'!$A:$A,$B14,'Base TU'!$B:$B,"SUL")/1000</f>
        <v>0</v>
      </c>
      <c r="BI14" s="11">
        <f>SUMIFS('Base TU'!BJ:BJ,'Base TU'!$A:$A,$B14,'Base TU'!$B:$B,"SUL")/1000</f>
        <v>0</v>
      </c>
      <c r="BJ14" s="11">
        <f>SUMIFS('Base TU'!BK:BK,'Base TU'!$A:$A,$B14,'Base TU'!$B:$B,"SUL")/1000</f>
        <v>0</v>
      </c>
      <c r="BK14" s="11">
        <f>SUMIFS('Base TU'!BL:BL,'Base TU'!$A:$A,$B14,'Base TU'!$B:$B,"SUL")/1000</f>
        <v>0</v>
      </c>
      <c r="BL14" s="11">
        <f>SUMIFS('Base TU'!BM:BM,'Base TU'!$A:$A,$B14,'Base TU'!$B:$B,"SUL")/1000</f>
        <v>0</v>
      </c>
      <c r="BM14" s="11">
        <f>SUMIFS('Base TU'!BN:BN,'Base TU'!$A:$A,$B14,'Base TU'!$B:$B,"SUL")/1000</f>
        <v>0</v>
      </c>
      <c r="BN14" s="11">
        <f>SUMIFS('Base TU'!BO:BO,'Base TU'!$A:$A,$B14,'Base TU'!$B:$B,"SUL")/1000</f>
        <v>0</v>
      </c>
      <c r="BO14" s="11">
        <f>SUMIFS('Base TU'!BP:BP,'Base TU'!$A:$A,$B14,'Base TU'!$B:$B,"SUL")/1000</f>
        <v>0</v>
      </c>
      <c r="BQ14" s="11">
        <f>SUMIFS('Base TU'!BR:BR,'Base TU'!$A:$A,$B14,'Base TU'!$B:$B,"SUL")/1000</f>
        <v>0</v>
      </c>
      <c r="BR14" s="11">
        <f>SUMIFS('Base TU'!BS:BS,'Base TU'!$A:$A,$B14,'Base TU'!$B:$B,"SUL")/1000</f>
        <v>0</v>
      </c>
      <c r="BS14" s="11">
        <f>SUMIFS('Base TU'!BT:BT,'Base TU'!$A:$A,$B14,'Base TU'!$B:$B,"SUL")/1000</f>
        <v>0</v>
      </c>
      <c r="BT14" s="11">
        <f>SUMIFS('Base TU'!BU:BU,'Base TU'!$A:$A,$B14,'Base TU'!$B:$B,"Total Operação")/1000</f>
        <v>0</v>
      </c>
      <c r="BU14" s="11">
        <f>SUMIFS('Base TU'!BV:BV,'Base TU'!$A:$A,$B14,'Base TU'!$B:$B,"SUL")/1000</f>
        <v>0</v>
      </c>
      <c r="BV14" s="11">
        <f>SUMIFS('Base TU'!BW:BW,'Base TU'!$A:$A,$B14,'Base TU'!$B:$B,"SUL")/1000</f>
        <v>0</v>
      </c>
      <c r="BW14" s="11">
        <f>SUMIFS('Base TU'!BX:BX,'Base TU'!$A:$A,$B14,'Base TU'!$B:$B,"SUL")/1000</f>
        <v>0</v>
      </c>
      <c r="BX14" s="11">
        <f>SUMIFS('Base TU'!BY:BY,'Base TU'!$A:$A,$B14,'Base TU'!$B:$B,"SUL")/1000</f>
        <v>0</v>
      </c>
      <c r="BY14" s="11">
        <f>SUMIFS('Base TU'!BZ:BZ,'Base TU'!$A:$A,$B14,'Base TU'!$B:$B,"SUL")/1000</f>
        <v>0</v>
      </c>
      <c r="BZ14" s="11">
        <f>SUMIFS('Base TU'!CA:CA,'Base TU'!$A:$A,$B14,'Base TU'!$B:$B,"SUL")/1000</f>
        <v>0</v>
      </c>
      <c r="CA14" s="11">
        <f>SUMIFS('Base TU'!CB:CB,'Base TU'!$A:$A,$B14,'Base TU'!$B:$B,"SUL")/1000</f>
        <v>0</v>
      </c>
      <c r="CB14" s="11">
        <f>SUMIFS('Base TU'!CC:CC,'Base TU'!$A:$A,$B14,'Base TU'!$B:$B,"SUL")/1000</f>
        <v>0</v>
      </c>
    </row>
    <row r="15" spans="1:80" ht="15.75" x14ac:dyDescent="0.25">
      <c r="B15" s="10" t="s">
        <v>56</v>
      </c>
      <c r="D15" s="11">
        <f>SUMIFS('Base TU'!E:E,'Base TU'!$A:$A,$B15,'Base TU'!$B:$B,"SUL")/1000</f>
        <v>0</v>
      </c>
      <c r="E15" s="11">
        <f>SUMIFS('Base TU'!F:F,'Base TU'!$A:$A,$B15,'Base TU'!$B:$B,"SUL")/1000</f>
        <v>0</v>
      </c>
      <c r="F15" s="11">
        <f>SUMIFS('Base TU'!G:G,'Base TU'!$A:$A,$B15,'Base TU'!$B:$B,"SUL")/1000</f>
        <v>0</v>
      </c>
      <c r="G15" s="11">
        <f>SUMIFS('Base TU'!H:H,'Base TU'!$A:$A,$B15,'Base TU'!$B:$B,"SUL")/1000</f>
        <v>0</v>
      </c>
      <c r="H15" s="11">
        <f>SUMIFS('Base TU'!I:I,'Base TU'!$A:$A,$B15,'Base TU'!$B:$B,"SUL")/1000</f>
        <v>0</v>
      </c>
      <c r="I15" s="11">
        <f>SUMIFS('Base TU'!J:J,'Base TU'!$A:$A,$B15,'Base TU'!$B:$B,"SUL")/1000</f>
        <v>0</v>
      </c>
      <c r="J15" s="11">
        <f>SUMIFS('Base TU'!K:K,'Base TU'!$A:$A,$B15,'Base TU'!$B:$B,"SUL")/1000</f>
        <v>0</v>
      </c>
      <c r="K15" s="11">
        <f>SUMIFS('Base TU'!L:L,'Base TU'!$A:$A,$B15,'Base TU'!$B:$B,"SUL")/1000</f>
        <v>0</v>
      </c>
      <c r="L15" s="11">
        <f>SUMIFS('Base TU'!M:M,'Base TU'!$A:$A,$B15,'Base TU'!$B:$B,"SUL")/1000</f>
        <v>0</v>
      </c>
      <c r="M15" s="11">
        <f>SUMIFS('Base TU'!N:N,'Base TU'!$A:$A,$B15,'Base TU'!$B:$B,"SUL")/1000</f>
        <v>0</v>
      </c>
      <c r="N15" s="11">
        <f>SUMIFS('Base TU'!O:O,'Base TU'!$A:$A,$B15,'Base TU'!$B:$B,"SUL")/1000</f>
        <v>0</v>
      </c>
      <c r="O15" s="11">
        <f>SUMIFS('Base TU'!P:P,'Base TU'!$A:$A,$B15,'Base TU'!$B:$B,"SUL")/1000</f>
        <v>0</v>
      </c>
      <c r="Q15" s="11">
        <f>SUMIFS('Base TU'!R:R,'Base TU'!$A:$A,$B15,'Base TU'!$B:$B,"SUL")/1000</f>
        <v>0</v>
      </c>
      <c r="R15" s="11">
        <f>SUMIFS('Base TU'!S:S,'Base TU'!$A:$A,$B15,'Base TU'!$B:$B,"SUL")/1000</f>
        <v>0</v>
      </c>
      <c r="S15" s="11">
        <f>SUMIFS('Base TU'!T:T,'Base TU'!$A:$A,$B15,'Base TU'!$B:$B,"SUL")/1000</f>
        <v>0</v>
      </c>
      <c r="T15" s="11">
        <f>SUMIFS('Base TU'!U:U,'Base TU'!$A:$A,$B15,'Base TU'!$B:$B,"SUL")/1000</f>
        <v>0</v>
      </c>
      <c r="U15" s="11">
        <f>SUMIFS('Base TU'!V:V,'Base TU'!$A:$A,$B15,'Base TU'!$B:$B,"SUL")/1000</f>
        <v>0</v>
      </c>
      <c r="V15" s="11">
        <f>SUMIFS('Base TU'!W:W,'Base TU'!$A:$A,$B15,'Base TU'!$B:$B,"SUL")/1000</f>
        <v>0</v>
      </c>
      <c r="W15" s="11">
        <f>SUMIFS('Base TU'!X:X,'Base TU'!$A:$A,$B15,'Base TU'!$B:$B,"SUL")/1000</f>
        <v>0</v>
      </c>
      <c r="X15" s="11">
        <f>SUMIFS('Base TU'!Y:Y,'Base TU'!$A:$A,$B15,'Base TU'!$B:$B,"SUL")/1000</f>
        <v>0</v>
      </c>
      <c r="Y15" s="11">
        <f>SUMIFS('Base TU'!Z:Z,'Base TU'!$A:$A,$B15,'Base TU'!$B:$B,"SUL")/1000</f>
        <v>0</v>
      </c>
      <c r="Z15" s="11">
        <f>SUMIFS('Base TU'!AA:AA,'Base TU'!$A:$A,$B15,'Base TU'!$B:$B,"SUL")/1000</f>
        <v>0</v>
      </c>
      <c r="AA15" s="11">
        <f>SUMIFS('Base TU'!AB:AB,'Base TU'!$A:$A,$B15,'Base TU'!$B:$B,"SUL")/1000</f>
        <v>0</v>
      </c>
      <c r="AB15" s="11">
        <f>SUMIFS('Base TU'!AC:AC,'Base TU'!$A:$A,$B15,'Base TU'!$B:$B,"SUL")/1000</f>
        <v>0</v>
      </c>
      <c r="AD15" s="11">
        <f>SUMIFS('Base TU'!AE:AE,'Base TU'!$A:$A,$B15,'Base TU'!$B:$B,"SUL")/1000</f>
        <v>0</v>
      </c>
      <c r="AE15" s="11">
        <f>SUMIFS('Base TU'!AF:AF,'Base TU'!$A:$A,$B15,'Base TU'!$B:$B,"SUL")/1000</f>
        <v>0</v>
      </c>
      <c r="AF15" s="11">
        <f>SUMIFS('Base TU'!AG:AG,'Base TU'!$A:$A,$B15,'Base TU'!$B:$B,"SUL")/1000</f>
        <v>0</v>
      </c>
      <c r="AG15" s="11">
        <f>SUMIFS('Base TU'!AH:AH,'Base TU'!$A:$A,$B15,'Base TU'!$B:$B,"SUL")/1000</f>
        <v>0</v>
      </c>
      <c r="AH15" s="11">
        <f>SUMIFS('Base TU'!AI:AI,'Base TU'!$A:$A,$B15,'Base TU'!$B:$B,"SUL")/1000</f>
        <v>0</v>
      </c>
      <c r="AI15" s="11">
        <f>SUMIFS('Base TU'!AJ:AJ,'Base TU'!$A:$A,$B15,'Base TU'!$B:$B,"SUL")/1000</f>
        <v>0</v>
      </c>
      <c r="AJ15" s="11">
        <f>SUMIFS('Base TU'!AK:AK,'Base TU'!$A:$A,$B15,'Base TU'!$B:$B,"SUL")/1000</f>
        <v>0</v>
      </c>
      <c r="AK15" s="11">
        <f>SUMIFS('Base TU'!AL:AL,'Base TU'!$A:$A,$B15,'Base TU'!$B:$B,"SUL")/1000</f>
        <v>0</v>
      </c>
      <c r="AL15" s="11">
        <f>SUMIFS('Base TU'!AM:AM,'Base TU'!$A:$A,$B15,'Base TU'!$B:$B,"SUL")/1000</f>
        <v>0</v>
      </c>
      <c r="AM15" s="11">
        <f>SUMIFS('Base TU'!AN:AN,'Base TU'!$A:$A,$B15,'Base TU'!$B:$B,"SUL")/1000</f>
        <v>0</v>
      </c>
      <c r="AN15" s="11">
        <f>SUMIFS('Base TU'!AO:AO,'Base TU'!$A:$A,$B15,'Base TU'!$B:$B,"SUL")/1000</f>
        <v>0</v>
      </c>
      <c r="AO15" s="11">
        <f>SUMIFS('Base TU'!AP:AP,'Base TU'!$A:$A,$B15,'Base TU'!$B:$B,"SUL")/1000</f>
        <v>0</v>
      </c>
      <c r="AQ15" s="11">
        <f>SUMIFS('Base TU'!AR:AR,'Base TU'!$A:$A,$B15,'Base TU'!$B:$B,"SUL")/1000</f>
        <v>0</v>
      </c>
      <c r="AR15" s="11">
        <f>SUMIFS('Base TU'!AS:AS,'Base TU'!$A:$A,$B15,'Base TU'!$B:$B,"SUL")/1000</f>
        <v>0</v>
      </c>
      <c r="AS15" s="11">
        <f>SUMIFS('Base TU'!AT:AT,'Base TU'!$A:$A,$B15,'Base TU'!$B:$B,"SUL")/1000</f>
        <v>0</v>
      </c>
      <c r="AT15" s="11">
        <f>SUMIFS('Base TU'!AU:AU,'Base TU'!$A:$A,$B15,'Base TU'!$B:$B,"SUL")/1000</f>
        <v>0</v>
      </c>
      <c r="AU15" s="11">
        <f>SUMIFS('Base TU'!AV:AV,'Base TU'!$A:$A,$B15,'Base TU'!$B:$B,"SUL")/1000</f>
        <v>0</v>
      </c>
      <c r="AV15" s="11">
        <f>SUMIFS('Base TU'!AW:AW,'Base TU'!$A:$A,$B15,'Base TU'!$B:$B,"SUL")/1000</f>
        <v>0</v>
      </c>
      <c r="AW15" s="11">
        <f>SUMIFS('Base TU'!AX:AX,'Base TU'!$A:$A,$B15,'Base TU'!$B:$B,"SUL")/1000</f>
        <v>0</v>
      </c>
      <c r="AX15" s="11">
        <f>SUMIFS('Base TU'!AY:AY,'Base TU'!$A:$A,$B15,'Base TU'!$B:$B,"SUL")/1000</f>
        <v>0</v>
      </c>
      <c r="AY15" s="11">
        <f>SUMIFS('Base TU'!AZ:AZ,'Base TU'!$A:$A,$B15,'Base TU'!$B:$B,"SUL")/1000</f>
        <v>0</v>
      </c>
      <c r="AZ15" s="11">
        <f>SUMIFS('Base TU'!BA:BA,'Base TU'!$A:$A,$B15,'Base TU'!$B:$B,"SUL")/1000</f>
        <v>0</v>
      </c>
      <c r="BA15" s="11">
        <f>SUMIFS('Base TU'!BB:BB,'Base TU'!$A:$A,$B15,'Base TU'!$B:$B,"SUL")/1000</f>
        <v>0</v>
      </c>
      <c r="BB15" s="11">
        <f>SUMIFS('Base TU'!BC:BC,'Base TU'!$A:$A,$B15,'Base TU'!$B:$B,"SUL")/1000</f>
        <v>0</v>
      </c>
      <c r="BD15" s="11">
        <f>SUMIFS('Base TU'!BE:BE,'Base TU'!$A:$A,$B15,'Base TU'!$B:$B,"SUL")/1000</f>
        <v>0</v>
      </c>
      <c r="BE15" s="11">
        <f>SUMIFS('Base TU'!BF:BF,'Base TU'!$A:$A,$B15,'Base TU'!$B:$B,"SUL")/1000</f>
        <v>0</v>
      </c>
      <c r="BF15" s="11">
        <f>SUMIFS('Base TU'!BG:BG,'Base TU'!$A:$A,$B15,'Base TU'!$B:$B,"SUL")/1000</f>
        <v>0</v>
      </c>
      <c r="BG15" s="11">
        <f>SUMIFS('Base TU'!BH:BH,'Base TU'!$A:$A,$B15,'Base TU'!$B:$B,"Total Operação")/1000</f>
        <v>0</v>
      </c>
      <c r="BH15" s="11">
        <f>SUMIFS('Base TU'!BI:BI,'Base TU'!$A:$A,$B15,'Base TU'!$B:$B,"SUL")/1000</f>
        <v>0</v>
      </c>
      <c r="BI15" s="11">
        <f>SUMIFS('Base TU'!BJ:BJ,'Base TU'!$A:$A,$B15,'Base TU'!$B:$B,"SUL")/1000</f>
        <v>0</v>
      </c>
      <c r="BJ15" s="11">
        <f>SUMIFS('Base TU'!BK:BK,'Base TU'!$A:$A,$B15,'Base TU'!$B:$B,"SUL")/1000</f>
        <v>0</v>
      </c>
      <c r="BK15" s="11">
        <f>SUMIFS('Base TU'!BL:BL,'Base TU'!$A:$A,$B15,'Base TU'!$B:$B,"SUL")/1000</f>
        <v>0</v>
      </c>
      <c r="BL15" s="11">
        <f>SUMIFS('Base TU'!BM:BM,'Base TU'!$A:$A,$B15,'Base TU'!$B:$B,"SUL")/1000</f>
        <v>0</v>
      </c>
      <c r="BM15" s="11">
        <f>SUMIFS('Base TU'!BN:BN,'Base TU'!$A:$A,$B15,'Base TU'!$B:$B,"SUL")/1000</f>
        <v>0</v>
      </c>
      <c r="BN15" s="11">
        <f>SUMIFS('Base TU'!BO:BO,'Base TU'!$A:$A,$B15,'Base TU'!$B:$B,"SUL")/1000</f>
        <v>0</v>
      </c>
      <c r="BO15" s="11">
        <f>SUMIFS('Base TU'!BP:BP,'Base TU'!$A:$A,$B15,'Base TU'!$B:$B,"SUL")/1000</f>
        <v>0</v>
      </c>
      <c r="BQ15" s="11">
        <f>SUMIFS('Base TU'!BR:BR,'Base TU'!$A:$A,$B15,'Base TU'!$B:$B,"SUL")/1000</f>
        <v>0</v>
      </c>
      <c r="BR15" s="11">
        <f>SUMIFS('Base TU'!BS:BS,'Base TU'!$A:$A,$B15,'Base TU'!$B:$B,"SUL")/1000</f>
        <v>0</v>
      </c>
      <c r="BS15" s="11">
        <f>SUMIFS('Base TU'!BT:BT,'Base TU'!$A:$A,$B15,'Base TU'!$B:$B,"SUL")/1000</f>
        <v>0</v>
      </c>
      <c r="BT15" s="11">
        <f>SUMIFS('Base TU'!BU:BU,'Base TU'!$A:$A,$B15,'Base TU'!$B:$B,"Total Operação")/1000</f>
        <v>0</v>
      </c>
      <c r="BU15" s="11">
        <f>SUMIFS('Base TU'!BV:BV,'Base TU'!$A:$A,$B15,'Base TU'!$B:$B,"SUL")/1000</f>
        <v>0</v>
      </c>
      <c r="BV15" s="11">
        <f>SUMIFS('Base TU'!BW:BW,'Base TU'!$A:$A,$B15,'Base TU'!$B:$B,"SUL")/1000</f>
        <v>0</v>
      </c>
      <c r="BW15" s="11">
        <f>SUMIFS('Base TU'!BX:BX,'Base TU'!$A:$A,$B15,'Base TU'!$B:$B,"SUL")/1000</f>
        <v>0</v>
      </c>
      <c r="BX15" s="11">
        <f>SUMIFS('Base TU'!BY:BY,'Base TU'!$A:$A,$B15,'Base TU'!$B:$B,"SUL")/1000</f>
        <v>0</v>
      </c>
      <c r="BY15" s="11">
        <f>SUMIFS('Base TU'!BZ:BZ,'Base TU'!$A:$A,$B15,'Base TU'!$B:$B,"SUL")/1000</f>
        <v>0</v>
      </c>
      <c r="BZ15" s="11">
        <f>SUMIFS('Base TU'!CA:CA,'Base TU'!$A:$A,$B15,'Base TU'!$B:$B,"SUL")/1000</f>
        <v>0</v>
      </c>
      <c r="CA15" s="11">
        <f>SUMIFS('Base TU'!CB:CB,'Base TU'!$A:$A,$B15,'Base TU'!$B:$B,"SUL")/1000</f>
        <v>0</v>
      </c>
      <c r="CB15" s="11">
        <f>SUMIFS('Base TU'!CC:CC,'Base TU'!$A:$A,$B15,'Base TU'!$B:$B,"SUL")/1000</f>
        <v>0</v>
      </c>
    </row>
    <row r="16" spans="1:80" ht="15.75" x14ac:dyDescent="0.25">
      <c r="B16" s="8" t="s">
        <v>47</v>
      </c>
      <c r="D16" s="9">
        <f>SUMIFS('Base TU'!E:E,'Base TU'!$A:$A,$B16,'Base TU'!$B:$B,"SUL")/1000</f>
        <v>73.284000000000006</v>
      </c>
      <c r="E16" s="9">
        <f>SUMIFS('Base TU'!F:F,'Base TU'!$A:$A,$B16,'Base TU'!$B:$B,"SUL")/1000</f>
        <v>93.19</v>
      </c>
      <c r="F16" s="9">
        <f>SUMIFS('Base TU'!G:G,'Base TU'!$A:$A,$B16,'Base TU'!$B:$B,"SUL")/1000</f>
        <v>99.643000000000001</v>
      </c>
      <c r="G16" s="9">
        <f>SUMIFS('Base TU'!H:H,'Base TU'!$A:$A,$B16,'Base TU'!$B:$B,"SUL")/1000</f>
        <v>97.588999999999999</v>
      </c>
      <c r="H16" s="9">
        <f>SUMIFS('Base TU'!I:I,'Base TU'!$A:$A,$B16,'Base TU'!$B:$B,"SUL")/1000</f>
        <v>92.724000000000004</v>
      </c>
      <c r="I16" s="9">
        <f>SUMIFS('Base TU'!J:J,'Base TU'!$A:$A,$B16,'Base TU'!$B:$B,"SUL")/1000</f>
        <v>93.533000000000001</v>
      </c>
      <c r="J16" s="9">
        <f>SUMIFS('Base TU'!K:K,'Base TU'!$A:$A,$B16,'Base TU'!$B:$B,"SUL")/1000</f>
        <v>79.986000000000004</v>
      </c>
      <c r="K16" s="9">
        <f>SUMIFS('Base TU'!L:L,'Base TU'!$A:$A,$B16,'Base TU'!$B:$B,"SUL")/1000</f>
        <v>78.66</v>
      </c>
      <c r="L16" s="9">
        <f>SUMIFS('Base TU'!M:M,'Base TU'!$A:$A,$B16,'Base TU'!$B:$B,"SUL")/1000</f>
        <v>76.56</v>
      </c>
      <c r="M16" s="9">
        <f>SUMIFS('Base TU'!N:N,'Base TU'!$A:$A,$B16,'Base TU'!$B:$B,"SUL")/1000</f>
        <v>74.11</v>
      </c>
      <c r="N16" s="9">
        <f>SUMIFS('Base TU'!O:O,'Base TU'!$A:$A,$B16,'Base TU'!$B:$B,"SUL")/1000</f>
        <v>67.53</v>
      </c>
      <c r="O16" s="9">
        <f>SUMIFS('Base TU'!P:P,'Base TU'!$A:$A,$B16,'Base TU'!$B:$B,"SUL")/1000</f>
        <v>61.183</v>
      </c>
      <c r="Q16" s="9">
        <f>SUMIFS('Base TU'!R:R,'Base TU'!$A:$A,$B16,'Base TU'!$B:$B,"SUL")/1000</f>
        <v>73.02</v>
      </c>
      <c r="R16" s="9">
        <f>SUMIFS('Base TU'!S:S,'Base TU'!$A:$A,$B16,'Base TU'!$B:$B,"SUL")/1000</f>
        <v>69.811000000000007</v>
      </c>
      <c r="S16" s="9">
        <f>SUMIFS('Base TU'!T:T,'Base TU'!$A:$A,$B16,'Base TU'!$B:$B,"SUL")/1000</f>
        <v>77.704999999999998</v>
      </c>
      <c r="T16" s="9">
        <f>SUMIFS('Base TU'!U:U,'Base TU'!$A:$A,$B16,'Base TU'!$B:$B,"SUL")/1000</f>
        <v>70.215999999999994</v>
      </c>
      <c r="U16" s="9">
        <f>SUMIFS('Base TU'!V:V,'Base TU'!$A:$A,$B16,'Base TU'!$B:$B,"SUL")/1000</f>
        <v>78.858999999999995</v>
      </c>
      <c r="V16" s="9">
        <f>SUMIFS('Base TU'!W:W,'Base TU'!$A:$A,$B16,'Base TU'!$B:$B,"SUL")/1000</f>
        <v>75.727000000000004</v>
      </c>
      <c r="W16" s="9">
        <f>SUMIFS('Base TU'!X:X,'Base TU'!$A:$A,$B16,'Base TU'!$B:$B,"SUL")/1000</f>
        <v>74.613</v>
      </c>
      <c r="X16" s="9">
        <f>SUMIFS('Base TU'!Y:Y,'Base TU'!$A:$A,$B16,'Base TU'!$B:$B,"SUL")/1000</f>
        <v>80.644999999999996</v>
      </c>
      <c r="Y16" s="9">
        <f>SUMIFS('Base TU'!Z:Z,'Base TU'!$A:$A,$B16,'Base TU'!$B:$B,"SUL")/1000</f>
        <v>64.617999999999995</v>
      </c>
      <c r="Z16" s="9">
        <f>SUMIFS('Base TU'!AA:AA,'Base TU'!$A:$A,$B16,'Base TU'!$B:$B,"SUL")/1000</f>
        <v>64.069000000000003</v>
      </c>
      <c r="AA16" s="9">
        <f>SUMIFS('Base TU'!AB:AB,'Base TU'!$A:$A,$B16,'Base TU'!$B:$B,"SUL")/1000</f>
        <v>51.814999999999998</v>
      </c>
      <c r="AB16" s="9">
        <f>SUMIFS('Base TU'!AC:AC,'Base TU'!$A:$A,$B16,'Base TU'!$B:$B,"SUL")/1000</f>
        <v>62.14</v>
      </c>
      <c r="AD16" s="9">
        <f>SUMIFS('Base TU'!AE:AE,'Base TU'!$A:$A,$B16,'Base TU'!$B:$B,"SUL")/1000</f>
        <v>54.661999999999999</v>
      </c>
      <c r="AE16" s="9">
        <f>SUMIFS('Base TU'!AF:AF,'Base TU'!$A:$A,$B16,'Base TU'!$B:$B,"SUL")/1000</f>
        <v>71.673000000000002</v>
      </c>
      <c r="AF16" s="9">
        <f>SUMIFS('Base TU'!AG:AG,'Base TU'!$A:$A,$B16,'Base TU'!$B:$B,"SUL")/1000</f>
        <v>77.314999999999998</v>
      </c>
      <c r="AG16" s="9">
        <f>SUMIFS('Base TU'!AH:AH,'Base TU'!$A:$A,$B16,'Base TU'!$B:$B,"SUL")/1000</f>
        <v>85.995999999999995</v>
      </c>
      <c r="AH16" s="9">
        <f>SUMIFS('Base TU'!AI:AI,'Base TU'!$A:$A,$B16,'Base TU'!$B:$B,"SUL")/1000</f>
        <v>71.602000000000004</v>
      </c>
      <c r="AI16" s="9">
        <f>SUMIFS('Base TU'!AJ:AJ,'Base TU'!$A:$A,$B16,'Base TU'!$B:$B,"SUL")/1000</f>
        <v>86.921999999999997</v>
      </c>
      <c r="AJ16" s="9">
        <f>SUMIFS('Base TU'!AK:AK,'Base TU'!$A:$A,$B16,'Base TU'!$B:$B,"SUL")/1000</f>
        <v>93.614000000000004</v>
      </c>
      <c r="AK16" s="9">
        <f>SUMIFS('Base TU'!AL:AL,'Base TU'!$A:$A,$B16,'Base TU'!$B:$B,"SUL")/1000</f>
        <v>98.674999999999997</v>
      </c>
      <c r="AL16" s="9">
        <f>SUMIFS('Base TU'!AM:AM,'Base TU'!$A:$A,$B16,'Base TU'!$B:$B,"SUL")/1000</f>
        <v>98.942999999999998</v>
      </c>
      <c r="AM16" s="9">
        <f>SUMIFS('Base TU'!AN:AN,'Base TU'!$A:$A,$B16,'Base TU'!$B:$B,"SUL")/1000</f>
        <v>104.337</v>
      </c>
      <c r="AN16" s="9">
        <f>SUMIFS('Base TU'!AO:AO,'Base TU'!$A:$A,$B16,'Base TU'!$B:$B,"SUL")/1000</f>
        <v>98.444999999999993</v>
      </c>
      <c r="AO16" s="9">
        <f>SUMIFS('Base TU'!AP:AP,'Base TU'!$A:$A,$B16,'Base TU'!$B:$B,"SUL")/1000</f>
        <v>96.793999999999997</v>
      </c>
      <c r="AQ16" s="9">
        <f>SUMIFS('Base TU'!AR:AR,'Base TU'!$A:$A,$B16,'Base TU'!$B:$B,"SUL")/1000</f>
        <v>90.64</v>
      </c>
      <c r="AR16" s="9">
        <f>SUMIFS('Base TU'!AS:AS,'Base TU'!$A:$A,$B16,'Base TU'!$B:$B,"SUL")/1000</f>
        <v>90.762</v>
      </c>
      <c r="AS16" s="9">
        <f>SUMIFS('Base TU'!AT:AT,'Base TU'!$A:$A,$B16,'Base TU'!$B:$B,"SUL")/1000</f>
        <v>101.026</v>
      </c>
      <c r="AT16" s="9">
        <f>SUMIFS('Base TU'!AU:AU,'Base TU'!$A:$A,$B16,'Base TU'!$B:$B,"SUL")/1000</f>
        <v>101.752</v>
      </c>
      <c r="AU16" s="9">
        <f>SUMIFS('Base TU'!AV:AV,'Base TU'!$A:$A,$B16,'Base TU'!$B:$B,"SUL")/1000</f>
        <v>106.42700000000001</v>
      </c>
      <c r="AV16" s="9">
        <f>SUMIFS('Base TU'!AW:AW,'Base TU'!$A:$A,$B16,'Base TU'!$B:$B,"SUL")/1000</f>
        <v>104.621</v>
      </c>
      <c r="AW16" s="9">
        <f>SUMIFS('Base TU'!AX:AX,'Base TU'!$A:$A,$B16,'Base TU'!$B:$B,"SUL")/1000</f>
        <v>114.111</v>
      </c>
      <c r="AX16" s="9">
        <f>SUMIFS('Base TU'!AY:AY,'Base TU'!$A:$A,$B16,'Base TU'!$B:$B,"SUL")/1000</f>
        <v>119.176</v>
      </c>
      <c r="AY16" s="9">
        <f>SUMIFS('Base TU'!AZ:AZ,'Base TU'!$A:$A,$B16,'Base TU'!$B:$B,"SUL")/1000</f>
        <v>124.95399999999999</v>
      </c>
      <c r="AZ16" s="9">
        <f>SUMIFS('Base TU'!BA:BA,'Base TU'!$A:$A,$B16,'Base TU'!$B:$B,"SUL")/1000</f>
        <v>114.232</v>
      </c>
      <c r="BA16" s="9">
        <f>SUMIFS('Base TU'!BB:BB,'Base TU'!$A:$A,$B16,'Base TU'!$B:$B,"SUL")/1000</f>
        <v>110.89700000000001</v>
      </c>
      <c r="BB16" s="9">
        <f>SUMIFS('Base TU'!BC:BC,'Base TU'!$A:$A,$B16,'Base TU'!$B:$B,"SUL")/1000</f>
        <v>103.611</v>
      </c>
      <c r="BD16" s="9">
        <f>SUMIFS('Base TU'!BE:BE,'Base TU'!$A:$A,$B16,'Base TU'!$B:$B,"SUL")/1000</f>
        <v>113.64400000000001</v>
      </c>
      <c r="BE16" s="9">
        <f>SUMIFS('Base TU'!BF:BF,'Base TU'!$A:$A,$B16,'Base TU'!$B:$B,"SUL")/1000</f>
        <v>112.708</v>
      </c>
      <c r="BF16" s="9">
        <f>SUMIFS('Base TU'!BG:BG,'Base TU'!$A:$A,$B16,'Base TU'!$B:$B,"SUL")/1000</f>
        <v>96.084000000000003</v>
      </c>
      <c r="BG16" s="9">
        <f>SUMIFS('Base TU'!BH:BH,'Base TU'!$A:$A,$B16,'Base TU'!$B:$B,"SUL")/1000</f>
        <v>118.35899999999999</v>
      </c>
      <c r="BH16" s="9">
        <f>SUMIFS('Base TU'!BI:BI,'Base TU'!$A:$A,$B16,'Base TU'!$B:$B,"SUL")/1000</f>
        <v>119.74</v>
      </c>
      <c r="BI16" s="9">
        <f>SUMIFS('Base TU'!BJ:BJ,'Base TU'!$A:$A,$B16,'Base TU'!$B:$B,"SUL")/1000</f>
        <v>129.90100000000001</v>
      </c>
      <c r="BJ16" s="9">
        <f>SUMIFS('Base TU'!BK:BK,'Base TU'!$A:$A,$B16,'Base TU'!$B:$B,"SUL")/1000</f>
        <v>134.31700000000001</v>
      </c>
      <c r="BK16" s="9">
        <f>SUMIFS('Base TU'!BL:BL,'Base TU'!$A:$A,$B16,'Base TU'!$B:$B,"SUL")/1000</f>
        <v>125.444</v>
      </c>
      <c r="BL16" s="9">
        <f>SUMIFS('Base TU'!BM:BM,'Base TU'!$A:$A,$B16,'Base TU'!$B:$B,"SUL")/1000</f>
        <v>127.172</v>
      </c>
      <c r="BM16" s="9">
        <f>SUMIFS('Base TU'!BN:BN,'Base TU'!$A:$A,$B16,'Base TU'!$B:$B,"SUL")/1000</f>
        <v>123.976</v>
      </c>
      <c r="BN16" s="9">
        <f>SUMIFS('Base TU'!BO:BO,'Base TU'!$A:$A,$B16,'Base TU'!$B:$B,"SUL")/1000</f>
        <v>120.098</v>
      </c>
      <c r="BO16" s="9">
        <f>SUMIFS('Base TU'!BP:BP,'Base TU'!$A:$A,$B16,'Base TU'!$B:$B,"SUL")/1000</f>
        <v>106.196</v>
      </c>
      <c r="BQ16" s="9">
        <f>SUMIFS('Base TU'!BR:BR,'Base TU'!$A:$A,$B16,'Base TU'!$B:$B,"SUL")/1000</f>
        <v>110.57299999999999</v>
      </c>
      <c r="BR16" s="9">
        <f>SUMIFS('Base TU'!BS:BS,'Base TU'!$A:$A,$B16,'Base TU'!$B:$B,"SUL")/1000</f>
        <v>124.471</v>
      </c>
      <c r="BS16" s="9">
        <f>SUMIFS('Base TU'!BT:BT,'Base TU'!$A:$A,$B16,'Base TU'!$B:$B,"SUL")/1000</f>
        <v>115.48399999999999</v>
      </c>
      <c r="BT16" s="9">
        <f>SUMIFS('Base TU'!BU:BU,'Base TU'!$A:$A,$B16,'Base TU'!$B:$B,"SUL")/1000</f>
        <v>125.248</v>
      </c>
      <c r="BU16" s="9">
        <f>SUMIFS('Base TU'!BV:BV,'Base TU'!$A:$A,$B16,'Base TU'!$B:$B,"SUL")/1000</f>
        <v>118.461</v>
      </c>
      <c r="BV16" s="9">
        <f>SUMIFS('Base TU'!BW:BW,'Base TU'!$A:$A,$B16,'Base TU'!$B:$B,"SUL")/1000</f>
        <v>108.776</v>
      </c>
      <c r="BW16" s="9">
        <f>SUMIFS('Base TU'!BX:BX,'Base TU'!$A:$A,$B16,'Base TU'!$B:$B,"SUL")/1000</f>
        <v>0</v>
      </c>
      <c r="BX16" s="9">
        <f>SUMIFS('Base TU'!BY:BY,'Base TU'!$A:$A,$B16,'Base TU'!$B:$B,"SUL")/1000</f>
        <v>0</v>
      </c>
      <c r="BY16" s="9">
        <f>SUMIFS('Base TU'!BZ:BZ,'Base TU'!$A:$A,$B16,'Base TU'!$B:$B,"SUL")/1000</f>
        <v>0</v>
      </c>
      <c r="BZ16" s="9">
        <f>SUMIFS('Base TU'!CA:CA,'Base TU'!$A:$A,$B16,'Base TU'!$B:$B,"SUL")/1000</f>
        <v>0</v>
      </c>
      <c r="CA16" s="9">
        <f>SUMIFS('Base TU'!CB:CB,'Base TU'!$A:$A,$B16,'Base TU'!$B:$B,"SUL")/1000</f>
        <v>0</v>
      </c>
      <c r="CB16" s="9">
        <f>SUMIFS('Base TU'!CC:CC,'Base TU'!$A:$A,$B16,'Base TU'!$B:$B,"SUL")/1000</f>
        <v>0</v>
      </c>
    </row>
    <row r="17" spans="2:80" ht="15.75" x14ac:dyDescent="0.25">
      <c r="B17" s="8" t="s">
        <v>139</v>
      </c>
      <c r="D17" s="9">
        <f>SUM(D18:D21)</f>
        <v>566.41100000000006</v>
      </c>
      <c r="E17" s="9">
        <f t="shared" ref="E17:BO17" si="5">SUM(E18:E21)</f>
        <v>556.89700000000005</v>
      </c>
      <c r="F17" s="9">
        <f t="shared" si="5"/>
        <v>636.86500000000001</v>
      </c>
      <c r="G17" s="9">
        <f t="shared" si="5"/>
        <v>626.56200000000001</v>
      </c>
      <c r="H17" s="9">
        <f t="shared" si="5"/>
        <v>693.66899999999998</v>
      </c>
      <c r="I17" s="9">
        <f t="shared" si="5"/>
        <v>738.346</v>
      </c>
      <c r="J17" s="9">
        <f t="shared" si="5"/>
        <v>818.25199999999995</v>
      </c>
      <c r="K17" s="9">
        <f t="shared" si="5"/>
        <v>843.14800000000014</v>
      </c>
      <c r="L17" s="9">
        <f t="shared" si="5"/>
        <v>761.13499999999999</v>
      </c>
      <c r="M17" s="9">
        <f t="shared" si="5"/>
        <v>757.34400000000005</v>
      </c>
      <c r="N17" s="9">
        <f t="shared" si="5"/>
        <v>716.87299999999993</v>
      </c>
      <c r="O17" s="9">
        <f t="shared" si="5"/>
        <v>653.29200000000003</v>
      </c>
      <c r="Q17" s="9">
        <f t="shared" si="5"/>
        <v>715.54700000000003</v>
      </c>
      <c r="R17" s="9">
        <f t="shared" si="5"/>
        <v>650.35</v>
      </c>
      <c r="S17" s="9">
        <f t="shared" si="5"/>
        <v>714.09699999999998</v>
      </c>
      <c r="T17" s="9">
        <f t="shared" si="5"/>
        <v>705.43500000000006</v>
      </c>
      <c r="U17" s="9">
        <f t="shared" si="5"/>
        <v>807.22299999999996</v>
      </c>
      <c r="V17" s="9">
        <f t="shared" si="5"/>
        <v>794.63599999999997</v>
      </c>
      <c r="W17" s="9">
        <f t="shared" si="5"/>
        <v>868.06299999999999</v>
      </c>
      <c r="X17" s="9">
        <f t="shared" si="5"/>
        <v>875.25699999999995</v>
      </c>
      <c r="Y17" s="9">
        <f t="shared" si="5"/>
        <v>864.11400000000003</v>
      </c>
      <c r="Z17" s="9">
        <f t="shared" si="5"/>
        <v>886.56500000000005</v>
      </c>
      <c r="AA17" s="9">
        <f t="shared" si="5"/>
        <v>789.83500000000004</v>
      </c>
      <c r="AB17" s="9">
        <f t="shared" si="5"/>
        <v>795.07099999999991</v>
      </c>
      <c r="AC17">
        <f t="shared" si="5"/>
        <v>0</v>
      </c>
      <c r="AD17" s="9">
        <f t="shared" si="5"/>
        <v>773.52599999999995</v>
      </c>
      <c r="AE17" s="9">
        <f t="shared" si="5"/>
        <v>757.67800000000011</v>
      </c>
      <c r="AF17" s="9">
        <f t="shared" si="5"/>
        <v>758.29099999999994</v>
      </c>
      <c r="AG17" s="9">
        <f t="shared" si="5"/>
        <v>747.43399999999997</v>
      </c>
      <c r="AH17" s="9">
        <f t="shared" si="5"/>
        <v>769.34800000000007</v>
      </c>
      <c r="AI17" s="9">
        <f t="shared" si="5"/>
        <v>807.06200000000001</v>
      </c>
      <c r="AJ17" s="9">
        <f t="shared" si="5"/>
        <v>819.87900000000002</v>
      </c>
      <c r="AK17" s="9">
        <f t="shared" si="5"/>
        <v>858.2829999999999</v>
      </c>
      <c r="AL17" s="9">
        <f t="shared" si="5"/>
        <v>822.96899999999994</v>
      </c>
      <c r="AM17" s="9">
        <f t="shared" si="5"/>
        <v>851.62899999999991</v>
      </c>
      <c r="AN17" s="9">
        <f t="shared" si="5"/>
        <v>799.66300000000001</v>
      </c>
      <c r="AO17" s="9">
        <f t="shared" si="5"/>
        <v>791.68600000000004</v>
      </c>
      <c r="AQ17" s="9">
        <f t="shared" si="5"/>
        <v>687.58600000000001</v>
      </c>
      <c r="AR17" s="9">
        <f t="shared" si="5"/>
        <v>616.00600000000009</v>
      </c>
      <c r="AS17" s="9">
        <f t="shared" si="5"/>
        <v>682.2890000000001</v>
      </c>
      <c r="AT17" s="9">
        <f t="shared" si="5"/>
        <v>740.77800000000002</v>
      </c>
      <c r="AU17" s="9">
        <f t="shared" si="5"/>
        <v>759.57400000000007</v>
      </c>
      <c r="AV17" s="9">
        <f t="shared" si="5"/>
        <v>812.64099999999996</v>
      </c>
      <c r="AW17" s="9">
        <f t="shared" si="5"/>
        <v>853.06700000000001</v>
      </c>
      <c r="AX17" s="9">
        <f t="shared" si="5"/>
        <v>894.11200000000008</v>
      </c>
      <c r="AY17" s="9">
        <f t="shared" si="5"/>
        <v>831.36200000000008</v>
      </c>
      <c r="AZ17" s="9">
        <f t="shared" si="5"/>
        <v>837.60500000000002</v>
      </c>
      <c r="BA17" s="9">
        <f t="shared" si="5"/>
        <v>750.08500000000004</v>
      </c>
      <c r="BB17" s="9">
        <f t="shared" si="5"/>
        <v>576.73599999999999</v>
      </c>
      <c r="BD17" s="9">
        <f t="shared" si="5"/>
        <v>624.00599999999997</v>
      </c>
      <c r="BE17" s="9">
        <f t="shared" si="5"/>
        <v>643.66600000000005</v>
      </c>
      <c r="BF17" s="9">
        <f t="shared" si="5"/>
        <v>479.15199999999999</v>
      </c>
      <c r="BG17" s="9">
        <f t="shared" si="5"/>
        <v>625.11099999999999</v>
      </c>
      <c r="BH17" s="9">
        <f t="shared" si="5"/>
        <v>614.14700000000005</v>
      </c>
      <c r="BI17" s="9">
        <f t="shared" si="5"/>
        <v>603.46699999999998</v>
      </c>
      <c r="BJ17" s="9">
        <f t="shared" si="5"/>
        <v>719.77800000000002</v>
      </c>
      <c r="BK17" s="9">
        <f t="shared" si="5"/>
        <v>755.17600000000004</v>
      </c>
      <c r="BL17" s="9">
        <f t="shared" si="5"/>
        <v>749.58400000000006</v>
      </c>
      <c r="BM17" s="9">
        <f t="shared" si="5"/>
        <v>544.39700000000005</v>
      </c>
      <c r="BN17" s="9">
        <f t="shared" si="5"/>
        <v>487.62099999999998</v>
      </c>
      <c r="BO17" s="9">
        <f t="shared" si="5"/>
        <v>486.55200000000002</v>
      </c>
      <c r="BQ17" s="9">
        <f t="shared" ref="BQ17:CB17" si="6">SUM(BQ18:BQ21)</f>
        <v>574.95600000000002</v>
      </c>
      <c r="BR17" s="9">
        <f t="shared" si="6"/>
        <v>646.95800000000008</v>
      </c>
      <c r="BS17" s="9">
        <f t="shared" si="6"/>
        <v>725.04</v>
      </c>
      <c r="BT17" s="9">
        <f t="shared" si="6"/>
        <v>727.32600000000002</v>
      </c>
      <c r="BU17" s="9">
        <f t="shared" si="6"/>
        <v>785.88499999999999</v>
      </c>
      <c r="BV17" s="9">
        <f t="shared" si="6"/>
        <v>706.25599999999997</v>
      </c>
      <c r="BW17" s="9">
        <f t="shared" si="6"/>
        <v>0</v>
      </c>
      <c r="BX17" s="9">
        <f t="shared" si="6"/>
        <v>0</v>
      </c>
      <c r="BY17" s="9">
        <f t="shared" si="6"/>
        <v>0</v>
      </c>
      <c r="BZ17" s="9">
        <f t="shared" si="6"/>
        <v>0</v>
      </c>
      <c r="CA17" s="9">
        <f t="shared" si="6"/>
        <v>0</v>
      </c>
      <c r="CB17" s="9">
        <f t="shared" si="6"/>
        <v>0</v>
      </c>
    </row>
    <row r="18" spans="2:80" ht="15.75" x14ac:dyDescent="0.25">
      <c r="B18" s="10" t="s">
        <v>81</v>
      </c>
      <c r="D18" s="11">
        <f>SUMIFS('Base TU'!E:E,'Base TU'!$A:$A,$B18,'Base TU'!$B:$B,"SUL")/1000</f>
        <v>245.291</v>
      </c>
      <c r="E18" s="11">
        <f>SUMIFS('Base TU'!F:F,'Base TU'!$A:$A,$B18,'Base TU'!$B:$B,"SUL")/1000</f>
        <v>280.88200000000001</v>
      </c>
      <c r="F18" s="11">
        <f>SUMIFS('Base TU'!G:G,'Base TU'!$A:$A,$B18,'Base TU'!$B:$B,"SUL")/1000</f>
        <v>294.06400000000002</v>
      </c>
      <c r="G18" s="11">
        <f>SUMIFS('Base TU'!H:H,'Base TU'!$A:$A,$B18,'Base TU'!$B:$B,"SUL")/1000</f>
        <v>269.53199999999998</v>
      </c>
      <c r="H18" s="11">
        <f>SUMIFS('Base TU'!I:I,'Base TU'!$A:$A,$B18,'Base TU'!$B:$B,"SUL")/1000</f>
        <v>271.71699999999998</v>
      </c>
      <c r="I18" s="11">
        <f>SUMIFS('Base TU'!J:J,'Base TU'!$A:$A,$B18,'Base TU'!$B:$B,"SUL")/1000</f>
        <v>292.23700000000002</v>
      </c>
      <c r="J18" s="11">
        <f>SUMIFS('Base TU'!K:K,'Base TU'!$A:$A,$B18,'Base TU'!$B:$B,"SUL")/1000</f>
        <v>300.24799999999999</v>
      </c>
      <c r="K18" s="11">
        <f>SUMIFS('Base TU'!L:L,'Base TU'!$A:$A,$B18,'Base TU'!$B:$B,"SUL")/1000</f>
        <v>301.858</v>
      </c>
      <c r="L18" s="11">
        <f>SUMIFS('Base TU'!M:M,'Base TU'!$A:$A,$B18,'Base TU'!$B:$B,"SUL")/1000</f>
        <v>283.62099999999998</v>
      </c>
      <c r="M18" s="11">
        <f>SUMIFS('Base TU'!N:N,'Base TU'!$A:$A,$B18,'Base TU'!$B:$B,"SUL")/1000</f>
        <v>288.64800000000002</v>
      </c>
      <c r="N18" s="11">
        <f>SUMIFS('Base TU'!O:O,'Base TU'!$A:$A,$B18,'Base TU'!$B:$B,"SUL")/1000</f>
        <v>269.57900000000001</v>
      </c>
      <c r="O18" s="11">
        <f>SUMIFS('Base TU'!P:P,'Base TU'!$A:$A,$B18,'Base TU'!$B:$B,"SUL")/1000</f>
        <v>232.73</v>
      </c>
      <c r="Q18" s="11">
        <f>SUMIFS('Base TU'!R:R,'Base TU'!$A:$A,$B18,'Base TU'!$B:$B,"SUL")/1000</f>
        <v>247.35400000000001</v>
      </c>
      <c r="R18" s="11">
        <f>SUMIFS('Base TU'!S:S,'Base TU'!$A:$A,$B18,'Base TU'!$B:$B,"SUL")/1000</f>
        <v>229.65199999999999</v>
      </c>
      <c r="S18" s="11">
        <f>SUMIFS('Base TU'!T:T,'Base TU'!$A:$A,$B18,'Base TU'!$B:$B,"SUL")/1000</f>
        <v>254.23699999999999</v>
      </c>
      <c r="T18" s="11">
        <f>SUMIFS('Base TU'!U:U,'Base TU'!$A:$A,$B18,'Base TU'!$B:$B,"SUL")/1000</f>
        <v>241.363</v>
      </c>
      <c r="U18" s="11">
        <f>SUMIFS('Base TU'!V:V,'Base TU'!$A:$A,$B18,'Base TU'!$B:$B,"SUL")/1000</f>
        <v>273.90600000000001</v>
      </c>
      <c r="V18" s="11">
        <f>SUMIFS('Base TU'!W:W,'Base TU'!$A:$A,$B18,'Base TU'!$B:$B,"SUL")/1000</f>
        <v>261.33600000000001</v>
      </c>
      <c r="W18" s="11">
        <f>SUMIFS('Base TU'!X:X,'Base TU'!$A:$A,$B18,'Base TU'!$B:$B,"SUL")/1000</f>
        <v>328.93200000000002</v>
      </c>
      <c r="X18" s="11">
        <f>SUMIFS('Base TU'!Y:Y,'Base TU'!$A:$A,$B18,'Base TU'!$B:$B,"SUL")/1000</f>
        <v>334.53199999999998</v>
      </c>
      <c r="Y18" s="11">
        <f>SUMIFS('Base TU'!Z:Z,'Base TU'!$A:$A,$B18,'Base TU'!$B:$B,"SUL")/1000</f>
        <v>329.464</v>
      </c>
      <c r="Z18" s="11">
        <f>SUMIFS('Base TU'!AA:AA,'Base TU'!$A:$A,$B18,'Base TU'!$B:$B,"SUL")/1000</f>
        <v>351.464</v>
      </c>
      <c r="AA18" s="11">
        <f>SUMIFS('Base TU'!AB:AB,'Base TU'!$A:$A,$B18,'Base TU'!$B:$B,"SUL")/1000</f>
        <v>290.24099999999999</v>
      </c>
      <c r="AB18" s="11">
        <f>SUMIFS('Base TU'!AC:AC,'Base TU'!$A:$A,$B18,'Base TU'!$B:$B,"SUL")/1000</f>
        <v>276.08999999999997</v>
      </c>
      <c r="AD18" s="11">
        <f>SUMIFS('Base TU'!AE:AE,'Base TU'!$A:$A,$B18,'Base TU'!$B:$B,"SUL")/1000</f>
        <v>263.42899999999997</v>
      </c>
      <c r="AE18" s="11">
        <f>SUMIFS('Base TU'!AF:AF,'Base TU'!$A:$A,$B18,'Base TU'!$B:$B,"SUL")/1000</f>
        <v>286.30900000000003</v>
      </c>
      <c r="AF18" s="11">
        <f>SUMIFS('Base TU'!AG:AG,'Base TU'!$A:$A,$B18,'Base TU'!$B:$B,"SUL")/1000</f>
        <v>305.23099999999999</v>
      </c>
      <c r="AG18" s="11">
        <f>SUMIFS('Base TU'!AH:AH,'Base TU'!$A:$A,$B18,'Base TU'!$B:$B,"SUL")/1000</f>
        <v>256.03899999999999</v>
      </c>
      <c r="AH18" s="11">
        <f>SUMIFS('Base TU'!AI:AI,'Base TU'!$A:$A,$B18,'Base TU'!$B:$B,"SUL")/1000</f>
        <v>245.28200000000001</v>
      </c>
      <c r="AI18" s="11">
        <f>SUMIFS('Base TU'!AJ:AJ,'Base TU'!$A:$A,$B18,'Base TU'!$B:$B,"SUL")/1000</f>
        <v>276.26100000000002</v>
      </c>
      <c r="AJ18" s="11">
        <f>SUMIFS('Base TU'!AK:AK,'Base TU'!$A:$A,$B18,'Base TU'!$B:$B,"SUL")/1000</f>
        <v>295.01900000000001</v>
      </c>
      <c r="AK18" s="11">
        <f>SUMIFS('Base TU'!AL:AL,'Base TU'!$A:$A,$B18,'Base TU'!$B:$B,"SUL")/1000</f>
        <v>290.274</v>
      </c>
      <c r="AL18" s="11">
        <f>SUMIFS('Base TU'!AM:AM,'Base TU'!$A:$A,$B18,'Base TU'!$B:$B,"SUL")/1000</f>
        <v>282.03899999999999</v>
      </c>
      <c r="AM18" s="11">
        <f>SUMIFS('Base TU'!AN:AN,'Base TU'!$A:$A,$B18,'Base TU'!$B:$B,"SUL")/1000</f>
        <v>280.03899999999999</v>
      </c>
      <c r="AN18" s="11">
        <f>SUMIFS('Base TU'!AO:AO,'Base TU'!$A:$A,$B18,'Base TU'!$B:$B,"SUL")/1000</f>
        <v>265.96199999999999</v>
      </c>
      <c r="AO18" s="11">
        <f>SUMIFS('Base TU'!AP:AP,'Base TU'!$A:$A,$B18,'Base TU'!$B:$B,"SUL")/1000</f>
        <v>269.85500000000002</v>
      </c>
      <c r="AQ18" s="11">
        <f>SUMIFS('Base TU'!AR:AR,'Base TU'!$A:$A,$B18,'Base TU'!$B:$B,"SUL")/1000</f>
        <v>271.74700000000001</v>
      </c>
      <c r="AR18" s="11">
        <f>SUMIFS('Base TU'!AS:AS,'Base TU'!$A:$A,$B18,'Base TU'!$B:$B,"SUL")/1000</f>
        <v>272.49200000000002</v>
      </c>
      <c r="AS18" s="11">
        <f>SUMIFS('Base TU'!AT:AT,'Base TU'!$A:$A,$B18,'Base TU'!$B:$B,"SUL")/1000</f>
        <v>287.42200000000003</v>
      </c>
      <c r="AT18" s="11">
        <f>SUMIFS('Base TU'!AU:AU,'Base TU'!$A:$A,$B18,'Base TU'!$B:$B,"SUL")/1000</f>
        <v>305.56900000000002</v>
      </c>
      <c r="AU18" s="11">
        <f>SUMIFS('Base TU'!AV:AV,'Base TU'!$A:$A,$B18,'Base TU'!$B:$B,"SUL")/1000</f>
        <v>301.96800000000002</v>
      </c>
      <c r="AV18" s="11">
        <f>SUMIFS('Base TU'!AW:AW,'Base TU'!$A:$A,$B18,'Base TU'!$B:$B,"SUL")/1000</f>
        <v>302.25</v>
      </c>
      <c r="AW18" s="11">
        <f>SUMIFS('Base TU'!AX:AX,'Base TU'!$A:$A,$B18,'Base TU'!$B:$B,"SUL")/1000</f>
        <v>321.62099999999998</v>
      </c>
      <c r="AX18" s="11">
        <f>SUMIFS('Base TU'!AY:AY,'Base TU'!$A:$A,$B18,'Base TU'!$B:$B,"SUL")/1000</f>
        <v>330.03500000000003</v>
      </c>
      <c r="AY18" s="11">
        <f>SUMIFS('Base TU'!AZ:AZ,'Base TU'!$A:$A,$B18,'Base TU'!$B:$B,"SUL")/1000</f>
        <v>305.88600000000002</v>
      </c>
      <c r="AZ18" s="11">
        <f>SUMIFS('Base TU'!BA:BA,'Base TU'!$A:$A,$B18,'Base TU'!$B:$B,"SUL")/1000</f>
        <v>325.286</v>
      </c>
      <c r="BA18" s="11">
        <f>SUMIFS('Base TU'!BB:BB,'Base TU'!$A:$A,$B18,'Base TU'!$B:$B,"SUL")/1000</f>
        <v>288.99400000000003</v>
      </c>
      <c r="BB18" s="11">
        <f>SUMIFS('Base TU'!BC:BC,'Base TU'!$A:$A,$B18,'Base TU'!$B:$B,"SUL")/1000</f>
        <v>280.26100000000002</v>
      </c>
      <c r="BD18" s="11">
        <f>SUMIFS('Base TU'!BE:BE,'Base TU'!$A:$A,$B18,'Base TU'!$B:$B,"SUL")/1000</f>
        <v>280.78699999999998</v>
      </c>
      <c r="BE18" s="11">
        <f>SUMIFS('Base TU'!BF:BF,'Base TU'!$A:$A,$B18,'Base TU'!$B:$B,"SUL")/1000</f>
        <v>276.65699999999998</v>
      </c>
      <c r="BF18" s="11">
        <f>SUMIFS('Base TU'!BG:BG,'Base TU'!$A:$A,$B18,'Base TU'!$B:$B,"SUL")/1000</f>
        <v>172.07599999999999</v>
      </c>
      <c r="BG18" s="11">
        <f>SUMIFS('Base TU'!BH:BH,'Base TU'!$A:$A,$B18,'Base TU'!$B:$B,"SUL")/1000</f>
        <v>200.98500000000001</v>
      </c>
      <c r="BH18" s="11">
        <f>SUMIFS('Base TU'!BI:BI,'Base TU'!$A:$A,$B18,'Base TU'!$B:$B,"SUL")/1000</f>
        <v>225.547</v>
      </c>
      <c r="BI18" s="11">
        <f>SUMIFS('Base TU'!BJ:BJ,'Base TU'!$A:$A,$B18,'Base TU'!$B:$B,"SUL")/1000</f>
        <v>246.58</v>
      </c>
      <c r="BJ18" s="11">
        <f>SUMIFS('Base TU'!BK:BK,'Base TU'!$A:$A,$B18,'Base TU'!$B:$B,"SUL")/1000</f>
        <v>259.77300000000002</v>
      </c>
      <c r="BK18" s="11">
        <f>SUMIFS('Base TU'!BL:BL,'Base TU'!$A:$A,$B18,'Base TU'!$B:$B,"SUL")/1000</f>
        <v>256.76600000000002</v>
      </c>
      <c r="BL18" s="11">
        <f>SUMIFS('Base TU'!BM:BM,'Base TU'!$A:$A,$B18,'Base TU'!$B:$B,"SUL")/1000</f>
        <v>262.11500000000001</v>
      </c>
      <c r="BM18" s="11">
        <f>SUMIFS('Base TU'!BN:BN,'Base TU'!$A:$A,$B18,'Base TU'!$B:$B,"SUL")/1000</f>
        <v>276.702</v>
      </c>
      <c r="BN18" s="11">
        <f>SUMIFS('Base TU'!BO:BO,'Base TU'!$A:$A,$B18,'Base TU'!$B:$B,"SUL")/1000</f>
        <v>268.245</v>
      </c>
      <c r="BO18" s="11">
        <f>SUMIFS('Base TU'!BP:BP,'Base TU'!$A:$A,$B18,'Base TU'!$B:$B,"SUL")/1000</f>
        <v>242.09100000000001</v>
      </c>
      <c r="BQ18" s="11">
        <f>SUMIFS('Base TU'!BR:BR,'Base TU'!$A:$A,$B18,'Base TU'!$B:$B,"SUL")/1000</f>
        <v>259.87299999999999</v>
      </c>
      <c r="BR18" s="11">
        <f>SUMIFS('Base TU'!BS:BS,'Base TU'!$A:$A,$B18,'Base TU'!$B:$B,"SUL")/1000</f>
        <v>266.78800000000001</v>
      </c>
      <c r="BS18" s="11">
        <f>SUMIFS('Base TU'!BT:BT,'Base TU'!$A:$A,$B18,'Base TU'!$B:$B,"SUL")/1000</f>
        <v>272.17700000000002</v>
      </c>
      <c r="BT18" s="11">
        <f>SUMIFS('Base TU'!BU:BU,'Base TU'!$A:$A,$B18,'Base TU'!$B:$B,"SUL")/1000</f>
        <v>247.654</v>
      </c>
      <c r="BU18" s="11">
        <f>SUMIFS('Base TU'!BV:BV,'Base TU'!$A:$A,$B18,'Base TU'!$B:$B,"SUL")/1000</f>
        <v>281.95100000000002</v>
      </c>
      <c r="BV18" s="11">
        <f>SUMIFS('Base TU'!BW:BW,'Base TU'!$A:$A,$B18,'Base TU'!$B:$B,"SUL")/1000</f>
        <v>257.29599999999999</v>
      </c>
      <c r="BW18" s="11">
        <f>SUMIFS('Base TU'!BX:BX,'Base TU'!$A:$A,$B18,'Base TU'!$B:$B,"SUL")/1000</f>
        <v>0</v>
      </c>
      <c r="BX18" s="11">
        <f>SUMIFS('Base TU'!BY:BY,'Base TU'!$A:$A,$B18,'Base TU'!$B:$B,"SUL")/1000</f>
        <v>0</v>
      </c>
      <c r="BY18" s="11">
        <f>SUMIFS('Base TU'!BZ:BZ,'Base TU'!$A:$A,$B18,'Base TU'!$B:$B,"SUL")/1000</f>
        <v>0</v>
      </c>
      <c r="BZ18" s="11">
        <f>SUMIFS('Base TU'!CA:CA,'Base TU'!$A:$A,$B18,'Base TU'!$B:$B,"SUL")/1000</f>
        <v>0</v>
      </c>
      <c r="CA18" s="11">
        <f>SUMIFS('Base TU'!CB:CB,'Base TU'!$A:$A,$B18,'Base TU'!$B:$B,"SUL")/1000</f>
        <v>0</v>
      </c>
      <c r="CB18" s="11">
        <f>SUMIFS('Base TU'!CC:CC,'Base TU'!$A:$A,$B18,'Base TU'!$B:$B,"SUL")/1000</f>
        <v>0</v>
      </c>
    </row>
    <row r="19" spans="2:80" ht="15.75" x14ac:dyDescent="0.25">
      <c r="B19" s="10" t="s">
        <v>68</v>
      </c>
      <c r="D19" s="11">
        <f>SUMIFS('Base TU'!E:E,'Base TU'!$A:$A,$B19,'Base TU'!$B:$B,"SUL")/1000</f>
        <v>45.322000000000003</v>
      </c>
      <c r="E19" s="11">
        <f>SUMIFS('Base TU'!F:F,'Base TU'!$A:$A,$B19,'Base TU'!$B:$B,"SUL")/1000</f>
        <v>47.828000000000003</v>
      </c>
      <c r="F19" s="11">
        <f>SUMIFS('Base TU'!G:G,'Base TU'!$A:$A,$B19,'Base TU'!$B:$B,"SUL")/1000</f>
        <v>64.436000000000007</v>
      </c>
      <c r="G19" s="11">
        <f>SUMIFS('Base TU'!H:H,'Base TU'!$A:$A,$B19,'Base TU'!$B:$B,"SUL")/1000</f>
        <v>64.503</v>
      </c>
      <c r="H19" s="11">
        <f>SUMIFS('Base TU'!I:I,'Base TU'!$A:$A,$B19,'Base TU'!$B:$B,"SUL")/1000</f>
        <v>82.876000000000005</v>
      </c>
      <c r="I19" s="11">
        <f>SUMIFS('Base TU'!J:J,'Base TU'!$A:$A,$B19,'Base TU'!$B:$B,"SUL")/1000</f>
        <v>90.808000000000007</v>
      </c>
      <c r="J19" s="11">
        <f>SUMIFS('Base TU'!K:K,'Base TU'!$A:$A,$B19,'Base TU'!$B:$B,"SUL")/1000</f>
        <v>129.744</v>
      </c>
      <c r="K19" s="11">
        <f>SUMIFS('Base TU'!L:L,'Base TU'!$A:$A,$B19,'Base TU'!$B:$B,"SUL")/1000</f>
        <v>131.49199999999999</v>
      </c>
      <c r="L19" s="11">
        <f>SUMIFS('Base TU'!M:M,'Base TU'!$A:$A,$B19,'Base TU'!$B:$B,"SUL")/1000</f>
        <v>123.536</v>
      </c>
      <c r="M19" s="11">
        <f>SUMIFS('Base TU'!N:N,'Base TU'!$A:$A,$B19,'Base TU'!$B:$B,"SUL")/1000</f>
        <v>134.66800000000001</v>
      </c>
      <c r="N19" s="11">
        <f>SUMIFS('Base TU'!O:O,'Base TU'!$A:$A,$B19,'Base TU'!$B:$B,"SUL")/1000</f>
        <v>119.172</v>
      </c>
      <c r="O19" s="11">
        <f>SUMIFS('Base TU'!P:P,'Base TU'!$A:$A,$B19,'Base TU'!$B:$B,"SUL")/1000</f>
        <v>116.38</v>
      </c>
      <c r="Q19" s="11">
        <f>SUMIFS('Base TU'!R:R,'Base TU'!$A:$A,$B19,'Base TU'!$B:$B,"SUL")/1000</f>
        <v>121.27200000000001</v>
      </c>
      <c r="R19" s="11">
        <f>SUMIFS('Base TU'!S:S,'Base TU'!$A:$A,$B19,'Base TU'!$B:$B,"SUL")/1000</f>
        <v>78.311999999999998</v>
      </c>
      <c r="S19" s="11">
        <f>SUMIFS('Base TU'!T:T,'Base TU'!$A:$A,$B19,'Base TU'!$B:$B,"SUL")/1000</f>
        <v>109.82</v>
      </c>
      <c r="T19" s="11">
        <f>SUMIFS('Base TU'!U:U,'Base TU'!$A:$A,$B19,'Base TU'!$B:$B,"SUL")/1000</f>
        <v>123.256</v>
      </c>
      <c r="U19" s="11">
        <f>SUMIFS('Base TU'!V:V,'Base TU'!$A:$A,$B19,'Base TU'!$B:$B,"SUL")/1000</f>
        <v>143.63200000000001</v>
      </c>
      <c r="V19" s="11">
        <f>SUMIFS('Base TU'!W:W,'Base TU'!$A:$A,$B19,'Base TU'!$B:$B,"SUL")/1000</f>
        <v>136.928</v>
      </c>
      <c r="W19" s="11">
        <f>SUMIFS('Base TU'!X:X,'Base TU'!$A:$A,$B19,'Base TU'!$B:$B,"SUL")/1000</f>
        <v>138.18799999999999</v>
      </c>
      <c r="X19" s="11">
        <f>SUMIFS('Base TU'!Y:Y,'Base TU'!$A:$A,$B19,'Base TU'!$B:$B,"SUL")/1000</f>
        <v>139.476</v>
      </c>
      <c r="Y19" s="11">
        <f>SUMIFS('Base TU'!Z:Z,'Base TU'!$A:$A,$B19,'Base TU'!$B:$B,"SUL")/1000</f>
        <v>147.08799999999999</v>
      </c>
      <c r="Z19" s="11">
        <f>SUMIFS('Base TU'!AA:AA,'Base TU'!$A:$A,$B19,'Base TU'!$B:$B,"SUL")/1000</f>
        <v>147.35599999999999</v>
      </c>
      <c r="AA19" s="11">
        <f>SUMIFS('Base TU'!AB:AB,'Base TU'!$A:$A,$B19,'Base TU'!$B:$B,"SUL")/1000</f>
        <v>134.036</v>
      </c>
      <c r="AB19" s="11">
        <f>SUMIFS('Base TU'!AC:AC,'Base TU'!$A:$A,$B19,'Base TU'!$B:$B,"SUL")/1000</f>
        <v>153.08000000000001</v>
      </c>
      <c r="AD19" s="11">
        <f>SUMIFS('Base TU'!AE:AE,'Base TU'!$A:$A,$B19,'Base TU'!$B:$B,"SUL")/1000</f>
        <v>143.55099999999999</v>
      </c>
      <c r="AE19" s="11">
        <f>SUMIFS('Base TU'!AF:AF,'Base TU'!$A:$A,$B19,'Base TU'!$B:$B,"SUL")/1000</f>
        <v>127.376</v>
      </c>
      <c r="AF19" s="11">
        <f>SUMIFS('Base TU'!AG:AG,'Base TU'!$A:$A,$B19,'Base TU'!$B:$B,"SUL")/1000</f>
        <v>76.132000000000005</v>
      </c>
      <c r="AG19" s="11">
        <f>SUMIFS('Base TU'!AH:AH,'Base TU'!$A:$A,$B19,'Base TU'!$B:$B,"SUL")/1000</f>
        <v>101.592</v>
      </c>
      <c r="AH19" s="11">
        <f>SUMIFS('Base TU'!AI:AI,'Base TU'!$A:$A,$B19,'Base TU'!$B:$B,"SUL")/1000</f>
        <v>97.188000000000002</v>
      </c>
      <c r="AI19" s="11">
        <f>SUMIFS('Base TU'!AJ:AJ,'Base TU'!$A:$A,$B19,'Base TU'!$B:$B,"SUL")/1000</f>
        <v>154.34399999999999</v>
      </c>
      <c r="AJ19" s="11">
        <f>SUMIFS('Base TU'!AK:AK,'Base TU'!$A:$A,$B19,'Base TU'!$B:$B,"SUL")/1000</f>
        <v>131.16399999999999</v>
      </c>
      <c r="AK19" s="11">
        <f>SUMIFS('Base TU'!AL:AL,'Base TU'!$A:$A,$B19,'Base TU'!$B:$B,"SUL")/1000</f>
        <v>171.33799999999999</v>
      </c>
      <c r="AL19" s="11">
        <f>SUMIFS('Base TU'!AM:AM,'Base TU'!$A:$A,$B19,'Base TU'!$B:$B,"SUL")/1000</f>
        <v>142.01599999999999</v>
      </c>
      <c r="AM19" s="11">
        <f>SUMIFS('Base TU'!AN:AN,'Base TU'!$A:$A,$B19,'Base TU'!$B:$B,"SUL")/1000</f>
        <v>159.96799999999999</v>
      </c>
      <c r="AN19" s="11">
        <f>SUMIFS('Base TU'!AO:AO,'Base TU'!$A:$A,$B19,'Base TU'!$B:$B,"SUL")/1000</f>
        <v>140.54</v>
      </c>
      <c r="AO19" s="11">
        <f>SUMIFS('Base TU'!AP:AP,'Base TU'!$A:$A,$B19,'Base TU'!$B:$B,"SUL")/1000</f>
        <v>150.36000000000001</v>
      </c>
      <c r="AQ19" s="11">
        <f>SUMIFS('Base TU'!AR:AR,'Base TU'!$A:$A,$B19,'Base TU'!$B:$B,"SUL")/1000</f>
        <v>132.72</v>
      </c>
      <c r="AR19" s="11">
        <f>SUMIFS('Base TU'!AS:AS,'Base TU'!$A:$A,$B19,'Base TU'!$B:$B,"SUL")/1000</f>
        <v>123.28</v>
      </c>
      <c r="AS19" s="11">
        <f>SUMIFS('Base TU'!AT:AT,'Base TU'!$A:$A,$B19,'Base TU'!$B:$B,"SUL")/1000</f>
        <v>135.744</v>
      </c>
      <c r="AT19" s="11">
        <f>SUMIFS('Base TU'!AU:AU,'Base TU'!$A:$A,$B19,'Base TU'!$B:$B,"SUL")/1000</f>
        <v>109.916</v>
      </c>
      <c r="AU19" s="11">
        <f>SUMIFS('Base TU'!AV:AV,'Base TU'!$A:$A,$B19,'Base TU'!$B:$B,"SUL")/1000</f>
        <v>119.64400000000001</v>
      </c>
      <c r="AV19" s="11">
        <f>SUMIFS('Base TU'!AW:AW,'Base TU'!$A:$A,$B19,'Base TU'!$B:$B,"SUL")/1000</f>
        <v>124.28</v>
      </c>
      <c r="AW19" s="11">
        <f>SUMIFS('Base TU'!AX:AX,'Base TU'!$A:$A,$B19,'Base TU'!$B:$B,"SUL")/1000</f>
        <v>101.36799999999999</v>
      </c>
      <c r="AX19" s="11">
        <f>SUMIFS('Base TU'!AY:AY,'Base TU'!$A:$A,$B19,'Base TU'!$B:$B,"SUL")/1000</f>
        <v>138.30799999999999</v>
      </c>
      <c r="AY19" s="11">
        <f>SUMIFS('Base TU'!AZ:AZ,'Base TU'!$A:$A,$B19,'Base TU'!$B:$B,"SUL")/1000</f>
        <v>132.744</v>
      </c>
      <c r="AZ19" s="11">
        <f>SUMIFS('Base TU'!BA:BA,'Base TU'!$A:$A,$B19,'Base TU'!$B:$B,"SUL")/1000</f>
        <v>140.72</v>
      </c>
      <c r="BA19" s="11">
        <f>SUMIFS('Base TU'!BB:BB,'Base TU'!$A:$A,$B19,'Base TU'!$B:$B,"SUL")/1000</f>
        <v>142.20400000000001</v>
      </c>
      <c r="BB19" s="11">
        <f>SUMIFS('Base TU'!BC:BC,'Base TU'!$A:$A,$B19,'Base TU'!$B:$B,"SUL")/1000</f>
        <v>135.38800000000001</v>
      </c>
      <c r="BD19" s="11">
        <f>SUMIFS('Base TU'!BE:BE,'Base TU'!$A:$A,$B19,'Base TU'!$B:$B,"SUL")/1000</f>
        <v>125.13200000000001</v>
      </c>
      <c r="BE19" s="11">
        <f>SUMIFS('Base TU'!BF:BF,'Base TU'!$A:$A,$B19,'Base TU'!$B:$B,"SUL")/1000</f>
        <v>68.468000000000004</v>
      </c>
      <c r="BF19" s="11">
        <f>SUMIFS('Base TU'!BG:BG,'Base TU'!$A:$A,$B19,'Base TU'!$B:$B,"SUL")/1000</f>
        <v>78.962000000000003</v>
      </c>
      <c r="BG19" s="11">
        <f>SUMIFS('Base TU'!BH:BH,'Base TU'!$A:$A,$B19,'Base TU'!$B:$B,"SUL")/1000</f>
        <v>36.43</v>
      </c>
      <c r="BH19" s="11">
        <f>SUMIFS('Base TU'!BI:BI,'Base TU'!$A:$A,$B19,'Base TU'!$B:$B,"SUL")/1000</f>
        <v>80</v>
      </c>
      <c r="BI19" s="11">
        <f>SUMIFS('Base TU'!BJ:BJ,'Base TU'!$A:$A,$B19,'Base TU'!$B:$B,"SUL")/1000</f>
        <v>77.248000000000005</v>
      </c>
      <c r="BJ19" s="11">
        <f>SUMIFS('Base TU'!BK:BK,'Base TU'!$A:$A,$B19,'Base TU'!$B:$B,"SUL")/1000</f>
        <v>125.48</v>
      </c>
      <c r="BK19" s="11">
        <f>SUMIFS('Base TU'!BL:BL,'Base TU'!$A:$A,$B19,'Base TU'!$B:$B,"SUL")/1000</f>
        <v>134.76599999999999</v>
      </c>
      <c r="BL19" s="11">
        <f>SUMIFS('Base TU'!BM:BM,'Base TU'!$A:$A,$B19,'Base TU'!$B:$B,"SUL")/1000</f>
        <v>130.94</v>
      </c>
      <c r="BM19" s="11">
        <f>SUMIFS('Base TU'!BN:BN,'Base TU'!$A:$A,$B19,'Base TU'!$B:$B,"SUL")/1000</f>
        <v>118.88800000000001</v>
      </c>
      <c r="BN19" s="11">
        <f>SUMIFS('Base TU'!BO:BO,'Base TU'!$A:$A,$B19,'Base TU'!$B:$B,"SUL")/1000</f>
        <v>113.812</v>
      </c>
      <c r="BO19" s="11">
        <f>SUMIFS('Base TU'!BP:BP,'Base TU'!$A:$A,$B19,'Base TU'!$B:$B,"SUL")/1000</f>
        <v>64.662000000000006</v>
      </c>
      <c r="BQ19" s="11">
        <f>SUMIFS('Base TU'!BR:BR,'Base TU'!$A:$A,$B19,'Base TU'!$B:$B,"SUL")/1000</f>
        <v>125.504</v>
      </c>
      <c r="BR19" s="11">
        <f>SUMIFS('Base TU'!BS:BS,'Base TU'!$A:$A,$B19,'Base TU'!$B:$B,"SUL")/1000</f>
        <v>120.1</v>
      </c>
      <c r="BS19" s="11">
        <f>SUMIFS('Base TU'!BT:BT,'Base TU'!$A:$A,$B19,'Base TU'!$B:$B,"SUL")/1000</f>
        <v>115.428</v>
      </c>
      <c r="BT19" s="11">
        <f>SUMIFS('Base TU'!BU:BU,'Base TU'!$A:$A,$B19,'Base TU'!$B:$B,"SUL")/1000</f>
        <v>124.348</v>
      </c>
      <c r="BU19" s="11">
        <f>SUMIFS('Base TU'!BV:BV,'Base TU'!$A:$A,$B19,'Base TU'!$B:$B,"SUL")/1000</f>
        <v>126.72799999999999</v>
      </c>
      <c r="BV19" s="11">
        <f>SUMIFS('Base TU'!BW:BW,'Base TU'!$A:$A,$B19,'Base TU'!$B:$B,"SUL")/1000</f>
        <v>114.708</v>
      </c>
      <c r="BW19" s="11">
        <f>SUMIFS('Base TU'!BX:BX,'Base TU'!$A:$A,$B19,'Base TU'!$B:$B,"SUL")/1000</f>
        <v>0</v>
      </c>
      <c r="BX19" s="11">
        <f>SUMIFS('Base TU'!BY:BY,'Base TU'!$A:$A,$B19,'Base TU'!$B:$B,"SUL")/1000</f>
        <v>0</v>
      </c>
      <c r="BY19" s="11">
        <f>SUMIFS('Base TU'!BZ:BZ,'Base TU'!$A:$A,$B19,'Base TU'!$B:$B,"SUL")/1000</f>
        <v>0</v>
      </c>
      <c r="BZ19" s="11">
        <f>SUMIFS('Base TU'!CA:CA,'Base TU'!$A:$A,$B19,'Base TU'!$B:$B,"SUL")/1000</f>
        <v>0</v>
      </c>
      <c r="CA19" s="11">
        <f>SUMIFS('Base TU'!CB:CB,'Base TU'!$A:$A,$B19,'Base TU'!$B:$B,"SUL")/1000</f>
        <v>0</v>
      </c>
      <c r="CB19" s="11">
        <f>SUMIFS('Base TU'!CC:CC,'Base TU'!$A:$A,$B19,'Base TU'!$B:$B,"SUL")/1000</f>
        <v>0</v>
      </c>
    </row>
    <row r="20" spans="2:80" ht="15.75" hidden="1" x14ac:dyDescent="0.25">
      <c r="B20" s="10" t="s">
        <v>72</v>
      </c>
      <c r="D20" s="11">
        <f>SUMIFS('Base TU'!E:E,'Base TU'!$A:$A,$B20,'Base TU'!$B:$B,"SUL")/1000</f>
        <v>63.997999999999998</v>
      </c>
      <c r="E20" s="11">
        <f>SUMIFS('Base TU'!F:F,'Base TU'!$A:$A,$B20,'Base TU'!$B:$B,"SUL")/1000</f>
        <v>75.308000000000007</v>
      </c>
      <c r="F20" s="11">
        <f>SUMIFS('Base TU'!G:G,'Base TU'!$A:$A,$B20,'Base TU'!$B:$B,"SUL")/1000</f>
        <v>84.034999999999997</v>
      </c>
      <c r="G20" s="11">
        <f>SUMIFS('Base TU'!H:H,'Base TU'!$A:$A,$B20,'Base TU'!$B:$B,"SUL")/1000</f>
        <v>85.867000000000004</v>
      </c>
      <c r="H20" s="11">
        <f>SUMIFS('Base TU'!I:I,'Base TU'!$A:$A,$B20,'Base TU'!$B:$B,"SUL")/1000</f>
        <v>78.944000000000003</v>
      </c>
      <c r="I20" s="11">
        <f>SUMIFS('Base TU'!J:J,'Base TU'!$A:$A,$B20,'Base TU'!$B:$B,"SUL")/1000</f>
        <v>97.022999999999996</v>
      </c>
      <c r="J20" s="11">
        <f>SUMIFS('Base TU'!K:K,'Base TU'!$A:$A,$B20,'Base TU'!$B:$B,"SUL")/1000</f>
        <v>102.803</v>
      </c>
      <c r="K20" s="11">
        <f>SUMIFS('Base TU'!L:L,'Base TU'!$A:$A,$B20,'Base TU'!$B:$B,"SUL")/1000</f>
        <v>111.39700000000001</v>
      </c>
      <c r="L20" s="11">
        <f>SUMIFS('Base TU'!M:M,'Base TU'!$A:$A,$B20,'Base TU'!$B:$B,"SUL")/1000</f>
        <v>105.209</v>
      </c>
      <c r="M20" s="11">
        <f>SUMIFS('Base TU'!N:N,'Base TU'!$A:$A,$B20,'Base TU'!$B:$B,"SUL")/1000</f>
        <v>100.83</v>
      </c>
      <c r="N20" s="11">
        <f>SUMIFS('Base TU'!O:O,'Base TU'!$A:$A,$B20,'Base TU'!$B:$B,"SUL")/1000</f>
        <v>97.067999999999998</v>
      </c>
      <c r="O20" s="11">
        <f>SUMIFS('Base TU'!P:P,'Base TU'!$A:$A,$B20,'Base TU'!$B:$B,"SUL")/1000</f>
        <v>92.293000000000006</v>
      </c>
      <c r="Q20" s="11">
        <f>SUMIFS('Base TU'!R:R,'Base TU'!$A:$A,$B20,'Base TU'!$B:$B,"SUL")/1000</f>
        <v>101.41200000000001</v>
      </c>
      <c r="R20" s="11">
        <f>SUMIFS('Base TU'!S:S,'Base TU'!$A:$A,$B20,'Base TU'!$B:$B,"SUL")/1000</f>
        <v>87.427000000000007</v>
      </c>
      <c r="S20" s="11">
        <f>SUMIFS('Base TU'!T:T,'Base TU'!$A:$A,$B20,'Base TU'!$B:$B,"SUL")/1000</f>
        <v>94.281999999999996</v>
      </c>
      <c r="T20" s="11">
        <f>SUMIFS('Base TU'!U:U,'Base TU'!$A:$A,$B20,'Base TU'!$B:$B,"SUL")/1000</f>
        <v>92.403000000000006</v>
      </c>
      <c r="U20" s="11">
        <f>SUMIFS('Base TU'!V:V,'Base TU'!$A:$A,$B20,'Base TU'!$B:$B,"SUL")/1000</f>
        <v>101.154</v>
      </c>
      <c r="V20" s="11">
        <f>SUMIFS('Base TU'!W:W,'Base TU'!$A:$A,$B20,'Base TU'!$B:$B,"SUL")/1000</f>
        <v>82.278999999999996</v>
      </c>
      <c r="W20" s="11">
        <f>SUMIFS('Base TU'!X:X,'Base TU'!$A:$A,$B20,'Base TU'!$B:$B,"SUL")/1000</f>
        <v>101.848</v>
      </c>
      <c r="X20" s="11">
        <f>SUMIFS('Base TU'!Y:Y,'Base TU'!$A:$A,$B20,'Base TU'!$B:$B,"SUL")/1000</f>
        <v>102.581</v>
      </c>
      <c r="Y20" s="11">
        <f>SUMIFS('Base TU'!Z:Z,'Base TU'!$A:$A,$B20,'Base TU'!$B:$B,"SUL")/1000</f>
        <v>93.915999999999997</v>
      </c>
      <c r="Z20" s="11">
        <f>SUMIFS('Base TU'!AA:AA,'Base TU'!$A:$A,$B20,'Base TU'!$B:$B,"SUL")/1000</f>
        <v>100.30500000000001</v>
      </c>
      <c r="AA20" s="11">
        <f>SUMIFS('Base TU'!AB:AB,'Base TU'!$A:$A,$B20,'Base TU'!$B:$B,"SUL")/1000</f>
        <v>75.057000000000002</v>
      </c>
      <c r="AB20" s="11">
        <f>SUMIFS('Base TU'!AC:AC,'Base TU'!$A:$A,$B20,'Base TU'!$B:$B,"SUL")/1000</f>
        <v>86.501999999999995</v>
      </c>
      <c r="AD20" s="11">
        <f>SUMIFS('Base TU'!AE:AE,'Base TU'!$A:$A,$B20,'Base TU'!$B:$B,"SUL")/1000</f>
        <v>79.734999999999999</v>
      </c>
      <c r="AE20" s="11">
        <f>SUMIFS('Base TU'!AF:AF,'Base TU'!$A:$A,$B20,'Base TU'!$B:$B,"SUL")/1000</f>
        <v>78.171999999999997</v>
      </c>
      <c r="AF20" s="11">
        <f>SUMIFS('Base TU'!AG:AG,'Base TU'!$A:$A,$B20,'Base TU'!$B:$B,"SUL")/1000</f>
        <v>91.382000000000005</v>
      </c>
      <c r="AG20" s="11">
        <f>SUMIFS('Base TU'!AH:AH,'Base TU'!$A:$A,$B20,'Base TU'!$B:$B,"SUL")/1000</f>
        <v>78.183999999999997</v>
      </c>
      <c r="AH20" s="11">
        <f>SUMIFS('Base TU'!AI:AI,'Base TU'!$A:$A,$B20,'Base TU'!$B:$B,"SUL")/1000</f>
        <v>82.296999999999997</v>
      </c>
      <c r="AI20" s="11">
        <f>SUMIFS('Base TU'!AJ:AJ,'Base TU'!$A:$A,$B20,'Base TU'!$B:$B,"SUL")/1000</f>
        <v>81.956000000000003</v>
      </c>
      <c r="AJ20" s="11">
        <f>SUMIFS('Base TU'!AK:AK,'Base TU'!$A:$A,$B20,'Base TU'!$B:$B,"SUL")/1000</f>
        <v>83.495000000000005</v>
      </c>
      <c r="AK20" s="11">
        <f>SUMIFS('Base TU'!AL:AL,'Base TU'!$A:$A,$B20,'Base TU'!$B:$B,"SUL")/1000</f>
        <v>82.566999999999993</v>
      </c>
      <c r="AL20" s="11">
        <f>SUMIFS('Base TU'!AM:AM,'Base TU'!$A:$A,$B20,'Base TU'!$B:$B,"SUL")/1000</f>
        <v>89.221999999999994</v>
      </c>
      <c r="AM20" s="11">
        <f>SUMIFS('Base TU'!AN:AN,'Base TU'!$A:$A,$B20,'Base TU'!$B:$B,"SUL")/1000</f>
        <v>95.337000000000003</v>
      </c>
      <c r="AN20" s="11">
        <f>SUMIFS('Base TU'!AO:AO,'Base TU'!$A:$A,$B20,'Base TU'!$B:$B,"SUL")/1000</f>
        <v>95.387</v>
      </c>
      <c r="AO20" s="11">
        <f>SUMIFS('Base TU'!AP:AP,'Base TU'!$A:$A,$B20,'Base TU'!$B:$B,"SUL")/1000</f>
        <v>69.846999999999994</v>
      </c>
      <c r="AQ20" s="11">
        <f>SUMIFS('Base TU'!AR:AR,'Base TU'!$A:$A,$B20,'Base TU'!$B:$B,"SUL")/1000</f>
        <v>86.203999999999994</v>
      </c>
      <c r="AR20" s="11">
        <f>SUMIFS('Base TU'!AS:AS,'Base TU'!$A:$A,$B20,'Base TU'!$B:$B,"SUL")/1000</f>
        <v>82.105999999999995</v>
      </c>
      <c r="AS20" s="11">
        <f>SUMIFS('Base TU'!AT:AT,'Base TU'!$A:$A,$B20,'Base TU'!$B:$B,"SUL")/1000</f>
        <v>82.644000000000005</v>
      </c>
      <c r="AT20" s="11">
        <f>SUMIFS('Base TU'!AU:AU,'Base TU'!$A:$A,$B20,'Base TU'!$B:$B,"SUL")/1000</f>
        <v>76.054000000000002</v>
      </c>
      <c r="AU20" s="11">
        <f>SUMIFS('Base TU'!AV:AV,'Base TU'!$A:$A,$B20,'Base TU'!$B:$B,"SUL")/1000</f>
        <v>87.521000000000001</v>
      </c>
      <c r="AV20" s="11">
        <f>SUMIFS('Base TU'!AW:AW,'Base TU'!$A:$A,$B20,'Base TU'!$B:$B,"SUL")/1000</f>
        <v>90.51</v>
      </c>
      <c r="AW20" s="11">
        <f>SUMIFS('Base TU'!AX:AX,'Base TU'!$A:$A,$B20,'Base TU'!$B:$B,"SUL")/1000</f>
        <v>94.313999999999993</v>
      </c>
      <c r="AX20" s="11">
        <f>SUMIFS('Base TU'!AY:AY,'Base TU'!$A:$A,$B20,'Base TU'!$B:$B,"SUL")/1000</f>
        <v>103.953</v>
      </c>
      <c r="AY20" s="11">
        <f>SUMIFS('Base TU'!AZ:AZ,'Base TU'!$A:$A,$B20,'Base TU'!$B:$B,"SUL")/1000</f>
        <v>97.713999999999999</v>
      </c>
      <c r="AZ20" s="11">
        <f>SUMIFS('Base TU'!BA:BA,'Base TU'!$A:$A,$B20,'Base TU'!$B:$B,"SUL")/1000</f>
        <v>100.559</v>
      </c>
      <c r="BA20" s="11">
        <f>SUMIFS('Base TU'!BB:BB,'Base TU'!$A:$A,$B20,'Base TU'!$B:$B,"SUL")/1000</f>
        <v>87.456000000000003</v>
      </c>
      <c r="BB20" s="11">
        <f>SUMIFS('Base TU'!BC:BC,'Base TU'!$A:$A,$B20,'Base TU'!$B:$B,"SUL")/1000</f>
        <v>79.257999999999996</v>
      </c>
      <c r="BD20" s="11">
        <f>SUMIFS('Base TU'!BE:BE,'Base TU'!$A:$A,$B20,'Base TU'!$B:$B,"SUL")/1000</f>
        <v>89.27</v>
      </c>
      <c r="BE20" s="11">
        <f>SUMIFS('Base TU'!BF:BF,'Base TU'!$A:$A,$B20,'Base TU'!$B:$B,"SUL")/1000</f>
        <v>92.811000000000007</v>
      </c>
      <c r="BF20" s="11">
        <f>SUMIFS('Base TU'!BG:BG,'Base TU'!$A:$A,$B20,'Base TU'!$B:$B,"SUL")/1000</f>
        <v>60.804000000000002</v>
      </c>
      <c r="BG20" s="11">
        <f>SUMIFS('Base TU'!BH:BH,'Base TU'!$A:$A,$B20,'Base TU'!$B:$B,"SUL")/1000</f>
        <v>90.418999999999997</v>
      </c>
      <c r="BH20" s="11">
        <f>SUMIFS('Base TU'!BI:BI,'Base TU'!$A:$A,$B20,'Base TU'!$B:$B,"SUL")/1000</f>
        <v>102.468</v>
      </c>
      <c r="BI20" s="11">
        <f>SUMIFS('Base TU'!BJ:BJ,'Base TU'!$A:$A,$B20,'Base TU'!$B:$B,"SUL")/1000</f>
        <v>92.522999999999996</v>
      </c>
      <c r="BJ20" s="11">
        <f>SUMIFS('Base TU'!BK:BK,'Base TU'!$A:$A,$B20,'Base TU'!$B:$B,"SUL")/1000</f>
        <v>89.373000000000005</v>
      </c>
      <c r="BK20" s="11">
        <f>SUMIFS('Base TU'!BL:BL,'Base TU'!$A:$A,$B20,'Base TU'!$B:$B,"SUL")/1000</f>
        <v>98.649000000000001</v>
      </c>
      <c r="BL20" s="11">
        <f>SUMIFS('Base TU'!BM:BM,'Base TU'!$A:$A,$B20,'Base TU'!$B:$B,"SUL")/1000</f>
        <v>94.611000000000004</v>
      </c>
      <c r="BM20" s="11">
        <f>SUMIFS('Base TU'!BN:BN,'Base TU'!$A:$A,$B20,'Base TU'!$B:$B,"SUL")/1000</f>
        <v>113.919</v>
      </c>
      <c r="BN20" s="11">
        <f>SUMIFS('Base TU'!BO:BO,'Base TU'!$A:$A,$B20,'Base TU'!$B:$B,"SUL")/1000</f>
        <v>101.962</v>
      </c>
      <c r="BO20" s="11">
        <f>SUMIFS('Base TU'!BP:BP,'Base TU'!$A:$A,$B20,'Base TU'!$B:$B,"SUL")/1000</f>
        <v>86.102999999999994</v>
      </c>
      <c r="BQ20" s="11">
        <f>SUMIFS('Base TU'!BR:BR,'Base TU'!$A:$A,$B20,'Base TU'!$B:$B,"SUL")/1000</f>
        <v>95.335999999999999</v>
      </c>
      <c r="BR20" s="11">
        <f>SUMIFS('Base TU'!BS:BS,'Base TU'!$A:$A,$B20,'Base TU'!$B:$B,"SUL")/1000</f>
        <v>88.218999999999994</v>
      </c>
      <c r="BS20" s="11">
        <f>SUMIFS('Base TU'!BT:BT,'Base TU'!$A:$A,$B20,'Base TU'!$B:$B,"SUL")/1000</f>
        <v>110.014</v>
      </c>
      <c r="BT20" s="11">
        <f>SUMIFS('Base TU'!BU:BU,'Base TU'!$A:$A,$B20,'Base TU'!$B:$B,"SUL")/1000</f>
        <v>110.886</v>
      </c>
      <c r="BU20" s="11">
        <f>SUMIFS('Base TU'!BV:BV,'Base TU'!$A:$A,$B20,'Base TU'!$B:$B,"SUL")/1000</f>
        <v>111.273</v>
      </c>
      <c r="BV20" s="11">
        <f>SUMIFS('Base TU'!BW:BW,'Base TU'!$A:$A,$B20,'Base TU'!$B:$B,"SUL")/1000</f>
        <v>101.712</v>
      </c>
      <c r="BW20" s="11">
        <f>SUMIFS('Base TU'!BX:BX,'Base TU'!$A:$A,$B20,'Base TU'!$B:$B,"SUL")/1000</f>
        <v>0</v>
      </c>
      <c r="BX20" s="11">
        <f>SUMIFS('Base TU'!BY:BY,'Base TU'!$A:$A,$B20,'Base TU'!$B:$B,"SUL")/1000</f>
        <v>0</v>
      </c>
      <c r="BY20" s="11">
        <f>SUMIFS('Base TU'!BZ:BZ,'Base TU'!$A:$A,$B20,'Base TU'!$B:$B,"SUL")/1000</f>
        <v>0</v>
      </c>
      <c r="BZ20" s="11">
        <f>SUMIFS('Base TU'!CA:CA,'Base TU'!$A:$A,$B20,'Base TU'!$B:$B,"SUL")/1000</f>
        <v>0</v>
      </c>
      <c r="CA20" s="11">
        <f>SUMIFS('Base TU'!CB:CB,'Base TU'!$A:$A,$B20,'Base TU'!$B:$B,"SUL")/1000</f>
        <v>0</v>
      </c>
      <c r="CB20" s="11">
        <f>SUMIFS('Base TU'!CC:CC,'Base TU'!$A:$A,$B20,'Base TU'!$B:$B,"SUL")/1000</f>
        <v>0</v>
      </c>
    </row>
    <row r="21" spans="2:80" ht="15.75" x14ac:dyDescent="0.25">
      <c r="B21" s="10" t="s">
        <v>76</v>
      </c>
      <c r="D21" s="11">
        <f>SUMIFS('Base TU'!E:E,'Base TU'!$A:$A,$B21,'Base TU'!$B:$B,"SUL")/1000</f>
        <v>211.8</v>
      </c>
      <c r="E21" s="11">
        <f>SUMIFS('Base TU'!F:F,'Base TU'!$A:$A,$B21,'Base TU'!$B:$B,"SUL")/1000</f>
        <v>152.87899999999999</v>
      </c>
      <c r="F21" s="11">
        <f>SUMIFS('Base TU'!G:G,'Base TU'!$A:$A,$B21,'Base TU'!$B:$B,"SUL")/1000</f>
        <v>194.33</v>
      </c>
      <c r="G21" s="11">
        <f>SUMIFS('Base TU'!H:H,'Base TU'!$A:$A,$B21,'Base TU'!$B:$B,"SUL")/1000</f>
        <v>206.66</v>
      </c>
      <c r="H21" s="11">
        <f>SUMIFS('Base TU'!I:I,'Base TU'!$A:$A,$B21,'Base TU'!$B:$B,"SUL")/1000</f>
        <v>260.13200000000001</v>
      </c>
      <c r="I21" s="11">
        <f>SUMIFS('Base TU'!J:J,'Base TU'!$A:$A,$B21,'Base TU'!$B:$B,"SUL")/1000</f>
        <v>258.27800000000002</v>
      </c>
      <c r="J21" s="11">
        <f>SUMIFS('Base TU'!K:K,'Base TU'!$A:$A,$B21,'Base TU'!$B:$B,"SUL")/1000</f>
        <v>285.45699999999999</v>
      </c>
      <c r="K21" s="11">
        <f>SUMIFS('Base TU'!L:L,'Base TU'!$A:$A,$B21,'Base TU'!$B:$B,"SUL")/1000</f>
        <v>298.40100000000001</v>
      </c>
      <c r="L21" s="11">
        <f>SUMIFS('Base TU'!M:M,'Base TU'!$A:$A,$B21,'Base TU'!$B:$B,"SUL")/1000</f>
        <v>248.76900000000001</v>
      </c>
      <c r="M21" s="11">
        <f>SUMIFS('Base TU'!N:N,'Base TU'!$A:$A,$B21,'Base TU'!$B:$B,"SUL")/1000</f>
        <v>233.19800000000001</v>
      </c>
      <c r="N21" s="11">
        <f>SUMIFS('Base TU'!O:O,'Base TU'!$A:$A,$B21,'Base TU'!$B:$B,"SUL")/1000</f>
        <v>231.054</v>
      </c>
      <c r="O21" s="11">
        <f>SUMIFS('Base TU'!P:P,'Base TU'!$A:$A,$B21,'Base TU'!$B:$B,"SUL")/1000</f>
        <v>211.88900000000001</v>
      </c>
      <c r="Q21" s="11">
        <f>SUMIFS('Base TU'!R:R,'Base TU'!$A:$A,$B21,'Base TU'!$B:$B,"SUL")/1000</f>
        <v>245.50899999999999</v>
      </c>
      <c r="R21" s="11">
        <f>SUMIFS('Base TU'!S:S,'Base TU'!$A:$A,$B21,'Base TU'!$B:$B,"SUL")/1000</f>
        <v>254.959</v>
      </c>
      <c r="S21" s="11">
        <f>SUMIFS('Base TU'!T:T,'Base TU'!$A:$A,$B21,'Base TU'!$B:$B,"SUL")/1000</f>
        <v>255.75800000000001</v>
      </c>
      <c r="T21" s="11">
        <f>SUMIFS('Base TU'!U:U,'Base TU'!$A:$A,$B21,'Base TU'!$B:$B,"SUL")/1000</f>
        <v>248.41300000000001</v>
      </c>
      <c r="U21" s="11">
        <f>SUMIFS('Base TU'!V:V,'Base TU'!$A:$A,$B21,'Base TU'!$B:$B,"SUL")/1000</f>
        <v>288.53100000000001</v>
      </c>
      <c r="V21" s="11">
        <f>SUMIFS('Base TU'!W:W,'Base TU'!$A:$A,$B21,'Base TU'!$B:$B,"SUL")/1000</f>
        <v>314.09300000000002</v>
      </c>
      <c r="W21" s="11">
        <f>SUMIFS('Base TU'!X:X,'Base TU'!$A:$A,$B21,'Base TU'!$B:$B,"SUL")/1000</f>
        <v>299.09500000000003</v>
      </c>
      <c r="X21" s="11">
        <f>SUMIFS('Base TU'!Y:Y,'Base TU'!$A:$A,$B21,'Base TU'!$B:$B,"SUL")/1000</f>
        <v>298.66800000000001</v>
      </c>
      <c r="Y21" s="11">
        <f>SUMIFS('Base TU'!Z:Z,'Base TU'!$A:$A,$B21,'Base TU'!$B:$B,"SUL")/1000</f>
        <v>293.64600000000002</v>
      </c>
      <c r="Z21" s="11">
        <f>SUMIFS('Base TU'!AA:AA,'Base TU'!$A:$A,$B21,'Base TU'!$B:$B,"SUL")/1000</f>
        <v>287.44</v>
      </c>
      <c r="AA21" s="11">
        <f>SUMIFS('Base TU'!AB:AB,'Base TU'!$A:$A,$B21,'Base TU'!$B:$B,"SUL")/1000</f>
        <v>290.50099999999998</v>
      </c>
      <c r="AB21" s="11">
        <f>SUMIFS('Base TU'!AC:AC,'Base TU'!$A:$A,$B21,'Base TU'!$B:$B,"SUL")/1000</f>
        <v>279.399</v>
      </c>
      <c r="AD21" s="11">
        <f>SUMIFS('Base TU'!AE:AE,'Base TU'!$A:$A,$B21,'Base TU'!$B:$B,"SUL")/1000</f>
        <v>286.81099999999998</v>
      </c>
      <c r="AE21" s="11">
        <f>SUMIFS('Base TU'!AF:AF,'Base TU'!$A:$A,$B21,'Base TU'!$B:$B,"SUL")/1000</f>
        <v>265.82100000000003</v>
      </c>
      <c r="AF21" s="11">
        <f>SUMIFS('Base TU'!AG:AG,'Base TU'!$A:$A,$B21,'Base TU'!$B:$B,"SUL")/1000</f>
        <v>285.54599999999999</v>
      </c>
      <c r="AG21" s="11">
        <f>SUMIFS('Base TU'!AH:AH,'Base TU'!$A:$A,$B21,'Base TU'!$B:$B,"SUL")/1000</f>
        <v>311.61900000000003</v>
      </c>
      <c r="AH21" s="11">
        <f>SUMIFS('Base TU'!AI:AI,'Base TU'!$A:$A,$B21,'Base TU'!$B:$B,"SUL")/1000</f>
        <v>344.58100000000002</v>
      </c>
      <c r="AI21" s="11">
        <f>SUMIFS('Base TU'!AJ:AJ,'Base TU'!$A:$A,$B21,'Base TU'!$B:$B,"SUL")/1000</f>
        <v>294.50099999999998</v>
      </c>
      <c r="AJ21" s="11">
        <f>SUMIFS('Base TU'!AK:AK,'Base TU'!$A:$A,$B21,'Base TU'!$B:$B,"SUL")/1000</f>
        <v>310.20100000000002</v>
      </c>
      <c r="AK21" s="11">
        <f>SUMIFS('Base TU'!AL:AL,'Base TU'!$A:$A,$B21,'Base TU'!$B:$B,"SUL")/1000</f>
        <v>314.10399999999998</v>
      </c>
      <c r="AL21" s="11">
        <f>SUMIFS('Base TU'!AM:AM,'Base TU'!$A:$A,$B21,'Base TU'!$B:$B,"SUL")/1000</f>
        <v>309.69200000000001</v>
      </c>
      <c r="AM21" s="11">
        <f>SUMIFS('Base TU'!AN:AN,'Base TU'!$A:$A,$B21,'Base TU'!$B:$B,"SUL")/1000</f>
        <v>316.28500000000003</v>
      </c>
      <c r="AN21" s="11">
        <f>SUMIFS('Base TU'!AO:AO,'Base TU'!$A:$A,$B21,'Base TU'!$B:$B,"SUL")/1000</f>
        <v>297.774</v>
      </c>
      <c r="AO21" s="11">
        <f>SUMIFS('Base TU'!AP:AP,'Base TU'!$A:$A,$B21,'Base TU'!$B:$B,"SUL")/1000</f>
        <v>301.62400000000002</v>
      </c>
      <c r="AQ21" s="11">
        <f>SUMIFS('Base TU'!AR:AR,'Base TU'!$A:$A,$B21,'Base TU'!$B:$B,"SUL")/1000</f>
        <v>196.91499999999999</v>
      </c>
      <c r="AR21" s="11">
        <f>SUMIFS('Base TU'!AS:AS,'Base TU'!$A:$A,$B21,'Base TU'!$B:$B,"SUL")/1000</f>
        <v>138.12799999999999</v>
      </c>
      <c r="AS21" s="11">
        <f>SUMIFS('Base TU'!AT:AT,'Base TU'!$A:$A,$B21,'Base TU'!$B:$B,"SUL")/1000</f>
        <v>176.47900000000001</v>
      </c>
      <c r="AT21" s="11">
        <f>SUMIFS('Base TU'!AU:AU,'Base TU'!$A:$A,$B21,'Base TU'!$B:$B,"SUL")/1000</f>
        <v>249.239</v>
      </c>
      <c r="AU21" s="11">
        <f>SUMIFS('Base TU'!AV:AV,'Base TU'!$A:$A,$B21,'Base TU'!$B:$B,"SUL")/1000</f>
        <v>250.441</v>
      </c>
      <c r="AV21" s="11">
        <f>SUMIFS('Base TU'!AW:AW,'Base TU'!$A:$A,$B21,'Base TU'!$B:$B,"SUL")/1000</f>
        <v>295.601</v>
      </c>
      <c r="AW21" s="11">
        <f>SUMIFS('Base TU'!AX:AX,'Base TU'!$A:$A,$B21,'Base TU'!$B:$B,"SUL")/1000</f>
        <v>335.76400000000001</v>
      </c>
      <c r="AX21" s="11">
        <f>SUMIFS('Base TU'!AY:AY,'Base TU'!$A:$A,$B21,'Base TU'!$B:$B,"SUL")/1000</f>
        <v>321.81599999999997</v>
      </c>
      <c r="AY21" s="11">
        <f>SUMIFS('Base TU'!AZ:AZ,'Base TU'!$A:$A,$B21,'Base TU'!$B:$B,"SUL")/1000</f>
        <v>295.01799999999997</v>
      </c>
      <c r="AZ21" s="11">
        <f>SUMIFS('Base TU'!BA:BA,'Base TU'!$A:$A,$B21,'Base TU'!$B:$B,"SUL")/1000</f>
        <v>271.04000000000002</v>
      </c>
      <c r="BA21" s="11">
        <f>SUMIFS('Base TU'!BB:BB,'Base TU'!$A:$A,$B21,'Base TU'!$B:$B,"SUL")/1000</f>
        <v>231.43100000000001</v>
      </c>
      <c r="BB21" s="11">
        <f>SUMIFS('Base TU'!BC:BC,'Base TU'!$A:$A,$B21,'Base TU'!$B:$B,"SUL")/1000</f>
        <v>81.828999999999994</v>
      </c>
      <c r="BD21" s="11">
        <f>SUMIFS('Base TU'!BE:BE,'Base TU'!$A:$A,$B21,'Base TU'!$B:$B,"SUL")/1000</f>
        <v>128.81700000000001</v>
      </c>
      <c r="BE21" s="11">
        <f>SUMIFS('Base TU'!BF:BF,'Base TU'!$A:$A,$B21,'Base TU'!$B:$B,"SUL")/1000</f>
        <v>205.73</v>
      </c>
      <c r="BF21" s="11">
        <f>SUMIFS('Base TU'!BG:BG,'Base TU'!$A:$A,$B21,'Base TU'!$B:$B,"SUL")/1000</f>
        <v>167.31</v>
      </c>
      <c r="BG21" s="11">
        <f>SUMIFS('Base TU'!BH:BH,'Base TU'!$A:$A,$B21,'Base TU'!$B:$B,"SUL")/1000</f>
        <v>297.27699999999999</v>
      </c>
      <c r="BH21" s="11">
        <f>SUMIFS('Base TU'!BI:BI,'Base TU'!$A:$A,$B21,'Base TU'!$B:$B,"SUL")/1000</f>
        <v>206.13200000000001</v>
      </c>
      <c r="BI21" s="11">
        <f>SUMIFS('Base TU'!BJ:BJ,'Base TU'!$A:$A,$B21,'Base TU'!$B:$B,"SUL")/1000</f>
        <v>187.11600000000001</v>
      </c>
      <c r="BJ21" s="11">
        <f>SUMIFS('Base TU'!BK:BK,'Base TU'!$A:$A,$B21,'Base TU'!$B:$B,"SUL")/1000</f>
        <v>245.15199999999999</v>
      </c>
      <c r="BK21" s="11">
        <f>SUMIFS('Base TU'!BL:BL,'Base TU'!$A:$A,$B21,'Base TU'!$B:$B,"SUL")/1000</f>
        <v>264.995</v>
      </c>
      <c r="BL21" s="11">
        <f>SUMIFS('Base TU'!BM:BM,'Base TU'!$A:$A,$B21,'Base TU'!$B:$B,"SUL")/1000</f>
        <v>261.91800000000001</v>
      </c>
      <c r="BM21" s="11">
        <f>SUMIFS('Base TU'!BN:BN,'Base TU'!$A:$A,$B21,'Base TU'!$B:$B,"SUL")/1000</f>
        <v>34.887999999999998</v>
      </c>
      <c r="BN21" s="11">
        <f>SUMIFS('Base TU'!BO:BO,'Base TU'!$A:$A,$B21,'Base TU'!$B:$B,"SUL")/1000</f>
        <v>3.6019999999999999</v>
      </c>
      <c r="BO21" s="11">
        <f>SUMIFS('Base TU'!BP:BP,'Base TU'!$A:$A,$B21,'Base TU'!$B:$B,"SUL")/1000</f>
        <v>93.695999999999998</v>
      </c>
      <c r="BQ21" s="11">
        <f>SUMIFS('Base TU'!BR:BR,'Base TU'!$A:$A,$B21,'Base TU'!$B:$B,"SUL")/1000</f>
        <v>94.242999999999995</v>
      </c>
      <c r="BR21" s="11">
        <f>SUMIFS('Base TU'!BS:BS,'Base TU'!$A:$A,$B21,'Base TU'!$B:$B,"SUL")/1000</f>
        <v>171.851</v>
      </c>
      <c r="BS21" s="11">
        <f>SUMIFS('Base TU'!BT:BT,'Base TU'!$A:$A,$B21,'Base TU'!$B:$B,"SUL")/1000</f>
        <v>227.42099999999999</v>
      </c>
      <c r="BT21" s="11">
        <f>SUMIFS('Base TU'!BU:BU,'Base TU'!$A:$A,$B21,'Base TU'!$B:$B,"SUL")/1000</f>
        <v>244.43799999999999</v>
      </c>
      <c r="BU21" s="11">
        <f>SUMIFS('Base TU'!BV:BV,'Base TU'!$A:$A,$B21,'Base TU'!$B:$B,"SUL")/1000</f>
        <v>265.93299999999999</v>
      </c>
      <c r="BV21" s="11">
        <f>SUMIFS('Base TU'!BW:BW,'Base TU'!$A:$A,$B21,'Base TU'!$B:$B,"SUL")/1000</f>
        <v>232.54</v>
      </c>
      <c r="BW21" s="11">
        <f>SUMIFS('Base TU'!BX:BX,'Base TU'!$A:$A,$B21,'Base TU'!$B:$B,"SUL")/1000</f>
        <v>0</v>
      </c>
      <c r="BX21" s="11">
        <f>SUMIFS('Base TU'!BY:BY,'Base TU'!$A:$A,$B21,'Base TU'!$B:$B,"SUL")/1000</f>
        <v>0</v>
      </c>
      <c r="BY21" s="11">
        <f>SUMIFS('Base TU'!BZ:BZ,'Base TU'!$A:$A,$B21,'Base TU'!$B:$B,"SUL")/1000</f>
        <v>0</v>
      </c>
      <c r="BZ21" s="11">
        <f>SUMIFS('Base TU'!CA:CA,'Base TU'!$A:$A,$B21,'Base TU'!$B:$B,"SUL")/1000</f>
        <v>0</v>
      </c>
      <c r="CA21" s="11">
        <f>SUMIFS('Base TU'!CB:CB,'Base TU'!$A:$A,$B21,'Base TU'!$B:$B,"SUL")/1000</f>
        <v>0</v>
      </c>
      <c r="CB21" s="11">
        <f>SUMIFS('Base TU'!CC:CC,'Base TU'!$A:$A,$B21,'Base TU'!$B:$B,"SUL")/1000</f>
        <v>0</v>
      </c>
    </row>
  </sheetData>
  <mergeCells count="73">
    <mergeCell ref="CA4:CA5"/>
    <mergeCell ref="CB4:CB5"/>
    <mergeCell ref="BV4:BV5"/>
    <mergeCell ref="BW4:BW5"/>
    <mergeCell ref="BX4:BX5"/>
    <mergeCell ref="BY4:BY5"/>
    <mergeCell ref="BZ4:BZ5"/>
    <mergeCell ref="BQ4:BQ5"/>
    <mergeCell ref="BR4:BR5"/>
    <mergeCell ref="BS4:BS5"/>
    <mergeCell ref="BT4:BT5"/>
    <mergeCell ref="BU4:BU5"/>
    <mergeCell ref="BN4:BN5"/>
    <mergeCell ref="BO4:BO5"/>
    <mergeCell ref="BI4:BI5"/>
    <mergeCell ref="BJ4:BJ5"/>
    <mergeCell ref="BK4:BK5"/>
    <mergeCell ref="BL4:BL5"/>
    <mergeCell ref="BM4:BM5"/>
    <mergeCell ref="BD4:BD5"/>
    <mergeCell ref="BE4:BE5"/>
    <mergeCell ref="BF4:BF5"/>
    <mergeCell ref="BG4:BG5"/>
    <mergeCell ref="BH4:BH5"/>
    <mergeCell ref="K4:K5"/>
    <mergeCell ref="L4:L5"/>
    <mergeCell ref="M4:M5"/>
    <mergeCell ref="N4:N5"/>
    <mergeCell ref="O4:O5"/>
    <mergeCell ref="F4:F5"/>
    <mergeCell ref="G4:G5"/>
    <mergeCell ref="H4:H5"/>
    <mergeCell ref="I4:I5"/>
    <mergeCell ref="J4:J5"/>
    <mergeCell ref="AZ4:AZ5"/>
    <mergeCell ref="BA4:BA5"/>
    <mergeCell ref="BB4:BB5"/>
    <mergeCell ref="AU4:AU5"/>
    <mergeCell ref="AV4:AV5"/>
    <mergeCell ref="AW4:AW5"/>
    <mergeCell ref="AX4:AX5"/>
    <mergeCell ref="AY4:AY5"/>
    <mergeCell ref="AN4:AN5"/>
    <mergeCell ref="AE4:AE5"/>
    <mergeCell ref="AF4:AF5"/>
    <mergeCell ref="AG4:AG5"/>
    <mergeCell ref="AM4:AM5"/>
    <mergeCell ref="AK4:AK5"/>
    <mergeCell ref="AI4:AI5"/>
    <mergeCell ref="AJ4:AJ5"/>
    <mergeCell ref="AH4:AH5"/>
    <mergeCell ref="AL4:AL5"/>
    <mergeCell ref="AR4:AR5"/>
    <mergeCell ref="AS4:AS5"/>
    <mergeCell ref="AT4:AT5"/>
    <mergeCell ref="AQ4:AQ5"/>
    <mergeCell ref="AO4:AO5"/>
    <mergeCell ref="AB4:AB5"/>
    <mergeCell ref="AD4:AD5"/>
    <mergeCell ref="AA4:AA5"/>
    <mergeCell ref="B4:B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D4:D5"/>
    <mergeCell ref="E4:E5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Planilha16">
    <tabColor theme="3" tint="0.59999389629810485"/>
  </sheetPr>
  <dimension ref="B2:CB21"/>
  <sheetViews>
    <sheetView showGridLines="0" zoomScale="85" zoomScaleNormal="85" workbookViewId="0">
      <pane xSplit="3" ySplit="6" topLeftCell="BK7" activePane="bottomRight" state="frozen"/>
      <selection activeCell="BS21" sqref="BS21"/>
      <selection pane="topRight" activeCell="BS21" sqref="BS21"/>
      <selection pane="bottomLeft" activeCell="BS21" sqref="BS21"/>
      <selection pane="bottomRight"/>
    </sheetView>
  </sheetViews>
  <sheetFormatPr defaultRowHeight="15" x14ac:dyDescent="0.25"/>
  <cols>
    <col min="2" max="2" width="45" customWidth="1"/>
    <col min="3" max="3" width="1.7109375" customWidth="1"/>
    <col min="4" max="15" width="9.85546875" customWidth="1"/>
    <col min="16" max="16" width="1.7109375" customWidth="1"/>
    <col min="17" max="28" width="9.85546875" customWidth="1"/>
    <col min="29" max="29" width="1.7109375" customWidth="1"/>
    <col min="30" max="36" width="9.85546875" customWidth="1"/>
    <col min="37" max="41" width="9.140625" customWidth="1"/>
    <col min="42" max="42" width="1.7109375" customWidth="1"/>
    <col min="43" max="43" width="9.140625" customWidth="1"/>
    <col min="44" max="49" width="9.85546875" customWidth="1"/>
    <col min="50" max="54" width="9.140625" customWidth="1"/>
    <col min="55" max="55" width="1.7109375" customWidth="1"/>
    <col min="56" max="57" width="8.7109375" customWidth="1"/>
    <col min="58" max="58" width="9" customWidth="1"/>
    <col min="59" max="59" width="8.7109375" customWidth="1"/>
    <col min="60" max="60" width="10" customWidth="1"/>
    <col min="61" max="61" width="8.7109375" customWidth="1"/>
    <col min="62" max="65" width="10" customWidth="1"/>
    <col min="66" max="66" width="9.28515625" customWidth="1"/>
    <col min="67" max="67" width="8.85546875" customWidth="1"/>
    <col min="68" max="68" width="1.7109375" customWidth="1"/>
  </cols>
  <sheetData>
    <row r="2" spans="2:80" ht="23.25" x14ac:dyDescent="0.35">
      <c r="B2" s="1" t="s">
        <v>148</v>
      </c>
      <c r="D2" s="2"/>
      <c r="E2" s="4"/>
      <c r="F2" s="4"/>
      <c r="G2" s="2"/>
      <c r="H2" s="2"/>
      <c r="I2" s="3"/>
      <c r="J2" s="2"/>
      <c r="K2" s="2"/>
      <c r="L2" s="4"/>
      <c r="M2" s="4"/>
      <c r="N2" s="2"/>
      <c r="O2" s="2"/>
      <c r="Q2" s="2"/>
      <c r="R2" s="4"/>
      <c r="S2" s="4"/>
      <c r="T2" s="2"/>
      <c r="U2" s="2"/>
      <c r="V2" s="3"/>
      <c r="W2" s="2"/>
      <c r="X2" s="2"/>
      <c r="Y2" s="4"/>
      <c r="Z2" s="4"/>
      <c r="AA2" s="2"/>
      <c r="AB2" s="2"/>
      <c r="AD2" s="2"/>
      <c r="AE2" s="4"/>
      <c r="AF2" s="4"/>
      <c r="AG2" s="2"/>
      <c r="AH2" s="2"/>
      <c r="AI2" s="3"/>
      <c r="AJ2" s="2"/>
      <c r="AK2" s="2"/>
      <c r="AL2" s="2"/>
      <c r="AM2" s="2"/>
      <c r="AN2" s="2"/>
      <c r="AO2" s="2"/>
      <c r="AQ2" s="2"/>
      <c r="AR2" s="4"/>
      <c r="AS2" s="4"/>
      <c r="AT2" s="2"/>
      <c r="AU2" s="2"/>
      <c r="AV2" s="3"/>
      <c r="AW2" s="2"/>
      <c r="AX2" s="2"/>
      <c r="AY2" s="2"/>
      <c r="AZ2" s="2"/>
      <c r="BA2" s="2"/>
      <c r="BB2" s="2"/>
      <c r="BD2" s="2"/>
      <c r="BE2" s="4"/>
      <c r="BF2" s="4"/>
      <c r="BG2" s="2"/>
      <c r="BH2" s="2"/>
      <c r="BI2" s="3"/>
      <c r="BJ2" s="2"/>
      <c r="BK2" s="2"/>
      <c r="BL2" s="2"/>
      <c r="BM2" s="2"/>
      <c r="BN2" s="2"/>
      <c r="BO2" s="2"/>
      <c r="BQ2" s="2"/>
      <c r="BR2" s="4"/>
      <c r="BS2" s="4"/>
      <c r="BT2" s="2"/>
      <c r="BU2" s="2"/>
      <c r="BV2" s="3"/>
      <c r="BW2" s="2"/>
      <c r="BX2" s="2"/>
      <c r="BY2" s="2"/>
      <c r="BZ2" s="2"/>
      <c r="CA2" s="2"/>
      <c r="CB2" s="2"/>
    </row>
    <row r="3" spans="2:80" ht="15.75" x14ac:dyDescent="0.25">
      <c r="B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D3" s="5"/>
      <c r="AE3" s="5"/>
      <c r="AF3" s="5"/>
      <c r="AG3" s="5"/>
      <c r="AH3" s="5"/>
      <c r="AI3" s="5"/>
      <c r="AJ3" s="5"/>
      <c r="AR3" s="5"/>
      <c r="AS3" s="5"/>
      <c r="AT3" s="5"/>
      <c r="AU3" s="5"/>
      <c r="AV3" s="5"/>
      <c r="AW3" s="5"/>
      <c r="BE3" s="5"/>
      <c r="BF3" s="5"/>
      <c r="BG3" s="5"/>
      <c r="BH3" s="5"/>
      <c r="BI3" s="5"/>
      <c r="BJ3" s="5"/>
      <c r="BR3" s="5"/>
      <c r="BS3" s="5"/>
      <c r="BT3" s="5"/>
      <c r="BU3" s="5"/>
      <c r="BV3" s="5"/>
      <c r="BW3" s="5"/>
    </row>
    <row r="4" spans="2:80" ht="15.75" customHeight="1" x14ac:dyDescent="0.25">
      <c r="B4" s="69"/>
      <c r="D4" s="72">
        <v>42370</v>
      </c>
      <c r="E4" s="72" t="s">
        <v>149</v>
      </c>
      <c r="F4" s="72">
        <v>42430</v>
      </c>
      <c r="G4" s="72" t="s">
        <v>150</v>
      </c>
      <c r="H4" s="72" t="s">
        <v>151</v>
      </c>
      <c r="I4" s="72">
        <v>42522</v>
      </c>
      <c r="J4" s="72">
        <v>42552</v>
      </c>
      <c r="K4" s="72" t="s">
        <v>152</v>
      </c>
      <c r="L4" s="72" t="s">
        <v>153</v>
      </c>
      <c r="M4" s="72" t="s">
        <v>154</v>
      </c>
      <c r="N4" s="72">
        <v>42675</v>
      </c>
      <c r="O4" s="72" t="s">
        <v>155</v>
      </c>
      <c r="Q4" s="72">
        <v>42736</v>
      </c>
      <c r="R4" s="72" t="s">
        <v>149</v>
      </c>
      <c r="S4" s="72">
        <v>42795</v>
      </c>
      <c r="T4" s="72" t="s">
        <v>156</v>
      </c>
      <c r="U4" s="72" t="s">
        <v>157</v>
      </c>
      <c r="V4" s="72">
        <v>42887</v>
      </c>
      <c r="W4" s="72">
        <v>42917</v>
      </c>
      <c r="X4" s="72" t="s">
        <v>158</v>
      </c>
      <c r="Y4" s="72" t="s">
        <v>159</v>
      </c>
      <c r="Z4" s="72" t="s">
        <v>160</v>
      </c>
      <c r="AA4" s="72">
        <v>43040</v>
      </c>
      <c r="AB4" s="72" t="s">
        <v>161</v>
      </c>
      <c r="AD4" s="72">
        <v>43101</v>
      </c>
      <c r="AE4" s="72" t="s">
        <v>162</v>
      </c>
      <c r="AF4" s="72">
        <v>43160</v>
      </c>
      <c r="AG4" s="72" t="s">
        <v>163</v>
      </c>
      <c r="AH4" s="72" t="s">
        <v>164</v>
      </c>
      <c r="AI4" s="72">
        <v>43252</v>
      </c>
      <c r="AJ4" s="72">
        <v>43282</v>
      </c>
      <c r="AK4" s="72" t="s">
        <v>165</v>
      </c>
      <c r="AL4" s="72" t="s">
        <v>166</v>
      </c>
      <c r="AM4" s="72" t="s">
        <v>167</v>
      </c>
      <c r="AN4" s="72">
        <v>43405</v>
      </c>
      <c r="AO4" s="72" t="s">
        <v>168</v>
      </c>
      <c r="AQ4" s="70" t="s">
        <v>169</v>
      </c>
      <c r="AR4" s="70" t="s">
        <v>170</v>
      </c>
      <c r="AS4" s="70" t="s">
        <v>171</v>
      </c>
      <c r="AT4" s="70" t="s">
        <v>172</v>
      </c>
      <c r="AU4" s="70" t="s">
        <v>173</v>
      </c>
      <c r="AV4" s="70" t="s">
        <v>174</v>
      </c>
      <c r="AW4" s="70" t="s">
        <v>175</v>
      </c>
      <c r="AX4" s="70" t="s">
        <v>176</v>
      </c>
      <c r="AY4" s="70" t="s">
        <v>177</v>
      </c>
      <c r="AZ4" s="70" t="s">
        <v>178</v>
      </c>
      <c r="BA4" s="70" t="s">
        <v>179</v>
      </c>
      <c r="BB4" s="70" t="s">
        <v>180</v>
      </c>
      <c r="BD4" s="71">
        <v>43831</v>
      </c>
      <c r="BE4" s="70" t="s">
        <v>181</v>
      </c>
      <c r="BF4" s="71">
        <v>43891</v>
      </c>
      <c r="BG4" s="70" t="s">
        <v>182</v>
      </c>
      <c r="BH4" s="70" t="s">
        <v>183</v>
      </c>
      <c r="BI4" s="71">
        <v>43983</v>
      </c>
      <c r="BJ4" s="71">
        <v>44013</v>
      </c>
      <c r="BK4" s="70" t="s">
        <v>184</v>
      </c>
      <c r="BL4" s="70" t="s">
        <v>185</v>
      </c>
      <c r="BM4" s="70" t="s">
        <v>186</v>
      </c>
      <c r="BN4" s="71">
        <v>44136</v>
      </c>
      <c r="BO4" s="70" t="s">
        <v>187</v>
      </c>
      <c r="BQ4" s="71">
        <v>44197</v>
      </c>
      <c r="BR4" s="71">
        <v>44228</v>
      </c>
      <c r="BS4" s="71">
        <v>44256</v>
      </c>
      <c r="BT4" s="71">
        <v>44287</v>
      </c>
      <c r="BU4" s="71">
        <v>44317</v>
      </c>
      <c r="BV4" s="71">
        <v>44348</v>
      </c>
      <c r="BW4" s="71">
        <v>44378</v>
      </c>
      <c r="BX4" s="71">
        <v>44409</v>
      </c>
      <c r="BY4" s="71">
        <v>44440</v>
      </c>
      <c r="BZ4" s="71">
        <v>44470</v>
      </c>
      <c r="CA4" s="71">
        <v>44501</v>
      </c>
      <c r="CB4" s="71">
        <v>44531</v>
      </c>
    </row>
    <row r="5" spans="2:80" ht="15" customHeight="1" x14ac:dyDescent="0.25">
      <c r="B5" s="69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D5" s="70"/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/>
      <c r="BQ5" s="70"/>
      <c r="BR5" s="70"/>
      <c r="BS5" s="70"/>
      <c r="BT5" s="70"/>
      <c r="BU5" s="70"/>
      <c r="BV5" s="70"/>
      <c r="BW5" s="70"/>
      <c r="BX5" s="70"/>
      <c r="BY5" s="70"/>
      <c r="BZ5" s="70"/>
      <c r="CA5" s="70"/>
      <c r="CB5" s="70"/>
    </row>
    <row r="6" spans="2:80" ht="15.75" x14ac:dyDescent="0.25">
      <c r="B6" s="6" t="s">
        <v>188</v>
      </c>
      <c r="D6" s="7">
        <f t="shared" ref="D6:O6" si="0">SUM(D7,D17,D16)</f>
        <v>2935.8599029999991</v>
      </c>
      <c r="E6" s="7">
        <f t="shared" si="0"/>
        <v>3206.2155520000001</v>
      </c>
      <c r="F6" s="7">
        <f t="shared" si="0"/>
        <v>3934.2631489999999</v>
      </c>
      <c r="G6" s="7">
        <f t="shared" si="0"/>
        <v>4019.4272839999999</v>
      </c>
      <c r="H6" s="7">
        <f t="shared" si="0"/>
        <v>3717.579416</v>
      </c>
      <c r="I6" s="7">
        <f t="shared" si="0"/>
        <v>3098.3034620000003</v>
      </c>
      <c r="J6" s="7">
        <f t="shared" si="0"/>
        <v>3991.9284500000003</v>
      </c>
      <c r="K6" s="7">
        <f t="shared" si="0"/>
        <v>4101.1319949999997</v>
      </c>
      <c r="L6" s="7">
        <f t="shared" si="0"/>
        <v>3805.2286880000001</v>
      </c>
      <c r="M6" s="7">
        <f t="shared" si="0"/>
        <v>2657.9685990000003</v>
      </c>
      <c r="N6" s="7">
        <f t="shared" si="0"/>
        <v>2333.3365960000001</v>
      </c>
      <c r="O6" s="7">
        <f t="shared" si="0"/>
        <v>2468.0316909999997</v>
      </c>
      <c r="Q6" s="7">
        <f t="shared" ref="Q6:AB6" si="1">SUM(Q7,Q17,Q16)</f>
        <v>2400.6942469999999</v>
      </c>
      <c r="R6" s="7">
        <f t="shared" si="1"/>
        <v>3457.3250860000007</v>
      </c>
      <c r="S6" s="7">
        <f t="shared" si="1"/>
        <v>4163.1793470000002</v>
      </c>
      <c r="T6" s="7">
        <f t="shared" si="1"/>
        <v>3979.0120759999995</v>
      </c>
      <c r="U6" s="7">
        <f t="shared" si="1"/>
        <v>4230.4603820000002</v>
      </c>
      <c r="V6" s="7">
        <f t="shared" si="1"/>
        <v>4104.771401</v>
      </c>
      <c r="W6" s="7">
        <f t="shared" si="1"/>
        <v>4584.2389279999989</v>
      </c>
      <c r="X6" s="7">
        <f t="shared" si="1"/>
        <v>4833.1142220000002</v>
      </c>
      <c r="Y6" s="7">
        <f t="shared" si="1"/>
        <v>4584.3635639999993</v>
      </c>
      <c r="Z6" s="7">
        <f t="shared" si="1"/>
        <v>4796.7371350000003</v>
      </c>
      <c r="AA6" s="7">
        <f t="shared" si="1"/>
        <v>4404.5180429999991</v>
      </c>
      <c r="AB6" s="7">
        <f t="shared" si="1"/>
        <v>4149.1197069999998</v>
      </c>
      <c r="AD6" s="7">
        <f t="shared" ref="AD6:AO6" si="2">SUM(AD7,AD17,AD16)</f>
        <v>3024.6195510000002</v>
      </c>
      <c r="AE6" s="7">
        <f t="shared" si="2"/>
        <v>4076.4014460000003</v>
      </c>
      <c r="AF6" s="7">
        <f t="shared" si="2"/>
        <v>4726.1801729999997</v>
      </c>
      <c r="AG6" s="7">
        <f t="shared" si="2"/>
        <v>4577.6541800000005</v>
      </c>
      <c r="AH6" s="7">
        <f t="shared" si="2"/>
        <v>4138.350614</v>
      </c>
      <c r="AI6" s="7">
        <f t="shared" si="2"/>
        <v>4748.781097</v>
      </c>
      <c r="AJ6" s="7">
        <f t="shared" si="2"/>
        <v>5299.3391269999993</v>
      </c>
      <c r="AK6" s="7">
        <f t="shared" si="2"/>
        <v>5546.4863599999999</v>
      </c>
      <c r="AL6" s="7">
        <f t="shared" si="2"/>
        <v>5284.9077980000002</v>
      </c>
      <c r="AM6" s="7">
        <f t="shared" si="2"/>
        <v>4891.2030350000005</v>
      </c>
      <c r="AN6" s="7">
        <f t="shared" si="2"/>
        <v>5224.8522310000008</v>
      </c>
      <c r="AO6" s="7">
        <f t="shared" si="2"/>
        <v>4827.0799549899994</v>
      </c>
      <c r="AQ6" s="7">
        <f t="shared" ref="AQ6:BB6" si="3">SUM(AQ7,AQ17,AQ16)</f>
        <v>4113.877853</v>
      </c>
      <c r="AR6" s="7">
        <f t="shared" si="3"/>
        <v>4077.8309120000004</v>
      </c>
      <c r="AS6" s="7">
        <f t="shared" si="3"/>
        <v>5114.0605230000001</v>
      </c>
      <c r="AT6" s="7">
        <f t="shared" si="3"/>
        <v>4578.3831599999994</v>
      </c>
      <c r="AU6" s="7">
        <f t="shared" si="3"/>
        <v>4283.034713</v>
      </c>
      <c r="AV6" s="7">
        <f t="shared" si="3"/>
        <v>5554.7065419999999</v>
      </c>
      <c r="AW6" s="7">
        <f t="shared" si="3"/>
        <v>6176.6652399999984</v>
      </c>
      <c r="AX6" s="7">
        <f t="shared" si="3"/>
        <v>5846.9450660000002</v>
      </c>
      <c r="AY6" s="7">
        <f t="shared" si="3"/>
        <v>5353.3006539999997</v>
      </c>
      <c r="AZ6" s="7">
        <f t="shared" si="3"/>
        <v>5592.9501549999995</v>
      </c>
      <c r="BA6" s="7">
        <f t="shared" si="3"/>
        <v>5573.1795940000011</v>
      </c>
      <c r="BB6" s="7">
        <f t="shared" si="3"/>
        <v>3831.2252659999999</v>
      </c>
      <c r="BD6" s="7">
        <f t="shared" ref="BD6:BO6" si="4">SUM(BD7,BD17,BD16)</f>
        <v>3567.7968209999999</v>
      </c>
      <c r="BE6" s="7">
        <f t="shared" si="4"/>
        <v>4909.2470689999991</v>
      </c>
      <c r="BF6" s="7">
        <f t="shared" si="4"/>
        <v>3820.4317839999999</v>
      </c>
      <c r="BG6" s="7">
        <f t="shared" si="4"/>
        <v>5230.1966229999998</v>
      </c>
      <c r="BH6" s="7">
        <f t="shared" si="4"/>
        <v>5744.285903</v>
      </c>
      <c r="BI6" s="7">
        <f t="shared" si="4"/>
        <v>5442.0927699999993</v>
      </c>
      <c r="BJ6" s="7">
        <f t="shared" si="4"/>
        <v>6156.971912</v>
      </c>
      <c r="BK6" s="7">
        <f t="shared" si="4"/>
        <v>5782.0325899999989</v>
      </c>
      <c r="BL6" s="7">
        <f t="shared" si="4"/>
        <v>5607.9348499999996</v>
      </c>
      <c r="BM6" s="7">
        <f t="shared" si="4"/>
        <v>5735.3959800000002</v>
      </c>
      <c r="BN6" s="7">
        <f t="shared" si="4"/>
        <v>5388.7100379999993</v>
      </c>
      <c r="BO6" s="7">
        <f t="shared" si="4"/>
        <v>5073.315544</v>
      </c>
      <c r="BQ6" s="7">
        <f t="shared" ref="BQ6" si="5">SUM(BQ7,BQ17,BQ16)</f>
        <v>2703.5929409999999</v>
      </c>
      <c r="BR6" s="7">
        <f t="shared" ref="BR6" si="6">SUM(BR7,BR17,BR16)</f>
        <v>5048.8969619999998</v>
      </c>
      <c r="BS6" s="7">
        <f t="shared" ref="BS6" si="7">SUM(BS7,BS17,BS16)</f>
        <v>6120.8241239999998</v>
      </c>
      <c r="BT6" s="7">
        <f t="shared" ref="BT6" si="8">SUM(BT7,BT17,BT16)</f>
        <v>5970.7711710000012</v>
      </c>
      <c r="BU6" s="7">
        <f t="shared" ref="BU6" si="9">SUM(BU7,BU17,BU16)</f>
        <v>6233.8562339999989</v>
      </c>
      <c r="BV6" s="7">
        <f t="shared" ref="BV6" si="10">SUM(BV7,BV17,BV16)</f>
        <v>5700.1971669999994</v>
      </c>
      <c r="BW6" s="7">
        <f t="shared" ref="BW6" si="11">SUM(BW7,BW17,BW16)</f>
        <v>0</v>
      </c>
      <c r="BX6" s="7">
        <f t="shared" ref="BX6" si="12">SUM(BX7,BX17,BX16)</f>
        <v>0</v>
      </c>
      <c r="BY6" s="7">
        <f t="shared" ref="BY6" si="13">SUM(BY7,BY17,BY16)</f>
        <v>0</v>
      </c>
      <c r="BZ6" s="7">
        <f t="shared" ref="BZ6" si="14">SUM(BZ7,BZ17,BZ16)</f>
        <v>0</v>
      </c>
      <c r="CA6" s="7">
        <f t="shared" ref="CA6" si="15">SUM(CA7,CA17,CA16)</f>
        <v>0</v>
      </c>
      <c r="CB6" s="7">
        <f t="shared" ref="CB6" si="16">SUM(CB7,CB17,CB16)</f>
        <v>0</v>
      </c>
    </row>
    <row r="7" spans="2:80" ht="15.75" x14ac:dyDescent="0.25">
      <c r="B7" s="8" t="s">
        <v>189</v>
      </c>
      <c r="D7" s="9">
        <f t="shared" ref="D7:O7" si="17">SUM(D8:D15)</f>
        <v>2399.1321619999994</v>
      </c>
      <c r="E7" s="9">
        <f t="shared" si="17"/>
        <v>2630.1413670000002</v>
      </c>
      <c r="F7" s="9">
        <f t="shared" si="17"/>
        <v>3306.699302</v>
      </c>
      <c r="G7" s="9">
        <f t="shared" si="17"/>
        <v>3415.3080909999999</v>
      </c>
      <c r="H7" s="9">
        <f t="shared" si="17"/>
        <v>3079.9228069999999</v>
      </c>
      <c r="I7" s="9">
        <f t="shared" si="17"/>
        <v>2429.236347</v>
      </c>
      <c r="J7" s="9">
        <f t="shared" si="17"/>
        <v>3291.5507510000002</v>
      </c>
      <c r="K7" s="9">
        <f t="shared" si="17"/>
        <v>3399.2012669999999</v>
      </c>
      <c r="L7" s="9">
        <f t="shared" si="17"/>
        <v>3107.3674730000002</v>
      </c>
      <c r="M7" s="9">
        <f t="shared" si="17"/>
        <v>1961.2938940000001</v>
      </c>
      <c r="N7" s="9">
        <f t="shared" si="17"/>
        <v>1709.1714220000001</v>
      </c>
      <c r="O7" s="9">
        <f t="shared" si="17"/>
        <v>1881.2327099999998</v>
      </c>
      <c r="Q7" s="9">
        <f t="shared" ref="Q7:AB7" si="18">SUM(Q8:Q15)</f>
        <v>1765.8429649999998</v>
      </c>
      <c r="R7" s="9">
        <f t="shared" si="18"/>
        <v>2909.5752220000004</v>
      </c>
      <c r="S7" s="9">
        <f t="shared" si="18"/>
        <v>3544.4318509999998</v>
      </c>
      <c r="T7" s="9">
        <f t="shared" si="18"/>
        <v>3388.2480999999998</v>
      </c>
      <c r="U7" s="9">
        <f t="shared" si="18"/>
        <v>3542.2883710000001</v>
      </c>
      <c r="V7" s="9">
        <f t="shared" si="18"/>
        <v>3416.6564320000002</v>
      </c>
      <c r="W7" s="9">
        <f t="shared" si="18"/>
        <v>3833.9702679999996</v>
      </c>
      <c r="X7" s="9">
        <f t="shared" si="18"/>
        <v>4056.125759</v>
      </c>
      <c r="Y7" s="9">
        <f t="shared" si="18"/>
        <v>3864.8566719999994</v>
      </c>
      <c r="Z7" s="9">
        <f t="shared" si="18"/>
        <v>3982.2893320000003</v>
      </c>
      <c r="AA7" s="9">
        <f t="shared" si="18"/>
        <v>3698.0536749999997</v>
      </c>
      <c r="AB7" s="9">
        <f t="shared" si="18"/>
        <v>3436.7903729999998</v>
      </c>
      <c r="AD7" s="9">
        <f t="shared" ref="AD7:AO7" si="19">SUM(AD8:AD15)</f>
        <v>2371.259247</v>
      </c>
      <c r="AE7" s="9">
        <f t="shared" si="19"/>
        <v>3296.3459110000003</v>
      </c>
      <c r="AF7" s="9">
        <f t="shared" si="19"/>
        <v>3930.8774170000002</v>
      </c>
      <c r="AG7" s="9">
        <f t="shared" si="19"/>
        <v>3847.7566160000001</v>
      </c>
      <c r="AH7" s="9">
        <f t="shared" si="19"/>
        <v>3429.0013069999995</v>
      </c>
      <c r="AI7" s="9">
        <f t="shared" si="19"/>
        <v>3883.4537560000003</v>
      </c>
      <c r="AJ7" s="9">
        <f t="shared" si="19"/>
        <v>4388.8786599999994</v>
      </c>
      <c r="AK7" s="9">
        <f t="shared" si="19"/>
        <v>4601.7311319999999</v>
      </c>
      <c r="AL7" s="9">
        <f t="shared" si="19"/>
        <v>4376.6666740000001</v>
      </c>
      <c r="AM7" s="9">
        <f t="shared" si="19"/>
        <v>3989.1657180000002</v>
      </c>
      <c r="AN7" s="9">
        <f t="shared" si="19"/>
        <v>4366.8188250000003</v>
      </c>
      <c r="AO7" s="9">
        <f t="shared" si="19"/>
        <v>3968.1036999899998</v>
      </c>
      <c r="AQ7" s="9">
        <f t="shared" ref="AQ7:BB7" si="20">SUM(AQ8:AQ15)</f>
        <v>3267.6626490000003</v>
      </c>
      <c r="AR7" s="9">
        <f t="shared" si="20"/>
        <v>3309.9938980000002</v>
      </c>
      <c r="AS7" s="9">
        <f t="shared" si="20"/>
        <v>4242.7224850000002</v>
      </c>
      <c r="AT7" s="9">
        <f t="shared" si="20"/>
        <v>3739.0375179999996</v>
      </c>
      <c r="AU7" s="9">
        <f t="shared" si="20"/>
        <v>3398.2012110000001</v>
      </c>
      <c r="AV7" s="9">
        <f t="shared" si="20"/>
        <v>4672.8211410000004</v>
      </c>
      <c r="AW7" s="9">
        <f t="shared" si="20"/>
        <v>5223.6102599999986</v>
      </c>
      <c r="AX7" s="9">
        <f t="shared" si="20"/>
        <v>4856.410637</v>
      </c>
      <c r="AY7" s="9">
        <f t="shared" si="20"/>
        <v>4383.4815069999995</v>
      </c>
      <c r="AZ7" s="9">
        <f t="shared" si="20"/>
        <v>4611.0663530000002</v>
      </c>
      <c r="BA7" s="9">
        <f t="shared" si="20"/>
        <v>4657.3388800000012</v>
      </c>
      <c r="BB7" s="9">
        <f t="shared" si="20"/>
        <v>2970.3097669999997</v>
      </c>
      <c r="BD7" s="9">
        <f t="shared" ref="BD7:BO7" si="21">SUM(BD8:BD15)</f>
        <v>2694.404837</v>
      </c>
      <c r="BE7" s="9">
        <f t="shared" si="21"/>
        <v>4083.3392359999993</v>
      </c>
      <c r="BF7" s="9">
        <f t="shared" si="21"/>
        <v>3090.6636189999999</v>
      </c>
      <c r="BG7" s="9">
        <f t="shared" si="21"/>
        <v>4589.8081590000002</v>
      </c>
      <c r="BH7" s="9">
        <f t="shared" si="21"/>
        <v>4936.9692230000001</v>
      </c>
      <c r="BI7" s="9">
        <f t="shared" si="21"/>
        <v>4589.564899</v>
      </c>
      <c r="BJ7" s="9">
        <f t="shared" si="21"/>
        <v>5208.3583769999996</v>
      </c>
      <c r="BK7" s="9">
        <f t="shared" si="21"/>
        <v>4830.9814809999998</v>
      </c>
      <c r="BL7" s="9">
        <f t="shared" si="21"/>
        <v>4590.2796209999997</v>
      </c>
      <c r="BM7" s="9">
        <f t="shared" si="21"/>
        <v>4689.8363610000006</v>
      </c>
      <c r="BN7" s="9">
        <f t="shared" si="21"/>
        <v>4354.1079959999997</v>
      </c>
      <c r="BO7" s="9">
        <f t="shared" si="21"/>
        <v>4171.5787549999995</v>
      </c>
      <c r="BP7" s="9"/>
      <c r="BQ7" s="9">
        <f t="shared" ref="BQ7" si="22">SUM(BQ8:BQ15)</f>
        <v>1763.3508300000001</v>
      </c>
      <c r="BR7" s="9">
        <f t="shared" ref="BR7" si="23">SUM(BR8:BR15)</f>
        <v>4115.4070400000001</v>
      </c>
      <c r="BS7" s="9">
        <f t="shared" ref="BS7" si="24">SUM(BS8:BS15)</f>
        <v>5139.4032999999999</v>
      </c>
      <c r="BT7" s="9">
        <f t="shared" ref="BT7" si="25">SUM(BT8:BT15)</f>
        <v>4961.7171190000008</v>
      </c>
      <c r="BU7" s="9">
        <f t="shared" ref="BU7" si="26">SUM(BU8:BU15)</f>
        <v>5185.4987519999995</v>
      </c>
      <c r="BV7" s="9">
        <f t="shared" ref="BV7" si="27">SUM(BV8:BV15)</f>
        <v>4663.8321589999996</v>
      </c>
      <c r="BW7" s="9">
        <f t="shared" ref="BW7" si="28">SUM(BW8:BW15)</f>
        <v>0</v>
      </c>
      <c r="BX7" s="9">
        <f t="shared" ref="BX7" si="29">SUM(BX8:BX15)</f>
        <v>0</v>
      </c>
      <c r="BY7" s="9">
        <f t="shared" ref="BY7" si="30">SUM(BY8:BY15)</f>
        <v>0</v>
      </c>
      <c r="BZ7" s="9">
        <f t="shared" ref="BZ7" si="31">SUM(BZ8:BZ15)</f>
        <v>0</v>
      </c>
      <c r="CA7" s="9">
        <f t="shared" ref="CA7" si="32">SUM(CA8:CA15)</f>
        <v>0</v>
      </c>
      <c r="CB7" s="9">
        <f t="shared" ref="CB7" si="33">SUM(CB8:CB15)</f>
        <v>0</v>
      </c>
    </row>
    <row r="8" spans="2:80" ht="15.75" x14ac:dyDescent="0.25">
      <c r="B8" s="10" t="s">
        <v>112</v>
      </c>
      <c r="D8" s="11">
        <f>'Volume RTK North'!D8+'Volume RTK South'!D8</f>
        <v>169.62053900000001</v>
      </c>
      <c r="E8" s="11">
        <f>'Volume RTK North'!E8+'Volume RTK South'!E8</f>
        <v>1911.1475579999999</v>
      </c>
      <c r="F8" s="11">
        <f>'Volume RTK North'!F8+'Volume RTK South'!F8</f>
        <v>2616.1029749999998</v>
      </c>
      <c r="G8" s="11">
        <f>'Volume RTK North'!G8+'Volume RTK South'!G8</f>
        <v>2649.878494</v>
      </c>
      <c r="H8" s="11">
        <f>'Volume RTK North'!H8+'Volume RTK South'!H8</f>
        <v>2055.7222339999998</v>
      </c>
      <c r="I8" s="11">
        <f>'Volume RTK North'!I8+'Volume RTK South'!I8</f>
        <v>947.54224599999998</v>
      </c>
      <c r="J8" s="11">
        <f>'Volume RTK North'!J8+'Volume RTK South'!J8</f>
        <v>361.05799500000001</v>
      </c>
      <c r="K8" s="11">
        <f>'Volume RTK North'!K8+'Volume RTK South'!K8</f>
        <v>182.78065100000001</v>
      </c>
      <c r="L8" s="11">
        <f>'Volume RTK North'!L8+'Volume RTK South'!L8</f>
        <v>130.11925199999999</v>
      </c>
      <c r="M8" s="11">
        <f>'Volume RTK North'!M8+'Volume RTK South'!M8</f>
        <v>95.372065000000006</v>
      </c>
      <c r="N8" s="11">
        <f>'Volume RTK North'!N8+'Volume RTK South'!N8</f>
        <v>86.039562000000004</v>
      </c>
      <c r="O8" s="11">
        <f>'Volume RTK North'!O8+'Volume RTK South'!O8</f>
        <v>175.43123600000001</v>
      </c>
      <c r="Q8" s="11">
        <f>'Volume RTK North'!Q8+'Volume RTK South'!Q8</f>
        <v>851.44972099999995</v>
      </c>
      <c r="R8" s="11">
        <f>'Volume RTK North'!R8+'Volume RTK South'!R8</f>
        <v>2272.319356</v>
      </c>
      <c r="S8" s="11">
        <f>'Volume RTK North'!S8+'Volume RTK South'!S8</f>
        <v>2878.502645</v>
      </c>
      <c r="T8" s="11">
        <f>'Volume RTK North'!T8+'Volume RTK South'!T8</f>
        <v>2514.9683219999997</v>
      </c>
      <c r="U8" s="11">
        <f>'Volume RTK North'!U8+'Volume RTK South'!U8</f>
        <v>2413.0258960000001</v>
      </c>
      <c r="V8" s="11">
        <f>'Volume RTK North'!V8+'Volume RTK South'!V8</f>
        <v>1272.4665500000001</v>
      </c>
      <c r="W8" s="11">
        <f>'Volume RTK North'!W8+'Volume RTK South'!W8</f>
        <v>619.45914999999991</v>
      </c>
      <c r="X8" s="11">
        <f>'Volume RTK North'!X8+'Volume RTK South'!X8</f>
        <v>447.99955199999999</v>
      </c>
      <c r="Y8" s="11">
        <f>'Volume RTK North'!Y8+'Volume RTK South'!Y8</f>
        <v>178.126689</v>
      </c>
      <c r="Z8" s="11">
        <f>'Volume RTK North'!Z8+'Volume RTK South'!Z8</f>
        <v>208.222522</v>
      </c>
      <c r="AA8" s="11">
        <f>'Volume RTK North'!AA8+'Volume RTK South'!AA8</f>
        <v>364.80664300000001</v>
      </c>
      <c r="AB8" s="11">
        <f>'Volume RTK North'!AB8+'Volume RTK South'!AB8</f>
        <v>398.06726200000003</v>
      </c>
      <c r="AD8" s="11">
        <f>'Volume RTK North'!AD8+'Volume RTK South'!AD8</f>
        <v>934.13200199999994</v>
      </c>
      <c r="AE8" s="11">
        <f>'Volume RTK North'!AE8+'Volume RTK South'!AE8</f>
        <v>2459.6752190000002</v>
      </c>
      <c r="AF8" s="11">
        <f>'Volume RTK North'!AF8+'Volume RTK South'!AF8</f>
        <v>3176.9322240000001</v>
      </c>
      <c r="AG8" s="11">
        <f>'Volume RTK North'!AG8+'Volume RTK South'!AG8</f>
        <v>3000.9347459999999</v>
      </c>
      <c r="AH8" s="11">
        <f>'Volume RTK North'!AH8+'Volume RTK South'!AH8</f>
        <v>2370.9591909999999</v>
      </c>
      <c r="AI8" s="11">
        <f>'Volume RTK North'!AI8+'Volume RTK South'!AI8</f>
        <v>2397.7762889999999</v>
      </c>
      <c r="AJ8" s="11">
        <f>'Volume RTK North'!AJ8+'Volume RTK South'!AJ8</f>
        <v>965.91916400000002</v>
      </c>
      <c r="AK8" s="11">
        <f>'Volume RTK North'!AK8+'Volume RTK South'!AK8</f>
        <v>734.69754999999998</v>
      </c>
      <c r="AL8" s="11">
        <f>'Volume RTK North'!AL8+'Volume RTK South'!AL8</f>
        <v>612.75609500000007</v>
      </c>
      <c r="AM8" s="11">
        <f>'Volume RTK North'!AM8+'Volume RTK South'!AM8</f>
        <v>691.1591830000001</v>
      </c>
      <c r="AN8" s="11">
        <f>'Volume RTK North'!AN8+'Volume RTK South'!AN8</f>
        <v>537.88782000000003</v>
      </c>
      <c r="AO8" s="11">
        <f>'Volume RTK North'!AO8+'Volume RTK South'!AO8</f>
        <v>255.257497</v>
      </c>
      <c r="AQ8" s="11">
        <f>'Volume RTK North'!AQ8+'Volume RTK South'!AQ8</f>
        <v>1942.1827910000002</v>
      </c>
      <c r="AR8" s="11">
        <f>'Volume RTK North'!AR8+'Volume RTK South'!AR8</f>
        <v>2532.9592590000002</v>
      </c>
      <c r="AS8" s="11">
        <f>'Volume RTK North'!AS8+'Volume RTK South'!AS8</f>
        <v>3268.2451529999998</v>
      </c>
      <c r="AT8" s="11">
        <f>'Volume RTK North'!AT8+'Volume RTK South'!AT8</f>
        <v>2598.366622</v>
      </c>
      <c r="AU8" s="11">
        <f>'Volume RTK North'!AU8+'Volume RTK South'!AU8</f>
        <v>2021.1266760000001</v>
      </c>
      <c r="AV8" s="11">
        <f>'Volume RTK North'!AV8+'Volume RTK South'!AV8</f>
        <v>852.43902800000001</v>
      </c>
      <c r="AW8" s="11">
        <f>'Volume RTK North'!AW8+'Volume RTK South'!AW8</f>
        <v>484.97769</v>
      </c>
      <c r="AX8" s="11">
        <f>'Volume RTK North'!AX8+'Volume RTK South'!AX8</f>
        <v>453.43381999999997</v>
      </c>
      <c r="AY8" s="11">
        <f>'Volume RTK North'!AY8+'Volume RTK South'!AY8</f>
        <v>433.34607699999998</v>
      </c>
      <c r="AZ8" s="11">
        <f>'Volume RTK North'!AZ8+'Volume RTK South'!AZ8</f>
        <v>739.71218799999997</v>
      </c>
      <c r="BA8" s="11">
        <f>'Volume RTK North'!BA8+'Volume RTK South'!BA8</f>
        <v>819.29821200000004</v>
      </c>
      <c r="BB8" s="11">
        <f>'Volume RTK North'!BB8+'Volume RTK South'!BB8</f>
        <v>299.03800200000001</v>
      </c>
      <c r="BD8" s="11">
        <f>'Volume RTK North'!BD8+'Volume RTK South'!BD8</f>
        <v>1585.000395</v>
      </c>
      <c r="BE8" s="11">
        <f>'Volume RTK North'!BE8+'Volume RTK South'!BE8</f>
        <v>2995.1420249999996</v>
      </c>
      <c r="BF8" s="11">
        <f>'Volume RTK North'!BF8+'Volume RTK South'!BF8</f>
        <v>2230.278953</v>
      </c>
      <c r="BG8" s="11">
        <f>'Volume RTK North'!BG8+'Volume RTK South'!BG8</f>
        <v>3336.9885670000003</v>
      </c>
      <c r="BH8" s="11">
        <f>'Volume RTK North'!BH8+'Volume RTK South'!BH8</f>
        <v>3426.042813</v>
      </c>
      <c r="BI8" s="11">
        <f>'Volume RTK North'!BI8+'Volume RTK South'!BI8</f>
        <v>1734.5160249999999</v>
      </c>
      <c r="BJ8" s="11">
        <f>'Volume RTK North'!BJ8+'Volume RTK South'!BJ8</f>
        <v>1014.458214</v>
      </c>
      <c r="BK8" s="11">
        <f>'Volume RTK North'!BK8+'Volume RTK South'!BK8</f>
        <v>530.45997</v>
      </c>
      <c r="BL8" s="11">
        <f>'Volume RTK North'!BL8+'Volume RTK South'!BL8</f>
        <v>327.51763400000004</v>
      </c>
      <c r="BM8" s="11">
        <f>'Volume RTK North'!BM8+'Volume RTK South'!BM8</f>
        <v>149.427977</v>
      </c>
      <c r="BN8" s="11">
        <f>'Volume RTK North'!BN8+'Volume RTK South'!BN8</f>
        <v>69.608677999999998</v>
      </c>
      <c r="BO8" s="11">
        <f>'Volume RTK North'!BO8+'Volume RTK South'!BO8</f>
        <v>53.633718000000002</v>
      </c>
      <c r="BQ8" s="11">
        <f>'Volume RTK North'!BQ8+'Volume RTK South'!BQ8</f>
        <v>334.67782700000004</v>
      </c>
      <c r="BR8" s="11">
        <f>'Volume RTK North'!BR8+'Volume RTK South'!BR8</f>
        <v>2940.564429</v>
      </c>
      <c r="BS8" s="11">
        <f>'Volume RTK North'!BS8+'Volume RTK South'!BS8</f>
        <v>4036.109657</v>
      </c>
      <c r="BT8" s="11">
        <f>'Volume RTK North'!BT8+'Volume RTK South'!BT8</f>
        <v>3669.5863390000004</v>
      </c>
      <c r="BU8" s="11">
        <f>'Volume RTK North'!BU8+'Volume RTK South'!BU8</f>
        <v>3589.3174990000002</v>
      </c>
      <c r="BV8" s="11">
        <f>'Volume RTK North'!BV8+'Volume RTK South'!BV8</f>
        <v>2394.0341549999998</v>
      </c>
      <c r="BW8" s="11">
        <f>'Volume RTK North'!BW8+'Volume RTK South'!BW8</f>
        <v>0</v>
      </c>
      <c r="BX8" s="11">
        <f>'Volume RTK North'!BX8+'Volume RTK South'!BX8</f>
        <v>0</v>
      </c>
      <c r="BY8" s="11">
        <f>'Volume RTK North'!BY8+'Volume RTK South'!BY8</f>
        <v>0</v>
      </c>
      <c r="BZ8" s="11">
        <f>'Volume RTK North'!BZ8+'Volume RTK South'!BZ8</f>
        <v>0</v>
      </c>
      <c r="CA8" s="11">
        <f>'Volume RTK North'!CA8+'Volume RTK South'!CA8</f>
        <v>0</v>
      </c>
      <c r="CB8" s="11">
        <f>'Volume RTK North'!CB8+'Volume RTK South'!CB8</f>
        <v>0</v>
      </c>
    </row>
    <row r="9" spans="2:80" ht="15.75" x14ac:dyDescent="0.25">
      <c r="B9" s="10" t="s">
        <v>108</v>
      </c>
      <c r="D9" s="11">
        <f>'Volume RTK North'!D9+'Volume RTK South'!D9</f>
        <v>216.26351600000001</v>
      </c>
      <c r="E9" s="11">
        <f>'Volume RTK North'!E9+'Volume RTK South'!E9</f>
        <v>395.03700500000002</v>
      </c>
      <c r="F9" s="11">
        <f>'Volume RTK North'!F9+'Volume RTK South'!F9</f>
        <v>487.85619700000001</v>
      </c>
      <c r="G9" s="11">
        <f>'Volume RTK North'!G9+'Volume RTK South'!G9</f>
        <v>535.26649299999997</v>
      </c>
      <c r="H9" s="11">
        <f>'Volume RTK North'!H9+'Volume RTK South'!H9</f>
        <v>526.415615</v>
      </c>
      <c r="I9" s="11">
        <f>'Volume RTK North'!I9+'Volume RTK South'!I9</f>
        <v>472.96597700000001</v>
      </c>
      <c r="J9" s="11">
        <f>'Volume RTK North'!J9+'Volume RTK South'!J9</f>
        <v>354.22674899999998</v>
      </c>
      <c r="K9" s="11">
        <f>'Volume RTK North'!K9+'Volume RTK South'!K9</f>
        <v>316.308402</v>
      </c>
      <c r="L9" s="11">
        <f>'Volume RTK North'!L9+'Volume RTK South'!L9</f>
        <v>322.78646500000002</v>
      </c>
      <c r="M9" s="11">
        <f>'Volume RTK North'!M9+'Volume RTK South'!M9</f>
        <v>377.761324</v>
      </c>
      <c r="N9" s="11">
        <f>'Volume RTK North'!N9+'Volume RTK South'!N9</f>
        <v>438.98752899999999</v>
      </c>
      <c r="O9" s="11">
        <f>'Volume RTK North'!O9+'Volume RTK South'!O9</f>
        <v>404.86467299999998</v>
      </c>
      <c r="Q9" s="11">
        <f>'Volume RTK North'!Q9+'Volume RTK South'!Q9</f>
        <v>402.66225500000002</v>
      </c>
      <c r="R9" s="11">
        <f>'Volume RTK North'!R9+'Volume RTK South'!R9</f>
        <v>407.24751400000002</v>
      </c>
      <c r="S9" s="11">
        <f>'Volume RTK North'!S9+'Volume RTK South'!S9</f>
        <v>517.98906099999999</v>
      </c>
      <c r="T9" s="11">
        <f>'Volume RTK North'!T9+'Volume RTK South'!T9</f>
        <v>588.47038999999995</v>
      </c>
      <c r="U9" s="11">
        <f>'Volume RTK North'!U9+'Volume RTK South'!U9</f>
        <v>519.95525399999997</v>
      </c>
      <c r="V9" s="11">
        <f>'Volume RTK North'!V9+'Volume RTK South'!V9</f>
        <v>437.873199</v>
      </c>
      <c r="W9" s="11">
        <f>'Volume RTK North'!W9+'Volume RTK South'!W9</f>
        <v>520.80395099999998</v>
      </c>
      <c r="X9" s="11">
        <f>'Volume RTK North'!X9+'Volume RTK South'!X9</f>
        <v>428.81667199999998</v>
      </c>
      <c r="Y9" s="11">
        <f>'Volume RTK North'!Y9+'Volume RTK South'!Y9</f>
        <v>434.41904599999998</v>
      </c>
      <c r="Z9" s="11">
        <f>'Volume RTK North'!Z9+'Volume RTK South'!Z9</f>
        <v>529.76868999999999</v>
      </c>
      <c r="AA9" s="11">
        <f>'Volume RTK North'!AA9+'Volume RTK South'!AA9</f>
        <v>506.08288199999998</v>
      </c>
      <c r="AB9" s="11">
        <f>'Volume RTK North'!AB9+'Volume RTK South'!AB9</f>
        <v>529.05604299999993</v>
      </c>
      <c r="AD9" s="11">
        <f>'Volume RTK North'!AD9+'Volume RTK South'!AD9</f>
        <v>446.26511599999998</v>
      </c>
      <c r="AE9" s="11">
        <f>'Volume RTK North'!AE9+'Volume RTK South'!AE9</f>
        <v>515.19917800000007</v>
      </c>
      <c r="AF9" s="11">
        <f>'Volume RTK North'!AF9+'Volume RTK South'!AF9</f>
        <v>578.46220200000005</v>
      </c>
      <c r="AG9" s="11">
        <f>'Volume RTK North'!AG9+'Volume RTK South'!AG9</f>
        <v>632.17424999999992</v>
      </c>
      <c r="AH9" s="11">
        <f>'Volume RTK North'!AH9+'Volume RTK South'!AH9</f>
        <v>499.67931599999997</v>
      </c>
      <c r="AI9" s="11">
        <f>'Volume RTK North'!AI9+'Volume RTK South'!AI9</f>
        <v>584.67244099999994</v>
      </c>
      <c r="AJ9" s="11">
        <f>'Volume RTK North'!AJ9+'Volume RTK South'!AJ9</f>
        <v>509.672392</v>
      </c>
      <c r="AK9" s="11">
        <f>'Volume RTK North'!AK9+'Volume RTK South'!AK9</f>
        <v>486.21389099999999</v>
      </c>
      <c r="AL9" s="11">
        <f>'Volume RTK North'!AL9+'Volume RTK South'!AL9</f>
        <v>524.42046400000004</v>
      </c>
      <c r="AM9" s="11">
        <f>'Volume RTK North'!AM9+'Volume RTK South'!AM9</f>
        <v>475.60856999999999</v>
      </c>
      <c r="AN9" s="11">
        <f>'Volume RTK North'!AN9+'Volume RTK South'!AN9</f>
        <v>515.80616099999997</v>
      </c>
      <c r="AO9" s="11">
        <f>'Volume RTK North'!AO9+'Volume RTK South'!AO9</f>
        <v>603.39547999000001</v>
      </c>
      <c r="AQ9" s="11">
        <f>'Volume RTK North'!AQ9+'Volume RTK South'!AQ9</f>
        <v>461.21155999999996</v>
      </c>
      <c r="AR9" s="11">
        <f>'Volume RTK North'!AR9+'Volume RTK South'!AR9</f>
        <v>446.22970900000001</v>
      </c>
      <c r="AS9" s="11">
        <f>'Volume RTK North'!AS9+'Volume RTK South'!AS9</f>
        <v>622.22288100000003</v>
      </c>
      <c r="AT9" s="11">
        <f>'Volume RTK North'!AT9+'Volume RTK South'!AT9</f>
        <v>631.90065200000004</v>
      </c>
      <c r="AU9" s="11">
        <f>'Volume RTK North'!AU9+'Volume RTK South'!AU9</f>
        <v>579.33901800000001</v>
      </c>
      <c r="AV9" s="11">
        <f>'Volume RTK North'!AV9+'Volume RTK South'!AV9</f>
        <v>629.96867399999996</v>
      </c>
      <c r="AW9" s="11">
        <f>'Volume RTK North'!AW9+'Volume RTK South'!AW9</f>
        <v>597.87030299999992</v>
      </c>
      <c r="AX9" s="11">
        <f>'Volume RTK North'!AX9+'Volume RTK South'!AX9</f>
        <v>494.52903199999997</v>
      </c>
      <c r="AY9" s="11">
        <f>'Volume RTK North'!AY9+'Volume RTK South'!AY9</f>
        <v>542.620092</v>
      </c>
      <c r="AZ9" s="11">
        <f>'Volume RTK North'!AZ9+'Volume RTK South'!AZ9</f>
        <v>593.32155399999999</v>
      </c>
      <c r="BA9" s="11">
        <f>'Volume RTK North'!BA9+'Volume RTK South'!BA9</f>
        <v>664.73641800000007</v>
      </c>
      <c r="BB9" s="11">
        <f>'Volume RTK North'!BB9+'Volume RTK South'!BB9</f>
        <v>597.08485999999994</v>
      </c>
      <c r="BD9" s="11">
        <f>'Volume RTK North'!BD9+'Volume RTK South'!BD9</f>
        <v>402.38085100000001</v>
      </c>
      <c r="BE9" s="11">
        <f>'Volume RTK North'!BE9+'Volume RTK South'!BE9</f>
        <v>540.97648300000003</v>
      </c>
      <c r="BF9" s="11">
        <f>'Volume RTK North'!BF9+'Volume RTK South'!BF9</f>
        <v>561.96058399999993</v>
      </c>
      <c r="BG9" s="11">
        <f>'Volume RTK North'!BG9+'Volume RTK South'!BG9</f>
        <v>663.53443799999991</v>
      </c>
      <c r="BH9" s="11">
        <f>'Volume RTK North'!BH9+'Volume RTK South'!BH9</f>
        <v>631.76501800000005</v>
      </c>
      <c r="BI9" s="11">
        <f>'Volume RTK North'!BI9+'Volume RTK South'!BI9</f>
        <v>649.35974299999998</v>
      </c>
      <c r="BJ9" s="11">
        <f>'Volume RTK North'!BJ9+'Volume RTK South'!BJ9</f>
        <v>707.36651200000006</v>
      </c>
      <c r="BK9" s="11">
        <f>'Volume RTK North'!BK9+'Volume RTK South'!BK9</f>
        <v>710.34897100000001</v>
      </c>
      <c r="BL9" s="11">
        <f>'Volume RTK North'!BL9+'Volume RTK South'!BL9</f>
        <v>661.59083900000007</v>
      </c>
      <c r="BM9" s="11">
        <f>'Volume RTK North'!BM9+'Volume RTK South'!BM9</f>
        <v>712.14167599999996</v>
      </c>
      <c r="BN9" s="11">
        <f>'Volume RTK North'!BN9+'Volume RTK South'!BN9</f>
        <v>614.37646899999993</v>
      </c>
      <c r="BO9" s="11">
        <f>'Volume RTK North'!BO9+'Volume RTK South'!BO9</f>
        <v>674.16906200000005</v>
      </c>
      <c r="BQ9" s="11">
        <f>'Volume RTK North'!BQ9+'Volume RTK South'!BQ9</f>
        <v>444.99060800000001</v>
      </c>
      <c r="BR9" s="11">
        <f>'Volume RTK North'!BR9+'Volume RTK South'!BR9</f>
        <v>602.94755800000007</v>
      </c>
      <c r="BS9" s="11">
        <f>'Volume RTK North'!BS9+'Volume RTK South'!BS9</f>
        <v>704.47478000000001</v>
      </c>
      <c r="BT9" s="11">
        <f>'Volume RTK North'!BT9+'Volume RTK South'!BT9</f>
        <v>786.66857100000004</v>
      </c>
      <c r="BU9" s="11">
        <f>'Volume RTK North'!BU9+'Volume RTK South'!BU9</f>
        <v>755.98611399999993</v>
      </c>
      <c r="BV9" s="11">
        <f>'Volume RTK North'!BV9+'Volume RTK South'!BV9</f>
        <v>826.85876399999995</v>
      </c>
      <c r="BW9" s="11">
        <f>'Volume RTK North'!BW9+'Volume RTK South'!BW9</f>
        <v>0</v>
      </c>
      <c r="BX9" s="11">
        <f>'Volume RTK North'!BX9+'Volume RTK South'!BX9</f>
        <v>0</v>
      </c>
      <c r="BY9" s="11">
        <f>'Volume RTK North'!BY9+'Volume RTK South'!BY9</f>
        <v>0</v>
      </c>
      <c r="BZ9" s="11">
        <f>'Volume RTK North'!BZ9+'Volume RTK South'!BZ9</f>
        <v>0</v>
      </c>
      <c r="CA9" s="11">
        <f>'Volume RTK North'!CA9+'Volume RTK South'!CA9</f>
        <v>0</v>
      </c>
      <c r="CB9" s="11">
        <f>'Volume RTK North'!CB9+'Volume RTK South'!CB9</f>
        <v>0</v>
      </c>
    </row>
    <row r="10" spans="2:80" ht="15.75" x14ac:dyDescent="0.25">
      <c r="B10" s="10" t="s">
        <v>111</v>
      </c>
      <c r="D10" s="11">
        <f>'Volume RTK North'!D10+'Volume RTK South'!D10</f>
        <v>1708.5253399999999</v>
      </c>
      <c r="E10" s="11">
        <f>'Volume RTK North'!E10+'Volume RTK South'!E10</f>
        <v>147.13315</v>
      </c>
      <c r="F10" s="11">
        <f>'Volume RTK North'!F10+'Volume RTK South'!F10</f>
        <v>1.4444429999999999</v>
      </c>
      <c r="G10" s="11">
        <f>'Volume RTK North'!G10+'Volume RTK South'!G10</f>
        <v>0</v>
      </c>
      <c r="H10" s="11">
        <f>'Volume RTK North'!H10+'Volume RTK South'!H10</f>
        <v>0</v>
      </c>
      <c r="I10" s="11">
        <f>'Volume RTK North'!I10+'Volume RTK South'!I10</f>
        <v>343.22599500000001</v>
      </c>
      <c r="J10" s="11">
        <f>'Volume RTK North'!J10+'Volume RTK South'!J10</f>
        <v>1978.4570480000002</v>
      </c>
      <c r="K10" s="11">
        <f>'Volume RTK North'!K10+'Volume RTK South'!K10</f>
        <v>2230.6509569999998</v>
      </c>
      <c r="L10" s="11">
        <f>'Volume RTK North'!L10+'Volume RTK South'!L10</f>
        <v>1944.8390009999998</v>
      </c>
      <c r="M10" s="11">
        <f>'Volume RTK North'!M10+'Volume RTK South'!M10</f>
        <v>705.93716900000004</v>
      </c>
      <c r="N10" s="11">
        <f>'Volume RTK North'!N10+'Volume RTK South'!N10</f>
        <v>482.40183500000001</v>
      </c>
      <c r="O10" s="11">
        <f>'Volume RTK North'!O10+'Volume RTK South'!O10</f>
        <v>672.78239299999996</v>
      </c>
      <c r="Q10" s="11">
        <f>'Volume RTK North'!Q10+'Volume RTK South'!Q10</f>
        <v>113.381199</v>
      </c>
      <c r="R10" s="11">
        <f>'Volume RTK North'!R10+'Volume RTK South'!R10</f>
        <v>6.8058079999999999</v>
      </c>
      <c r="S10" s="11">
        <f>'Volume RTK North'!S10+'Volume RTK South'!S10</f>
        <v>0</v>
      </c>
      <c r="T10" s="11">
        <f>'Volume RTK North'!T10+'Volume RTK South'!T10</f>
        <v>0</v>
      </c>
      <c r="U10" s="11">
        <f>'Volume RTK North'!U10+'Volume RTK South'!U10</f>
        <v>8.6108010000000004</v>
      </c>
      <c r="V10" s="11">
        <f>'Volume RTK North'!V10+'Volume RTK South'!V10</f>
        <v>1234.8126540000001</v>
      </c>
      <c r="W10" s="11">
        <f>'Volume RTK North'!W10+'Volume RTK South'!W10</f>
        <v>2256.6577749999997</v>
      </c>
      <c r="X10" s="11">
        <f>'Volume RTK North'!X10+'Volume RTK South'!X10</f>
        <v>2716.6200590000003</v>
      </c>
      <c r="Y10" s="11">
        <f>'Volume RTK North'!Y10+'Volume RTK South'!Y10</f>
        <v>2771.58122</v>
      </c>
      <c r="Z10" s="11">
        <f>'Volume RTK North'!Z10+'Volume RTK South'!Z10</f>
        <v>2787.873497</v>
      </c>
      <c r="AA10" s="11">
        <f>'Volume RTK North'!AA10+'Volume RTK South'!AA10</f>
        <v>2379.4008269999999</v>
      </c>
      <c r="AB10" s="11">
        <f>'Volume RTK North'!AB10+'Volume RTK South'!AB10</f>
        <v>2139.0831269999999</v>
      </c>
      <c r="AD10" s="11">
        <f>'Volume RTK North'!AD10+'Volume RTK South'!AD10</f>
        <v>609.522875</v>
      </c>
      <c r="AE10" s="11">
        <f>'Volume RTK North'!AE10+'Volume RTK South'!AE10</f>
        <v>73.753831000000005</v>
      </c>
      <c r="AF10" s="11">
        <f>'Volume RTK North'!AF10+'Volume RTK South'!AF10</f>
        <v>0</v>
      </c>
      <c r="AG10" s="11">
        <f>'Volume RTK North'!AG10+'Volume RTK South'!AG10</f>
        <v>0</v>
      </c>
      <c r="AH10" s="11">
        <f>'Volume RTK North'!AH10+'Volume RTK South'!AH10</f>
        <v>33.737178</v>
      </c>
      <c r="AI10" s="11">
        <f>'Volume RTK North'!AI10+'Volume RTK South'!AI10</f>
        <v>327.83418499999999</v>
      </c>
      <c r="AJ10" s="11">
        <f>'Volume RTK North'!AJ10+'Volume RTK South'!AJ10</f>
        <v>2341.4123610000001</v>
      </c>
      <c r="AK10" s="11">
        <f>'Volume RTK North'!AK10+'Volume RTK South'!AK10</f>
        <v>2803.5282269999998</v>
      </c>
      <c r="AL10" s="11">
        <f>'Volume RTK North'!AL10+'Volume RTK South'!AL10</f>
        <v>2731.4375569999997</v>
      </c>
      <c r="AM10" s="11">
        <f>'Volume RTK North'!AM10+'Volume RTK South'!AM10</f>
        <v>2248.7981380000001</v>
      </c>
      <c r="AN10" s="11">
        <f>'Volume RTK North'!AN10+'Volume RTK South'!AN10</f>
        <v>2798.0980220000001</v>
      </c>
      <c r="AO10" s="11">
        <f>'Volume RTK North'!AO10+'Volume RTK South'!AO10</f>
        <v>2464.9139299999997</v>
      </c>
      <c r="AQ10" s="11">
        <f>'Volume RTK North'!AQ10+'Volume RTK South'!AQ10</f>
        <v>415.34414500000003</v>
      </c>
      <c r="AR10" s="11">
        <f>'Volume RTK North'!AR10+'Volume RTK South'!AR10</f>
        <v>74.140707000000006</v>
      </c>
      <c r="AS10" s="11">
        <f>'Volume RTK North'!AS10+'Volume RTK South'!AS10</f>
        <v>15.008298</v>
      </c>
      <c r="AT10" s="11">
        <f>'Volume RTK North'!AT10+'Volume RTK South'!AT10</f>
        <v>34.903503000000001</v>
      </c>
      <c r="AU10" s="11">
        <f>'Volume RTK North'!AU10+'Volume RTK South'!AU10</f>
        <v>111.762523</v>
      </c>
      <c r="AV10" s="11">
        <f>'Volume RTK North'!AV10+'Volume RTK South'!AV10</f>
        <v>2575.9046579999999</v>
      </c>
      <c r="AW10" s="11">
        <f>'Volume RTK North'!AW10+'Volume RTK South'!AW10</f>
        <v>3444.6614289999998</v>
      </c>
      <c r="AX10" s="11">
        <f>'Volume RTK North'!AX10+'Volume RTK South'!AX10</f>
        <v>3342.4637790000002</v>
      </c>
      <c r="AY10" s="11">
        <f>'Volume RTK North'!AY10+'Volume RTK South'!AY10</f>
        <v>2963.3850929999999</v>
      </c>
      <c r="AZ10" s="11">
        <f>'Volume RTK North'!AZ10+'Volume RTK South'!AZ10</f>
        <v>2757.6521639999996</v>
      </c>
      <c r="BA10" s="11">
        <f>'Volume RTK North'!BA10+'Volume RTK South'!BA10</f>
        <v>2568.9127830000002</v>
      </c>
      <c r="BB10" s="11">
        <f>'Volume RTK North'!BB10+'Volume RTK South'!BB10</f>
        <v>1241.6888319999998</v>
      </c>
      <c r="BD10" s="11">
        <f>'Volume RTK North'!BD10+'Volume RTK South'!BD10</f>
        <v>60.46875</v>
      </c>
      <c r="BE10" s="11">
        <f>'Volume RTK North'!BE10+'Volume RTK South'!BE10</f>
        <v>73.095562000000001</v>
      </c>
      <c r="BF10" s="11">
        <f>'Volume RTK North'!BF10+'Volume RTK South'!BF10</f>
        <v>14.966994</v>
      </c>
      <c r="BG10" s="11">
        <f>'Volume RTK North'!BG10+'Volume RTK South'!BG10</f>
        <v>0</v>
      </c>
      <c r="BH10" s="11">
        <f>'Volume RTK North'!BH10+'Volume RTK South'!BH10</f>
        <v>3.0471000000000002E-2</v>
      </c>
      <c r="BI10" s="11">
        <f>'Volume RTK North'!BI10+'Volume RTK South'!BI10</f>
        <v>1431.483015</v>
      </c>
      <c r="BJ10" s="11">
        <f>'Volume RTK North'!BJ10+'Volume RTK South'!BJ10</f>
        <v>2707.269495</v>
      </c>
      <c r="BK10" s="11">
        <f>'Volume RTK North'!BK10+'Volume RTK South'!BK10</f>
        <v>2787.6122889999997</v>
      </c>
      <c r="BL10" s="11">
        <f>'Volume RTK North'!BL10+'Volume RTK South'!BL10</f>
        <v>2601.258773</v>
      </c>
      <c r="BM10" s="11">
        <f>'Volume RTK North'!BM10+'Volume RTK South'!BM10</f>
        <v>2608.0810799999999</v>
      </c>
      <c r="BN10" s="11">
        <f>'Volume RTK North'!BN10+'Volume RTK South'!BN10</f>
        <v>2469.4026359999998</v>
      </c>
      <c r="BO10" s="11">
        <f>'Volume RTK North'!BO10+'Volume RTK South'!BO10</f>
        <v>2419.7877570000001</v>
      </c>
      <c r="BQ10" s="11">
        <f>'Volume RTK North'!BQ10+'Volume RTK South'!BQ10</f>
        <v>124.970308</v>
      </c>
      <c r="BR10" s="11">
        <f>'Volume RTK North'!BR10+'Volume RTK South'!BR10</f>
        <v>73.279588000000004</v>
      </c>
      <c r="BS10" s="11">
        <f>'Volume RTK North'!BS10+'Volume RTK South'!BS10</f>
        <v>6.9764609999999996</v>
      </c>
      <c r="BT10" s="11">
        <f>'Volume RTK North'!BT10+'Volume RTK South'!BT10</f>
        <v>0</v>
      </c>
      <c r="BU10" s="11">
        <f>'Volume RTK North'!BU10+'Volume RTK South'!BU10</f>
        <v>0</v>
      </c>
      <c r="BV10" s="11">
        <f>'Volume RTK North'!BV10+'Volume RTK South'!BV10</f>
        <v>507.61684000000002</v>
      </c>
      <c r="BW10" s="11">
        <f>'Volume RTK North'!BW10+'Volume RTK South'!BW10</f>
        <v>0</v>
      </c>
      <c r="BX10" s="11">
        <f>'Volume RTK North'!BX10+'Volume RTK South'!BX10</f>
        <v>0</v>
      </c>
      <c r="BY10" s="11">
        <f>'Volume RTK North'!BY10+'Volume RTK South'!BY10</f>
        <v>0</v>
      </c>
      <c r="BZ10" s="11">
        <f>'Volume RTK North'!BZ10+'Volume RTK South'!BZ10</f>
        <v>0</v>
      </c>
      <c r="CA10" s="11">
        <f>'Volume RTK North'!CA10+'Volume RTK South'!CA10</f>
        <v>0</v>
      </c>
      <c r="CB10" s="11">
        <f>'Volume RTK North'!CB10+'Volume RTK South'!CB10</f>
        <v>0</v>
      </c>
    </row>
    <row r="11" spans="2:80" ht="15.75" x14ac:dyDescent="0.25">
      <c r="B11" s="10" t="s">
        <v>105</v>
      </c>
      <c r="D11" s="11">
        <f>'Volume RTK North'!D11+'Volume RTK South'!D11</f>
        <v>234.45612699999998</v>
      </c>
      <c r="E11" s="11">
        <f>'Volume RTK North'!E11+'Volume RTK South'!E11</f>
        <v>157.457807</v>
      </c>
      <c r="F11" s="11">
        <f>'Volume RTK North'!F11+'Volume RTK South'!F11</f>
        <v>178.380923</v>
      </c>
      <c r="G11" s="11">
        <f>'Volume RTK North'!G11+'Volume RTK South'!G11</f>
        <v>207.666213</v>
      </c>
      <c r="H11" s="11">
        <f>'Volume RTK North'!H11+'Volume RTK South'!H11</f>
        <v>435.86198899999999</v>
      </c>
      <c r="I11" s="11">
        <f>'Volume RTK North'!I11+'Volume RTK South'!I11</f>
        <v>586.08299099999999</v>
      </c>
      <c r="J11" s="11">
        <f>'Volume RTK North'!J11+'Volume RTK South'!J11</f>
        <v>506.29377799999997</v>
      </c>
      <c r="K11" s="11">
        <f>'Volume RTK North'!K11+'Volume RTK South'!K11</f>
        <v>574.42666499999996</v>
      </c>
      <c r="L11" s="11">
        <f>'Volume RTK North'!L11+'Volume RTK South'!L11</f>
        <v>585.80212000000006</v>
      </c>
      <c r="M11" s="11">
        <f>'Volume RTK North'!M11+'Volume RTK South'!M11</f>
        <v>682.56985400000008</v>
      </c>
      <c r="N11" s="11">
        <f>'Volume RTK North'!N11+'Volume RTK South'!N11</f>
        <v>588.72278299999994</v>
      </c>
      <c r="O11" s="11">
        <f>'Volume RTK North'!O11+'Volume RTK South'!O11</f>
        <v>535.00260300000002</v>
      </c>
      <c r="Q11" s="11">
        <f>'Volume RTK North'!Q11+'Volume RTK South'!Q11</f>
        <v>282.02767900000003</v>
      </c>
      <c r="R11" s="11">
        <f>'Volume RTK North'!R11+'Volume RTK South'!R11</f>
        <v>118.95804099999999</v>
      </c>
      <c r="S11" s="11">
        <f>'Volume RTK North'!S11+'Volume RTK South'!S11</f>
        <v>104.33481999999999</v>
      </c>
      <c r="T11" s="11">
        <f>'Volume RTK North'!T11+'Volume RTK South'!T11</f>
        <v>214.854646</v>
      </c>
      <c r="U11" s="11">
        <f>'Volume RTK North'!U11+'Volume RTK South'!U11</f>
        <v>531.04533199999992</v>
      </c>
      <c r="V11" s="11">
        <f>'Volume RTK North'!V11+'Volume RTK South'!V11</f>
        <v>422.40993100000003</v>
      </c>
      <c r="W11" s="11">
        <f>'Volume RTK North'!W11+'Volume RTK South'!W11</f>
        <v>385.76944000000003</v>
      </c>
      <c r="X11" s="11">
        <f>'Volume RTK North'!X11+'Volume RTK South'!X11</f>
        <v>407.30095599999999</v>
      </c>
      <c r="Y11" s="11">
        <f>'Volume RTK North'!Y11+'Volume RTK South'!Y11</f>
        <v>420.54707599999995</v>
      </c>
      <c r="Z11" s="11">
        <f>'Volume RTK North'!Z11+'Volume RTK South'!Z11</f>
        <v>385.73089800000002</v>
      </c>
      <c r="AA11" s="11">
        <f>'Volume RTK North'!AA11+'Volume RTK South'!AA11</f>
        <v>379.15147200000001</v>
      </c>
      <c r="AB11" s="11">
        <f>'Volume RTK North'!AB11+'Volume RTK South'!AB11</f>
        <v>301.82092999999998</v>
      </c>
      <c r="AD11" s="11">
        <f>'Volume RTK North'!AD11+'Volume RTK South'!AD11</f>
        <v>294.65521999999999</v>
      </c>
      <c r="AE11" s="11">
        <f>'Volume RTK North'!AE11+'Volume RTK South'!AE11</f>
        <v>193.81917799999999</v>
      </c>
      <c r="AF11" s="11">
        <f>'Volume RTK North'!AF11+'Volume RTK South'!AF11</f>
        <v>140.573881</v>
      </c>
      <c r="AG11" s="11">
        <f>'Volume RTK North'!AG11+'Volume RTK South'!AG11</f>
        <v>165.99626899999998</v>
      </c>
      <c r="AH11" s="11">
        <f>'Volume RTK North'!AH11+'Volume RTK South'!AH11</f>
        <v>412.85533299999997</v>
      </c>
      <c r="AI11" s="11">
        <f>'Volume RTK North'!AI11+'Volume RTK South'!AI11</f>
        <v>435.27574900000002</v>
      </c>
      <c r="AJ11" s="11">
        <f>'Volume RTK North'!AJ11+'Volume RTK South'!AJ11</f>
        <v>322.824073</v>
      </c>
      <c r="AK11" s="11">
        <f>'Volume RTK North'!AK11+'Volume RTK South'!AK11</f>
        <v>326.51097500000003</v>
      </c>
      <c r="AL11" s="11">
        <f>'Volume RTK North'!AL11+'Volume RTK South'!AL11</f>
        <v>356.32162600000004</v>
      </c>
      <c r="AM11" s="11">
        <f>'Volume RTK North'!AM11+'Volume RTK South'!AM11</f>
        <v>400.66425800000002</v>
      </c>
      <c r="AN11" s="11">
        <f>'Volume RTK North'!AN11+'Volume RTK South'!AN11</f>
        <v>229.23934</v>
      </c>
      <c r="AO11" s="11">
        <f>'Volume RTK North'!AO11+'Volume RTK South'!AO11</f>
        <v>250.45360599999998</v>
      </c>
      <c r="AQ11" s="11">
        <f>'Volume RTK North'!AQ11+'Volume RTK South'!AQ11</f>
        <v>154.011202</v>
      </c>
      <c r="AR11" s="11">
        <f>'Volume RTK North'!AR11+'Volume RTK South'!AR11</f>
        <v>86.190191999999996</v>
      </c>
      <c r="AS11" s="11">
        <f>'Volume RTK North'!AS11+'Volume RTK South'!AS11</f>
        <v>142.31992099999999</v>
      </c>
      <c r="AT11" s="11">
        <f>'Volume RTK North'!AT11+'Volume RTK South'!AT11</f>
        <v>225.74797799999999</v>
      </c>
      <c r="AU11" s="11">
        <f>'Volume RTK North'!AU11+'Volume RTK South'!AU11</f>
        <v>317.02488100000005</v>
      </c>
      <c r="AV11" s="11">
        <f>'Volume RTK North'!AV11+'Volume RTK South'!AV11</f>
        <v>262.38109599999996</v>
      </c>
      <c r="AW11" s="11">
        <f>'Volume RTK North'!AW11+'Volume RTK South'!AW11</f>
        <v>295.55798000000004</v>
      </c>
      <c r="AX11" s="11">
        <f>'Volume RTK North'!AX11+'Volume RTK South'!AX11</f>
        <v>238.205073</v>
      </c>
      <c r="AY11" s="11">
        <f>'Volume RTK North'!AY11+'Volume RTK South'!AY11</f>
        <v>262.97824100000003</v>
      </c>
      <c r="AZ11" s="11">
        <f>'Volume RTK North'!AZ11+'Volume RTK South'!AZ11</f>
        <v>239.16172299999999</v>
      </c>
      <c r="BA11" s="11">
        <f>'Volume RTK North'!BA11+'Volume RTK South'!BA11</f>
        <v>267.34636399999999</v>
      </c>
      <c r="BB11" s="11">
        <f>'Volume RTK North'!BB11+'Volume RTK South'!BB11</f>
        <v>356.17253400000004</v>
      </c>
      <c r="BD11" s="11">
        <f>'Volume RTK North'!BD11+'Volume RTK South'!BD11</f>
        <v>237.73846399999999</v>
      </c>
      <c r="BE11" s="11">
        <f>'Volume RTK North'!BE11+'Volume RTK South'!BE11</f>
        <v>175.34279700000002</v>
      </c>
      <c r="BF11" s="11">
        <f>'Volume RTK North'!BF11+'Volume RTK South'!BF11</f>
        <v>147.83055400000001</v>
      </c>
      <c r="BG11" s="11">
        <f>'Volume RTK North'!BG11+'Volume RTK South'!BG11</f>
        <v>249.28712999999999</v>
      </c>
      <c r="BH11" s="11">
        <f>'Volume RTK North'!BH11+'Volume RTK South'!BH11</f>
        <v>436.87468699999999</v>
      </c>
      <c r="BI11" s="11">
        <f>'Volume RTK North'!BI11+'Volume RTK South'!BI11</f>
        <v>365.36444800000004</v>
      </c>
      <c r="BJ11" s="11">
        <f>'Volume RTK North'!BJ11+'Volume RTK South'!BJ11</f>
        <v>337.39315699999997</v>
      </c>
      <c r="BK11" s="11">
        <f>'Volume RTK North'!BK11+'Volume RTK South'!BK11</f>
        <v>494.16551600000003</v>
      </c>
      <c r="BL11" s="11">
        <f>'Volume RTK North'!BL11+'Volume RTK South'!BL11</f>
        <v>664.78082599999993</v>
      </c>
      <c r="BM11" s="11">
        <f>'Volume RTK North'!BM11+'Volume RTK South'!BM11</f>
        <v>735.31807900000001</v>
      </c>
      <c r="BN11" s="11">
        <f>'Volume RTK North'!BN11+'Volume RTK South'!BN11</f>
        <v>660.15419500000007</v>
      </c>
      <c r="BO11" s="11">
        <f>'Volume RTK North'!BO11+'Volume RTK South'!BO11</f>
        <v>506.31174799999997</v>
      </c>
      <c r="BQ11" s="11">
        <f>'Volume RTK North'!BQ11+'Volume RTK South'!BQ11</f>
        <v>369.38857300000001</v>
      </c>
      <c r="BR11" s="11">
        <f>'Volume RTK North'!BR11+'Volume RTK South'!BR11</f>
        <v>87.318869000000007</v>
      </c>
      <c r="BS11" s="11">
        <f>'Volume RTK North'!BS11+'Volume RTK South'!BS11</f>
        <v>143.54877500000001</v>
      </c>
      <c r="BT11" s="11">
        <f>'Volume RTK North'!BT11+'Volume RTK South'!BT11</f>
        <v>233.17973699999999</v>
      </c>
      <c r="BU11" s="11">
        <f>'Volume RTK North'!BU11+'Volume RTK South'!BU11</f>
        <v>544.24410499999999</v>
      </c>
      <c r="BV11" s="11">
        <f>'Volume RTK North'!BV11+'Volume RTK South'!BV11</f>
        <v>621.57745199999999</v>
      </c>
      <c r="BW11" s="11">
        <f>'Volume RTK North'!BW11+'Volume RTK South'!BW11</f>
        <v>0</v>
      </c>
      <c r="BX11" s="11">
        <f>'Volume RTK North'!BX11+'Volume RTK South'!BX11</f>
        <v>0</v>
      </c>
      <c r="BY11" s="11">
        <f>'Volume RTK North'!BY11+'Volume RTK South'!BY11</f>
        <v>0</v>
      </c>
      <c r="BZ11" s="11">
        <f>'Volume RTK North'!BZ11+'Volume RTK South'!BZ11</f>
        <v>0</v>
      </c>
      <c r="CA11" s="11">
        <f>'Volume RTK North'!CA11+'Volume RTK South'!CA11</f>
        <v>0</v>
      </c>
      <c r="CB11" s="11">
        <f>'Volume RTK North'!CB11+'Volume RTK South'!CB11</f>
        <v>0</v>
      </c>
    </row>
    <row r="12" spans="2:80" ht="15.75" x14ac:dyDescent="0.25">
      <c r="B12" s="10" t="s">
        <v>107</v>
      </c>
      <c r="D12" s="11">
        <f>'Volume RTK North'!D12+'Volume RTK South'!D12</f>
        <v>28.277885999999999</v>
      </c>
      <c r="E12" s="11">
        <f>'Volume RTK North'!E12+'Volume RTK South'!E12</f>
        <v>17.986273000000001</v>
      </c>
      <c r="F12" s="11">
        <f>'Volume RTK North'!F12+'Volume RTK South'!F12</f>
        <v>20.430346</v>
      </c>
      <c r="G12" s="11">
        <f>'Volume RTK North'!G12+'Volume RTK South'!G12</f>
        <v>22.496891000000002</v>
      </c>
      <c r="H12" s="11">
        <f>'Volume RTK North'!H12+'Volume RTK South'!H12</f>
        <v>61.922969000000002</v>
      </c>
      <c r="I12" s="11">
        <f>'Volume RTK North'!I12+'Volume RTK South'!I12</f>
        <v>79.419138000000004</v>
      </c>
      <c r="J12" s="11">
        <f>'Volume RTK North'!J12+'Volume RTK South'!J12</f>
        <v>91.515180999999998</v>
      </c>
      <c r="K12" s="11">
        <f>'Volume RTK North'!K12+'Volume RTK South'!K12</f>
        <v>95.034592000000004</v>
      </c>
      <c r="L12" s="11">
        <f>'Volume RTK North'!L12+'Volume RTK South'!L12</f>
        <v>123.820635</v>
      </c>
      <c r="M12" s="11">
        <f>'Volume RTK North'!M12+'Volume RTK South'!M12</f>
        <v>98.535258999999996</v>
      </c>
      <c r="N12" s="11">
        <f>'Volume RTK North'!N12+'Volume RTK South'!N12</f>
        <v>98.943488000000002</v>
      </c>
      <c r="O12" s="11">
        <f>'Volume RTK North'!O12+'Volume RTK South'!O12</f>
        <v>76.556442000000004</v>
      </c>
      <c r="Q12" s="11">
        <f>'Volume RTK North'!Q12+'Volume RTK South'!Q12</f>
        <v>67.081149999999994</v>
      </c>
      <c r="R12" s="11">
        <f>'Volume RTK North'!R12+'Volume RTK South'!R12</f>
        <v>37.347427000000003</v>
      </c>
      <c r="S12" s="11">
        <f>'Volume RTK North'!S12+'Volume RTK South'!S12</f>
        <v>30.187373999999998</v>
      </c>
      <c r="T12" s="11">
        <f>'Volume RTK North'!T12+'Volume RTK South'!T12</f>
        <v>69.954741999999996</v>
      </c>
      <c r="U12" s="11">
        <f>'Volume RTK North'!U12+'Volume RTK South'!U12</f>
        <v>69.651088000000001</v>
      </c>
      <c r="V12" s="11">
        <f>'Volume RTK North'!V12+'Volume RTK South'!V12</f>
        <v>49.094098000000002</v>
      </c>
      <c r="W12" s="11">
        <f>'Volume RTK North'!W12+'Volume RTK South'!W12</f>
        <v>51.279952000000002</v>
      </c>
      <c r="X12" s="11">
        <f>'Volume RTK North'!X12+'Volume RTK South'!X12</f>
        <v>55.38852</v>
      </c>
      <c r="Y12" s="11">
        <f>'Volume RTK North'!Y12+'Volume RTK South'!Y12</f>
        <v>60.182640999999997</v>
      </c>
      <c r="Z12" s="11">
        <f>'Volume RTK North'!Z12+'Volume RTK South'!Z12</f>
        <v>70.693725000000001</v>
      </c>
      <c r="AA12" s="11">
        <f>'Volume RTK North'!AA12+'Volume RTK South'!AA12</f>
        <v>63.823445999999997</v>
      </c>
      <c r="AB12" s="11">
        <f>'Volume RTK North'!AB12+'Volume RTK South'!AB12</f>
        <v>58.969529999999999</v>
      </c>
      <c r="AD12" s="11">
        <f>'Volume RTK North'!AD12+'Volume RTK South'!AD12</f>
        <v>67.919033999999996</v>
      </c>
      <c r="AE12" s="11">
        <f>'Volume RTK North'!AE12+'Volume RTK South'!AE12</f>
        <v>48.889296000000002</v>
      </c>
      <c r="AF12" s="11">
        <f>'Volume RTK North'!AF12+'Volume RTK South'!AF12</f>
        <v>34.909109999999998</v>
      </c>
      <c r="AG12" s="11">
        <f>'Volume RTK North'!AG12+'Volume RTK South'!AG12</f>
        <v>48.651350999999998</v>
      </c>
      <c r="AH12" s="11">
        <f>'Volume RTK North'!AH12+'Volume RTK South'!AH12</f>
        <v>111.77028899999999</v>
      </c>
      <c r="AI12" s="11">
        <f>'Volume RTK North'!AI12+'Volume RTK South'!AI12</f>
        <v>137.89509200000001</v>
      </c>
      <c r="AJ12" s="11">
        <f>'Volume RTK North'!AJ12+'Volume RTK South'!AJ12</f>
        <v>249.05067000000003</v>
      </c>
      <c r="AK12" s="11">
        <f>'Volume RTK North'!AK12+'Volume RTK South'!AK12</f>
        <v>250.78048899999999</v>
      </c>
      <c r="AL12" s="11">
        <f>'Volume RTK North'!AL12+'Volume RTK South'!AL12</f>
        <v>151.730932</v>
      </c>
      <c r="AM12" s="11">
        <f>'Volume RTK North'!AM12+'Volume RTK South'!AM12</f>
        <v>172.93556899999999</v>
      </c>
      <c r="AN12" s="11">
        <f>'Volume RTK North'!AN12+'Volume RTK South'!AN12</f>
        <v>249.32306199999999</v>
      </c>
      <c r="AO12" s="11">
        <f>'Volume RTK North'!AO12+'Volume RTK South'!AO12</f>
        <v>337.74815699999999</v>
      </c>
      <c r="AQ12" s="11">
        <f>'Volume RTK North'!AQ12+'Volume RTK South'!AQ12</f>
        <v>264.33585700000003</v>
      </c>
      <c r="AR12" s="11">
        <f>'Volume RTK North'!AR12+'Volume RTK South'!AR12</f>
        <v>166.74120099999999</v>
      </c>
      <c r="AS12" s="11">
        <f>'Volume RTK North'!AS12+'Volume RTK South'!AS12</f>
        <v>194.926232</v>
      </c>
      <c r="AT12" s="11">
        <f>'Volume RTK North'!AT12+'Volume RTK South'!AT12</f>
        <v>248.118763</v>
      </c>
      <c r="AU12" s="11">
        <f>'Volume RTK North'!AU12+'Volume RTK South'!AU12</f>
        <v>368.94811300000003</v>
      </c>
      <c r="AV12" s="11">
        <f>'Volume RTK North'!AV12+'Volume RTK South'!AV12</f>
        <v>352.12768499999999</v>
      </c>
      <c r="AW12" s="11">
        <f>'Volume RTK North'!AW12+'Volume RTK South'!AW12</f>
        <v>400.54285799999997</v>
      </c>
      <c r="AX12" s="11">
        <f>'Volume RTK North'!AX12+'Volume RTK South'!AX12</f>
        <v>327.77893299999999</v>
      </c>
      <c r="AY12" s="11">
        <f>'Volume RTK North'!AY12+'Volume RTK South'!AY12</f>
        <v>181.15200399999998</v>
      </c>
      <c r="AZ12" s="11">
        <f>'Volume RTK North'!AZ12+'Volume RTK South'!AZ12</f>
        <v>281.21872400000001</v>
      </c>
      <c r="BA12" s="11">
        <f>'Volume RTK North'!BA12+'Volume RTK South'!BA12</f>
        <v>331.25701299999997</v>
      </c>
      <c r="BB12" s="11">
        <f>'Volume RTK North'!BB12+'Volume RTK South'!BB12</f>
        <v>419.96638799999999</v>
      </c>
      <c r="BD12" s="11">
        <f>'Volume RTK North'!BD12+'Volume RTK South'!BD12</f>
        <v>367.050116</v>
      </c>
      <c r="BE12" s="11">
        <f>'Volume RTK North'!BE12+'Volume RTK South'!BE12</f>
        <v>296.982213</v>
      </c>
      <c r="BF12" s="11">
        <f>'Volume RTK North'!BF12+'Volume RTK South'!BF12</f>
        <v>135.62653399999999</v>
      </c>
      <c r="BG12" s="11">
        <f>'Volume RTK North'!BG12+'Volume RTK South'!BG12</f>
        <v>339.99802399999999</v>
      </c>
      <c r="BH12" s="11">
        <f>'Volume RTK North'!BH12+'Volume RTK South'!BH12</f>
        <v>442.25623399999995</v>
      </c>
      <c r="BI12" s="11">
        <f>'Volume RTK North'!BI12+'Volume RTK South'!BI12</f>
        <v>408.84166800000003</v>
      </c>
      <c r="BJ12" s="11">
        <f>'Volume RTK North'!BJ12+'Volume RTK South'!BJ12</f>
        <v>441.87099899999998</v>
      </c>
      <c r="BK12" s="11">
        <f>'Volume RTK North'!BK12+'Volume RTK South'!BK12</f>
        <v>308.39473499999997</v>
      </c>
      <c r="BL12" s="11">
        <f>'Volume RTK North'!BL12+'Volume RTK South'!BL12</f>
        <v>335.13154900000001</v>
      </c>
      <c r="BM12" s="11">
        <f>'Volume RTK North'!BM12+'Volume RTK South'!BM12</f>
        <v>472.40617600000002</v>
      </c>
      <c r="BN12" s="11">
        <f>'Volume RTK North'!BN12+'Volume RTK South'!BN12</f>
        <v>464.46574500000003</v>
      </c>
      <c r="BO12" s="11">
        <f>'Volume RTK North'!BO12+'Volume RTK South'!BO12</f>
        <v>451.50585000000001</v>
      </c>
      <c r="BQ12" s="11">
        <f>'Volume RTK North'!BQ12+'Volume RTK South'!BQ12</f>
        <v>485.66634299999998</v>
      </c>
      <c r="BR12" s="11">
        <f>'Volume RTK North'!BR12+'Volume RTK South'!BR12</f>
        <v>411.29659600000002</v>
      </c>
      <c r="BS12" s="11">
        <f>'Volume RTK North'!BS12+'Volume RTK South'!BS12</f>
        <v>248.29362700000001</v>
      </c>
      <c r="BT12" s="11">
        <f>'Volume RTK North'!BT12+'Volume RTK South'!BT12</f>
        <v>272.28247199999998</v>
      </c>
      <c r="BU12" s="11">
        <f>'Volume RTK North'!BU12+'Volume RTK South'!BU12</f>
        <v>295.95103399999999</v>
      </c>
      <c r="BV12" s="11">
        <f>'Volume RTK North'!BV12+'Volume RTK South'!BV12</f>
        <v>313.74494800000002</v>
      </c>
      <c r="BW12" s="11">
        <f>'Volume RTK North'!BW12+'Volume RTK South'!BW12</f>
        <v>0</v>
      </c>
      <c r="BX12" s="11">
        <f>'Volume RTK North'!BX12+'Volume RTK South'!BX12</f>
        <v>0</v>
      </c>
      <c r="BY12" s="11">
        <f>'Volume RTK North'!BY12+'Volume RTK South'!BY12</f>
        <v>0</v>
      </c>
      <c r="BZ12" s="11">
        <f>'Volume RTK North'!BZ12+'Volume RTK South'!BZ12</f>
        <v>0</v>
      </c>
      <c r="CA12" s="11">
        <f>'Volume RTK North'!CA12+'Volume RTK South'!CA12</f>
        <v>0</v>
      </c>
      <c r="CB12" s="11">
        <f>'Volume RTK North'!CB12+'Volume RTK South'!CB12</f>
        <v>0</v>
      </c>
    </row>
    <row r="13" spans="2:80" ht="15.75" x14ac:dyDescent="0.25">
      <c r="B13" s="10" t="s">
        <v>113</v>
      </c>
      <c r="D13" s="11">
        <f>'Volume RTK North'!D13+'Volume RTK South'!D13</f>
        <v>41.988754</v>
      </c>
      <c r="E13" s="11">
        <f>'Volume RTK North'!E13+'Volume RTK South'!E13</f>
        <v>1.3795740000000001</v>
      </c>
      <c r="F13" s="11">
        <f>'Volume RTK North'!F13+'Volume RTK South'!F13</f>
        <v>2.4844179999999998</v>
      </c>
      <c r="G13" s="11">
        <f>'Volume RTK North'!G13+'Volume RTK South'!G13</f>
        <v>0</v>
      </c>
      <c r="H13" s="11">
        <f>'Volume RTK North'!H13+'Volume RTK South'!H13</f>
        <v>0</v>
      </c>
      <c r="I13" s="11">
        <f>'Volume RTK North'!I13+'Volume RTK South'!I13</f>
        <v>0</v>
      </c>
      <c r="J13" s="11">
        <f>'Volume RTK North'!J13+'Volume RTK South'!J13</f>
        <v>0</v>
      </c>
      <c r="K13" s="11">
        <f>'Volume RTK North'!K13+'Volume RTK South'!K13</f>
        <v>0</v>
      </c>
      <c r="L13" s="11">
        <f>'Volume RTK North'!L13+'Volume RTK South'!L13</f>
        <v>0</v>
      </c>
      <c r="M13" s="11">
        <f>'Volume RTK North'!M13+'Volume RTK South'!M13</f>
        <v>0</v>
      </c>
      <c r="N13" s="11">
        <f>'Volume RTK North'!N13+'Volume RTK South'!N13</f>
        <v>14.076225000000001</v>
      </c>
      <c r="O13" s="11">
        <f>'Volume RTK North'!O13+'Volume RTK South'!O13</f>
        <v>16.595362999999999</v>
      </c>
      <c r="Q13" s="11">
        <f>'Volume RTK North'!Q13+'Volume RTK South'!Q13</f>
        <v>49.240960999999999</v>
      </c>
      <c r="R13" s="11">
        <f>'Volume RTK North'!R13+'Volume RTK South'!R13</f>
        <v>66.897075999999998</v>
      </c>
      <c r="S13" s="11">
        <f>'Volume RTK North'!S13+'Volume RTK South'!S13</f>
        <v>13.417951</v>
      </c>
      <c r="T13" s="11">
        <f>'Volume RTK North'!T13+'Volume RTK South'!T13</f>
        <v>0</v>
      </c>
      <c r="U13" s="11">
        <f>'Volume RTK North'!U13+'Volume RTK South'!U13</f>
        <v>0</v>
      </c>
      <c r="V13" s="11">
        <f>'Volume RTK North'!V13+'Volume RTK South'!V13</f>
        <v>0</v>
      </c>
      <c r="W13" s="11">
        <f>'Volume RTK North'!W13+'Volume RTK South'!W13</f>
        <v>0</v>
      </c>
      <c r="X13" s="11">
        <f>'Volume RTK North'!X13+'Volume RTK South'!X13</f>
        <v>0</v>
      </c>
      <c r="Y13" s="11">
        <f>'Volume RTK North'!Y13+'Volume RTK South'!Y13</f>
        <v>0</v>
      </c>
      <c r="Z13" s="11">
        <f>'Volume RTK North'!Z13+'Volume RTK South'!Z13</f>
        <v>0</v>
      </c>
      <c r="AA13" s="11">
        <f>'Volume RTK North'!AA13+'Volume RTK South'!AA13</f>
        <v>4.788405</v>
      </c>
      <c r="AB13" s="11">
        <f>'Volume RTK North'!AB13+'Volume RTK South'!AB13</f>
        <v>9.7934809999999999</v>
      </c>
      <c r="AD13" s="11">
        <f>'Volume RTK North'!AD13+'Volume RTK South'!AD13</f>
        <v>18.765000000000001</v>
      </c>
      <c r="AE13" s="11">
        <f>'Volume RTK North'!AE13+'Volume RTK South'!AE13</f>
        <v>5.0092090000000002</v>
      </c>
      <c r="AF13" s="11">
        <f>'Volume RTK North'!AF13+'Volume RTK South'!AF13</f>
        <v>0</v>
      </c>
      <c r="AG13" s="11">
        <f>'Volume RTK North'!AG13+'Volume RTK South'!AG13</f>
        <v>0</v>
      </c>
      <c r="AH13" s="11">
        <f>'Volume RTK North'!AH13+'Volume RTK South'!AH13</f>
        <v>0</v>
      </c>
      <c r="AI13" s="11">
        <f>'Volume RTK North'!AI13+'Volume RTK South'!AI13</f>
        <v>0</v>
      </c>
      <c r="AJ13" s="11">
        <f>'Volume RTK North'!AJ13+'Volume RTK South'!AJ13</f>
        <v>0</v>
      </c>
      <c r="AK13" s="11">
        <f>'Volume RTK North'!AK13+'Volume RTK South'!AK13</f>
        <v>0</v>
      </c>
      <c r="AL13" s="11">
        <f>'Volume RTK North'!AL13+'Volume RTK South'!AL13</f>
        <v>0</v>
      </c>
      <c r="AM13" s="11">
        <f>'Volume RTK North'!AM13+'Volume RTK South'!AM13</f>
        <v>0</v>
      </c>
      <c r="AN13" s="11">
        <f>'Volume RTK North'!AN13+'Volume RTK South'!AN13</f>
        <v>36.464419999999997</v>
      </c>
      <c r="AO13" s="11">
        <f>'Volume RTK North'!AO13+'Volume RTK South'!AO13</f>
        <v>56.335030000000003</v>
      </c>
      <c r="AQ13" s="11">
        <f>'Volume RTK North'!AQ13+'Volume RTK South'!AQ13</f>
        <v>30.577093999999999</v>
      </c>
      <c r="AR13" s="11">
        <f>'Volume RTK North'!AR13+'Volume RTK South'!AR13</f>
        <v>3.7328299999999999</v>
      </c>
      <c r="AS13" s="11">
        <f>'Volume RTK North'!AS13+'Volume RTK South'!AS13</f>
        <v>0</v>
      </c>
      <c r="AT13" s="11">
        <f>'Volume RTK North'!AT13+'Volume RTK South'!AT13</f>
        <v>0</v>
      </c>
      <c r="AU13" s="11">
        <f>'Volume RTK North'!AU13+'Volume RTK South'!AU13</f>
        <v>0</v>
      </c>
      <c r="AV13" s="11">
        <f>'Volume RTK North'!AV13+'Volume RTK South'!AV13</f>
        <v>0</v>
      </c>
      <c r="AW13" s="11">
        <f>'Volume RTK North'!AW13+'Volume RTK South'!AW13</f>
        <v>0</v>
      </c>
      <c r="AX13" s="11">
        <f>'Volume RTK North'!AX13+'Volume RTK South'!AX13</f>
        <v>0</v>
      </c>
      <c r="AY13" s="11">
        <f>'Volume RTK North'!AY13+'Volume RTK South'!AY13</f>
        <v>0</v>
      </c>
      <c r="AZ13" s="11">
        <f>'Volume RTK North'!AZ13+'Volume RTK South'!AZ13</f>
        <v>0</v>
      </c>
      <c r="BA13" s="11">
        <f>'Volume RTK North'!BA13+'Volume RTK South'!BA13</f>
        <v>5.7880900000000004</v>
      </c>
      <c r="BB13" s="11">
        <f>'Volume RTK North'!BB13+'Volume RTK South'!BB13</f>
        <v>35.620631000000003</v>
      </c>
      <c r="BD13" s="11">
        <f>'Volume RTK North'!BD13+'Volume RTK South'!BD13</f>
        <v>23.660722</v>
      </c>
      <c r="BE13" s="11">
        <f>'Volume RTK North'!BE13+'Volume RTK South'!BE13</f>
        <v>1.8001560000000001</v>
      </c>
      <c r="BF13" s="11">
        <f>'Volume RTK North'!BF13+'Volume RTK South'!BF13</f>
        <v>0</v>
      </c>
      <c r="BG13" s="11">
        <f>'Volume RTK North'!BG13+'Volume RTK South'!BG13</f>
        <v>0</v>
      </c>
      <c r="BH13" s="11">
        <f>'Volume RTK North'!BH13+'Volume RTK South'!BH13</f>
        <v>0</v>
      </c>
      <c r="BI13" s="11">
        <f>'Volume RTK North'!BI13+'Volume RTK South'!BI13</f>
        <v>0</v>
      </c>
      <c r="BJ13" s="11">
        <f>'Volume RTK North'!BJ13+'Volume RTK South'!BJ13</f>
        <v>0</v>
      </c>
      <c r="BK13" s="11">
        <f>'Volume RTK North'!BK13+'Volume RTK South'!BK13</f>
        <v>0</v>
      </c>
      <c r="BL13" s="11">
        <f>'Volume RTK North'!BL13+'Volume RTK South'!BL13</f>
        <v>0</v>
      </c>
      <c r="BM13" s="11">
        <f>'Volume RTK North'!BM13+'Volume RTK South'!BM13</f>
        <v>12.461373</v>
      </c>
      <c r="BN13" s="11">
        <f>'Volume RTK North'!BN13+'Volume RTK South'!BN13</f>
        <v>76.100273000000001</v>
      </c>
      <c r="BO13" s="11">
        <f>'Volume RTK North'!BO13+'Volume RTK South'!BO13</f>
        <v>66.17062</v>
      </c>
      <c r="BQ13" s="11">
        <f>'Volume RTK North'!BQ13+'Volume RTK South'!BQ13</f>
        <v>3.6571709999999999</v>
      </c>
      <c r="BR13" s="11">
        <f>'Volume RTK North'!BR13+'Volume RTK South'!BR13</f>
        <v>0</v>
      </c>
      <c r="BS13" s="11">
        <f>'Volume RTK North'!BS13+'Volume RTK South'!BS13</f>
        <v>0</v>
      </c>
      <c r="BT13" s="11">
        <f>'Volume RTK North'!BT13+'Volume RTK South'!BT13</f>
        <v>0</v>
      </c>
      <c r="BU13" s="11">
        <f>'Volume RTK North'!BU13+'Volume RTK South'!BU13</f>
        <v>0</v>
      </c>
      <c r="BV13" s="11">
        <f>'Volume RTK North'!BV13+'Volume RTK South'!BV13</f>
        <v>0</v>
      </c>
      <c r="BW13" s="11">
        <f>'Volume RTK North'!BW13+'Volume RTK South'!BW13</f>
        <v>0</v>
      </c>
      <c r="BX13" s="11">
        <f>'Volume RTK North'!BX13+'Volume RTK South'!BX13</f>
        <v>0</v>
      </c>
      <c r="BY13" s="11">
        <f>'Volume RTK North'!BY13+'Volume RTK South'!BY13</f>
        <v>0</v>
      </c>
      <c r="BZ13" s="11">
        <f>'Volume RTK North'!BZ13+'Volume RTK South'!BZ13</f>
        <v>0</v>
      </c>
      <c r="CA13" s="11">
        <f>'Volume RTK North'!CA13+'Volume RTK South'!CA13</f>
        <v>0</v>
      </c>
      <c r="CB13" s="11">
        <f>'Volume RTK North'!CB13+'Volume RTK South'!CB13</f>
        <v>0</v>
      </c>
    </row>
    <row r="14" spans="2:80" ht="15.75" x14ac:dyDescent="0.25">
      <c r="B14" s="10" t="s">
        <v>110</v>
      </c>
      <c r="D14" s="11">
        <f>'Volume RTK North'!D14+'Volume RTK South'!D14</f>
        <v>0</v>
      </c>
      <c r="E14" s="11">
        <f>'Volume RTK North'!E14+'Volume RTK South'!E14</f>
        <v>0</v>
      </c>
      <c r="F14" s="11">
        <f>'Volume RTK North'!F14+'Volume RTK South'!F14</f>
        <v>0</v>
      </c>
      <c r="G14" s="11">
        <f>'Volume RTK North'!G14+'Volume RTK South'!G14</f>
        <v>0</v>
      </c>
      <c r="H14" s="11">
        <f>'Volume RTK North'!H14+'Volume RTK South'!H14</f>
        <v>0</v>
      </c>
      <c r="I14" s="11">
        <f>'Volume RTK North'!I14+'Volume RTK South'!I14</f>
        <v>0</v>
      </c>
      <c r="J14" s="11">
        <f>'Volume RTK North'!J14+'Volume RTK South'!J14</f>
        <v>0</v>
      </c>
      <c r="K14" s="11">
        <f>'Volume RTK North'!K14+'Volume RTK South'!K14</f>
        <v>0</v>
      </c>
      <c r="L14" s="11">
        <f>'Volume RTK North'!L14+'Volume RTK South'!L14</f>
        <v>0</v>
      </c>
      <c r="M14" s="11">
        <f>'Volume RTK North'!M14+'Volume RTK South'!M14</f>
        <v>1.118223</v>
      </c>
      <c r="N14" s="11">
        <f>'Volume RTK North'!N14+'Volume RTK South'!N14</f>
        <v>0</v>
      </c>
      <c r="O14" s="11">
        <f>'Volume RTK North'!O14+'Volume RTK South'!O14</f>
        <v>0</v>
      </c>
      <c r="Q14" s="11">
        <f>'Volume RTK North'!Q14+'Volume RTK South'!Q14</f>
        <v>0</v>
      </c>
      <c r="R14" s="11">
        <f>'Volume RTK North'!R14+'Volume RTK South'!R14</f>
        <v>0</v>
      </c>
      <c r="S14" s="11">
        <f>'Volume RTK North'!S14+'Volume RTK South'!S14</f>
        <v>0</v>
      </c>
      <c r="T14" s="11">
        <f>'Volume RTK North'!T14+'Volume RTK South'!T14</f>
        <v>0</v>
      </c>
      <c r="U14" s="11">
        <f>'Volume RTK North'!U14+'Volume RTK South'!U14</f>
        <v>0</v>
      </c>
      <c r="V14" s="11">
        <f>'Volume RTK North'!V14+'Volume RTK South'!V14</f>
        <v>0</v>
      </c>
      <c r="W14" s="11">
        <f>'Volume RTK North'!W14+'Volume RTK South'!W14</f>
        <v>0</v>
      </c>
      <c r="X14" s="11">
        <f>'Volume RTK North'!X14+'Volume RTK South'!X14</f>
        <v>0</v>
      </c>
      <c r="Y14" s="11">
        <f>'Volume RTK North'!Y14+'Volume RTK South'!Y14</f>
        <v>0</v>
      </c>
      <c r="Z14" s="11">
        <f>'Volume RTK North'!Z14+'Volume RTK South'!Z14</f>
        <v>0</v>
      </c>
      <c r="AA14" s="11">
        <f>'Volume RTK North'!AA14+'Volume RTK South'!AA14</f>
        <v>0</v>
      </c>
      <c r="AB14" s="11">
        <f>'Volume RTK North'!AB14+'Volume RTK South'!AB14</f>
        <v>0</v>
      </c>
      <c r="AD14" s="11">
        <f>'Volume RTK North'!AD14+'Volume RTK South'!AD14</f>
        <v>0</v>
      </c>
      <c r="AE14" s="11">
        <f>'Volume RTK North'!AE14+'Volume RTK South'!AE14</f>
        <v>0</v>
      </c>
      <c r="AF14" s="11">
        <f>'Volume RTK North'!AF14+'Volume RTK South'!AF14</f>
        <v>0</v>
      </c>
      <c r="AG14" s="11">
        <f>'Volume RTK North'!AG14+'Volume RTK South'!AG14</f>
        <v>0</v>
      </c>
      <c r="AH14" s="11">
        <f>'Volume RTK North'!AH14+'Volume RTK South'!AH14</f>
        <v>0</v>
      </c>
      <c r="AI14" s="11">
        <f>'Volume RTK North'!AI14+'Volume RTK South'!AI14</f>
        <v>0</v>
      </c>
      <c r="AJ14" s="11">
        <f>'Volume RTK North'!AJ14+'Volume RTK South'!AJ14</f>
        <v>0</v>
      </c>
      <c r="AK14" s="11">
        <f>'Volume RTK North'!AK14+'Volume RTK South'!AK14</f>
        <v>0</v>
      </c>
      <c r="AL14" s="11">
        <f>'Volume RTK North'!AL14+'Volume RTK South'!AL14</f>
        <v>0</v>
      </c>
      <c r="AM14" s="11">
        <f>'Volume RTK North'!AM14+'Volume RTK South'!AM14</f>
        <v>0</v>
      </c>
      <c r="AN14" s="11">
        <f>'Volume RTK North'!AN14+'Volume RTK South'!AN14</f>
        <v>0</v>
      </c>
      <c r="AO14" s="11">
        <f>'Volume RTK North'!AO14+'Volume RTK South'!AO14</f>
        <v>0</v>
      </c>
      <c r="AQ14" s="11">
        <f>'Volume RTK North'!AQ14+'Volume RTK South'!AQ14</f>
        <v>0</v>
      </c>
      <c r="AR14" s="11">
        <f>'Volume RTK North'!AR14+'Volume RTK South'!AR14</f>
        <v>0</v>
      </c>
      <c r="AS14" s="11">
        <f>'Volume RTK North'!AS14+'Volume RTK South'!AS14</f>
        <v>0</v>
      </c>
      <c r="AT14" s="11">
        <f>'Volume RTK North'!AT14+'Volume RTK South'!AT14</f>
        <v>0</v>
      </c>
      <c r="AU14" s="11">
        <f>'Volume RTK North'!AU14+'Volume RTK South'!AU14</f>
        <v>0</v>
      </c>
      <c r="AV14" s="11">
        <f>'Volume RTK North'!AV14+'Volume RTK South'!AV14</f>
        <v>0</v>
      </c>
      <c r="AW14" s="11">
        <f>'Volume RTK North'!AW14+'Volume RTK South'!AW14</f>
        <v>0</v>
      </c>
      <c r="AX14" s="11">
        <f>'Volume RTK North'!AX14+'Volume RTK South'!AX14</f>
        <v>0</v>
      </c>
      <c r="AY14" s="11">
        <f>'Volume RTK North'!AY14+'Volume RTK South'!AY14</f>
        <v>0</v>
      </c>
      <c r="AZ14" s="11">
        <f>'Volume RTK North'!AZ14+'Volume RTK South'!AZ14</f>
        <v>0</v>
      </c>
      <c r="BA14" s="11">
        <f>'Volume RTK North'!BA14+'Volume RTK South'!BA14</f>
        <v>0</v>
      </c>
      <c r="BB14" s="11">
        <f>'Volume RTK North'!BB14+'Volume RTK South'!BB14</f>
        <v>0</v>
      </c>
      <c r="BD14" s="11">
        <f>'Volume RTK North'!BD14+'Volume RTK South'!BD14</f>
        <v>0</v>
      </c>
      <c r="BE14" s="11">
        <f>'Volume RTK North'!BE14+'Volume RTK South'!BE14</f>
        <v>0</v>
      </c>
      <c r="BF14" s="11">
        <f>'Volume RTK North'!BF14+'Volume RTK South'!BF14</f>
        <v>0</v>
      </c>
      <c r="BG14" s="11">
        <f>'Volume RTK North'!BG14+'Volume RTK South'!BG14</f>
        <v>0</v>
      </c>
      <c r="BH14" s="11">
        <f>'Volume RTK North'!BH14+'Volume RTK South'!BH14</f>
        <v>0</v>
      </c>
      <c r="BI14" s="11">
        <f>'Volume RTK North'!BI14+'Volume RTK South'!BI14</f>
        <v>0</v>
      </c>
      <c r="BJ14" s="11">
        <f>'Volume RTK North'!BJ14+'Volume RTK South'!BJ14</f>
        <v>0</v>
      </c>
      <c r="BK14" s="11">
        <f>'Volume RTK North'!BK14+'Volume RTK South'!BK14</f>
        <v>0</v>
      </c>
      <c r="BL14" s="11">
        <f>'Volume RTK North'!BL14+'Volume RTK South'!BL14</f>
        <v>0</v>
      </c>
      <c r="BM14" s="11">
        <f>'Volume RTK North'!BM14+'Volume RTK South'!BM14</f>
        <v>0</v>
      </c>
      <c r="BN14" s="11">
        <f>'Volume RTK North'!BN14+'Volume RTK South'!BN14</f>
        <v>0</v>
      </c>
      <c r="BO14" s="11">
        <f>'Volume RTK North'!BO14+'Volume RTK South'!BO14</f>
        <v>0</v>
      </c>
      <c r="BQ14" s="11">
        <f>'Volume RTK North'!BQ14+'Volume RTK South'!BQ14</f>
        <v>0</v>
      </c>
      <c r="BR14" s="11">
        <f>'Volume RTK North'!BR14+'Volume RTK South'!BR14</f>
        <v>0</v>
      </c>
      <c r="BS14" s="11">
        <f>'Volume RTK North'!BS14+'Volume RTK South'!BS14</f>
        <v>0</v>
      </c>
      <c r="BT14" s="11">
        <f>'Volume RTK North'!BT14+'Volume RTK South'!BT14</f>
        <v>0</v>
      </c>
      <c r="BU14" s="11">
        <f>'Volume RTK North'!BU14+'Volume RTK South'!BU14</f>
        <v>0</v>
      </c>
      <c r="BV14" s="11">
        <f>'Volume RTK North'!BV14+'Volume RTK South'!BV14</f>
        <v>0</v>
      </c>
      <c r="BW14" s="11">
        <f>'Volume RTK North'!BW14+'Volume RTK South'!BW14</f>
        <v>0</v>
      </c>
      <c r="BX14" s="11">
        <f>'Volume RTK North'!BX14+'Volume RTK South'!BX14</f>
        <v>0</v>
      </c>
      <c r="BY14" s="11">
        <f>'Volume RTK North'!BY14+'Volume RTK South'!BY14</f>
        <v>0</v>
      </c>
      <c r="BZ14" s="11">
        <f>'Volume RTK North'!BZ14+'Volume RTK South'!BZ14</f>
        <v>0</v>
      </c>
      <c r="CA14" s="11">
        <f>'Volume RTK North'!CA14+'Volume RTK South'!CA14</f>
        <v>0</v>
      </c>
      <c r="CB14" s="11">
        <f>'Volume RTK North'!CB14+'Volume RTK South'!CB14</f>
        <v>0</v>
      </c>
    </row>
    <row r="15" spans="2:80" ht="15.75" x14ac:dyDescent="0.25">
      <c r="B15" s="10" t="s">
        <v>109</v>
      </c>
      <c r="D15" s="11">
        <f>'Volume RTK North'!D15+'Volume RTK South'!D15</f>
        <v>0</v>
      </c>
      <c r="E15" s="11">
        <f>'Volume RTK North'!E15+'Volume RTK South'!E15</f>
        <v>0</v>
      </c>
      <c r="F15" s="11">
        <f>'Volume RTK North'!F15+'Volume RTK South'!F15</f>
        <v>0</v>
      </c>
      <c r="G15" s="11">
        <f>'Volume RTK North'!G15+'Volume RTK South'!G15</f>
        <v>0</v>
      </c>
      <c r="H15" s="11">
        <f>'Volume RTK North'!H15+'Volume RTK South'!H15</f>
        <v>0</v>
      </c>
      <c r="I15" s="11">
        <f>'Volume RTK North'!I15+'Volume RTK South'!I15</f>
        <v>0</v>
      </c>
      <c r="J15" s="11">
        <f>'Volume RTK North'!J15+'Volume RTK South'!J15</f>
        <v>0</v>
      </c>
      <c r="K15" s="11">
        <f>'Volume RTK North'!K15+'Volume RTK South'!K15</f>
        <v>0</v>
      </c>
      <c r="L15" s="11">
        <f>'Volume RTK North'!L15+'Volume RTK South'!L15</f>
        <v>0</v>
      </c>
      <c r="M15" s="11">
        <f>'Volume RTK North'!M15+'Volume RTK South'!M15</f>
        <v>0</v>
      </c>
      <c r="N15" s="11">
        <f>'Volume RTK North'!N15+'Volume RTK South'!N15</f>
        <v>0</v>
      </c>
      <c r="O15" s="11">
        <f>'Volume RTK North'!O15+'Volume RTK South'!O15</f>
        <v>0</v>
      </c>
      <c r="Q15" s="11">
        <f>'Volume RTK North'!Q15+'Volume RTK South'!Q15</f>
        <v>0</v>
      </c>
      <c r="R15" s="11">
        <f>'Volume RTK North'!R15+'Volume RTK South'!R15</f>
        <v>0</v>
      </c>
      <c r="S15" s="11">
        <f>'Volume RTK North'!S15+'Volume RTK South'!S15</f>
        <v>0</v>
      </c>
      <c r="T15" s="11">
        <f>'Volume RTK North'!T15+'Volume RTK South'!T15</f>
        <v>0</v>
      </c>
      <c r="U15" s="11">
        <f>'Volume RTK North'!U15+'Volume RTK South'!U15</f>
        <v>0</v>
      </c>
      <c r="V15" s="11">
        <f>'Volume RTK North'!V15+'Volume RTK South'!V15</f>
        <v>0</v>
      </c>
      <c r="W15" s="11">
        <f>'Volume RTK North'!W15+'Volume RTK South'!W15</f>
        <v>0</v>
      </c>
      <c r="X15" s="11">
        <f>'Volume RTK North'!X15+'Volume RTK South'!X15</f>
        <v>0</v>
      </c>
      <c r="Y15" s="11">
        <f>'Volume RTK North'!Y15+'Volume RTK South'!Y15</f>
        <v>0</v>
      </c>
      <c r="Z15" s="11">
        <f>'Volume RTK North'!Z15+'Volume RTK South'!Z15</f>
        <v>0</v>
      </c>
      <c r="AA15" s="11">
        <f>'Volume RTK North'!AA15+'Volume RTK South'!AA15</f>
        <v>0</v>
      </c>
      <c r="AB15" s="11">
        <f>'Volume RTK North'!AB15+'Volume RTK South'!AB15</f>
        <v>0</v>
      </c>
      <c r="AD15" s="11">
        <f>'Volume RTK North'!AD15+'Volume RTK South'!AD15</f>
        <v>0</v>
      </c>
      <c r="AE15" s="11">
        <f>'Volume RTK North'!AE15+'Volume RTK South'!AE15</f>
        <v>0</v>
      </c>
      <c r="AF15" s="11">
        <f>'Volume RTK North'!AF15+'Volume RTK South'!AF15</f>
        <v>0</v>
      </c>
      <c r="AG15" s="11">
        <f>'Volume RTK North'!AG15+'Volume RTK South'!AG15</f>
        <v>0</v>
      </c>
      <c r="AH15" s="11">
        <f>'Volume RTK North'!AH15+'Volume RTK South'!AH15</f>
        <v>0</v>
      </c>
      <c r="AI15" s="11">
        <f>'Volume RTK North'!AI15+'Volume RTK South'!AI15</f>
        <v>0</v>
      </c>
      <c r="AJ15" s="11">
        <f>'Volume RTK North'!AJ15+'Volume RTK South'!AJ15</f>
        <v>0</v>
      </c>
      <c r="AK15" s="11">
        <f>'Volume RTK North'!AK15+'Volume RTK South'!AK15</f>
        <v>0</v>
      </c>
      <c r="AL15" s="11">
        <f>'Volume RTK North'!AL15+'Volume RTK South'!AL15</f>
        <v>0</v>
      </c>
      <c r="AM15" s="11">
        <f>'Volume RTK North'!AM15+'Volume RTK South'!AM15</f>
        <v>0</v>
      </c>
      <c r="AN15" s="11">
        <f>'Volume RTK North'!AN15+'Volume RTK South'!AN15</f>
        <v>0</v>
      </c>
      <c r="AO15" s="11">
        <f>'Volume RTK North'!AO15+'Volume RTK South'!AO15</f>
        <v>0</v>
      </c>
      <c r="AQ15" s="11">
        <f>'Volume RTK North'!AQ15+'Volume RTK South'!AQ15</f>
        <v>0</v>
      </c>
      <c r="AR15" s="11">
        <f>'Volume RTK North'!AR15+'Volume RTK South'!AR15</f>
        <v>0</v>
      </c>
      <c r="AS15" s="11">
        <f>'Volume RTK North'!AS15+'Volume RTK South'!AS15</f>
        <v>0</v>
      </c>
      <c r="AT15" s="11">
        <f>'Volume RTK North'!AT15+'Volume RTK South'!AT15</f>
        <v>0</v>
      </c>
      <c r="AU15" s="11">
        <f>'Volume RTK North'!AU15+'Volume RTK South'!AU15</f>
        <v>0</v>
      </c>
      <c r="AV15" s="11">
        <f>'Volume RTK North'!AV15+'Volume RTK South'!AV15</f>
        <v>0</v>
      </c>
      <c r="AW15" s="11">
        <f>'Volume RTK North'!AW15+'Volume RTK South'!AW15</f>
        <v>0</v>
      </c>
      <c r="AX15" s="11">
        <f>'Volume RTK North'!AX15+'Volume RTK South'!AX15</f>
        <v>0</v>
      </c>
      <c r="AY15" s="11">
        <f>'Volume RTK North'!AY15+'Volume RTK South'!AY15</f>
        <v>0</v>
      </c>
      <c r="AZ15" s="11">
        <f>'Volume RTK North'!AZ15+'Volume RTK South'!AZ15</f>
        <v>0</v>
      </c>
      <c r="BA15" s="11">
        <f>'Volume RTK North'!BA15+'Volume RTK South'!BA15</f>
        <v>0</v>
      </c>
      <c r="BB15" s="11">
        <f>'Volume RTK North'!BB15+'Volume RTK South'!BB15</f>
        <v>20.738520000000001</v>
      </c>
      <c r="BD15" s="11">
        <f>'Volume RTK North'!BD15+'Volume RTK South'!BD15</f>
        <v>18.105539</v>
      </c>
      <c r="BE15" s="11">
        <f>'Volume RTK North'!BE15+'Volume RTK South'!BE15</f>
        <v>0</v>
      </c>
      <c r="BF15" s="11">
        <f>'Volume RTK North'!BF15+'Volume RTK South'!BF15</f>
        <v>0</v>
      </c>
      <c r="BG15" s="11">
        <f>'Volume RTK North'!BG15+'Volume RTK South'!BG15</f>
        <v>0</v>
      </c>
      <c r="BH15" s="11">
        <f>'Volume RTK North'!BH15+'Volume RTK South'!BH15</f>
        <v>0</v>
      </c>
      <c r="BI15" s="11">
        <f>'Volume RTK North'!BI15+'Volume RTK South'!BI15</f>
        <v>0</v>
      </c>
      <c r="BJ15" s="11">
        <f>'Volume RTK North'!BJ15+'Volume RTK South'!BJ15</f>
        <v>0</v>
      </c>
      <c r="BK15" s="11">
        <f>'Volume RTK North'!BK15+'Volume RTK South'!BK15</f>
        <v>0</v>
      </c>
      <c r="BL15" s="11">
        <f>'Volume RTK North'!BL15+'Volume RTK South'!BL15</f>
        <v>0</v>
      </c>
      <c r="BM15" s="11">
        <f>'Volume RTK North'!BM15+'Volume RTK South'!BM15</f>
        <v>0</v>
      </c>
      <c r="BN15" s="11">
        <f>'Volume RTK North'!BN15+'Volume RTK South'!BN15</f>
        <v>0</v>
      </c>
      <c r="BO15" s="11">
        <f>'Volume RTK North'!BO15+'Volume RTK South'!BO15</f>
        <v>0</v>
      </c>
      <c r="BQ15" s="11">
        <f>'Volume RTK North'!BQ15+'Volume RTK South'!BQ15</f>
        <v>0</v>
      </c>
      <c r="BR15" s="11">
        <f>'Volume RTK North'!BR15+'Volume RTK South'!BR15</f>
        <v>0</v>
      </c>
      <c r="BS15" s="11">
        <f>'Volume RTK North'!BS15+'Volume RTK South'!BS15</f>
        <v>0</v>
      </c>
      <c r="BT15" s="11">
        <f>'Volume RTK North'!BT15+'Volume RTK South'!BT15</f>
        <v>0</v>
      </c>
      <c r="BU15" s="11">
        <f>'Volume RTK North'!BU15+'Volume RTK South'!BU15</f>
        <v>0</v>
      </c>
      <c r="BV15" s="11">
        <f>'Volume RTK North'!BV15+'Volume RTK South'!BV15</f>
        <v>0</v>
      </c>
      <c r="BW15" s="11">
        <f>'Volume RTK North'!BW15+'Volume RTK South'!BW15</f>
        <v>0</v>
      </c>
      <c r="BX15" s="11">
        <f>'Volume RTK North'!BX15+'Volume RTK South'!BX15</f>
        <v>0</v>
      </c>
      <c r="BY15" s="11">
        <f>'Volume RTK North'!BY15+'Volume RTK South'!BY15</f>
        <v>0</v>
      </c>
      <c r="BZ15" s="11">
        <f>'Volume RTK North'!BZ15+'Volume RTK South'!BZ15</f>
        <v>0</v>
      </c>
      <c r="CA15" s="11">
        <f>'Volume RTK North'!CA15+'Volume RTK South'!CA15</f>
        <v>0</v>
      </c>
      <c r="CB15" s="11">
        <f>'Volume RTK North'!CB15+'Volume RTK South'!CB15</f>
        <v>0</v>
      </c>
    </row>
    <row r="16" spans="2:80" ht="15.75" x14ac:dyDescent="0.25">
      <c r="B16" s="8" t="s">
        <v>106</v>
      </c>
      <c r="D16" s="9">
        <f>'Volume RTK North'!D16+'Volume RTK South'!D16</f>
        <v>130.967792</v>
      </c>
      <c r="E16" s="9">
        <f>'Volume RTK North'!E16+'Volume RTK South'!E16</f>
        <v>148.67437899999999</v>
      </c>
      <c r="F16" s="9">
        <f>'Volume RTK North'!F16+'Volume RTK South'!F16</f>
        <v>165.83138600000001</v>
      </c>
      <c r="G16" s="9">
        <f>'Volume RTK North'!G16+'Volume RTK South'!G16</f>
        <v>156.251329</v>
      </c>
      <c r="H16" s="9">
        <f>'Volume RTK North'!H16+'Volume RTK South'!H16</f>
        <v>155.73593499999998</v>
      </c>
      <c r="I16" s="9">
        <f>'Volume RTK North'!I16+'Volume RTK South'!I16</f>
        <v>145.13212000000001</v>
      </c>
      <c r="J16" s="9">
        <f>'Volume RTK North'!J16+'Volume RTK South'!J16</f>
        <v>137.973975</v>
      </c>
      <c r="K16" s="9">
        <f>'Volume RTK North'!K16+'Volume RTK South'!K16</f>
        <v>123.861135</v>
      </c>
      <c r="L16" s="9">
        <f>'Volume RTK North'!L16+'Volume RTK South'!L16</f>
        <v>117.61641800000001</v>
      </c>
      <c r="M16" s="9">
        <f>'Volume RTK North'!M16+'Volume RTK South'!M16</f>
        <v>122.481666</v>
      </c>
      <c r="N16" s="9">
        <f>'Volume RTK North'!N16+'Volume RTK South'!N16</f>
        <v>123.08285000000001</v>
      </c>
      <c r="O16" s="9">
        <f>'Volume RTK North'!O16+'Volume RTK South'!O16</f>
        <v>110.763047</v>
      </c>
      <c r="Q16" s="9">
        <f>'Volume RTK North'!Q16+'Volume RTK South'!Q16</f>
        <v>130.92851999999999</v>
      </c>
      <c r="R16" s="9">
        <f>'Volume RTK North'!R16+'Volume RTK South'!R16</f>
        <v>102.66399200000001</v>
      </c>
      <c r="S16" s="9">
        <f>'Volume RTK North'!S16+'Volume RTK South'!S16</f>
        <v>114.83493900000001</v>
      </c>
      <c r="T16" s="9">
        <f>'Volume RTK North'!T16+'Volume RTK South'!T16</f>
        <v>127.973428</v>
      </c>
      <c r="U16" s="9">
        <f>'Volume RTK North'!U16+'Volume RTK South'!U16</f>
        <v>157.62689900000001</v>
      </c>
      <c r="V16" s="9">
        <f>'Volume RTK North'!V16+'Volume RTK South'!V16</f>
        <v>166.33850899999999</v>
      </c>
      <c r="W16" s="9">
        <f>'Volume RTK North'!W16+'Volume RTK South'!W16</f>
        <v>168.29987200000002</v>
      </c>
      <c r="X16" s="9">
        <f>'Volume RTK North'!X16+'Volume RTK South'!X16</f>
        <v>190.253514</v>
      </c>
      <c r="Y16" s="9">
        <f>'Volume RTK North'!Y16+'Volume RTK South'!Y16</f>
        <v>165.76872</v>
      </c>
      <c r="Z16" s="9">
        <f>'Volume RTK North'!Z16+'Volume RTK South'!Z16</f>
        <v>169.785212</v>
      </c>
      <c r="AA16" s="9">
        <f>'Volume RTK North'!AA16+'Volume RTK South'!AA16</f>
        <v>139.96673200000001</v>
      </c>
      <c r="AB16" s="9">
        <f>'Volume RTK North'!AB16+'Volume RTK South'!AB16</f>
        <v>130.18180599999999</v>
      </c>
      <c r="AD16" s="9">
        <f>'Volume RTK North'!AD16+'Volume RTK South'!AD16</f>
        <v>73.832041000000004</v>
      </c>
      <c r="AE16" s="9">
        <f>'Volume RTK North'!AE16+'Volume RTK South'!AE16</f>
        <v>203.24272100000002</v>
      </c>
      <c r="AF16" s="9">
        <f>'Volume RTK North'!AF16+'Volume RTK South'!AF16</f>
        <v>201.001869</v>
      </c>
      <c r="AG16" s="9">
        <f>'Volume RTK North'!AG16+'Volume RTK South'!AG16</f>
        <v>211.05626999999998</v>
      </c>
      <c r="AH16" s="9">
        <f>'Volume RTK North'!AH16+'Volume RTK South'!AH16</f>
        <v>167.60248200000001</v>
      </c>
      <c r="AI16" s="9">
        <f>'Volume RTK North'!AI16+'Volume RTK South'!AI16</f>
        <v>179.18171599999999</v>
      </c>
      <c r="AJ16" s="9">
        <f>'Volume RTK North'!AJ16+'Volume RTK South'!AJ16</f>
        <v>228.942881</v>
      </c>
      <c r="AK16" s="9">
        <f>'Volume RTK North'!AK16+'Volume RTK South'!AK16</f>
        <v>234.10743000000002</v>
      </c>
      <c r="AL16" s="9">
        <f>'Volume RTK North'!AL16+'Volume RTK South'!AL16</f>
        <v>214.03690500000002</v>
      </c>
      <c r="AM16" s="9">
        <f>'Volume RTK North'!AM16+'Volume RTK South'!AM16</f>
        <v>203.000901</v>
      </c>
      <c r="AN16" s="9">
        <f>'Volume RTK North'!AN16+'Volume RTK South'!AN16</f>
        <v>191.951165</v>
      </c>
      <c r="AO16" s="9">
        <f>'Volume RTK North'!AO16+'Volume RTK South'!AO16</f>
        <v>197.46974399999999</v>
      </c>
      <c r="AQ16" s="9">
        <f>'Volume RTK North'!AQ16+'Volume RTK South'!AQ16</f>
        <v>184.37900500000001</v>
      </c>
      <c r="AR16" s="9">
        <f>'Volume RTK North'!AR16+'Volume RTK South'!AR16</f>
        <v>170.01694700000002</v>
      </c>
      <c r="AS16" s="9">
        <f>'Volume RTK North'!AS16+'Volume RTK South'!AS16</f>
        <v>236.75034099999999</v>
      </c>
      <c r="AT16" s="9">
        <f>'Volume RTK North'!AT16+'Volume RTK South'!AT16</f>
        <v>231.422933</v>
      </c>
      <c r="AU16" s="9">
        <f>'Volume RTK North'!AU16+'Volume RTK South'!AU16</f>
        <v>228.74962600000001</v>
      </c>
      <c r="AV16" s="9">
        <f>'Volume RTK North'!AV16+'Volume RTK South'!AV16</f>
        <v>208.66352699999999</v>
      </c>
      <c r="AW16" s="9">
        <f>'Volume RTK North'!AW16+'Volume RTK South'!AW16</f>
        <v>240.80342000000002</v>
      </c>
      <c r="AX16" s="9">
        <f>'Volume RTK North'!AX16+'Volume RTK South'!AX16</f>
        <v>259.77802399999996</v>
      </c>
      <c r="AY16" s="9">
        <f>'Volume RTK North'!AY16+'Volume RTK South'!AY16</f>
        <v>257.76329600000003</v>
      </c>
      <c r="AZ16" s="9">
        <f>'Volume RTK North'!AZ16+'Volume RTK South'!AZ16</f>
        <v>243.62838400000001</v>
      </c>
      <c r="BA16" s="9">
        <f>'Volume RTK North'!BA16+'Volume RTK South'!BA16</f>
        <v>261.91399799999999</v>
      </c>
      <c r="BB16" s="9">
        <f>'Volume RTK North'!BB16+'Volume RTK South'!BB16</f>
        <v>242.428133</v>
      </c>
      <c r="BD16" s="9">
        <f>'Volume RTK North'!BD16+'Volume RTK South'!BD16</f>
        <v>228.10707199999999</v>
      </c>
      <c r="BE16" s="9">
        <f>'Volume RTK North'!BE16+'Volume RTK South'!BE16</f>
        <v>226.05254100000002</v>
      </c>
      <c r="BF16" s="9">
        <f>'Volume RTK North'!BF16+'Volume RTK South'!BF16</f>
        <v>232.81847499999998</v>
      </c>
      <c r="BG16" s="9">
        <f>'Volume RTK North'!BG16+'Volume RTK South'!BG16</f>
        <v>199.00543199999998</v>
      </c>
      <c r="BH16" s="9">
        <f>'Volume RTK North'!BH16+'Volume RTK South'!BH16</f>
        <v>189.00292000000002</v>
      </c>
      <c r="BI16" s="9">
        <f>'Volume RTK North'!BI16+'Volume RTK South'!BI16</f>
        <v>252.88504899999998</v>
      </c>
      <c r="BJ16" s="9">
        <f>'Volume RTK North'!BJ16+'Volume RTK South'!BJ16</f>
        <v>265.49753700000002</v>
      </c>
      <c r="BK16" s="9">
        <f>'Volume RTK North'!BK16+'Volume RTK South'!BK16</f>
        <v>257.95027600000003</v>
      </c>
      <c r="BL16" s="9">
        <f>'Volume RTK North'!BL16+'Volume RTK South'!BL16</f>
        <v>272.91652099999999</v>
      </c>
      <c r="BM16" s="9">
        <f>'Volume RTK North'!BM16+'Volume RTK South'!BM16</f>
        <v>272.50305500000002</v>
      </c>
      <c r="BN16" s="9">
        <f>'Volume RTK North'!BN16+'Volume RTK South'!BN16</f>
        <v>291.26242500000001</v>
      </c>
      <c r="BO16" s="9">
        <f>'Volume RTK North'!BO16+'Volume RTK South'!BO16</f>
        <v>268.49725799999999</v>
      </c>
      <c r="BQ16" s="9">
        <f>'Volume RTK North'!BQ16+'Volume RTK South'!BQ16</f>
        <v>244.131778</v>
      </c>
      <c r="BR16" s="9">
        <f>'Volume RTK North'!BR16+'Volume RTK South'!BR16</f>
        <v>241.92994200000001</v>
      </c>
      <c r="BS16" s="9">
        <f>'Volume RTK North'!BS16+'Volume RTK South'!BS16</f>
        <v>241.43195700000001</v>
      </c>
      <c r="BT16" s="9">
        <f>'Volume RTK North'!BT16+'Volume RTK South'!BT16</f>
        <v>284.64637699999997</v>
      </c>
      <c r="BU16" s="9">
        <f>'Volume RTK North'!BU16+'Volume RTK South'!BU16</f>
        <v>276.34361699999999</v>
      </c>
      <c r="BV16" s="9">
        <f>'Volume RTK North'!BV16+'Volume RTK South'!BV16</f>
        <v>289.85902500000003</v>
      </c>
      <c r="BW16" s="9">
        <f>'Volume RTK North'!BW16+'Volume RTK South'!BW16</f>
        <v>0</v>
      </c>
      <c r="BX16" s="9">
        <f>'Volume RTK North'!BX16+'Volume RTK South'!BX16</f>
        <v>0</v>
      </c>
      <c r="BY16" s="9">
        <f>'Volume RTK North'!BY16+'Volume RTK South'!BY16</f>
        <v>0</v>
      </c>
      <c r="BZ16" s="9">
        <f>'Volume RTK North'!BZ16+'Volume RTK South'!BZ16</f>
        <v>0</v>
      </c>
      <c r="CA16" s="9">
        <f>'Volume RTK North'!CA16+'Volume RTK South'!CA16</f>
        <v>0</v>
      </c>
      <c r="CB16" s="9">
        <f>'Volume RTK North'!CB16+'Volume RTK South'!CB16</f>
        <v>0</v>
      </c>
    </row>
    <row r="17" spans="2:80" ht="15.75" x14ac:dyDescent="0.25">
      <c r="B17" s="8" t="s">
        <v>190</v>
      </c>
      <c r="D17" s="9">
        <f t="shared" ref="D17:O17" si="34">SUM(D18:D21)</f>
        <v>405.75994899999995</v>
      </c>
      <c r="E17" s="9">
        <f t="shared" si="34"/>
        <v>427.39980600000001</v>
      </c>
      <c r="F17" s="9">
        <f t="shared" si="34"/>
        <v>461.732461</v>
      </c>
      <c r="G17" s="9">
        <f t="shared" si="34"/>
        <v>447.86786400000005</v>
      </c>
      <c r="H17" s="9">
        <f t="shared" si="34"/>
        <v>481.92067400000008</v>
      </c>
      <c r="I17" s="9">
        <f t="shared" si="34"/>
        <v>523.93499499999996</v>
      </c>
      <c r="J17" s="9">
        <f t="shared" si="34"/>
        <v>562.40372400000001</v>
      </c>
      <c r="K17" s="9">
        <f t="shared" si="34"/>
        <v>578.06959299999994</v>
      </c>
      <c r="L17" s="9">
        <f t="shared" si="34"/>
        <v>580.24479699999995</v>
      </c>
      <c r="M17" s="9">
        <f t="shared" si="34"/>
        <v>574.193039</v>
      </c>
      <c r="N17" s="9">
        <f t="shared" si="34"/>
        <v>501.08232400000003</v>
      </c>
      <c r="O17" s="9">
        <f t="shared" si="34"/>
        <v>476.035934</v>
      </c>
      <c r="Q17" s="9">
        <f t="shared" ref="Q17:AB17" si="35">SUM(Q18:Q21)</f>
        <v>503.92276200000003</v>
      </c>
      <c r="R17" s="9">
        <f t="shared" si="35"/>
        <v>445.08587199999999</v>
      </c>
      <c r="S17" s="9">
        <f t="shared" si="35"/>
        <v>503.91255699999994</v>
      </c>
      <c r="T17" s="9">
        <f t="shared" si="35"/>
        <v>462.79054799999994</v>
      </c>
      <c r="U17" s="9">
        <f t="shared" si="35"/>
        <v>530.54511200000002</v>
      </c>
      <c r="V17" s="9">
        <f t="shared" si="35"/>
        <v>521.77646000000004</v>
      </c>
      <c r="W17" s="9">
        <f t="shared" si="35"/>
        <v>581.96878800000002</v>
      </c>
      <c r="X17" s="9">
        <f t="shared" si="35"/>
        <v>586.73494900000003</v>
      </c>
      <c r="Y17" s="9">
        <f t="shared" si="35"/>
        <v>553.73817199999996</v>
      </c>
      <c r="Z17" s="9">
        <f t="shared" si="35"/>
        <v>644.66259100000002</v>
      </c>
      <c r="AA17" s="9">
        <f t="shared" si="35"/>
        <v>566.49763600000006</v>
      </c>
      <c r="AB17" s="9">
        <f t="shared" si="35"/>
        <v>582.14752799999997</v>
      </c>
      <c r="AD17" s="9">
        <f t="shared" ref="AD17:AO17" si="36">SUM(AD18:AD21)</f>
        <v>579.52826300000004</v>
      </c>
      <c r="AE17" s="9">
        <f t="shared" si="36"/>
        <v>576.812814</v>
      </c>
      <c r="AF17" s="9">
        <f t="shared" si="36"/>
        <v>594.30088699999999</v>
      </c>
      <c r="AG17" s="9">
        <f t="shared" si="36"/>
        <v>518.84129400000006</v>
      </c>
      <c r="AH17" s="9">
        <f t="shared" si="36"/>
        <v>541.74682499999994</v>
      </c>
      <c r="AI17" s="9">
        <f t="shared" si="36"/>
        <v>686.14562499999988</v>
      </c>
      <c r="AJ17" s="9">
        <f t="shared" si="36"/>
        <v>681.51758599999994</v>
      </c>
      <c r="AK17" s="9">
        <f t="shared" si="36"/>
        <v>710.64779800000008</v>
      </c>
      <c r="AL17" s="9">
        <f t="shared" si="36"/>
        <v>694.20421899999997</v>
      </c>
      <c r="AM17" s="9">
        <f t="shared" si="36"/>
        <v>699.03641599999992</v>
      </c>
      <c r="AN17" s="9">
        <f t="shared" si="36"/>
        <v>666.08224100000007</v>
      </c>
      <c r="AO17" s="9">
        <f t="shared" si="36"/>
        <v>661.50651099999993</v>
      </c>
      <c r="AQ17" s="9">
        <f t="shared" ref="AQ17:BB17" si="37">SUM(AQ18:AQ21)</f>
        <v>661.83619900000008</v>
      </c>
      <c r="AR17" s="9">
        <f t="shared" si="37"/>
        <v>597.82006699999999</v>
      </c>
      <c r="AS17" s="9">
        <f t="shared" si="37"/>
        <v>634.58769699999993</v>
      </c>
      <c r="AT17" s="9">
        <f t="shared" si="37"/>
        <v>607.92270900000005</v>
      </c>
      <c r="AU17" s="9">
        <f t="shared" si="37"/>
        <v>656.08387600000003</v>
      </c>
      <c r="AV17" s="9">
        <f t="shared" si="37"/>
        <v>673.22187399999996</v>
      </c>
      <c r="AW17" s="9">
        <f t="shared" si="37"/>
        <v>712.25155999999993</v>
      </c>
      <c r="AX17" s="9">
        <f t="shared" si="37"/>
        <v>730.75640500000009</v>
      </c>
      <c r="AY17" s="9">
        <f t="shared" si="37"/>
        <v>712.05585099999996</v>
      </c>
      <c r="AZ17" s="9">
        <f t="shared" si="37"/>
        <v>738.25541799999996</v>
      </c>
      <c r="BA17" s="9">
        <f t="shared" si="37"/>
        <v>653.92671599999994</v>
      </c>
      <c r="BB17" s="9">
        <f t="shared" si="37"/>
        <v>618.48736600000007</v>
      </c>
      <c r="BD17" s="9">
        <f t="shared" ref="BD17:BO17" si="38">SUM(BD18:BD21)</f>
        <v>645.28491199999996</v>
      </c>
      <c r="BE17" s="9">
        <f t="shared" si="38"/>
        <v>599.85529199999996</v>
      </c>
      <c r="BF17" s="9">
        <f t="shared" si="38"/>
        <v>496.94969000000003</v>
      </c>
      <c r="BG17" s="9">
        <f t="shared" si="38"/>
        <v>441.38303200000001</v>
      </c>
      <c r="BH17" s="9">
        <f t="shared" si="38"/>
        <v>618.31375999999989</v>
      </c>
      <c r="BI17" s="9">
        <f t="shared" si="38"/>
        <v>599.64282200000002</v>
      </c>
      <c r="BJ17" s="9">
        <f t="shared" si="38"/>
        <v>683.11599799999999</v>
      </c>
      <c r="BK17" s="9">
        <f t="shared" si="38"/>
        <v>693.10083299999997</v>
      </c>
      <c r="BL17" s="9">
        <f t="shared" si="38"/>
        <v>744.73870799999997</v>
      </c>
      <c r="BM17" s="9">
        <f t="shared" si="38"/>
        <v>773.05656399999998</v>
      </c>
      <c r="BN17" s="9">
        <f t="shared" si="38"/>
        <v>743.33961699999998</v>
      </c>
      <c r="BO17" s="9">
        <f t="shared" si="38"/>
        <v>633.23953100000006</v>
      </c>
      <c r="BP17" s="9"/>
      <c r="BQ17" s="9">
        <f t="shared" ref="BQ17" si="39">SUM(BQ18:BQ21)</f>
        <v>696.11033300000008</v>
      </c>
      <c r="BR17" s="9">
        <f t="shared" ref="BR17" si="40">SUM(BR18:BR21)</f>
        <v>691.55998000000011</v>
      </c>
      <c r="BS17" s="9">
        <f t="shared" ref="BS17" si="41">SUM(BS18:BS21)</f>
        <v>739.98886700000014</v>
      </c>
      <c r="BT17" s="9">
        <f t="shared" ref="BT17" si="42">SUM(BT18:BT21)</f>
        <v>724.40767500000004</v>
      </c>
      <c r="BU17" s="9">
        <f t="shared" ref="BU17" si="43">SUM(BU18:BU21)</f>
        <v>772.01386500000001</v>
      </c>
      <c r="BV17" s="9">
        <f t="shared" ref="BV17" si="44">SUM(BV18:BV21)</f>
        <v>746.50598300000001</v>
      </c>
      <c r="BW17" s="9">
        <f t="shared" ref="BW17" si="45">SUM(BW18:BW21)</f>
        <v>0</v>
      </c>
      <c r="BX17" s="9">
        <f t="shared" ref="BX17" si="46">SUM(BX18:BX21)</f>
        <v>0</v>
      </c>
      <c r="BY17" s="9">
        <f t="shared" ref="BY17" si="47">SUM(BY18:BY21)</f>
        <v>0</v>
      </c>
      <c r="BZ17" s="9">
        <f t="shared" ref="BZ17" si="48">SUM(BZ18:BZ21)</f>
        <v>0</v>
      </c>
      <c r="CA17" s="9">
        <f t="shared" ref="CA17" si="49">SUM(CA18:CA21)</f>
        <v>0</v>
      </c>
      <c r="CB17" s="9">
        <f t="shared" ref="CB17" si="50">SUM(CB18:CB21)</f>
        <v>0</v>
      </c>
    </row>
    <row r="18" spans="2:80" ht="15.75" x14ac:dyDescent="0.25">
      <c r="B18" s="10" t="s">
        <v>117</v>
      </c>
      <c r="D18" s="11">
        <f>'Volume RTK North'!D18+'Volume RTK South'!D18</f>
        <v>304.52819199999999</v>
      </c>
      <c r="E18" s="11">
        <f>'Volume RTK North'!E18+'Volume RTK South'!E18</f>
        <v>313.67363999999998</v>
      </c>
      <c r="F18" s="11">
        <f>'Volume RTK North'!F18+'Volume RTK South'!F18</f>
        <v>344.90845300000001</v>
      </c>
      <c r="G18" s="11">
        <f>'Volume RTK North'!G18+'Volume RTK South'!G18</f>
        <v>326.61296600000003</v>
      </c>
      <c r="H18" s="11">
        <f>'Volume RTK North'!H18+'Volume RTK South'!H18</f>
        <v>352.50188500000002</v>
      </c>
      <c r="I18" s="11">
        <f>'Volume RTK North'!I18+'Volume RTK South'!I18</f>
        <v>383.09212300000002</v>
      </c>
      <c r="J18" s="11">
        <f>'Volume RTK North'!J18+'Volume RTK South'!J18</f>
        <v>390.00318400000003</v>
      </c>
      <c r="K18" s="11">
        <f>'Volume RTK North'!K18+'Volume RTK South'!K18</f>
        <v>402.93736799999999</v>
      </c>
      <c r="L18" s="11">
        <f>'Volume RTK North'!L18+'Volume RTK South'!L18</f>
        <v>418.99125100000003</v>
      </c>
      <c r="M18" s="11">
        <f>'Volume RTK North'!M18+'Volume RTK South'!M18</f>
        <v>410.54898300000002</v>
      </c>
      <c r="N18" s="11">
        <f>'Volume RTK North'!N18+'Volume RTK South'!N18</f>
        <v>346.34845100000001</v>
      </c>
      <c r="O18" s="11">
        <f>'Volume RTK North'!O18+'Volume RTK South'!O18</f>
        <v>335.85117200000002</v>
      </c>
      <c r="Q18" s="11">
        <f>'Volume RTK North'!Q18+'Volume RTK South'!Q18</f>
        <v>359.972756</v>
      </c>
      <c r="R18" s="11">
        <f>'Volume RTK North'!R18+'Volume RTK South'!R18</f>
        <v>333.18139300000001</v>
      </c>
      <c r="S18" s="11">
        <f>'Volume RTK North'!S18+'Volume RTK South'!S18</f>
        <v>354.09324700000002</v>
      </c>
      <c r="T18" s="11">
        <f>'Volume RTK North'!T18+'Volume RTK South'!T18</f>
        <v>310.52348999999998</v>
      </c>
      <c r="U18" s="11">
        <f>'Volume RTK North'!U18+'Volume RTK South'!U18</f>
        <v>351.23970400000002</v>
      </c>
      <c r="V18" s="11">
        <f>'Volume RTK North'!V18+'Volume RTK South'!V18</f>
        <v>359.25178800000003</v>
      </c>
      <c r="W18" s="11">
        <f>'Volume RTK North'!W18+'Volume RTK South'!W18</f>
        <v>405.10714000000002</v>
      </c>
      <c r="X18" s="11">
        <f>'Volume RTK North'!X18+'Volume RTK South'!X18</f>
        <v>405.437501</v>
      </c>
      <c r="Y18" s="11">
        <f>'Volume RTK North'!Y18+'Volume RTK South'!Y18</f>
        <v>373.22959100000003</v>
      </c>
      <c r="Z18" s="11">
        <f>'Volume RTK North'!Z18+'Volume RTK South'!Z18</f>
        <v>435.92045000000002</v>
      </c>
      <c r="AA18" s="11">
        <f>'Volume RTK North'!AA18+'Volume RTK South'!AA18</f>
        <v>343.30442800000003</v>
      </c>
      <c r="AB18" s="11">
        <f>'Volume RTK North'!AB18+'Volume RTK South'!AB18</f>
        <v>333.03288099999997</v>
      </c>
      <c r="AD18" s="11">
        <f>'Volume RTK North'!AD18+'Volume RTK South'!AD18</f>
        <v>343.26751899999999</v>
      </c>
      <c r="AE18" s="11">
        <f>'Volume RTK North'!AE18+'Volume RTK South'!AE18</f>
        <v>358.307727</v>
      </c>
      <c r="AF18" s="11">
        <f>'Volume RTK North'!AF18+'Volume RTK South'!AF18</f>
        <v>366.14099799999997</v>
      </c>
      <c r="AG18" s="11">
        <f>'Volume RTK North'!AG18+'Volume RTK South'!AG18</f>
        <v>317.02023600000001</v>
      </c>
      <c r="AH18" s="11">
        <f>'Volume RTK North'!AH18+'Volume RTK South'!AH18</f>
        <v>323.02858900000001</v>
      </c>
      <c r="AI18" s="11">
        <f>'Volume RTK North'!AI18+'Volume RTK South'!AI18</f>
        <v>419.61775899999998</v>
      </c>
      <c r="AJ18" s="11">
        <f>'Volume RTK North'!AJ18+'Volume RTK South'!AJ18</f>
        <v>424.87210500000003</v>
      </c>
      <c r="AK18" s="11">
        <f>'Volume RTK North'!AK18+'Volume RTK South'!AK18</f>
        <v>414.19682499999999</v>
      </c>
      <c r="AL18" s="11">
        <f>'Volume RTK North'!AL18+'Volume RTK South'!AL18</f>
        <v>420.47837400000003</v>
      </c>
      <c r="AM18" s="11">
        <f>'Volume RTK North'!AM18+'Volume RTK South'!AM18</f>
        <v>395.86320699999999</v>
      </c>
      <c r="AN18" s="11">
        <f>'Volume RTK North'!AN18+'Volume RTK South'!AN18</f>
        <v>375.87934000000001</v>
      </c>
      <c r="AO18" s="11">
        <f>'Volume RTK North'!AO18+'Volume RTK South'!AO18</f>
        <v>381.11847499999999</v>
      </c>
      <c r="AQ18" s="11">
        <f>'Volume RTK North'!AQ18+'Volume RTK South'!AQ18</f>
        <v>385.14574600000003</v>
      </c>
      <c r="AR18" s="11">
        <f>'Volume RTK North'!AR18+'Volume RTK South'!AR18</f>
        <v>368.10520700000001</v>
      </c>
      <c r="AS18" s="11">
        <f>'Volume RTK North'!AS18+'Volume RTK South'!AS18</f>
        <v>364.21156399999995</v>
      </c>
      <c r="AT18" s="11">
        <f>'Volume RTK North'!AT18+'Volume RTK South'!AT18</f>
        <v>347.685044</v>
      </c>
      <c r="AU18" s="11">
        <f>'Volume RTK North'!AU18+'Volume RTK South'!AU18</f>
        <v>383.32874800000002</v>
      </c>
      <c r="AV18" s="11">
        <f>'Volume RTK North'!AV18+'Volume RTK South'!AV18</f>
        <v>396.56389799999999</v>
      </c>
      <c r="AW18" s="11">
        <f>'Volume RTK North'!AW18+'Volume RTK South'!AW18</f>
        <v>438.70598199999995</v>
      </c>
      <c r="AX18" s="11">
        <f>'Volume RTK North'!AX18+'Volume RTK South'!AX18</f>
        <v>443.07127500000001</v>
      </c>
      <c r="AY18" s="11">
        <f>'Volume RTK North'!AY18+'Volume RTK South'!AY18</f>
        <v>422.16513500000002</v>
      </c>
      <c r="AZ18" s="11">
        <f>'Volume RTK North'!AZ18+'Volume RTK South'!AZ18</f>
        <v>427.61664199999996</v>
      </c>
      <c r="BA18" s="11">
        <f>'Volume RTK North'!BA18+'Volume RTK South'!BA18</f>
        <v>370.226675</v>
      </c>
      <c r="BB18" s="11">
        <f>'Volume RTK North'!BB18+'Volume RTK South'!BB18</f>
        <v>341.523799</v>
      </c>
      <c r="BD18" s="11">
        <f>'Volume RTK North'!BD18+'Volume RTK South'!BD18</f>
        <v>357.43398000000002</v>
      </c>
      <c r="BE18" s="11">
        <f>'Volume RTK North'!BE18+'Volume RTK South'!BE18</f>
        <v>358.49185199999999</v>
      </c>
      <c r="BF18" s="11">
        <f>'Volume RTK North'!BF18+'Volume RTK South'!BF18</f>
        <v>276.22320300000001</v>
      </c>
      <c r="BG18" s="11">
        <f>'Volume RTK North'!BG18+'Volume RTK South'!BG18</f>
        <v>202.531893</v>
      </c>
      <c r="BH18" s="11">
        <f>'Volume RTK North'!BH18+'Volume RTK South'!BH18</f>
        <v>342.91432299999997</v>
      </c>
      <c r="BI18" s="11">
        <f>'Volume RTK North'!BI18+'Volume RTK South'!BI18</f>
        <v>335.57100200000002</v>
      </c>
      <c r="BJ18" s="11">
        <f>'Volume RTK North'!BJ18+'Volume RTK South'!BJ18</f>
        <v>386.149519</v>
      </c>
      <c r="BK18" s="11">
        <f>'Volume RTK North'!BK18+'Volume RTK South'!BK18</f>
        <v>384.69130199999995</v>
      </c>
      <c r="BL18" s="11">
        <f>'Volume RTK North'!BL18+'Volume RTK South'!BL18</f>
        <v>428.047414</v>
      </c>
      <c r="BM18" s="11">
        <f>'Volume RTK North'!BM18+'Volume RTK South'!BM18</f>
        <v>456.42952500000001</v>
      </c>
      <c r="BN18" s="11">
        <f>'Volume RTK North'!BN18+'Volume RTK South'!BN18</f>
        <v>428.881688</v>
      </c>
      <c r="BO18" s="11">
        <f>'Volume RTK North'!BO18+'Volume RTK South'!BO18</f>
        <v>409.908275</v>
      </c>
      <c r="BQ18" s="11">
        <f>'Volume RTK North'!BQ18+'Volume RTK South'!BQ18</f>
        <v>413.44762200000002</v>
      </c>
      <c r="BR18" s="11">
        <f>'Volume RTK North'!BR18+'Volume RTK South'!BR18</f>
        <v>415.11905200000001</v>
      </c>
      <c r="BS18" s="11">
        <f>'Volume RTK North'!BS18+'Volume RTK South'!BS18</f>
        <v>419.05749400000002</v>
      </c>
      <c r="BT18" s="11">
        <f>'Volume RTK North'!BT18+'Volume RTK South'!BT18</f>
        <v>410.49949700000002</v>
      </c>
      <c r="BU18" s="11">
        <f>'Volume RTK North'!BU18+'Volume RTK South'!BU18</f>
        <v>446.94871899999998</v>
      </c>
      <c r="BV18" s="11">
        <f>'Volume RTK North'!BV18+'Volume RTK South'!BV18</f>
        <v>448.64236099999999</v>
      </c>
      <c r="BW18" s="11">
        <f>'Volume RTK North'!BW18+'Volume RTK South'!BW18</f>
        <v>0</v>
      </c>
      <c r="BX18" s="11">
        <f>'Volume RTK North'!BX18+'Volume RTK South'!BX18</f>
        <v>0</v>
      </c>
      <c r="BY18" s="11">
        <f>'Volume RTK North'!BY18+'Volume RTK South'!BY18</f>
        <v>0</v>
      </c>
      <c r="BZ18" s="11">
        <f>'Volume RTK North'!BZ18+'Volume RTK South'!BZ18</f>
        <v>0</v>
      </c>
      <c r="CA18" s="11">
        <f>'Volume RTK North'!CA18+'Volume RTK South'!CA18</f>
        <v>0</v>
      </c>
      <c r="CB18" s="11">
        <f>'Volume RTK North'!CB18+'Volume RTK South'!CB18</f>
        <v>0</v>
      </c>
    </row>
    <row r="19" spans="2:80" ht="15.75" x14ac:dyDescent="0.25">
      <c r="B19" s="10" t="s">
        <v>114</v>
      </c>
      <c r="D19" s="11">
        <f>'Volume RTK North'!D19+'Volume RTK South'!D19</f>
        <v>53.103093999999999</v>
      </c>
      <c r="E19" s="11">
        <f>'Volume RTK North'!E19+'Volume RTK South'!E19</f>
        <v>54.916126999999996</v>
      </c>
      <c r="F19" s="11">
        <f>'Volume RTK North'!F19+'Volume RTK South'!F19</f>
        <v>53.520448999999999</v>
      </c>
      <c r="G19" s="11">
        <f>'Volume RTK North'!G19+'Volume RTK South'!G19</f>
        <v>56.006704999999997</v>
      </c>
      <c r="H19" s="11">
        <f>'Volume RTK North'!H19+'Volume RTK South'!H19</f>
        <v>68.264671000000007</v>
      </c>
      <c r="I19" s="11">
        <f>'Volume RTK North'!I19+'Volume RTK South'!I19</f>
        <v>68.705703999999997</v>
      </c>
      <c r="J19" s="11">
        <f>'Volume RTK North'!J19+'Volume RTK South'!J19</f>
        <v>90.784820999999994</v>
      </c>
      <c r="K19" s="11">
        <f>'Volume RTK North'!K19+'Volume RTK South'!K19</f>
        <v>89.140709000000001</v>
      </c>
      <c r="L19" s="11">
        <f>'Volume RTK North'!L19+'Volume RTK South'!L19</f>
        <v>82.280722999999995</v>
      </c>
      <c r="M19" s="11">
        <f>'Volume RTK North'!M19+'Volume RTK South'!M19</f>
        <v>86.509163999999998</v>
      </c>
      <c r="N19" s="11">
        <f>'Volume RTK North'!N19+'Volume RTK South'!N19</f>
        <v>81.662906000000007</v>
      </c>
      <c r="O19" s="11">
        <f>'Volume RTK North'!O19+'Volume RTK South'!O19</f>
        <v>71.449663999999999</v>
      </c>
      <c r="Q19" s="11">
        <f>'Volume RTK North'!Q19+'Volume RTK South'!Q19</f>
        <v>66.679985000000002</v>
      </c>
      <c r="R19" s="11">
        <f>'Volume RTK North'!R19+'Volume RTK South'!R19</f>
        <v>42.680686999999999</v>
      </c>
      <c r="S19" s="11">
        <f>'Volume RTK North'!S19+'Volume RTK South'!S19</f>
        <v>74.238529999999997</v>
      </c>
      <c r="T19" s="11">
        <f>'Volume RTK North'!T19+'Volume RTK South'!T19</f>
        <v>78.450040000000001</v>
      </c>
      <c r="U19" s="11">
        <f>'Volume RTK North'!U19+'Volume RTK South'!U19</f>
        <v>92.155349000000001</v>
      </c>
      <c r="V19" s="11">
        <f>'Volume RTK North'!V19+'Volume RTK South'!V19</f>
        <v>89.135938999999993</v>
      </c>
      <c r="W19" s="11">
        <f>'Volume RTK North'!W19+'Volume RTK South'!W19</f>
        <v>90.885902999999999</v>
      </c>
      <c r="X19" s="11">
        <f>'Volume RTK North'!X19+'Volume RTK South'!X19</f>
        <v>95.005221000000006</v>
      </c>
      <c r="Y19" s="11">
        <f>'Volume RTK North'!Y19+'Volume RTK South'!Y19</f>
        <v>96.33475</v>
      </c>
      <c r="Z19" s="11">
        <f>'Volume RTK North'!Z19+'Volume RTK South'!Z19</f>
        <v>121.526374</v>
      </c>
      <c r="AA19" s="11">
        <f>'Volume RTK North'!AA19+'Volume RTK South'!AA19</f>
        <v>150.15562199999999</v>
      </c>
      <c r="AB19" s="11">
        <f>'Volume RTK North'!AB19+'Volume RTK South'!AB19</f>
        <v>173.271929</v>
      </c>
      <c r="AD19" s="11">
        <f>'Volume RTK North'!AD19+'Volume RTK South'!AD19</f>
        <v>162.08110499999998</v>
      </c>
      <c r="AE19" s="11">
        <f>'Volume RTK North'!AE19+'Volume RTK South'!AE19</f>
        <v>153.46985599999999</v>
      </c>
      <c r="AF19" s="11">
        <f>'Volume RTK North'!AF19+'Volume RTK South'!AF19</f>
        <v>151.655644</v>
      </c>
      <c r="AG19" s="11">
        <f>'Volume RTK North'!AG19+'Volume RTK South'!AG19</f>
        <v>130.45853099999999</v>
      </c>
      <c r="AH19" s="11">
        <f>'Volume RTK North'!AH19+'Volume RTK South'!AH19</f>
        <v>140.73136299999999</v>
      </c>
      <c r="AI19" s="11">
        <f>'Volume RTK North'!AI19+'Volume RTK South'!AI19</f>
        <v>190.28760600000001</v>
      </c>
      <c r="AJ19" s="11">
        <f>'Volume RTK North'!AJ19+'Volume RTK South'!AJ19</f>
        <v>179.95953399999999</v>
      </c>
      <c r="AK19" s="11">
        <f>'Volume RTK North'!AK19+'Volume RTK South'!AK19</f>
        <v>223.792225</v>
      </c>
      <c r="AL19" s="11">
        <f>'Volume RTK North'!AL19+'Volume RTK South'!AL19</f>
        <v>199.13561799999999</v>
      </c>
      <c r="AM19" s="11">
        <f>'Volume RTK North'!AM19+'Volume RTK South'!AM19</f>
        <v>221.55706599999999</v>
      </c>
      <c r="AN19" s="11">
        <f>'Volume RTK North'!AN19+'Volume RTK South'!AN19</f>
        <v>209.92206400000001</v>
      </c>
      <c r="AO19" s="11">
        <f>'Volume RTK North'!AO19+'Volume RTK South'!AO19</f>
        <v>215.90257800000001</v>
      </c>
      <c r="AQ19" s="11">
        <f>'Volume RTK North'!AQ19+'Volume RTK South'!AQ19</f>
        <v>205.204474</v>
      </c>
      <c r="AR19" s="11">
        <f>'Volume RTK North'!AR19+'Volume RTK South'!AR19</f>
        <v>162.20054500000001</v>
      </c>
      <c r="AS19" s="11">
        <f>'Volume RTK North'!AS19+'Volume RTK South'!AS19</f>
        <v>204.809718</v>
      </c>
      <c r="AT19" s="11">
        <f>'Volume RTK North'!AT19+'Volume RTK South'!AT19</f>
        <v>198.715056</v>
      </c>
      <c r="AU19" s="11">
        <f>'Volume RTK North'!AU19+'Volume RTK South'!AU19</f>
        <v>199.98194599999999</v>
      </c>
      <c r="AV19" s="11">
        <f>'Volume RTK North'!AV19+'Volume RTK South'!AV19</f>
        <v>194.433325</v>
      </c>
      <c r="AW19" s="11">
        <f>'Volume RTK North'!AW19+'Volume RTK South'!AW19</f>
        <v>192.61517599999999</v>
      </c>
      <c r="AX19" s="11">
        <f>'Volume RTK North'!AX19+'Volume RTK South'!AX19</f>
        <v>200.06072499999999</v>
      </c>
      <c r="AY19" s="11">
        <f>'Volume RTK North'!AY19+'Volume RTK South'!AY19</f>
        <v>211.58550300000002</v>
      </c>
      <c r="AZ19" s="11">
        <f>'Volume RTK North'!AZ19+'Volume RTK South'!AZ19</f>
        <v>227.075549</v>
      </c>
      <c r="BA19" s="11">
        <f>'Volume RTK North'!BA19+'Volume RTK South'!BA19</f>
        <v>218.87440700000002</v>
      </c>
      <c r="BB19" s="11">
        <f>'Volume RTK North'!BB19+'Volume RTK South'!BB19</f>
        <v>225.428674</v>
      </c>
      <c r="BD19" s="11">
        <f>'Volume RTK North'!BD19+'Volume RTK South'!BD19</f>
        <v>221.46524199999999</v>
      </c>
      <c r="BE19" s="11">
        <f>'Volume RTK North'!BE19+'Volume RTK South'!BE19</f>
        <v>175.57527899999999</v>
      </c>
      <c r="BF19" s="11">
        <f>'Volume RTK North'!BF19+'Volume RTK South'!BF19</f>
        <v>162.755064</v>
      </c>
      <c r="BG19" s="11">
        <f>'Volume RTK North'!BG19+'Volume RTK South'!BG19</f>
        <v>165.610028</v>
      </c>
      <c r="BH19" s="11">
        <f>'Volume RTK North'!BH19+'Volume RTK South'!BH19</f>
        <v>201.26526700000002</v>
      </c>
      <c r="BI19" s="11">
        <f>'Volume RTK North'!BI19+'Volume RTK South'!BI19</f>
        <v>198.20855</v>
      </c>
      <c r="BJ19" s="11">
        <f>'Volume RTK North'!BJ19+'Volume RTK South'!BJ19</f>
        <v>229.47214600000001</v>
      </c>
      <c r="BK19" s="11">
        <f>'Volume RTK North'!BK19+'Volume RTK South'!BK19</f>
        <v>236.64035100000001</v>
      </c>
      <c r="BL19" s="11">
        <f>'Volume RTK North'!BL19+'Volume RTK South'!BL19</f>
        <v>246.48908</v>
      </c>
      <c r="BM19" s="11">
        <f>'Volume RTK North'!BM19+'Volume RTK South'!BM19</f>
        <v>244.84748300000001</v>
      </c>
      <c r="BN19" s="11">
        <f>'Volume RTK North'!BN19+'Volume RTK South'!BN19</f>
        <v>247.891368</v>
      </c>
      <c r="BO19" s="11">
        <f>'Volume RTK North'!BO19+'Volume RTK South'!BO19</f>
        <v>158.18536699999999</v>
      </c>
      <c r="BQ19" s="11">
        <f>'Volume RTK North'!BQ19+'Volume RTK South'!BQ19</f>
        <v>215.921055</v>
      </c>
      <c r="BR19" s="11">
        <f>'Volume RTK North'!BR19+'Volume RTK South'!BR19</f>
        <v>212.10178100000002</v>
      </c>
      <c r="BS19" s="11">
        <f>'Volume RTK North'!BS19+'Volume RTK South'!BS19</f>
        <v>236.64879400000001</v>
      </c>
      <c r="BT19" s="11">
        <f>'Volume RTK North'!BT19+'Volume RTK South'!BT19</f>
        <v>230.59133300000002</v>
      </c>
      <c r="BU19" s="11">
        <f>'Volume RTK North'!BU19+'Volume RTK South'!BU19</f>
        <v>237.40611100000001</v>
      </c>
      <c r="BV19" s="11">
        <f>'Volume RTK North'!BV19+'Volume RTK South'!BV19</f>
        <v>216.30669699999999</v>
      </c>
      <c r="BW19" s="11">
        <f>'Volume RTK North'!BW19+'Volume RTK South'!BW19</f>
        <v>0</v>
      </c>
      <c r="BX19" s="11">
        <f>'Volume RTK North'!BX19+'Volume RTK South'!BX19</f>
        <v>0</v>
      </c>
      <c r="BY19" s="11">
        <f>'Volume RTK North'!BY19+'Volume RTK South'!BY19</f>
        <v>0</v>
      </c>
      <c r="BZ19" s="11">
        <f>'Volume RTK North'!BZ19+'Volume RTK South'!BZ19</f>
        <v>0</v>
      </c>
      <c r="CA19" s="11">
        <f>'Volume RTK North'!CA19+'Volume RTK South'!CA19</f>
        <v>0</v>
      </c>
      <c r="CB19" s="11">
        <f>'Volume RTK North'!CB19+'Volume RTK South'!CB19</f>
        <v>0</v>
      </c>
    </row>
    <row r="20" spans="2:80" ht="15.75" x14ac:dyDescent="0.25">
      <c r="B20" s="10" t="s">
        <v>115</v>
      </c>
      <c r="D20" s="11">
        <f>'Volume RTK North'!D20+'Volume RTK South'!D20</f>
        <v>36.146979999999999</v>
      </c>
      <c r="E20" s="11">
        <f>'Volume RTK North'!E20+'Volume RTK South'!E20</f>
        <v>45.827058999999998</v>
      </c>
      <c r="F20" s="11">
        <f>'Volume RTK North'!F20+'Volume RTK South'!F20</f>
        <v>51.114310000000003</v>
      </c>
      <c r="G20" s="11">
        <f>'Volume RTK North'!G20+'Volume RTK South'!G20</f>
        <v>52.249645000000001</v>
      </c>
      <c r="H20" s="11">
        <f>'Volume RTK North'!H20+'Volume RTK South'!H20</f>
        <v>49.190775000000002</v>
      </c>
      <c r="I20" s="11">
        <f>'Volume RTK North'!I20+'Volume RTK South'!I20</f>
        <v>60.071762</v>
      </c>
      <c r="J20" s="11">
        <f>'Volume RTK North'!J20+'Volume RTK South'!J20</f>
        <v>64.777552</v>
      </c>
      <c r="K20" s="11">
        <f>'Volume RTK North'!K20+'Volume RTK South'!K20</f>
        <v>69.127803999999998</v>
      </c>
      <c r="L20" s="11">
        <f>'Volume RTK North'!L20+'Volume RTK South'!L20</f>
        <v>65.878789999999995</v>
      </c>
      <c r="M20" s="11">
        <f>'Volume RTK North'!M20+'Volume RTK South'!M20</f>
        <v>61.566234999999999</v>
      </c>
      <c r="N20" s="11">
        <f>'Volume RTK North'!N20+'Volume RTK South'!N20</f>
        <v>61.028593000000001</v>
      </c>
      <c r="O20" s="11">
        <f>'Volume RTK North'!O20+'Volume RTK South'!O20</f>
        <v>57.386997999999998</v>
      </c>
      <c r="Q20" s="11">
        <f>'Volume RTK North'!Q20+'Volume RTK South'!Q20</f>
        <v>65.66601</v>
      </c>
      <c r="R20" s="11">
        <f>'Volume RTK North'!R20+'Volume RTK South'!R20</f>
        <v>55.575082000000002</v>
      </c>
      <c r="S20" s="11">
        <f>'Volume RTK North'!S20+'Volume RTK South'!S20</f>
        <v>59.600560999999999</v>
      </c>
      <c r="T20" s="11">
        <f>'Volume RTK North'!T20+'Volume RTK South'!T20</f>
        <v>56.194758</v>
      </c>
      <c r="U20" s="11">
        <f>'Volume RTK North'!U20+'Volume RTK South'!U20</f>
        <v>65.604108999999994</v>
      </c>
      <c r="V20" s="11">
        <f>'Volume RTK North'!V20+'Volume RTK South'!V20</f>
        <v>50.665117000000002</v>
      </c>
      <c r="W20" s="11">
        <f>'Volume RTK North'!W20+'Volume RTK South'!W20</f>
        <v>63.763026000000004</v>
      </c>
      <c r="X20" s="11">
        <f>'Volume RTK North'!X20+'Volume RTK South'!X20</f>
        <v>62.402293999999998</v>
      </c>
      <c r="Y20" s="11">
        <f>'Volume RTK North'!Y20+'Volume RTK South'!Y20</f>
        <v>60.580528999999999</v>
      </c>
      <c r="Z20" s="11">
        <f>'Volume RTK North'!Z20+'Volume RTK South'!Z20</f>
        <v>64.152682999999996</v>
      </c>
      <c r="AA20" s="11">
        <f>'Volume RTK North'!AA20+'Volume RTK South'!AA20</f>
        <v>51.531522000000002</v>
      </c>
      <c r="AB20" s="11">
        <f>'Volume RTK North'!AB20+'Volume RTK South'!AB20</f>
        <v>55.288829</v>
      </c>
      <c r="AD20" s="11">
        <f>'Volume RTK North'!AD20+'Volume RTK South'!AD20</f>
        <v>52.730674999999998</v>
      </c>
      <c r="AE20" s="11">
        <f>'Volume RTK North'!AE20+'Volume RTK South'!AE20</f>
        <v>48.090178999999999</v>
      </c>
      <c r="AF20" s="11">
        <f>'Volume RTK North'!AF20+'Volume RTK South'!AF20</f>
        <v>56.033644000000002</v>
      </c>
      <c r="AG20" s="11">
        <f>'Volume RTK North'!AG20+'Volume RTK South'!AG20</f>
        <v>50.322405000000003</v>
      </c>
      <c r="AH20" s="11">
        <f>'Volume RTK North'!AH20+'Volume RTK South'!AH20</f>
        <v>51.599339000000001</v>
      </c>
      <c r="AI20" s="11">
        <f>'Volume RTK North'!AI20+'Volume RTK South'!AI20</f>
        <v>52.036932</v>
      </c>
      <c r="AJ20" s="11">
        <f>'Volume RTK North'!AJ20+'Volume RTK South'!AJ20</f>
        <v>49.466149999999999</v>
      </c>
      <c r="AK20" s="11">
        <f>'Volume RTK North'!AK20+'Volume RTK South'!AK20</f>
        <v>46.488675999999998</v>
      </c>
      <c r="AL20" s="11">
        <f>'Volume RTK North'!AL20+'Volume RTK South'!AL20</f>
        <v>54.157528999999997</v>
      </c>
      <c r="AM20" s="11">
        <f>'Volume RTK North'!AM20+'Volume RTK South'!AM20</f>
        <v>61.839779</v>
      </c>
      <c r="AN20" s="11">
        <f>'Volume RTK North'!AN20+'Volume RTK South'!AN20</f>
        <v>59.668979999999998</v>
      </c>
      <c r="AO20" s="11">
        <f>'Volume RTK North'!AO20+'Volume RTK South'!AO20</f>
        <v>42.025801999999999</v>
      </c>
      <c r="AQ20" s="11">
        <f>'Volume RTK North'!AQ20+'Volume RTK South'!AQ20</f>
        <v>54.429172000000001</v>
      </c>
      <c r="AR20" s="11">
        <f>'Volume RTK North'!AR20+'Volume RTK South'!AR20</f>
        <v>51.728222000000002</v>
      </c>
      <c r="AS20" s="11">
        <f>'Volume RTK North'!AS20+'Volume RTK South'!AS20</f>
        <v>53.895175000000002</v>
      </c>
      <c r="AT20" s="11">
        <f>'Volume RTK North'!AT20+'Volume RTK South'!AT20</f>
        <v>43.234752999999998</v>
      </c>
      <c r="AU20" s="11">
        <f>'Volume RTK North'!AU20+'Volume RTK South'!AU20</f>
        <v>52.935913999999997</v>
      </c>
      <c r="AV20" s="11">
        <f>'Volume RTK North'!AV20+'Volume RTK South'!AV20</f>
        <v>57.029544999999999</v>
      </c>
      <c r="AW20" s="11">
        <f>'Volume RTK North'!AW20+'Volume RTK South'!AW20</f>
        <v>56.869478000000001</v>
      </c>
      <c r="AX20" s="11">
        <f>'Volume RTK North'!AX20+'Volume RTK South'!AX20</f>
        <v>62.587448999999999</v>
      </c>
      <c r="AY20" s="11">
        <f>'Volume RTK North'!AY20+'Volume RTK South'!AY20</f>
        <v>56.165497999999999</v>
      </c>
      <c r="AZ20" s="11">
        <f>'Volume RTK North'!AZ20+'Volume RTK South'!AZ20</f>
        <v>59.440604</v>
      </c>
      <c r="BA20" s="11">
        <f>'Volume RTK North'!BA20+'Volume RTK South'!BA20</f>
        <v>48.727550999999998</v>
      </c>
      <c r="BB20" s="11">
        <f>'Volume RTK North'!BB20+'Volume RTK South'!BB20</f>
        <v>47.119295999999999</v>
      </c>
      <c r="BD20" s="11">
        <f>'Volume RTK North'!BD20+'Volume RTK South'!BD20</f>
        <v>52.785445000000003</v>
      </c>
      <c r="BE20" s="11">
        <f>'Volume RTK North'!BE20+'Volume RTK South'!BE20</f>
        <v>55.624032</v>
      </c>
      <c r="BF20" s="11">
        <f>'Volume RTK North'!BF20+'Volume RTK South'!BF20</f>
        <v>40.774196000000003</v>
      </c>
      <c r="BG20" s="11">
        <f>'Volume RTK North'!BG20+'Volume RTK South'!BG20</f>
        <v>52.201680000000003</v>
      </c>
      <c r="BH20" s="11">
        <f>'Volume RTK North'!BH20+'Volume RTK South'!BH20</f>
        <v>63.436933000000003</v>
      </c>
      <c r="BI20" s="11">
        <f>'Volume RTK North'!BI20+'Volume RTK South'!BI20</f>
        <v>54.593823</v>
      </c>
      <c r="BJ20" s="11">
        <f>'Volume RTK North'!BJ20+'Volume RTK South'!BJ20</f>
        <v>51.830165999999998</v>
      </c>
      <c r="BK20" s="11">
        <f>'Volume RTK North'!BK20+'Volume RTK South'!BK20</f>
        <v>58.609205000000003</v>
      </c>
      <c r="BL20" s="11">
        <f>'Volume RTK North'!BL20+'Volume RTK South'!BL20</f>
        <v>56.657111999999998</v>
      </c>
      <c r="BM20" s="11">
        <f>'Volume RTK North'!BM20+'Volume RTK South'!BM20</f>
        <v>70.559619999999995</v>
      </c>
      <c r="BN20" s="11">
        <f>'Volume RTK North'!BN20+'Volume RTK South'!BN20</f>
        <v>61.878512999999998</v>
      </c>
      <c r="BO20" s="11">
        <f>'Volume RTK North'!BO20+'Volume RTK South'!BO20</f>
        <v>54.786934000000002</v>
      </c>
      <c r="BQ20" s="11">
        <f>'Volume RTK North'!BQ20+'Volume RTK South'!BQ20</f>
        <v>57.909204000000003</v>
      </c>
      <c r="BR20" s="11">
        <f>'Volume RTK North'!BR20+'Volume RTK South'!BR20</f>
        <v>54.774956000000003</v>
      </c>
      <c r="BS20" s="11">
        <f>'Volume RTK North'!BS20+'Volume RTK South'!BS20</f>
        <v>66.333736000000002</v>
      </c>
      <c r="BT20" s="11">
        <f>'Volume RTK North'!BT20+'Volume RTK South'!BT20</f>
        <v>66.221830999999995</v>
      </c>
      <c r="BU20" s="11">
        <f>'Volume RTK North'!BU20+'Volume RTK South'!BU20</f>
        <v>65.085325999999995</v>
      </c>
      <c r="BV20" s="11">
        <f>'Volume RTK North'!BV20+'Volume RTK South'!BV20</f>
        <v>62.460762000000003</v>
      </c>
      <c r="BW20" s="11">
        <f>'Volume RTK North'!BW20+'Volume RTK South'!BW20</f>
        <v>0</v>
      </c>
      <c r="BX20" s="11">
        <f>'Volume RTK North'!BX20+'Volume RTK South'!BX20</f>
        <v>0</v>
      </c>
      <c r="BY20" s="11">
        <f>'Volume RTK North'!BY20+'Volume RTK South'!BY20</f>
        <v>0</v>
      </c>
      <c r="BZ20" s="11">
        <f>'Volume RTK North'!BZ20+'Volume RTK South'!BZ20</f>
        <v>0</v>
      </c>
      <c r="CA20" s="11">
        <f>'Volume RTK North'!CA20+'Volume RTK South'!CA20</f>
        <v>0</v>
      </c>
      <c r="CB20" s="11">
        <f>'Volume RTK North'!CB20+'Volume RTK South'!CB20</f>
        <v>0</v>
      </c>
    </row>
    <row r="21" spans="2:80" ht="15.75" x14ac:dyDescent="0.25">
      <c r="B21" s="10" t="s">
        <v>116</v>
      </c>
      <c r="D21" s="11">
        <f>'Volume RTK North'!D21+'Volume RTK South'!D21</f>
        <v>11.981683</v>
      </c>
      <c r="E21" s="11">
        <f>'Volume RTK North'!E21+'Volume RTK South'!E21</f>
        <v>12.982980000000001</v>
      </c>
      <c r="F21" s="11">
        <f>'Volume RTK North'!F21+'Volume RTK South'!F21</f>
        <v>12.189249</v>
      </c>
      <c r="G21" s="11">
        <f>'Volume RTK North'!G21+'Volume RTK South'!G21</f>
        <v>12.998548</v>
      </c>
      <c r="H21" s="11">
        <f>'Volume RTK North'!H21+'Volume RTK South'!H21</f>
        <v>11.963343</v>
      </c>
      <c r="I21" s="11">
        <f>'Volume RTK North'!I21+'Volume RTK South'!I21</f>
        <v>12.065405999999999</v>
      </c>
      <c r="J21" s="11">
        <f>'Volume RTK North'!J21+'Volume RTK South'!J21</f>
        <v>16.838166999999999</v>
      </c>
      <c r="K21" s="11">
        <f>'Volume RTK North'!K21+'Volume RTK South'!K21</f>
        <v>16.863712</v>
      </c>
      <c r="L21" s="11">
        <f>'Volume RTK North'!L21+'Volume RTK South'!L21</f>
        <v>13.094033</v>
      </c>
      <c r="M21" s="11">
        <f>'Volume RTK North'!M21+'Volume RTK South'!M21</f>
        <v>15.568657</v>
      </c>
      <c r="N21" s="11">
        <f>'Volume RTK North'!N21+'Volume RTK South'!N21</f>
        <v>12.042374000000001</v>
      </c>
      <c r="O21" s="11">
        <f>'Volume RTK North'!O21+'Volume RTK South'!O21</f>
        <v>11.348100000000001</v>
      </c>
      <c r="Q21" s="11">
        <f>'Volume RTK North'!Q21+'Volume RTK South'!Q21</f>
        <v>11.604011</v>
      </c>
      <c r="R21" s="11">
        <f>'Volume RTK North'!R21+'Volume RTK South'!R21</f>
        <v>13.648709999999999</v>
      </c>
      <c r="S21" s="11">
        <f>'Volume RTK North'!S21+'Volume RTK South'!S21</f>
        <v>15.980219</v>
      </c>
      <c r="T21" s="11">
        <f>'Volume RTK North'!T21+'Volume RTK South'!T21</f>
        <v>17.622260000000001</v>
      </c>
      <c r="U21" s="11">
        <f>'Volume RTK North'!U21+'Volume RTK South'!U21</f>
        <v>21.545950000000001</v>
      </c>
      <c r="V21" s="11">
        <f>'Volume RTK North'!V21+'Volume RTK South'!V21</f>
        <v>22.723616</v>
      </c>
      <c r="W21" s="11">
        <f>'Volume RTK North'!W21+'Volume RTK South'!W21</f>
        <v>22.212719</v>
      </c>
      <c r="X21" s="11">
        <f>'Volume RTK North'!X21+'Volume RTK South'!X21</f>
        <v>23.889932999999999</v>
      </c>
      <c r="Y21" s="11">
        <f>'Volume RTK North'!Y21+'Volume RTK South'!Y21</f>
        <v>23.593302000000001</v>
      </c>
      <c r="Z21" s="11">
        <f>'Volume RTK North'!Z21+'Volume RTK South'!Z21</f>
        <v>23.063084</v>
      </c>
      <c r="AA21" s="11">
        <f>'Volume RTK North'!AA21+'Volume RTK South'!AA21</f>
        <v>21.506063999999999</v>
      </c>
      <c r="AB21" s="11">
        <f>'Volume RTK North'!AB21+'Volume RTK South'!AB21</f>
        <v>20.553889000000002</v>
      </c>
      <c r="AD21" s="11">
        <f>'Volume RTK North'!AD21+'Volume RTK South'!AD21</f>
        <v>21.448964</v>
      </c>
      <c r="AE21" s="11">
        <f>'Volume RTK North'!AE21+'Volume RTK South'!AE21</f>
        <v>16.945052</v>
      </c>
      <c r="AF21" s="11">
        <f>'Volume RTK North'!AF21+'Volume RTK South'!AF21</f>
        <v>20.470600999999998</v>
      </c>
      <c r="AG21" s="11">
        <f>'Volume RTK North'!AG21+'Volume RTK South'!AG21</f>
        <v>21.040122</v>
      </c>
      <c r="AH21" s="11">
        <f>'Volume RTK North'!AH21+'Volume RTK South'!AH21</f>
        <v>26.387533999999999</v>
      </c>
      <c r="AI21" s="11">
        <f>'Volume RTK North'!AI21+'Volume RTK South'!AI21</f>
        <v>24.203327999999999</v>
      </c>
      <c r="AJ21" s="11">
        <f>'Volume RTK North'!AJ21+'Volume RTK South'!AJ21</f>
        <v>27.219797</v>
      </c>
      <c r="AK21" s="11">
        <f>'Volume RTK North'!AK21+'Volume RTK South'!AK21</f>
        <v>26.170072000000001</v>
      </c>
      <c r="AL21" s="11">
        <f>'Volume RTK North'!AL21+'Volume RTK South'!AL21</f>
        <v>20.432697999999998</v>
      </c>
      <c r="AM21" s="11">
        <f>'Volume RTK North'!AM21+'Volume RTK South'!AM21</f>
        <v>19.776364000000001</v>
      </c>
      <c r="AN21" s="11">
        <f>'Volume RTK North'!AN21+'Volume RTK South'!AN21</f>
        <v>20.611857000000001</v>
      </c>
      <c r="AO21" s="11">
        <f>'Volume RTK North'!AO21+'Volume RTK South'!AO21</f>
        <v>22.459655999999999</v>
      </c>
      <c r="AQ21" s="11">
        <f>'Volume RTK North'!AQ21+'Volume RTK South'!AQ21</f>
        <v>17.056806999999999</v>
      </c>
      <c r="AR21" s="11">
        <f>'Volume RTK North'!AR21+'Volume RTK South'!AR21</f>
        <v>15.786092999999999</v>
      </c>
      <c r="AS21" s="11">
        <f>'Volume RTK North'!AS21+'Volume RTK South'!AS21</f>
        <v>11.671239999999999</v>
      </c>
      <c r="AT21" s="11">
        <f>'Volume RTK North'!AT21+'Volume RTK South'!AT21</f>
        <v>18.287856000000001</v>
      </c>
      <c r="AU21" s="11">
        <f>'Volume RTK North'!AU21+'Volume RTK South'!AU21</f>
        <v>19.837268000000002</v>
      </c>
      <c r="AV21" s="11">
        <f>'Volume RTK North'!AV21+'Volume RTK South'!AV21</f>
        <v>25.195105999999999</v>
      </c>
      <c r="AW21" s="11">
        <f>'Volume RTK North'!AW21+'Volume RTK South'!AW21</f>
        <v>24.060924</v>
      </c>
      <c r="AX21" s="11">
        <f>'Volume RTK North'!AX21+'Volume RTK South'!AX21</f>
        <v>25.036956</v>
      </c>
      <c r="AY21" s="11">
        <f>'Volume RTK North'!AY21+'Volume RTK South'!AY21</f>
        <v>22.139714999999999</v>
      </c>
      <c r="AZ21" s="11">
        <f>'Volume RTK North'!AZ21+'Volume RTK South'!AZ21</f>
        <v>24.122623000000001</v>
      </c>
      <c r="BA21" s="11">
        <f>'Volume RTK North'!BA21+'Volume RTK South'!BA21</f>
        <v>16.098082999999999</v>
      </c>
      <c r="BB21" s="11">
        <f>'Volume RTK North'!BB21+'Volume RTK South'!BB21</f>
        <v>4.415597</v>
      </c>
      <c r="BD21" s="11">
        <f>'Volume RTK North'!BD21+'Volume RTK South'!BD21</f>
        <v>13.600244999999999</v>
      </c>
      <c r="BE21" s="11">
        <f>'Volume RTK North'!BE21+'Volume RTK South'!BE21</f>
        <v>10.164129000000001</v>
      </c>
      <c r="BF21" s="11">
        <f>'Volume RTK North'!BF21+'Volume RTK South'!BF21</f>
        <v>17.197227000000002</v>
      </c>
      <c r="BG21" s="11">
        <f>'Volume RTK North'!BG21+'Volume RTK South'!BG21</f>
        <v>21.039431</v>
      </c>
      <c r="BH21" s="11">
        <f>'Volume RTK North'!BH21+'Volume RTK South'!BH21</f>
        <v>10.697236999999999</v>
      </c>
      <c r="BI21" s="11">
        <f>'Volume RTK North'!BI21+'Volume RTK South'!BI21</f>
        <v>11.269447</v>
      </c>
      <c r="BJ21" s="11">
        <f>'Volume RTK North'!BJ21+'Volume RTK South'!BJ21</f>
        <v>15.664167000000001</v>
      </c>
      <c r="BK21" s="11">
        <f>'Volume RTK North'!BK21+'Volume RTK South'!BK21</f>
        <v>13.159974999999999</v>
      </c>
      <c r="BL21" s="11">
        <f>'Volume RTK North'!BL21+'Volume RTK South'!BL21</f>
        <v>13.545102</v>
      </c>
      <c r="BM21" s="11">
        <f>'Volume RTK North'!BM21+'Volume RTK South'!BM21</f>
        <v>1.2199359999999999</v>
      </c>
      <c r="BN21" s="11">
        <f>'Volume RTK North'!BN21+'Volume RTK South'!BN21</f>
        <v>4.6880480000000002</v>
      </c>
      <c r="BO21" s="11">
        <f>'Volume RTK North'!BO21+'Volume RTK South'!BO21</f>
        <v>10.358955</v>
      </c>
      <c r="BQ21" s="11">
        <f>'Volume RTK North'!BQ21+'Volume RTK South'!BQ21</f>
        <v>8.832452</v>
      </c>
      <c r="BR21" s="11">
        <f>'Volume RTK North'!BR21+'Volume RTK South'!BR21</f>
        <v>9.5641909999999992</v>
      </c>
      <c r="BS21" s="11">
        <f>'Volume RTK North'!BS21+'Volume RTK South'!BS21</f>
        <v>17.948843</v>
      </c>
      <c r="BT21" s="11">
        <f>'Volume RTK North'!BT21+'Volume RTK South'!BT21</f>
        <v>17.095013999999999</v>
      </c>
      <c r="BU21" s="11">
        <f>'Volume RTK North'!BU21+'Volume RTK South'!BU21</f>
        <v>22.573709000000001</v>
      </c>
      <c r="BV21" s="11">
        <f>'Volume RTK North'!BV21+'Volume RTK South'!BV21</f>
        <v>19.096163000000001</v>
      </c>
      <c r="BW21" s="11">
        <f>'Volume RTK North'!BW21+'Volume RTK South'!BW21</f>
        <v>0</v>
      </c>
      <c r="BX21" s="11">
        <f>'Volume RTK North'!BX21+'Volume RTK South'!BX21</f>
        <v>0</v>
      </c>
      <c r="BY21" s="11">
        <f>'Volume RTK North'!BY21+'Volume RTK South'!BY21</f>
        <v>0</v>
      </c>
      <c r="BZ21" s="11">
        <f>'Volume RTK North'!BZ21+'Volume RTK South'!BZ21</f>
        <v>0</v>
      </c>
      <c r="CA21" s="11">
        <f>'Volume RTK North'!CA21+'Volume RTK South'!CA21</f>
        <v>0</v>
      </c>
      <c r="CB21" s="11">
        <f>'Volume RTK North'!CB21+'Volume RTK South'!CB21</f>
        <v>0</v>
      </c>
    </row>
  </sheetData>
  <mergeCells count="73">
    <mergeCell ref="CA4:CA5"/>
    <mergeCell ref="CB4:CB5"/>
    <mergeCell ref="BV4:BV5"/>
    <mergeCell ref="BW4:BW5"/>
    <mergeCell ref="BX4:BX5"/>
    <mergeCell ref="BY4:BY5"/>
    <mergeCell ref="BZ4:BZ5"/>
    <mergeCell ref="BQ4:BQ5"/>
    <mergeCell ref="BR4:BR5"/>
    <mergeCell ref="BS4:BS5"/>
    <mergeCell ref="BT4:BT5"/>
    <mergeCell ref="BU4:BU5"/>
    <mergeCell ref="B4:B5"/>
    <mergeCell ref="D4:D5"/>
    <mergeCell ref="E4:E5"/>
    <mergeCell ref="F4:F5"/>
    <mergeCell ref="G4:G5"/>
    <mergeCell ref="N4:N5"/>
    <mergeCell ref="O4:O5"/>
    <mergeCell ref="Q4:Q5"/>
    <mergeCell ref="R4:R5"/>
    <mergeCell ref="H4:H5"/>
    <mergeCell ref="I4:I5"/>
    <mergeCell ref="J4:J5"/>
    <mergeCell ref="K4:K5"/>
    <mergeCell ref="L4:L5"/>
    <mergeCell ref="M4:M5"/>
    <mergeCell ref="S4:S5"/>
    <mergeCell ref="T4:T5"/>
    <mergeCell ref="AH4:AH5"/>
    <mergeCell ref="V4:V5"/>
    <mergeCell ref="W4:W5"/>
    <mergeCell ref="X4:X5"/>
    <mergeCell ref="Y4:Y5"/>
    <mergeCell ref="Z4:Z5"/>
    <mergeCell ref="AA4:AA5"/>
    <mergeCell ref="AB4:AB5"/>
    <mergeCell ref="U4:U5"/>
    <mergeCell ref="AR4:AR5"/>
    <mergeCell ref="AD4:AD5"/>
    <mergeCell ref="AE4:AE5"/>
    <mergeCell ref="AF4:AF5"/>
    <mergeCell ref="AG4:AG5"/>
    <mergeCell ref="AI4:AI5"/>
    <mergeCell ref="AJ4:AJ5"/>
    <mergeCell ref="AK4:AK5"/>
    <mergeCell ref="AL4:AL5"/>
    <mergeCell ref="AM4:AM5"/>
    <mergeCell ref="AN4:AN5"/>
    <mergeCell ref="AO4:AO5"/>
    <mergeCell ref="AQ4:AQ5"/>
    <mergeCell ref="AS4:AS5"/>
    <mergeCell ref="AT4:AT5"/>
    <mergeCell ref="BH4:BH5"/>
    <mergeCell ref="AV4:AV5"/>
    <mergeCell ref="AW4:AW5"/>
    <mergeCell ref="AX4:AX5"/>
    <mergeCell ref="AY4:AY5"/>
    <mergeCell ref="AZ4:AZ5"/>
    <mergeCell ref="BA4:BA5"/>
    <mergeCell ref="BB4:BB5"/>
    <mergeCell ref="AU4:AU5"/>
    <mergeCell ref="BM4:BM5"/>
    <mergeCell ref="BN4:BN5"/>
    <mergeCell ref="BO4:BO5"/>
    <mergeCell ref="BD4:BD5"/>
    <mergeCell ref="BE4:BE5"/>
    <mergeCell ref="BF4:BF5"/>
    <mergeCell ref="BG4:BG5"/>
    <mergeCell ref="BK4:BK5"/>
    <mergeCell ref="BL4:BL5"/>
    <mergeCell ref="BI4:BI5"/>
    <mergeCell ref="BJ4:BJ5"/>
  </mergeCells>
  <pageMargins left="0.511811024" right="0.511811024" top="0.78740157499999996" bottom="0.78740157499999996" header="0.31496062000000002" footer="0.3149606200000000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Planilha17"/>
  <dimension ref="B2:CB42"/>
  <sheetViews>
    <sheetView showGridLines="0" zoomScale="85" zoomScaleNormal="85" workbookViewId="0">
      <pane xSplit="3" ySplit="6" topLeftCell="BP16" activePane="bottomRight" state="frozen"/>
      <selection activeCell="BQ6" sqref="BQ6"/>
      <selection pane="topRight" activeCell="BQ6" sqref="BQ6"/>
      <selection pane="bottomLeft" activeCell="BQ6" sqref="BQ6"/>
      <selection pane="bottomRight" activeCell="BV28" sqref="BV28"/>
    </sheetView>
  </sheetViews>
  <sheetFormatPr defaultRowHeight="15" x14ac:dyDescent="0.25"/>
  <cols>
    <col min="2" max="2" width="45" customWidth="1"/>
    <col min="3" max="3" width="1.7109375" customWidth="1"/>
    <col min="4" max="15" width="9.85546875" customWidth="1"/>
    <col min="16" max="16" width="1.7109375" customWidth="1"/>
    <col min="17" max="28" width="9.85546875" customWidth="1"/>
    <col min="29" max="29" width="1.7109375" customWidth="1"/>
    <col min="30" max="36" width="9.85546875" customWidth="1"/>
    <col min="37" max="41" width="9.140625" customWidth="1"/>
    <col min="42" max="42" width="1.7109375" customWidth="1"/>
    <col min="43" max="43" width="9.140625" customWidth="1"/>
    <col min="44" max="49" width="9.85546875" customWidth="1"/>
    <col min="50" max="54" width="9.140625" customWidth="1"/>
    <col min="55" max="55" width="1.7109375" customWidth="1"/>
    <col min="56" max="57" width="8.7109375" customWidth="1"/>
    <col min="58" max="58" width="9" customWidth="1"/>
    <col min="59" max="59" width="8.7109375" customWidth="1"/>
    <col min="60" max="60" width="10" customWidth="1"/>
    <col min="61" max="61" width="8.7109375" customWidth="1"/>
    <col min="62" max="65" width="10" customWidth="1"/>
    <col min="66" max="66" width="9.28515625" customWidth="1"/>
    <col min="67" max="67" width="8.85546875" customWidth="1"/>
    <col min="68" max="68" width="1.7109375" customWidth="1"/>
  </cols>
  <sheetData>
    <row r="2" spans="2:80" ht="23.25" x14ac:dyDescent="0.35">
      <c r="B2" s="1" t="s">
        <v>191</v>
      </c>
      <c r="D2" s="2"/>
      <c r="E2" s="4"/>
      <c r="F2" s="4"/>
      <c r="G2" s="2"/>
      <c r="H2" s="2"/>
      <c r="I2" s="3"/>
      <c r="J2" s="2"/>
      <c r="K2" s="2"/>
      <c r="L2" s="4"/>
      <c r="M2" s="4"/>
      <c r="N2" s="2"/>
      <c r="O2" s="2"/>
      <c r="Q2" s="2"/>
      <c r="R2" s="4"/>
      <c r="S2" s="4"/>
      <c r="T2" s="2"/>
      <c r="U2" s="2"/>
      <c r="V2" s="3"/>
      <c r="W2" s="2"/>
      <c r="X2" s="2"/>
      <c r="Y2" s="4"/>
      <c r="Z2" s="4"/>
      <c r="AA2" s="2"/>
      <c r="AB2" s="2"/>
      <c r="AD2" s="2"/>
      <c r="AE2" s="4"/>
      <c r="AF2" s="4"/>
      <c r="AG2" s="2"/>
      <c r="AH2" s="2"/>
      <c r="AI2" s="3"/>
      <c r="AJ2" s="2"/>
      <c r="AK2" s="2"/>
      <c r="AL2" s="2"/>
      <c r="AM2" s="2"/>
      <c r="AN2" s="2"/>
      <c r="AO2" s="2"/>
      <c r="AQ2" s="2"/>
      <c r="AR2" s="4"/>
      <c r="AS2" s="4"/>
      <c r="AT2" s="2"/>
      <c r="AU2" s="2"/>
      <c r="AV2" s="3"/>
      <c r="AW2" s="2"/>
      <c r="AX2" s="2"/>
      <c r="AY2" s="2"/>
      <c r="AZ2" s="2"/>
      <c r="BA2" s="2"/>
      <c r="BB2" s="2"/>
      <c r="BD2" s="2"/>
      <c r="BE2" s="4"/>
      <c r="BF2" s="4"/>
      <c r="BG2" s="2"/>
      <c r="BH2" s="2"/>
      <c r="BI2" s="3"/>
      <c r="BJ2" s="2"/>
      <c r="BK2" s="2"/>
      <c r="BL2" s="2"/>
      <c r="BM2" s="2"/>
      <c r="BN2" s="2"/>
      <c r="BO2" s="2"/>
      <c r="BQ2" s="2"/>
      <c r="BR2" s="4"/>
      <c r="BS2" s="4"/>
      <c r="BT2" s="2"/>
      <c r="BU2" s="2"/>
      <c r="BV2" s="3"/>
      <c r="BW2" s="2"/>
      <c r="BX2" s="2"/>
      <c r="BY2" s="2"/>
      <c r="BZ2" s="2"/>
      <c r="CA2" s="2"/>
      <c r="CB2" s="2"/>
    </row>
    <row r="3" spans="2:80" ht="15.75" x14ac:dyDescent="0.25">
      <c r="B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D3" s="5"/>
      <c r="AE3" s="5"/>
      <c r="AF3" s="5"/>
      <c r="AG3" s="5"/>
      <c r="AH3" s="5"/>
      <c r="AI3" s="5"/>
      <c r="AJ3" s="5"/>
      <c r="AR3" s="5"/>
      <c r="AS3" s="5"/>
      <c r="AT3" s="5"/>
      <c r="AU3" s="5"/>
      <c r="AV3" s="5"/>
      <c r="AW3" s="5"/>
      <c r="BE3" s="5"/>
      <c r="BF3" s="5"/>
      <c r="BG3" s="5"/>
      <c r="BH3" s="5"/>
      <c r="BI3" s="5"/>
      <c r="BJ3" s="5"/>
      <c r="BR3" s="5"/>
      <c r="BS3" s="5"/>
      <c r="BT3" s="5"/>
      <c r="BU3" s="5"/>
      <c r="BV3" s="5"/>
      <c r="BW3" s="5"/>
    </row>
    <row r="4" spans="2:80" ht="15.75" customHeight="1" x14ac:dyDescent="0.25">
      <c r="B4" s="69"/>
      <c r="D4" s="72">
        <v>42370</v>
      </c>
      <c r="E4" s="72" t="s">
        <v>149</v>
      </c>
      <c r="F4" s="72">
        <v>42430</v>
      </c>
      <c r="G4" s="72" t="s">
        <v>150</v>
      </c>
      <c r="H4" s="72" t="s">
        <v>151</v>
      </c>
      <c r="I4" s="72">
        <v>42522</v>
      </c>
      <c r="J4" s="72">
        <v>42552</v>
      </c>
      <c r="K4" s="72" t="s">
        <v>152</v>
      </c>
      <c r="L4" s="72" t="s">
        <v>153</v>
      </c>
      <c r="M4" s="72" t="s">
        <v>154</v>
      </c>
      <c r="N4" s="72">
        <v>42675</v>
      </c>
      <c r="O4" s="72" t="s">
        <v>155</v>
      </c>
      <c r="Q4" s="72">
        <v>42736</v>
      </c>
      <c r="R4" s="72" t="s">
        <v>149</v>
      </c>
      <c r="S4" s="72">
        <v>42795</v>
      </c>
      <c r="T4" s="72" t="s">
        <v>156</v>
      </c>
      <c r="U4" s="72" t="s">
        <v>157</v>
      </c>
      <c r="V4" s="72">
        <v>42887</v>
      </c>
      <c r="W4" s="72">
        <v>42917</v>
      </c>
      <c r="X4" s="72" t="s">
        <v>158</v>
      </c>
      <c r="Y4" s="72" t="s">
        <v>159</v>
      </c>
      <c r="Z4" s="72" t="s">
        <v>160</v>
      </c>
      <c r="AA4" s="72">
        <v>43040</v>
      </c>
      <c r="AB4" s="72" t="s">
        <v>161</v>
      </c>
      <c r="AD4" s="72">
        <v>43101</v>
      </c>
      <c r="AE4" s="72" t="s">
        <v>162</v>
      </c>
      <c r="AF4" s="72">
        <v>43160</v>
      </c>
      <c r="AG4" s="72" t="s">
        <v>163</v>
      </c>
      <c r="AH4" s="72" t="s">
        <v>164</v>
      </c>
      <c r="AI4" s="72">
        <v>43252</v>
      </c>
      <c r="AJ4" s="72">
        <v>43282</v>
      </c>
      <c r="AK4" s="72" t="s">
        <v>165</v>
      </c>
      <c r="AL4" s="72" t="s">
        <v>166</v>
      </c>
      <c r="AM4" s="72" t="s">
        <v>167</v>
      </c>
      <c r="AN4" s="72">
        <v>43405</v>
      </c>
      <c r="AO4" s="72" t="s">
        <v>168</v>
      </c>
      <c r="AQ4" s="70" t="s">
        <v>169</v>
      </c>
      <c r="AR4" s="70" t="s">
        <v>170</v>
      </c>
      <c r="AS4" s="70" t="s">
        <v>171</v>
      </c>
      <c r="AT4" s="70" t="s">
        <v>172</v>
      </c>
      <c r="AU4" s="70" t="s">
        <v>173</v>
      </c>
      <c r="AV4" s="70" t="s">
        <v>174</v>
      </c>
      <c r="AW4" s="70" t="s">
        <v>175</v>
      </c>
      <c r="AX4" s="70" t="s">
        <v>176</v>
      </c>
      <c r="AY4" s="70" t="s">
        <v>177</v>
      </c>
      <c r="AZ4" s="70" t="s">
        <v>178</v>
      </c>
      <c r="BA4" s="70" t="s">
        <v>179</v>
      </c>
      <c r="BB4" s="70" t="s">
        <v>180</v>
      </c>
      <c r="BD4" s="71">
        <v>43831</v>
      </c>
      <c r="BE4" s="70" t="s">
        <v>181</v>
      </c>
      <c r="BF4" s="71">
        <v>43891</v>
      </c>
      <c r="BG4" s="70" t="s">
        <v>182</v>
      </c>
      <c r="BH4" s="70" t="s">
        <v>183</v>
      </c>
      <c r="BI4" s="71">
        <v>43983</v>
      </c>
      <c r="BJ4" s="71">
        <v>44013</v>
      </c>
      <c r="BK4" s="70" t="s">
        <v>184</v>
      </c>
      <c r="BL4" s="70" t="s">
        <v>185</v>
      </c>
      <c r="BM4" s="70" t="s">
        <v>186</v>
      </c>
      <c r="BN4" s="71">
        <v>44136</v>
      </c>
      <c r="BO4" s="70" t="s">
        <v>187</v>
      </c>
      <c r="BQ4" s="71">
        <v>44197</v>
      </c>
      <c r="BR4" s="71">
        <v>44228</v>
      </c>
      <c r="BS4" s="71">
        <v>44256</v>
      </c>
      <c r="BT4" s="71">
        <v>44287</v>
      </c>
      <c r="BU4" s="71">
        <v>44317</v>
      </c>
      <c r="BV4" s="71">
        <v>44348</v>
      </c>
      <c r="BW4" s="71">
        <v>44378</v>
      </c>
      <c r="BX4" s="71">
        <v>44409</v>
      </c>
      <c r="BY4" s="71">
        <v>44440</v>
      </c>
      <c r="BZ4" s="71">
        <v>44470</v>
      </c>
      <c r="CA4" s="71">
        <v>44501</v>
      </c>
      <c r="CB4" s="71">
        <v>44531</v>
      </c>
    </row>
    <row r="5" spans="2:80" ht="15" customHeight="1" x14ac:dyDescent="0.25">
      <c r="B5" s="69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D5" s="70"/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/>
      <c r="BQ5" s="70"/>
      <c r="BR5" s="70"/>
      <c r="BS5" s="70"/>
      <c r="BT5" s="70"/>
      <c r="BU5" s="70"/>
      <c r="BV5" s="70"/>
      <c r="BW5" s="70"/>
      <c r="BX5" s="70"/>
      <c r="BY5" s="70"/>
      <c r="BZ5" s="70"/>
      <c r="CA5" s="70"/>
      <c r="CB5" s="70"/>
    </row>
    <row r="6" spans="2:80" ht="15.75" x14ac:dyDescent="0.25">
      <c r="B6" s="6" t="s">
        <v>188</v>
      </c>
      <c r="D6" s="7">
        <f t="shared" ref="D6:O6" si="0">SUM(D7,D17,D16)</f>
        <v>2153.2597410000003</v>
      </c>
      <c r="E6" s="7">
        <f t="shared" si="0"/>
        <v>2290.617166</v>
      </c>
      <c r="F6" s="7">
        <f t="shared" si="0"/>
        <v>2830.8926889999998</v>
      </c>
      <c r="G6" s="7">
        <f t="shared" si="0"/>
        <v>2912.7818650000004</v>
      </c>
      <c r="H6" s="7">
        <f t="shared" si="0"/>
        <v>2566.6193739999999</v>
      </c>
      <c r="I6" s="7">
        <f t="shared" si="0"/>
        <v>1933.4013459999999</v>
      </c>
      <c r="J6" s="7">
        <f t="shared" si="0"/>
        <v>2753.6571640000002</v>
      </c>
      <c r="K6" s="7">
        <f t="shared" si="0"/>
        <v>2806.2672159999997</v>
      </c>
      <c r="L6" s="7">
        <f t="shared" si="0"/>
        <v>2648.8908249999999</v>
      </c>
      <c r="M6" s="7">
        <f t="shared" si="0"/>
        <v>1654.204729</v>
      </c>
      <c r="N6" s="7">
        <f t="shared" si="0"/>
        <v>1444.230409</v>
      </c>
      <c r="O6" s="7">
        <f t="shared" si="0"/>
        <v>1604.0769079999998</v>
      </c>
      <c r="Q6" s="7">
        <f t="shared" ref="Q6:AB6" si="1">SUM(Q7,Q17,Q16)</f>
        <v>1690.3732889999999</v>
      </c>
      <c r="R6" s="7">
        <f t="shared" si="1"/>
        <v>2584.2935419999999</v>
      </c>
      <c r="S6" s="7">
        <f t="shared" si="1"/>
        <v>3009.7357240000001</v>
      </c>
      <c r="T6" s="7">
        <f t="shared" si="1"/>
        <v>2840.6555800000001</v>
      </c>
      <c r="U6" s="7">
        <f t="shared" si="1"/>
        <v>2943.3247959999999</v>
      </c>
      <c r="V6" s="7">
        <f t="shared" si="1"/>
        <v>2864.6879039999999</v>
      </c>
      <c r="W6" s="7">
        <f t="shared" si="1"/>
        <v>3147.1161349999993</v>
      </c>
      <c r="X6" s="7">
        <f t="shared" si="1"/>
        <v>3349.9960609999998</v>
      </c>
      <c r="Y6" s="7">
        <f t="shared" si="1"/>
        <v>3112.0614660000006</v>
      </c>
      <c r="Z6" s="7">
        <f t="shared" si="1"/>
        <v>3444.5590069999998</v>
      </c>
      <c r="AA6" s="7">
        <f t="shared" si="1"/>
        <v>3200.1285750000002</v>
      </c>
      <c r="AB6" s="7">
        <f t="shared" si="1"/>
        <v>3032.5401810000003</v>
      </c>
      <c r="AD6" s="7">
        <f t="shared" ref="AD6:AO6" si="2">SUM(AD7,AD17,AD16)</f>
        <v>2087.322682</v>
      </c>
      <c r="AE6" s="7">
        <f t="shared" si="2"/>
        <v>3069.7362420000004</v>
      </c>
      <c r="AF6" s="7">
        <f t="shared" si="2"/>
        <v>3470.7769099999996</v>
      </c>
      <c r="AG6" s="7">
        <f t="shared" si="2"/>
        <v>3296.2378039999999</v>
      </c>
      <c r="AH6" s="7">
        <f t="shared" si="2"/>
        <v>2854.7567249999997</v>
      </c>
      <c r="AI6" s="7">
        <f t="shared" si="2"/>
        <v>3366.1068649999997</v>
      </c>
      <c r="AJ6" s="7">
        <f t="shared" si="2"/>
        <v>3870.4532640000002</v>
      </c>
      <c r="AK6" s="7">
        <f t="shared" si="2"/>
        <v>4043.3095069999995</v>
      </c>
      <c r="AL6" s="7">
        <f t="shared" si="2"/>
        <v>3866.4661539999997</v>
      </c>
      <c r="AM6" s="7">
        <f t="shared" si="2"/>
        <v>3480.6124499999996</v>
      </c>
      <c r="AN6" s="7">
        <f t="shared" si="2"/>
        <v>3949.6267570000005</v>
      </c>
      <c r="AO6" s="7">
        <f t="shared" si="2"/>
        <v>3684.7206339899994</v>
      </c>
      <c r="AQ6" s="7">
        <f t="shared" ref="AQ6:BB6" si="3">SUM(AQ7,AQ17,AQ16)</f>
        <v>3120.2743340000002</v>
      </c>
      <c r="AR6" s="7">
        <f t="shared" si="3"/>
        <v>2913.6432100000002</v>
      </c>
      <c r="AS6" s="7">
        <f t="shared" si="3"/>
        <v>3840.4992560000005</v>
      </c>
      <c r="AT6" s="7">
        <f t="shared" si="3"/>
        <v>3471.8644850000001</v>
      </c>
      <c r="AU6" s="7">
        <f t="shared" si="3"/>
        <v>3130.5428929999998</v>
      </c>
      <c r="AV6" s="7">
        <f t="shared" si="3"/>
        <v>4266.6862169999995</v>
      </c>
      <c r="AW6" s="7">
        <f t="shared" si="3"/>
        <v>4665.4515289999999</v>
      </c>
      <c r="AX6" s="7">
        <f t="shared" si="3"/>
        <v>4317.7268060000006</v>
      </c>
      <c r="AY6" s="7">
        <f t="shared" si="3"/>
        <v>3948.703438</v>
      </c>
      <c r="AZ6" s="7">
        <f t="shared" si="3"/>
        <v>4132.442121</v>
      </c>
      <c r="BA6" s="7">
        <f t="shared" si="3"/>
        <v>4209.9676259999997</v>
      </c>
      <c r="BB6" s="7">
        <f t="shared" si="3"/>
        <v>2875.5360449999998</v>
      </c>
      <c r="BD6" s="7">
        <f t="shared" ref="BD6:BO6" si="4">SUM(BD7,BD17,BD16)</f>
        <v>2814.419793</v>
      </c>
      <c r="BE6" s="7">
        <f t="shared" si="4"/>
        <v>4001.24118</v>
      </c>
      <c r="BF6" s="7">
        <f t="shared" si="4"/>
        <v>2764.8310059999999</v>
      </c>
      <c r="BG6" s="7">
        <f t="shared" si="4"/>
        <v>4040.1705120000001</v>
      </c>
      <c r="BH6" s="7">
        <f t="shared" si="4"/>
        <v>4331.1768350000002</v>
      </c>
      <c r="BI6" s="7">
        <f t="shared" si="4"/>
        <v>4152.1604009999992</v>
      </c>
      <c r="BJ6" s="7">
        <f t="shared" si="4"/>
        <v>4750.059679</v>
      </c>
      <c r="BK6" s="7">
        <f t="shared" si="4"/>
        <v>4337.3507689999997</v>
      </c>
      <c r="BL6" s="7">
        <f t="shared" si="4"/>
        <v>4220.2480500000001</v>
      </c>
      <c r="BM6" s="7">
        <f t="shared" si="4"/>
        <v>4380.91032</v>
      </c>
      <c r="BN6" s="7">
        <f t="shared" si="4"/>
        <v>4057.7655119999999</v>
      </c>
      <c r="BO6" s="7">
        <f t="shared" si="4"/>
        <v>4077.6237440000004</v>
      </c>
      <c r="BQ6" s="7">
        <f t="shared" ref="BQ6" si="5">SUM(BQ7,BQ17,BQ16)</f>
        <v>2026.076151</v>
      </c>
      <c r="BR6" s="7">
        <f t="shared" ref="BR6" si="6">SUM(BR7,BR17,BR16)</f>
        <v>4303.6174999999994</v>
      </c>
      <c r="BS6" s="7">
        <f t="shared" ref="BS6" si="7">SUM(BS7,BS17,BS16)</f>
        <v>4736.9821140000004</v>
      </c>
      <c r="BT6" s="7">
        <f t="shared" ref="BT6" si="8">SUM(BT7,BT17,BT16)</f>
        <v>4581.6942910000007</v>
      </c>
      <c r="BU6" s="7">
        <f t="shared" ref="BU6" si="9">SUM(BU7,BU17,BU16)</f>
        <v>4745.6318409999994</v>
      </c>
      <c r="BV6" s="7">
        <f t="shared" ref="BV6" si="10">SUM(BV7,BV17,BV16)</f>
        <v>4341.1215350000002</v>
      </c>
      <c r="BW6" s="7">
        <f t="shared" ref="BW6" si="11">SUM(BW7,BW17,BW16)</f>
        <v>0</v>
      </c>
      <c r="BX6" s="7">
        <f t="shared" ref="BX6" si="12">SUM(BX7,BX17,BX16)</f>
        <v>0</v>
      </c>
      <c r="BY6" s="7">
        <f t="shared" ref="BY6" si="13">SUM(BY7,BY17,BY16)</f>
        <v>0</v>
      </c>
      <c r="BZ6" s="7">
        <f t="shared" ref="BZ6" si="14">SUM(BZ7,BZ17,BZ16)</f>
        <v>0</v>
      </c>
      <c r="CA6" s="7">
        <f t="shared" ref="CA6" si="15">SUM(CA7,CA17,CA16)</f>
        <v>0</v>
      </c>
      <c r="CB6" s="7">
        <f t="shared" ref="CB6" si="16">SUM(CB7,CB17,CB16)</f>
        <v>0</v>
      </c>
    </row>
    <row r="7" spans="2:80" ht="15.75" x14ac:dyDescent="0.25">
      <c r="B7" s="8" t="s">
        <v>189</v>
      </c>
      <c r="D7" s="9">
        <f t="shared" ref="D7:O7" si="17">SUM(D8:D15)</f>
        <v>1895.6128650000001</v>
      </c>
      <c r="E7" s="9">
        <f t="shared" si="17"/>
        <v>2030.7339099999999</v>
      </c>
      <c r="F7" s="9">
        <f t="shared" si="17"/>
        <v>2548.8154669999999</v>
      </c>
      <c r="G7" s="9">
        <f t="shared" si="17"/>
        <v>2646.3661580000003</v>
      </c>
      <c r="H7" s="9">
        <f t="shared" si="17"/>
        <v>2282.2718319999999</v>
      </c>
      <c r="I7" s="9">
        <f t="shared" si="17"/>
        <v>1644.342169</v>
      </c>
      <c r="J7" s="9">
        <f t="shared" si="17"/>
        <v>2464.0009909999999</v>
      </c>
      <c r="K7" s="9">
        <f t="shared" si="17"/>
        <v>2513.9683169999998</v>
      </c>
      <c r="L7" s="9">
        <f t="shared" si="17"/>
        <v>2344.033199</v>
      </c>
      <c r="M7" s="9">
        <f t="shared" si="17"/>
        <v>1349.895853</v>
      </c>
      <c r="N7" s="9">
        <f t="shared" si="17"/>
        <v>1179.3272919999999</v>
      </c>
      <c r="O7" s="9">
        <f t="shared" si="17"/>
        <v>1340.5976609999998</v>
      </c>
      <c r="Q7" s="9">
        <f t="shared" ref="Q7:AB7" si="18">SUM(Q8:Q15)</f>
        <v>1386.617534</v>
      </c>
      <c r="R7" s="9">
        <f t="shared" si="18"/>
        <v>2320.6683210000001</v>
      </c>
      <c r="S7" s="9">
        <f t="shared" si="18"/>
        <v>2734.2613999999999</v>
      </c>
      <c r="T7" s="9">
        <f t="shared" si="18"/>
        <v>2578.1866230000001</v>
      </c>
      <c r="U7" s="9">
        <f t="shared" si="18"/>
        <v>2640.1428129999999</v>
      </c>
      <c r="V7" s="9">
        <f t="shared" si="18"/>
        <v>2527.191699</v>
      </c>
      <c r="W7" s="9">
        <f t="shared" si="18"/>
        <v>2805.2040259999994</v>
      </c>
      <c r="X7" s="9">
        <f t="shared" si="18"/>
        <v>2991.072866</v>
      </c>
      <c r="Y7" s="9">
        <f t="shared" si="18"/>
        <v>2794.4698780000003</v>
      </c>
      <c r="Z7" s="9">
        <f t="shared" si="18"/>
        <v>3048.8224869999999</v>
      </c>
      <c r="AA7" s="9">
        <f t="shared" si="18"/>
        <v>2855.4784100000002</v>
      </c>
      <c r="AB7" s="9">
        <f t="shared" si="18"/>
        <v>2686.0054720000003</v>
      </c>
      <c r="AD7" s="9">
        <f t="shared" ref="AD7:AO7" si="19">SUM(AD8:AD15)</f>
        <v>1790.1399739999999</v>
      </c>
      <c r="AE7" s="9">
        <f t="shared" si="19"/>
        <v>2641.3770780000004</v>
      </c>
      <c r="AF7" s="9">
        <f t="shared" si="19"/>
        <v>3018.4941289999997</v>
      </c>
      <c r="AG7" s="9">
        <f t="shared" si="19"/>
        <v>2905.66005</v>
      </c>
      <c r="AH7" s="9">
        <f t="shared" si="19"/>
        <v>2464.1723969999998</v>
      </c>
      <c r="AI7" s="9">
        <f t="shared" si="19"/>
        <v>2891.4166769999997</v>
      </c>
      <c r="AJ7" s="9">
        <f t="shared" si="19"/>
        <v>3351.5748130000002</v>
      </c>
      <c r="AK7" s="9">
        <f t="shared" si="19"/>
        <v>3524.1956939999995</v>
      </c>
      <c r="AL7" s="9">
        <f t="shared" si="19"/>
        <v>3373.6437779999997</v>
      </c>
      <c r="AM7" s="9">
        <f t="shared" si="19"/>
        <v>3001.0604079999998</v>
      </c>
      <c r="AN7" s="9">
        <f t="shared" si="19"/>
        <v>3482.2305630000005</v>
      </c>
      <c r="AO7" s="9">
        <f t="shared" si="19"/>
        <v>3213.4202609899994</v>
      </c>
      <c r="AQ7" s="9">
        <f t="shared" ref="AQ7:BB7" si="20">SUM(AQ8:AQ15)</f>
        <v>2654.061897</v>
      </c>
      <c r="AR7" s="9">
        <f t="shared" si="20"/>
        <v>2514.2137149999999</v>
      </c>
      <c r="AS7" s="9">
        <f t="shared" si="20"/>
        <v>3353.4530600000003</v>
      </c>
      <c r="AT7" s="9">
        <f t="shared" si="20"/>
        <v>3007.9293259999999</v>
      </c>
      <c r="AU7" s="9">
        <f t="shared" si="20"/>
        <v>2648.7715370000001</v>
      </c>
      <c r="AV7" s="9">
        <f t="shared" si="20"/>
        <v>3797.5421349999997</v>
      </c>
      <c r="AW7" s="9">
        <f t="shared" si="20"/>
        <v>4147.181799</v>
      </c>
      <c r="AX7" s="9">
        <f t="shared" si="20"/>
        <v>3796.2378060000005</v>
      </c>
      <c r="AY7" s="9">
        <f t="shared" si="20"/>
        <v>3422.7870830000002</v>
      </c>
      <c r="AZ7" s="9">
        <f t="shared" si="20"/>
        <v>3597.4223739999998</v>
      </c>
      <c r="BA7" s="9">
        <f t="shared" si="20"/>
        <v>3683.1564020000001</v>
      </c>
      <c r="BB7" s="9">
        <f t="shared" si="20"/>
        <v>2370.3783119999998</v>
      </c>
      <c r="BD7" s="9">
        <f t="shared" ref="BD7:BO7" si="21">SUM(BD8:BD15)</f>
        <v>2310.3390509999999</v>
      </c>
      <c r="BE7" s="9">
        <f t="shared" si="21"/>
        <v>3496.572357</v>
      </c>
      <c r="BF7" s="9">
        <f t="shared" si="21"/>
        <v>2284.4553980000001</v>
      </c>
      <c r="BG7" s="9">
        <f t="shared" si="21"/>
        <v>3679.4593380000001</v>
      </c>
      <c r="BH7" s="9">
        <f t="shared" si="21"/>
        <v>3840.7134749999996</v>
      </c>
      <c r="BI7" s="9">
        <f t="shared" si="21"/>
        <v>3622.5879119999995</v>
      </c>
      <c r="BJ7" s="9">
        <f t="shared" si="21"/>
        <v>4175.9010779999999</v>
      </c>
      <c r="BK7" s="9">
        <f t="shared" si="21"/>
        <v>3769.7763519999999</v>
      </c>
      <c r="BL7" s="9">
        <f t="shared" si="21"/>
        <v>3598.045161</v>
      </c>
      <c r="BM7" s="9">
        <f t="shared" si="21"/>
        <v>3735.3033970000001</v>
      </c>
      <c r="BN7" s="9">
        <f t="shared" si="21"/>
        <v>3409.8297439999997</v>
      </c>
      <c r="BO7" s="9">
        <f t="shared" si="21"/>
        <v>3513.2462210000003</v>
      </c>
      <c r="BP7" s="9"/>
      <c r="BQ7" s="9">
        <f t="shared" ref="BQ7" si="22">SUM(BQ8:BQ15)</f>
        <v>1463.018513</v>
      </c>
      <c r="BR7" s="9">
        <f t="shared" ref="BR7" si="23">SUM(BR8:BR15)</f>
        <v>3745.6380429999999</v>
      </c>
      <c r="BS7" s="9">
        <f t="shared" ref="BS7" si="24">SUM(BS8:BS15)</f>
        <v>4160.5433380000004</v>
      </c>
      <c r="BT7" s="9">
        <f t="shared" ref="BT7" si="25">SUM(BT8:BT15)</f>
        <v>3963.9989990000004</v>
      </c>
      <c r="BU7" s="9">
        <f t="shared" ref="BU7" si="26">SUM(BU8:BU15)</f>
        <v>4113.1144770000001</v>
      </c>
      <c r="BV7" s="9">
        <f t="shared" ref="BV7" si="27">SUM(BV8:BV15)</f>
        <v>3686.0285719999997</v>
      </c>
      <c r="BW7" s="9">
        <f t="shared" ref="BW7" si="28">SUM(BW8:BW15)</f>
        <v>0</v>
      </c>
      <c r="BX7" s="9">
        <f t="shared" ref="BX7" si="29">SUM(BX8:BX15)</f>
        <v>0</v>
      </c>
      <c r="BY7" s="9">
        <f t="shared" ref="BY7" si="30">SUM(BY8:BY15)</f>
        <v>0</v>
      </c>
      <c r="BZ7" s="9">
        <f t="shared" ref="BZ7" si="31">SUM(BZ8:BZ15)</f>
        <v>0</v>
      </c>
      <c r="CA7" s="9">
        <f t="shared" ref="CA7" si="32">SUM(CA8:CA15)</f>
        <v>0</v>
      </c>
      <c r="CB7" s="9">
        <f t="shared" ref="CB7" si="33">SUM(CB8:CB15)</f>
        <v>0</v>
      </c>
    </row>
    <row r="8" spans="2:80" ht="15.75" x14ac:dyDescent="0.25">
      <c r="B8" s="10" t="s">
        <v>112</v>
      </c>
      <c r="D8" s="11">
        <v>120.222678</v>
      </c>
      <c r="E8" s="11">
        <v>1448.88618</v>
      </c>
      <c r="F8" s="11">
        <v>1997.122848</v>
      </c>
      <c r="G8" s="11">
        <v>2066.705168</v>
      </c>
      <c r="H8" s="11">
        <v>1550.4311319999999</v>
      </c>
      <c r="I8" s="11">
        <v>513.51546599999995</v>
      </c>
      <c r="J8" s="11">
        <v>44.264498000000003</v>
      </c>
      <c r="K8" s="11">
        <v>0</v>
      </c>
      <c r="L8" s="11">
        <v>0</v>
      </c>
      <c r="M8" s="11">
        <v>0</v>
      </c>
      <c r="N8" s="11">
        <v>22.267163</v>
      </c>
      <c r="O8" s="11">
        <v>120.153471</v>
      </c>
      <c r="Q8" s="11">
        <v>736.99816799999996</v>
      </c>
      <c r="R8" s="11">
        <v>1866.6842819999999</v>
      </c>
      <c r="S8" s="11">
        <v>2207.9027209999999</v>
      </c>
      <c r="T8" s="11">
        <v>1937.3872249999999</v>
      </c>
      <c r="U8" s="11">
        <v>1866.7562680000001</v>
      </c>
      <c r="V8" s="11">
        <v>726.641436</v>
      </c>
      <c r="W8" s="11">
        <v>156.56585899999999</v>
      </c>
      <c r="X8" s="11">
        <v>121.00682500000001</v>
      </c>
      <c r="Y8" s="11">
        <v>0</v>
      </c>
      <c r="Z8" s="11">
        <v>0</v>
      </c>
      <c r="AA8" s="11">
        <v>0</v>
      </c>
      <c r="AB8" s="11">
        <v>0</v>
      </c>
      <c r="AD8" s="11">
        <v>694.83746799999994</v>
      </c>
      <c r="AE8" s="11">
        <v>1964.1760220000001</v>
      </c>
      <c r="AF8" s="11">
        <v>2375.602179</v>
      </c>
      <c r="AG8" s="11">
        <v>2240.421112</v>
      </c>
      <c r="AH8" s="11">
        <v>1693.7376409999999</v>
      </c>
      <c r="AI8" s="11">
        <v>1727.7406129999999</v>
      </c>
      <c r="AJ8" s="11">
        <v>259.04943500000002</v>
      </c>
      <c r="AK8" s="11">
        <v>69.389781999999997</v>
      </c>
      <c r="AL8" s="11">
        <v>20.492066000000001</v>
      </c>
      <c r="AM8" s="11">
        <v>17.93694</v>
      </c>
      <c r="AN8" s="11">
        <v>25.441582</v>
      </c>
      <c r="AO8" s="11">
        <v>0</v>
      </c>
      <c r="AQ8" s="11">
        <v>1619.3273810000001</v>
      </c>
      <c r="AR8" s="11">
        <v>1925.7506040000001</v>
      </c>
      <c r="AS8" s="11">
        <v>2504.528491</v>
      </c>
      <c r="AT8" s="11">
        <v>2071.9616820000001</v>
      </c>
      <c r="AU8" s="11">
        <v>1560.8728940000001</v>
      </c>
      <c r="AV8" s="11">
        <v>448.37685099999999</v>
      </c>
      <c r="AW8" s="11">
        <v>157.90087399999999</v>
      </c>
      <c r="AX8" s="11">
        <v>149.31093200000001</v>
      </c>
      <c r="AY8" s="11">
        <v>121.168504</v>
      </c>
      <c r="AZ8" s="11">
        <v>262.36950300000001</v>
      </c>
      <c r="BA8" s="11">
        <v>434.61930100000001</v>
      </c>
      <c r="BB8" s="11">
        <v>72.888115999999997</v>
      </c>
      <c r="BD8" s="11">
        <f>SUMIFS('RTK Base'!BE:BE,'RTK Base'!$A:$A,$B8,'RTK Base'!$B:$B,"North")/1000000</f>
        <v>1472.7739730000001</v>
      </c>
      <c r="BE8" s="11">
        <f>SUMIFS('RTK Base'!BF:BF,'RTK Base'!$A:$A,$B8,'RTK Base'!$B:$B,"North")/1000000</f>
        <v>2608.6007289999998</v>
      </c>
      <c r="BF8" s="11">
        <f>SUMIFS('RTK Base'!BG:BG,'RTK Base'!$A:$A,$B8,'RTK Base'!$B:$B,"North")/1000000</f>
        <v>1592.4453189999999</v>
      </c>
      <c r="BG8" s="11">
        <f>SUMIFS('RTK Base'!BH:BH,'RTK Base'!$A:$A,$B8,'RTK Base'!$B:$B,"North")/1000000</f>
        <v>2621.7298230000001</v>
      </c>
      <c r="BH8" s="11">
        <f>SUMIFS('RTK Base'!BI:BI,'RTK Base'!$A:$A,$B8,'RTK Base'!$B:$B,"North")/1000000</f>
        <v>2686.5821769999998</v>
      </c>
      <c r="BI8" s="11">
        <f>SUMIFS('RTK Base'!BJ:BJ,'RTK Base'!$A:$A,$B8,'RTK Base'!$B:$B,"North")/1000000</f>
        <v>1073.3422129999999</v>
      </c>
      <c r="BJ8" s="11">
        <f>SUMIFS('RTK Base'!BK:BK,'RTK Base'!$A:$A,$B8,'RTK Base'!$B:$B,"North")/1000000</f>
        <v>362.05814900000001</v>
      </c>
      <c r="BK8" s="11">
        <f>SUMIFS('RTK Base'!BL:BL,'RTK Base'!$A:$A,$B8,'RTK Base'!$B:$B,"North")/1000000</f>
        <v>72.098883000000001</v>
      </c>
      <c r="BL8" s="11">
        <f>SUMIFS('RTK Base'!BM:BM,'RTK Base'!$A:$A,$B8,'RTK Base'!$B:$B,"North")/1000000</f>
        <v>77.838616000000002</v>
      </c>
      <c r="BM8" s="11">
        <f>SUMIFS('RTK Base'!BN:BN,'RTK Base'!$A:$A,$B8,'RTK Base'!$B:$B,"North")/1000000</f>
        <v>0</v>
      </c>
      <c r="BN8" s="11">
        <f>SUMIFS('RTK Base'!BO:BO,'RTK Base'!$A:$A,$B8,'RTK Base'!$B:$B,"North")/1000000</f>
        <v>0</v>
      </c>
      <c r="BO8" s="11">
        <f>SUMIFS('RTK Base'!BP:BP,'RTK Base'!$A:$A,$B8,'RTK Base'!$B:$B,"North")/1000000</f>
        <v>0</v>
      </c>
      <c r="BQ8" s="11">
        <f>SUMIFS('RTK Base'!BR:BR,'RTK Base'!$A:$A,$B8,'RTK Base'!$B:$B,"North")/1000000</f>
        <v>322.16367200000002</v>
      </c>
      <c r="BR8" s="11">
        <f>SUMIFS('RTK Base'!BS:BS,'RTK Base'!$A:$A,$B8,'RTK Base'!$B:$B,"North")/1000000</f>
        <v>2775.015668</v>
      </c>
      <c r="BS8" s="11">
        <f>SUMIFS('RTK Base'!BT:BT,'RTK Base'!$A:$A,$B8,'RTK Base'!$B:$B,"North")/1000000</f>
        <v>3227.2043079999999</v>
      </c>
      <c r="BT8" s="11">
        <f>SUMIFS('RTK Base'!BU:BU,'RTK Base'!$A:$A,$B8,'RTK Base'!$B:$B,"North")/1000000</f>
        <v>2882.1276910000001</v>
      </c>
      <c r="BU8" s="11">
        <f>SUMIFS('RTK Base'!BV:BV,'RTK Base'!$A:$A,$B8,'RTK Base'!$B:$B,"North")/1000000</f>
        <v>2890.0633210000001</v>
      </c>
      <c r="BV8" s="11">
        <f>SUMIFS('RTK Base'!BW:BW,'RTK Base'!$A:$A,$B8,'RTK Base'!$B:$B,"North")/1000000</f>
        <v>1899.8511189999999</v>
      </c>
      <c r="BW8" s="11">
        <f>SUMIFS('RTK Base'!BX:BX,'RTK Base'!$A:$A,$B8,'RTK Base'!$B:$B,"North")/1000000</f>
        <v>0</v>
      </c>
      <c r="BX8" s="11">
        <f>SUMIFS('RTK Base'!BY:BY,'RTK Base'!$A:$A,$B8,'RTK Base'!$B:$B,"North")/1000000</f>
        <v>0</v>
      </c>
      <c r="BY8" s="11">
        <f>SUMIFS('RTK Base'!BZ:BZ,'RTK Base'!$A:$A,$B8,'RTK Base'!$B:$B,"North")/1000000</f>
        <v>0</v>
      </c>
      <c r="BZ8" s="11">
        <f>SUMIFS('RTK Base'!CA:CA,'RTK Base'!$A:$A,$B8,'RTK Base'!$B:$B,"North")/1000000</f>
        <v>0</v>
      </c>
      <c r="CA8" s="11">
        <f>SUMIFS('RTK Base'!CB:CB,'RTK Base'!$A:$A,$B8,'RTK Base'!$B:$B,"North")/1000000</f>
        <v>0</v>
      </c>
      <c r="CB8" s="11">
        <f>SUMIFS('RTK Base'!CC:CC,'RTK Base'!$A:$A,$B8,'RTK Base'!$B:$B,"North")/1000000</f>
        <v>0</v>
      </c>
    </row>
    <row r="9" spans="2:80" ht="15.75" x14ac:dyDescent="0.25">
      <c r="B9" s="10" t="s">
        <v>108</v>
      </c>
      <c r="D9" s="11">
        <v>193.67837700000001</v>
      </c>
      <c r="E9" s="11">
        <v>367.78302000000002</v>
      </c>
      <c r="F9" s="11">
        <v>448.91655200000002</v>
      </c>
      <c r="G9" s="11">
        <v>492.66715499999998</v>
      </c>
      <c r="H9" s="11">
        <v>489.18813399999999</v>
      </c>
      <c r="I9" s="11">
        <v>430.94542300000001</v>
      </c>
      <c r="J9" s="11">
        <v>318.436351</v>
      </c>
      <c r="K9" s="11">
        <v>287.09571599999998</v>
      </c>
      <c r="L9" s="11">
        <v>288.84446700000001</v>
      </c>
      <c r="M9" s="11">
        <v>336.43077199999999</v>
      </c>
      <c r="N9" s="11">
        <v>393.09178400000002</v>
      </c>
      <c r="O9" s="11">
        <v>375.92939699999999</v>
      </c>
      <c r="Q9" s="11">
        <v>376.93612200000001</v>
      </c>
      <c r="R9" s="11">
        <v>383.87628000000001</v>
      </c>
      <c r="S9" s="11">
        <v>484.93361399999998</v>
      </c>
      <c r="T9" s="11">
        <v>552.17882899999995</v>
      </c>
      <c r="U9" s="11">
        <v>485.31778300000002</v>
      </c>
      <c r="V9" s="11">
        <v>407.73084899999998</v>
      </c>
      <c r="W9" s="11">
        <v>487.18129499999998</v>
      </c>
      <c r="X9" s="11">
        <v>403.70753999999999</v>
      </c>
      <c r="Y9" s="11">
        <v>408.60479099999998</v>
      </c>
      <c r="Z9" s="11">
        <v>506.95539500000001</v>
      </c>
      <c r="AA9" s="11">
        <v>479.734531</v>
      </c>
      <c r="AB9" s="11">
        <v>501.41182099999997</v>
      </c>
      <c r="AD9" s="11">
        <v>411.59783399999998</v>
      </c>
      <c r="AE9" s="11">
        <v>487.85880200000003</v>
      </c>
      <c r="AF9" s="11">
        <v>541.37876900000003</v>
      </c>
      <c r="AG9" s="11">
        <v>587.36857999999995</v>
      </c>
      <c r="AH9" s="11">
        <v>448.93208499999997</v>
      </c>
      <c r="AI9" s="11">
        <v>535.74023799999998</v>
      </c>
      <c r="AJ9" s="11">
        <v>454.51641499999999</v>
      </c>
      <c r="AK9" s="11">
        <v>440.809483</v>
      </c>
      <c r="AL9" s="11">
        <v>483.76709099999999</v>
      </c>
      <c r="AM9" s="11">
        <v>441.058649</v>
      </c>
      <c r="AN9" s="11">
        <v>462.54900600000002</v>
      </c>
      <c r="AO9" s="11">
        <v>547.27042499000004</v>
      </c>
      <c r="AQ9" s="11">
        <v>423.33864199999999</v>
      </c>
      <c r="AR9" s="11">
        <v>410.19902200000001</v>
      </c>
      <c r="AS9" s="11">
        <v>570.30151499999999</v>
      </c>
      <c r="AT9" s="11">
        <v>578.44816500000002</v>
      </c>
      <c r="AU9" s="11">
        <v>529.77073700000005</v>
      </c>
      <c r="AV9" s="11">
        <v>548.13636899999995</v>
      </c>
      <c r="AW9" s="11">
        <v>520.45323299999995</v>
      </c>
      <c r="AX9" s="11">
        <v>445.08103299999999</v>
      </c>
      <c r="AY9" s="11">
        <v>474.59848199999999</v>
      </c>
      <c r="AZ9" s="11">
        <v>510.82764300000002</v>
      </c>
      <c r="BA9" s="11">
        <v>590.55514000000005</v>
      </c>
      <c r="BB9" s="11">
        <v>543.42499999999995</v>
      </c>
      <c r="BD9" s="11">
        <f>SUMIFS('RTK Base'!BE:BE,'RTK Base'!$A:$A,$B9,'RTK Base'!$B:$B,"North")/1000000</f>
        <v>363.276025</v>
      </c>
      <c r="BE9" s="11">
        <f>SUMIFS('RTK Base'!BF:BF,'RTK Base'!$A:$A,$B9,'RTK Base'!$B:$B,"North")/1000000</f>
        <v>509.02979099999999</v>
      </c>
      <c r="BF9" s="11">
        <f>SUMIFS('RTK Base'!BG:BG,'RTK Base'!$A:$A,$B9,'RTK Base'!$B:$B,"North")/1000000</f>
        <v>486.27729799999997</v>
      </c>
      <c r="BG9" s="11">
        <f>SUMIFS('RTK Base'!BH:BH,'RTK Base'!$A:$A,$B9,'RTK Base'!$B:$B,"North")/1000000</f>
        <v>631.97957799999995</v>
      </c>
      <c r="BH9" s="11">
        <f>SUMIFS('RTK Base'!BI:BI,'RTK Base'!$A:$A,$B9,'RTK Base'!$B:$B,"North")/1000000</f>
        <v>560.63737400000002</v>
      </c>
      <c r="BI9" s="11">
        <f>SUMIFS('RTK Base'!BJ:BJ,'RTK Base'!$A:$A,$B9,'RTK Base'!$B:$B,"North")/1000000</f>
        <v>593.68731200000002</v>
      </c>
      <c r="BJ9" s="11">
        <f>SUMIFS('RTK Base'!BK:BK,'RTK Base'!$A:$A,$B9,'RTK Base'!$B:$B,"North")/1000000</f>
        <v>634.41839900000002</v>
      </c>
      <c r="BK9" s="11">
        <f>SUMIFS('RTK Base'!BL:BL,'RTK Base'!$A:$A,$B9,'RTK Base'!$B:$B,"North")/1000000</f>
        <v>648.87883999999997</v>
      </c>
      <c r="BL9" s="11">
        <f>SUMIFS('RTK Base'!BM:BM,'RTK Base'!$A:$A,$B9,'RTK Base'!$B:$B,"North")/1000000</f>
        <v>589.67825100000005</v>
      </c>
      <c r="BM9" s="11">
        <f>SUMIFS('RTK Base'!BN:BN,'RTK Base'!$A:$A,$B9,'RTK Base'!$B:$B,"North")/1000000</f>
        <v>650.993694</v>
      </c>
      <c r="BN9" s="11">
        <f>SUMIFS('RTK Base'!BO:BO,'RTK Base'!$A:$A,$B9,'RTK Base'!$B:$B,"North")/1000000</f>
        <v>569.98105999999996</v>
      </c>
      <c r="BO9" s="11">
        <f>SUMIFS('RTK Base'!BP:BP,'RTK Base'!$A:$A,$B9,'RTK Base'!$B:$B,"North")/1000000</f>
        <v>647.32175700000005</v>
      </c>
      <c r="BQ9" s="11">
        <f>SUMIFS('RTK Base'!BR:BR,'RTK Base'!$A:$A,$B9,'RTK Base'!$B:$B,"North")/1000000</f>
        <v>420.956546</v>
      </c>
      <c r="BR9" s="11">
        <f>SUMIFS('RTK Base'!BS:BS,'RTK Base'!$A:$A,$B9,'RTK Base'!$B:$B,"North")/1000000</f>
        <v>585.14380900000003</v>
      </c>
      <c r="BS9" s="11">
        <f>SUMIFS('RTK Base'!BT:BT,'RTK Base'!$A:$A,$B9,'RTK Base'!$B:$B,"North")/1000000</f>
        <v>646.23433399999999</v>
      </c>
      <c r="BT9" s="11">
        <f>SUMIFS('RTK Base'!BU:BU,'RTK Base'!$A:$A,$B9,'RTK Base'!$B:$B,"North")/1000000</f>
        <v>714.94617900000003</v>
      </c>
      <c r="BU9" s="11">
        <f>SUMIFS('RTK Base'!BV:BV,'RTK Base'!$A:$A,$B9,'RTK Base'!$B:$B,"North")/1000000</f>
        <v>681.84155599999997</v>
      </c>
      <c r="BV9" s="11">
        <f>SUMIFS('RTK Base'!BW:BW,'RTK Base'!$A:$A,$B9,'RTK Base'!$B:$B,"North")/1000000</f>
        <v>749.918903</v>
      </c>
      <c r="BW9" s="11">
        <f>SUMIFS('RTK Base'!BX:BX,'RTK Base'!$A:$A,$B9,'RTK Base'!$B:$B,"North")/1000000</f>
        <v>0</v>
      </c>
      <c r="BX9" s="11">
        <f>SUMIFS('RTK Base'!BY:BY,'RTK Base'!$A:$A,$B9,'RTK Base'!$B:$B,"North")/1000000</f>
        <v>0</v>
      </c>
      <c r="BY9" s="11">
        <f>SUMIFS('RTK Base'!BZ:BZ,'RTK Base'!$A:$A,$B9,'RTK Base'!$B:$B,"North")/1000000</f>
        <v>0</v>
      </c>
      <c r="BZ9" s="11">
        <f>SUMIFS('RTK Base'!CA:CA,'RTK Base'!$A:$A,$B9,'RTK Base'!$B:$B,"North")/1000000</f>
        <v>0</v>
      </c>
      <c r="CA9" s="11">
        <f>SUMIFS('RTK Base'!CB:CB,'RTK Base'!$A:$A,$B9,'RTK Base'!$B:$B,"North")/1000000</f>
        <v>0</v>
      </c>
      <c r="CB9" s="11">
        <f>SUMIFS('RTK Base'!CC:CC,'RTK Base'!$A:$A,$B9,'RTK Base'!$B:$B,"North")/1000000</f>
        <v>0</v>
      </c>
    </row>
    <row r="10" spans="2:80" ht="15.75" x14ac:dyDescent="0.25">
      <c r="B10" s="10" t="s">
        <v>111</v>
      </c>
      <c r="D10" s="11">
        <v>1467.549536</v>
      </c>
      <c r="E10" s="11">
        <v>83.340509999999995</v>
      </c>
      <c r="F10" s="11">
        <v>0.21591099999999999</v>
      </c>
      <c r="G10" s="11">
        <v>0</v>
      </c>
      <c r="H10" s="11">
        <v>0</v>
      </c>
      <c r="I10" s="11">
        <v>342.91962100000001</v>
      </c>
      <c r="J10" s="11">
        <v>1895.2586470000001</v>
      </c>
      <c r="K10" s="11">
        <v>1995.592447</v>
      </c>
      <c r="L10" s="11">
        <v>1814.4541569999999</v>
      </c>
      <c r="M10" s="11">
        <v>625.91037900000003</v>
      </c>
      <c r="N10" s="11">
        <v>433.792284</v>
      </c>
      <c r="O10" s="11">
        <v>620.78963699999997</v>
      </c>
      <c r="Q10" s="11">
        <v>95.217815999999999</v>
      </c>
      <c r="R10" s="11">
        <v>0.23617299999999999</v>
      </c>
      <c r="S10" s="11">
        <v>0</v>
      </c>
      <c r="T10" s="11">
        <v>0</v>
      </c>
      <c r="U10" s="11">
        <v>8.5709850000000003</v>
      </c>
      <c r="V10" s="11">
        <v>1222.6267740000001</v>
      </c>
      <c r="W10" s="11">
        <v>2076.8791879999999</v>
      </c>
      <c r="X10" s="11">
        <v>2358.8345250000002</v>
      </c>
      <c r="Y10" s="11">
        <v>2268.9066379999999</v>
      </c>
      <c r="Z10" s="11">
        <v>2429.8285780000001</v>
      </c>
      <c r="AA10" s="11">
        <v>2258.73524</v>
      </c>
      <c r="AB10" s="11">
        <v>2030.575034</v>
      </c>
      <c r="AD10" s="11">
        <v>449.72612600000002</v>
      </c>
      <c r="AE10" s="11">
        <v>60.345404000000002</v>
      </c>
      <c r="AF10" s="11">
        <v>0</v>
      </c>
      <c r="AG10" s="11">
        <v>0</v>
      </c>
      <c r="AH10" s="11">
        <v>33.263967000000001</v>
      </c>
      <c r="AI10" s="11">
        <v>327.83418499999999</v>
      </c>
      <c r="AJ10" s="11">
        <v>2338.2847780000002</v>
      </c>
      <c r="AK10" s="11">
        <v>2729.3089599999998</v>
      </c>
      <c r="AL10" s="11">
        <v>2633.3167319999998</v>
      </c>
      <c r="AM10" s="11">
        <v>2236.974232</v>
      </c>
      <c r="AN10" s="11">
        <v>2714.7458790000001</v>
      </c>
      <c r="AO10" s="11">
        <v>2303.3990549999999</v>
      </c>
      <c r="AQ10" s="11">
        <v>311.41548299999999</v>
      </c>
      <c r="AR10" s="11">
        <v>0</v>
      </c>
      <c r="AS10" s="11">
        <v>0</v>
      </c>
      <c r="AT10" s="11">
        <v>0</v>
      </c>
      <c r="AU10" s="11">
        <v>73.686267000000001</v>
      </c>
      <c r="AV10" s="11">
        <v>2404.1801599999999</v>
      </c>
      <c r="AW10" s="11">
        <v>3047.9433779999999</v>
      </c>
      <c r="AX10" s="11">
        <v>2859.489239</v>
      </c>
      <c r="AY10" s="11">
        <v>2603.795059</v>
      </c>
      <c r="AZ10" s="11">
        <v>2501.5744679999998</v>
      </c>
      <c r="BA10" s="11">
        <v>2312.3222190000001</v>
      </c>
      <c r="BB10" s="11">
        <v>1085.7637139999999</v>
      </c>
      <c r="BD10" s="11">
        <f>SUMIFS('RTK Base'!BE:BE,'RTK Base'!$A:$A,$B10,'RTK Base'!$B:$B,"North")/1000000</f>
        <v>2.2024180000000002</v>
      </c>
      <c r="BE10" s="11">
        <f>SUMIFS('RTK Base'!BF:BF,'RTK Base'!$A:$A,$B10,'RTK Base'!$B:$B,"North")/1000000</f>
        <v>0</v>
      </c>
      <c r="BF10" s="11">
        <f>SUMIFS('RTK Base'!BG:BG,'RTK Base'!$A:$A,$B10,'RTK Base'!$B:$B,"North")/1000000</f>
        <v>0</v>
      </c>
      <c r="BG10" s="11">
        <f>SUMIFS('RTK Base'!BH:BH,'RTK Base'!$A:$A,$B10,'RTK Base'!$B:$B,"North")/1000000</f>
        <v>0</v>
      </c>
      <c r="BH10" s="11">
        <f>SUMIFS('RTK Base'!BI:BI,'RTK Base'!$A:$A,$B10,'RTK Base'!$B:$B,"North")/1000000</f>
        <v>0</v>
      </c>
      <c r="BI10" s="11">
        <f>SUMIFS('RTK Base'!BJ:BJ,'RTK Base'!$A:$A,$B10,'RTK Base'!$B:$B,"North")/1000000</f>
        <v>1431.483015</v>
      </c>
      <c r="BJ10" s="11">
        <f>SUMIFS('RTK Base'!BK:BK,'RTK Base'!$A:$A,$B10,'RTK Base'!$B:$B,"North")/1000000</f>
        <v>2655.9033220000001</v>
      </c>
      <c r="BK10" s="11">
        <f>SUMIFS('RTK Base'!BL:BL,'RTK Base'!$A:$A,$B10,'RTK Base'!$B:$B,"North")/1000000</f>
        <v>2522.5619609999999</v>
      </c>
      <c r="BL10" s="11">
        <f>SUMIFS('RTK Base'!BM:BM,'RTK Base'!$A:$A,$B10,'RTK Base'!$B:$B,"North")/1000000</f>
        <v>2287.604691</v>
      </c>
      <c r="BM10" s="11">
        <f>SUMIFS('RTK Base'!BN:BN,'RTK Base'!$A:$A,$B10,'RTK Base'!$B:$B,"North")/1000000</f>
        <v>2236.4918280000002</v>
      </c>
      <c r="BN10" s="11">
        <f>SUMIFS('RTK Base'!BO:BO,'RTK Base'!$A:$A,$B10,'RTK Base'!$B:$B,"North")/1000000</f>
        <v>2062.6302559999999</v>
      </c>
      <c r="BO10" s="11">
        <f>SUMIFS('RTK Base'!BP:BP,'RTK Base'!$A:$A,$B10,'RTK Base'!$B:$B,"North")/1000000</f>
        <v>2178.3438249999999</v>
      </c>
      <c r="BQ10" s="11">
        <f>SUMIFS('RTK Base'!BR:BR,'RTK Base'!$A:$A,$B10,'RTK Base'!$B:$B,"North")/1000000</f>
        <v>46.987065999999999</v>
      </c>
      <c r="BR10" s="11">
        <f>SUMIFS('RTK Base'!BS:BS,'RTK Base'!$A:$A,$B10,'RTK Base'!$B:$B,"North")/1000000</f>
        <v>-4.101496</v>
      </c>
      <c r="BS10" s="11">
        <f>SUMIFS('RTK Base'!BT:BT,'RTK Base'!$A:$A,$B10,'RTK Base'!$B:$B,"North")/1000000</f>
        <v>0</v>
      </c>
      <c r="BT10" s="11">
        <f>SUMIFS('RTK Base'!BU:BU,'RTK Base'!$A:$A,$B10,'RTK Base'!$B:$B,"North")/1000000</f>
        <v>0</v>
      </c>
      <c r="BU10" s="11">
        <f>SUMIFS('RTK Base'!BV:BV,'RTK Base'!$A:$A,$B10,'RTK Base'!$B:$B,"North")/1000000</f>
        <v>0</v>
      </c>
      <c r="BV10" s="11">
        <f>SUMIFS('RTK Base'!BW:BW,'RTK Base'!$A:$A,$B10,'RTK Base'!$B:$B,"North")/1000000</f>
        <v>507.41074200000003</v>
      </c>
      <c r="BW10" s="11">
        <f>SUMIFS('RTK Base'!BX:BX,'RTK Base'!$A:$A,$B10,'RTK Base'!$B:$B,"North")/1000000</f>
        <v>0</v>
      </c>
      <c r="BX10" s="11">
        <f>SUMIFS('RTK Base'!BY:BY,'RTK Base'!$A:$A,$B10,'RTK Base'!$B:$B,"North")/1000000</f>
        <v>0</v>
      </c>
      <c r="BY10" s="11">
        <f>SUMIFS('RTK Base'!BZ:BZ,'RTK Base'!$A:$A,$B10,'RTK Base'!$B:$B,"North")/1000000</f>
        <v>0</v>
      </c>
      <c r="BZ10" s="11">
        <f>SUMIFS('RTK Base'!CA:CA,'RTK Base'!$A:$A,$B10,'RTK Base'!$B:$B,"North")/1000000</f>
        <v>0</v>
      </c>
      <c r="CA10" s="11">
        <f>SUMIFS('RTK Base'!CB:CB,'RTK Base'!$A:$A,$B10,'RTK Base'!$B:$B,"North")/1000000</f>
        <v>0</v>
      </c>
      <c r="CB10" s="11">
        <f>SUMIFS('RTK Base'!CC:CC,'RTK Base'!$A:$A,$B10,'RTK Base'!$B:$B,"North")/1000000</f>
        <v>0</v>
      </c>
    </row>
    <row r="11" spans="2:80" ht="15.75" x14ac:dyDescent="0.25">
      <c r="B11" s="10" t="s">
        <v>105</v>
      </c>
      <c r="D11" s="11">
        <v>114.162274</v>
      </c>
      <c r="E11" s="11">
        <v>130.7242</v>
      </c>
      <c r="F11" s="11">
        <v>102.56015600000001</v>
      </c>
      <c r="G11" s="11">
        <v>86.993835000000004</v>
      </c>
      <c r="H11" s="11">
        <v>242.65256600000001</v>
      </c>
      <c r="I11" s="11">
        <v>356.961659</v>
      </c>
      <c r="J11" s="11">
        <v>206.041495</v>
      </c>
      <c r="K11" s="11">
        <v>231.28015400000001</v>
      </c>
      <c r="L11" s="11">
        <v>240.73457500000001</v>
      </c>
      <c r="M11" s="11">
        <v>387.55470200000002</v>
      </c>
      <c r="N11" s="11">
        <v>330.176061</v>
      </c>
      <c r="O11" s="11">
        <v>223.725156</v>
      </c>
      <c r="Q11" s="11">
        <v>177.465428</v>
      </c>
      <c r="R11" s="11">
        <v>69.871585999999994</v>
      </c>
      <c r="S11" s="11">
        <v>41.425064999999996</v>
      </c>
      <c r="T11" s="11">
        <v>88.620569000000003</v>
      </c>
      <c r="U11" s="11">
        <v>279.49777699999999</v>
      </c>
      <c r="V11" s="11">
        <v>170.19264000000001</v>
      </c>
      <c r="W11" s="11">
        <v>84.577684000000005</v>
      </c>
      <c r="X11" s="11">
        <v>107.523976</v>
      </c>
      <c r="Y11" s="11">
        <v>116.958449</v>
      </c>
      <c r="Z11" s="11">
        <v>112.03851400000001</v>
      </c>
      <c r="AA11" s="11">
        <v>117.008639</v>
      </c>
      <c r="AB11" s="11">
        <v>154.01861700000001</v>
      </c>
      <c r="AD11" s="11">
        <v>233.97854599999999</v>
      </c>
      <c r="AE11" s="11">
        <v>128.99684999999999</v>
      </c>
      <c r="AF11" s="11">
        <v>101.513181</v>
      </c>
      <c r="AG11" s="11">
        <v>75.403311000000002</v>
      </c>
      <c r="AH11" s="11">
        <v>223.43597</v>
      </c>
      <c r="AI11" s="11">
        <v>224.783423</v>
      </c>
      <c r="AJ11" s="11">
        <v>115.66020399999999</v>
      </c>
      <c r="AK11" s="11">
        <v>104.16202699999999</v>
      </c>
      <c r="AL11" s="11">
        <v>149.05705800000001</v>
      </c>
      <c r="AM11" s="11">
        <v>188.45478499999999</v>
      </c>
      <c r="AN11" s="11">
        <v>107.391594</v>
      </c>
      <c r="AO11" s="11">
        <v>88.027102999999997</v>
      </c>
      <c r="AQ11" s="11">
        <v>122.351917</v>
      </c>
      <c r="AR11" s="11">
        <v>54.639006000000002</v>
      </c>
      <c r="AS11" s="11">
        <v>114.065594</v>
      </c>
      <c r="AT11" s="11">
        <v>140.667081</v>
      </c>
      <c r="AU11" s="11">
        <v>178.61028300000001</v>
      </c>
      <c r="AV11" s="11">
        <v>106.232936</v>
      </c>
      <c r="AW11" s="11">
        <v>85.466035000000005</v>
      </c>
      <c r="AX11" s="11">
        <v>75.016852</v>
      </c>
      <c r="AY11" s="11">
        <v>116.453372</v>
      </c>
      <c r="AZ11" s="11">
        <v>96.988007999999994</v>
      </c>
      <c r="BA11" s="11">
        <v>70.955100999999999</v>
      </c>
      <c r="BB11" s="11">
        <v>270.75035300000002</v>
      </c>
      <c r="BD11" s="11">
        <f>SUMIFS('RTK Base'!BE:BE,'RTK Base'!$A:$A,$B11,'RTK Base'!$B:$B,"North")/1000000</f>
        <v>151.52940899999999</v>
      </c>
      <c r="BE11" s="11">
        <f>SUMIFS('RTK Base'!BF:BF,'RTK Base'!$A:$A,$B11,'RTK Base'!$B:$B,"North")/1000000</f>
        <v>130.16320300000001</v>
      </c>
      <c r="BF11" s="11">
        <f>SUMIFS('RTK Base'!BG:BG,'RTK Base'!$A:$A,$B11,'RTK Base'!$B:$B,"North")/1000000</f>
        <v>87.833973999999998</v>
      </c>
      <c r="BG11" s="11">
        <f>SUMIFS('RTK Base'!BH:BH,'RTK Base'!$A:$A,$B11,'RTK Base'!$B:$B,"North")/1000000</f>
        <v>130.07638800000001</v>
      </c>
      <c r="BH11" s="11">
        <f>SUMIFS('RTK Base'!BI:BI,'RTK Base'!$A:$A,$B11,'RTK Base'!$B:$B,"North")/1000000</f>
        <v>200.06483399999999</v>
      </c>
      <c r="BI11" s="11">
        <f>SUMIFS('RTK Base'!BJ:BJ,'RTK Base'!$A:$A,$B11,'RTK Base'!$B:$B,"North")/1000000</f>
        <v>157.707584</v>
      </c>
      <c r="BJ11" s="11">
        <f>SUMIFS('RTK Base'!BK:BK,'RTK Base'!$A:$A,$B11,'RTK Base'!$B:$B,"North")/1000000</f>
        <v>130.56483700000001</v>
      </c>
      <c r="BK11" s="11">
        <f>SUMIFS('RTK Base'!BL:BL,'RTK Base'!$A:$A,$B11,'RTK Base'!$B:$B,"North")/1000000</f>
        <v>261.94402200000002</v>
      </c>
      <c r="BL11" s="11">
        <f>SUMIFS('RTK Base'!BM:BM,'RTK Base'!$A:$A,$B11,'RTK Base'!$B:$B,"North")/1000000</f>
        <v>352.608901</v>
      </c>
      <c r="BM11" s="11">
        <f>SUMIFS('RTK Base'!BN:BN,'RTK Base'!$A:$A,$B11,'RTK Base'!$B:$B,"North")/1000000</f>
        <v>427.832381</v>
      </c>
      <c r="BN11" s="11">
        <f>SUMIFS('RTK Base'!BO:BO,'RTK Base'!$A:$A,$B11,'RTK Base'!$B:$B,"North")/1000000</f>
        <v>369.85554999999999</v>
      </c>
      <c r="BO11" s="11">
        <f>SUMIFS('RTK Base'!BP:BP,'RTK Base'!$A:$A,$B11,'RTK Base'!$B:$B,"North")/1000000</f>
        <v>278.473344</v>
      </c>
      <c r="BQ11" s="11">
        <f>SUMIFS('RTK Base'!BR:BR,'RTK Base'!$A:$A,$B11,'RTK Base'!$B:$B,"North")/1000000</f>
        <v>245.05044699999999</v>
      </c>
      <c r="BR11" s="11">
        <f>SUMIFS('RTK Base'!BS:BS,'RTK Base'!$A:$A,$B11,'RTK Base'!$B:$B,"North")/1000000</f>
        <v>21.477309000000002</v>
      </c>
      <c r="BS11" s="11">
        <f>SUMIFS('RTK Base'!BT:BT,'RTK Base'!$A:$A,$B11,'RTK Base'!$B:$B,"North")/1000000</f>
        <v>44.867139000000002</v>
      </c>
      <c r="BT11" s="11">
        <f>SUMIFS('RTK Base'!BU:BU,'RTK Base'!$A:$A,$B11,'RTK Base'!$B:$B,"North")/1000000</f>
        <v>118.036126</v>
      </c>
      <c r="BU11" s="11">
        <f>SUMIFS('RTK Base'!BV:BV,'RTK Base'!$A:$A,$B11,'RTK Base'!$B:$B,"North")/1000000</f>
        <v>284.83216199999998</v>
      </c>
      <c r="BV11" s="11">
        <f>SUMIFS('RTK Base'!BW:BW,'RTK Base'!$A:$A,$B11,'RTK Base'!$B:$B,"North")/1000000</f>
        <v>271.31037600000002</v>
      </c>
      <c r="BW11" s="11">
        <f>SUMIFS('RTK Base'!BX:BX,'RTK Base'!$A:$A,$B11,'RTK Base'!$B:$B,"North")/1000000</f>
        <v>0</v>
      </c>
      <c r="BX11" s="11">
        <f>SUMIFS('RTK Base'!BY:BY,'RTK Base'!$A:$A,$B11,'RTK Base'!$B:$B,"North")/1000000</f>
        <v>0</v>
      </c>
      <c r="BY11" s="11">
        <f>SUMIFS('RTK Base'!BZ:BZ,'RTK Base'!$A:$A,$B11,'RTK Base'!$B:$B,"North")/1000000</f>
        <v>0</v>
      </c>
      <c r="BZ11" s="11">
        <f>SUMIFS('RTK Base'!CA:CA,'RTK Base'!$A:$A,$B11,'RTK Base'!$B:$B,"North")/1000000</f>
        <v>0</v>
      </c>
      <c r="CA11" s="11">
        <f>SUMIFS('RTK Base'!CB:CB,'RTK Base'!$A:$A,$B11,'RTK Base'!$B:$B,"North")/1000000</f>
        <v>0</v>
      </c>
      <c r="CB11" s="11">
        <f>SUMIFS('RTK Base'!CC:CC,'RTK Base'!$A:$A,$B11,'RTK Base'!$B:$B,"North")/1000000</f>
        <v>0</v>
      </c>
    </row>
    <row r="12" spans="2:80" ht="15.75" x14ac:dyDescent="0.25">
      <c r="B12" s="10" t="s">
        <v>107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Q12" s="11">
        <v>0</v>
      </c>
      <c r="R12" s="11">
        <v>0</v>
      </c>
      <c r="S12" s="11">
        <v>0</v>
      </c>
      <c r="T12" s="11">
        <v>0</v>
      </c>
      <c r="U12" s="11">
        <v>0</v>
      </c>
      <c r="V12" s="11">
        <v>0</v>
      </c>
      <c r="W12" s="11">
        <v>0</v>
      </c>
      <c r="X12" s="11">
        <v>0</v>
      </c>
      <c r="Y12" s="11">
        <v>0</v>
      </c>
      <c r="Z12" s="11">
        <v>0</v>
      </c>
      <c r="AA12" s="11">
        <v>0</v>
      </c>
      <c r="AB12" s="11">
        <v>0</v>
      </c>
      <c r="AD12" s="11">
        <v>0</v>
      </c>
      <c r="AE12" s="11">
        <v>0</v>
      </c>
      <c r="AF12" s="11">
        <v>0</v>
      </c>
      <c r="AG12" s="11">
        <v>2.467047</v>
      </c>
      <c r="AH12" s="11">
        <v>64.802734000000001</v>
      </c>
      <c r="AI12" s="11">
        <v>75.318218000000002</v>
      </c>
      <c r="AJ12" s="11">
        <v>184.06398100000001</v>
      </c>
      <c r="AK12" s="11">
        <v>180.525442</v>
      </c>
      <c r="AL12" s="11">
        <v>87.010830999999996</v>
      </c>
      <c r="AM12" s="11">
        <v>116.635802</v>
      </c>
      <c r="AN12" s="11">
        <v>172.10250199999999</v>
      </c>
      <c r="AO12" s="11">
        <v>274.72367800000001</v>
      </c>
      <c r="AQ12" s="11">
        <v>177.62847400000001</v>
      </c>
      <c r="AR12" s="11">
        <v>123.625083</v>
      </c>
      <c r="AS12" s="11">
        <v>164.55745999999999</v>
      </c>
      <c r="AT12" s="11">
        <v>216.85239799999999</v>
      </c>
      <c r="AU12" s="11">
        <v>305.83135600000003</v>
      </c>
      <c r="AV12" s="11">
        <v>290.61581899999999</v>
      </c>
      <c r="AW12" s="11">
        <v>335.41827899999998</v>
      </c>
      <c r="AX12" s="11">
        <v>267.33974999999998</v>
      </c>
      <c r="AY12" s="11">
        <v>106.771666</v>
      </c>
      <c r="AZ12" s="11">
        <v>225.66275200000001</v>
      </c>
      <c r="BA12" s="11">
        <v>274.70464099999998</v>
      </c>
      <c r="BB12" s="11">
        <v>376.81260900000001</v>
      </c>
      <c r="BD12" s="11">
        <f>SUMIFS('RTK Base'!BE:BE,'RTK Base'!$A:$A,$B12,'RTK Base'!$B:$B,"North")/1000000</f>
        <v>302.45168699999999</v>
      </c>
      <c r="BE12" s="11">
        <f>SUMIFS('RTK Base'!BF:BF,'RTK Base'!$A:$A,$B12,'RTK Base'!$B:$B,"North")/1000000</f>
        <v>248.77863400000001</v>
      </c>
      <c r="BF12" s="11">
        <f>SUMIFS('RTK Base'!BG:BG,'RTK Base'!$A:$A,$B12,'RTK Base'!$B:$B,"North")/1000000</f>
        <v>117.89880700000001</v>
      </c>
      <c r="BG12" s="11">
        <f>SUMIFS('RTK Base'!BH:BH,'RTK Base'!$A:$A,$B12,'RTK Base'!$B:$B,"North")/1000000</f>
        <v>295.67354899999998</v>
      </c>
      <c r="BH12" s="11">
        <f>SUMIFS('RTK Base'!BI:BI,'RTK Base'!$A:$A,$B12,'RTK Base'!$B:$B,"North")/1000000</f>
        <v>393.42908999999997</v>
      </c>
      <c r="BI12" s="11">
        <f>SUMIFS('RTK Base'!BJ:BJ,'RTK Base'!$A:$A,$B12,'RTK Base'!$B:$B,"North")/1000000</f>
        <v>366.36778800000002</v>
      </c>
      <c r="BJ12" s="11">
        <f>SUMIFS('RTK Base'!BK:BK,'RTK Base'!$A:$A,$B12,'RTK Base'!$B:$B,"North")/1000000</f>
        <v>392.95637099999999</v>
      </c>
      <c r="BK12" s="11">
        <f>SUMIFS('RTK Base'!BL:BL,'RTK Base'!$A:$A,$B12,'RTK Base'!$B:$B,"North")/1000000</f>
        <v>264.29264599999999</v>
      </c>
      <c r="BL12" s="11">
        <f>SUMIFS('RTK Base'!BM:BM,'RTK Base'!$A:$A,$B12,'RTK Base'!$B:$B,"North")/1000000</f>
        <v>290.31470200000001</v>
      </c>
      <c r="BM12" s="11">
        <f>SUMIFS('RTK Base'!BN:BN,'RTK Base'!$A:$A,$B12,'RTK Base'!$B:$B,"North")/1000000</f>
        <v>419.98549400000002</v>
      </c>
      <c r="BN12" s="11">
        <f>SUMIFS('RTK Base'!BO:BO,'RTK Base'!$A:$A,$B12,'RTK Base'!$B:$B,"North")/1000000</f>
        <v>407.36287800000002</v>
      </c>
      <c r="BO12" s="11">
        <f>SUMIFS('RTK Base'!BP:BP,'RTK Base'!$A:$A,$B12,'RTK Base'!$B:$B,"North")/1000000</f>
        <v>409.10729500000002</v>
      </c>
      <c r="BQ12" s="11">
        <f>SUMIFS('RTK Base'!BR:BR,'RTK Base'!$A:$A,$B12,'RTK Base'!$B:$B,"North")/1000000</f>
        <v>427.86078199999997</v>
      </c>
      <c r="BR12" s="11">
        <f>SUMIFS('RTK Base'!BS:BS,'RTK Base'!$A:$A,$B12,'RTK Base'!$B:$B,"North")/1000000</f>
        <v>368.10275300000001</v>
      </c>
      <c r="BS12" s="11">
        <f>SUMIFS('RTK Base'!BT:BT,'RTK Base'!$A:$A,$B12,'RTK Base'!$B:$B,"North")/1000000</f>
        <v>242.23755700000001</v>
      </c>
      <c r="BT12" s="11">
        <f>SUMIFS('RTK Base'!BU:BU,'RTK Base'!$A:$A,$B12,'RTK Base'!$B:$B,"North")/1000000</f>
        <v>248.889003</v>
      </c>
      <c r="BU12" s="11">
        <f>SUMIFS('RTK Base'!BV:BV,'RTK Base'!$A:$A,$B12,'RTK Base'!$B:$B,"North")/1000000</f>
        <v>256.37743799999998</v>
      </c>
      <c r="BV12" s="11">
        <f>SUMIFS('RTK Base'!BW:BW,'RTK Base'!$A:$A,$B12,'RTK Base'!$B:$B,"North")/1000000</f>
        <v>257.53743200000002</v>
      </c>
      <c r="BW12" s="11">
        <f>SUMIFS('RTK Base'!BX:BX,'RTK Base'!$A:$A,$B12,'RTK Base'!$B:$B,"North")/1000000</f>
        <v>0</v>
      </c>
      <c r="BX12" s="11">
        <f>SUMIFS('RTK Base'!BY:BY,'RTK Base'!$A:$A,$B12,'RTK Base'!$B:$B,"North")/1000000</f>
        <v>0</v>
      </c>
      <c r="BY12" s="11">
        <f>SUMIFS('RTK Base'!BZ:BZ,'RTK Base'!$A:$A,$B12,'RTK Base'!$B:$B,"North")/1000000</f>
        <v>0</v>
      </c>
      <c r="BZ12" s="11">
        <f>SUMIFS('RTK Base'!CA:CA,'RTK Base'!$A:$A,$B12,'RTK Base'!$B:$B,"North")/1000000</f>
        <v>0</v>
      </c>
      <c r="CA12" s="11">
        <f>SUMIFS('RTK Base'!CB:CB,'RTK Base'!$A:$A,$B12,'RTK Base'!$B:$B,"North")/1000000</f>
        <v>0</v>
      </c>
      <c r="CB12" s="11">
        <f>SUMIFS('RTK Base'!CC:CC,'RTK Base'!$A:$A,$B12,'RTK Base'!$B:$B,"North")/1000000</f>
        <v>0</v>
      </c>
    </row>
    <row r="13" spans="2:80" ht="15.75" x14ac:dyDescent="0.25">
      <c r="B13" s="10" t="s">
        <v>113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  <c r="V13" s="11">
        <v>0</v>
      </c>
      <c r="W13" s="11">
        <v>0</v>
      </c>
      <c r="X13" s="11">
        <v>0</v>
      </c>
      <c r="Y13" s="11">
        <v>0</v>
      </c>
      <c r="Z13" s="11">
        <v>0</v>
      </c>
      <c r="AA13" s="11">
        <v>0</v>
      </c>
      <c r="AB13" s="11">
        <v>0</v>
      </c>
      <c r="AD13" s="11">
        <v>0</v>
      </c>
      <c r="AE13" s="11">
        <v>0</v>
      </c>
      <c r="AF13" s="11">
        <v>0</v>
      </c>
      <c r="AG13" s="11">
        <v>0</v>
      </c>
      <c r="AH13" s="11">
        <v>0</v>
      </c>
      <c r="AI13" s="11">
        <v>0</v>
      </c>
      <c r="AJ13" s="11">
        <v>0</v>
      </c>
      <c r="AK13" s="11">
        <v>0</v>
      </c>
      <c r="AL13" s="11">
        <v>0</v>
      </c>
      <c r="AM13" s="11">
        <v>0</v>
      </c>
      <c r="AN13" s="11">
        <v>0</v>
      </c>
      <c r="AO13" s="11">
        <v>0</v>
      </c>
      <c r="AQ13" s="11">
        <v>0</v>
      </c>
      <c r="AR13" s="11">
        <v>0</v>
      </c>
      <c r="AS13" s="11">
        <v>0</v>
      </c>
      <c r="AT13" s="11">
        <v>0</v>
      </c>
      <c r="AU13" s="11">
        <v>0</v>
      </c>
      <c r="AV13" s="11">
        <v>0</v>
      </c>
      <c r="AW13" s="11">
        <v>0</v>
      </c>
      <c r="AX13" s="11">
        <v>0</v>
      </c>
      <c r="AY13" s="11">
        <v>0</v>
      </c>
      <c r="AZ13" s="11">
        <v>0</v>
      </c>
      <c r="BA13" s="11">
        <v>0</v>
      </c>
      <c r="BB13" s="11">
        <v>0</v>
      </c>
      <c r="BD13" s="11">
        <f>SUMIFS('RTK Base'!BE:BE,'RTK Base'!$A:$A,$B13,'RTK Base'!$B:$B,"North")/1000000</f>
        <v>0</v>
      </c>
      <c r="BE13" s="11">
        <f>SUMIFS('RTK Base'!BF:BF,'RTK Base'!$A:$A,$B13,'RTK Base'!$B:$B,"North")/1000000</f>
        <v>0</v>
      </c>
      <c r="BF13" s="11">
        <f>SUMIFS('RTK Base'!BG:BG,'RTK Base'!$A:$A,$B13,'RTK Base'!$B:$B,"North")/1000000</f>
        <v>0</v>
      </c>
      <c r="BG13" s="11">
        <f>SUMIFS('RTK Base'!BH:BH,'RTK Base'!$A:$A,$B13,'RTK Base'!$B:$B,"North")/1000000</f>
        <v>0</v>
      </c>
      <c r="BH13" s="11">
        <f>SUMIFS('RTK Base'!BI:BI,'RTK Base'!$A:$A,$B13,'RTK Base'!$B:$B,"North")/1000000</f>
        <v>0</v>
      </c>
      <c r="BI13" s="11">
        <f>SUMIFS('RTK Base'!BJ:BJ,'RTK Base'!$A:$A,$B13,'RTK Base'!$B:$B,"North")/1000000</f>
        <v>0</v>
      </c>
      <c r="BJ13" s="11">
        <f>SUMIFS('RTK Base'!BK:BK,'RTK Base'!$A:$A,$B13,'RTK Base'!$B:$B,"North")/1000000</f>
        <v>0</v>
      </c>
      <c r="BK13" s="11">
        <f>SUMIFS('RTK Base'!BL:BL,'RTK Base'!$A:$A,$B13,'RTK Base'!$B:$B,"North")/1000000</f>
        <v>0</v>
      </c>
      <c r="BL13" s="11">
        <f>SUMIFS('RTK Base'!BM:BM,'RTK Base'!$A:$A,$B13,'RTK Base'!$B:$B,"North")/1000000</f>
        <v>0</v>
      </c>
      <c r="BM13" s="11">
        <f>SUMIFS('RTK Base'!BN:BN,'RTK Base'!$A:$A,$B13,'RTK Base'!$B:$B,"North")/1000000</f>
        <v>0</v>
      </c>
      <c r="BN13" s="11">
        <f>SUMIFS('RTK Base'!BO:BO,'RTK Base'!$A:$A,$B13,'RTK Base'!$B:$B,"North")/1000000</f>
        <v>0</v>
      </c>
      <c r="BO13" s="11">
        <f>SUMIFS('RTK Base'!BP:BP,'RTK Base'!$A:$A,$B13,'RTK Base'!$B:$B,"North")/1000000</f>
        <v>0</v>
      </c>
      <c r="BQ13" s="11">
        <f>SUMIFS('RTK Base'!BR:BR,'RTK Base'!$A:$A,$B13,'RTK Base'!$B:$B,"North")/1000000</f>
        <v>0</v>
      </c>
      <c r="BR13" s="11">
        <f>SUMIFS('RTK Base'!BS:BS,'RTK Base'!$A:$A,$B13,'RTK Base'!$B:$B,"North")/1000000</f>
        <v>0</v>
      </c>
      <c r="BS13" s="11">
        <f>SUMIFS('RTK Base'!BT:BT,'RTK Base'!$A:$A,$B13,'RTK Base'!$B:$B,"North")/1000000</f>
        <v>0</v>
      </c>
      <c r="BT13" s="11">
        <f>SUMIFS('RTK Base'!BU:BU,'RTK Base'!$A:$A,$B13,'RTK Base'!$B:$B,"North")/1000000</f>
        <v>0</v>
      </c>
      <c r="BU13" s="11">
        <f>SUMIFS('RTK Base'!BV:BV,'RTK Base'!$A:$A,$B13,'RTK Base'!$B:$B,"North")/1000000</f>
        <v>0</v>
      </c>
      <c r="BV13" s="11">
        <f>SUMIFS('RTK Base'!BW:BW,'RTK Base'!$A:$A,$B13,'RTK Base'!$B:$B,"North")/1000000</f>
        <v>0</v>
      </c>
      <c r="BW13" s="11">
        <f>SUMIFS('RTK Base'!BX:BX,'RTK Base'!$A:$A,$B13,'RTK Base'!$B:$B,"North")/1000000</f>
        <v>0</v>
      </c>
      <c r="BX13" s="11">
        <f>SUMIFS('RTK Base'!BY:BY,'RTK Base'!$A:$A,$B13,'RTK Base'!$B:$B,"North")/1000000</f>
        <v>0</v>
      </c>
      <c r="BY13" s="11">
        <f>SUMIFS('RTK Base'!BZ:BZ,'RTK Base'!$A:$A,$B13,'RTK Base'!$B:$B,"North")/1000000</f>
        <v>0</v>
      </c>
      <c r="BZ13" s="11">
        <f>SUMIFS('RTK Base'!CA:CA,'RTK Base'!$A:$A,$B13,'RTK Base'!$B:$B,"North")/1000000</f>
        <v>0</v>
      </c>
      <c r="CA13" s="11">
        <f>SUMIFS('RTK Base'!CB:CB,'RTK Base'!$A:$A,$B13,'RTK Base'!$B:$B,"North")/1000000</f>
        <v>0</v>
      </c>
      <c r="CB13" s="11">
        <f>SUMIFS('RTK Base'!CC:CC,'RTK Base'!$A:$A,$B13,'RTK Base'!$B:$B,"North")/1000000</f>
        <v>0</v>
      </c>
    </row>
    <row r="14" spans="2:80" ht="15.75" x14ac:dyDescent="0.25">
      <c r="B14" s="10" t="s">
        <v>110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Q14" s="11">
        <v>0</v>
      </c>
      <c r="R14" s="11">
        <v>0</v>
      </c>
      <c r="S14" s="11">
        <v>0</v>
      </c>
      <c r="T14" s="11">
        <v>0</v>
      </c>
      <c r="U14" s="11">
        <v>0</v>
      </c>
      <c r="V14" s="11">
        <v>0</v>
      </c>
      <c r="W14" s="11">
        <v>0</v>
      </c>
      <c r="X14" s="11">
        <v>0</v>
      </c>
      <c r="Y14" s="11">
        <v>0</v>
      </c>
      <c r="Z14" s="11">
        <v>0</v>
      </c>
      <c r="AA14" s="11">
        <v>0</v>
      </c>
      <c r="AB14" s="11">
        <v>0</v>
      </c>
      <c r="AD14" s="11">
        <v>0</v>
      </c>
      <c r="AE14" s="11">
        <v>0</v>
      </c>
      <c r="AF14" s="11">
        <v>0</v>
      </c>
      <c r="AG14" s="11">
        <v>0</v>
      </c>
      <c r="AH14" s="11">
        <v>0</v>
      </c>
      <c r="AI14" s="11">
        <v>0</v>
      </c>
      <c r="AJ14" s="11">
        <v>0</v>
      </c>
      <c r="AK14" s="11">
        <v>0</v>
      </c>
      <c r="AL14" s="11">
        <v>0</v>
      </c>
      <c r="AM14" s="11">
        <v>0</v>
      </c>
      <c r="AN14" s="11">
        <v>0</v>
      </c>
      <c r="AO14" s="11">
        <v>0</v>
      </c>
      <c r="AQ14" s="11">
        <v>0</v>
      </c>
      <c r="AR14" s="11">
        <v>0</v>
      </c>
      <c r="AS14" s="11">
        <v>0</v>
      </c>
      <c r="AT14" s="11">
        <v>0</v>
      </c>
      <c r="AU14" s="11">
        <v>0</v>
      </c>
      <c r="AV14" s="11">
        <v>0</v>
      </c>
      <c r="AW14" s="11">
        <v>0</v>
      </c>
      <c r="AX14" s="11">
        <v>0</v>
      </c>
      <c r="AY14" s="11">
        <v>0</v>
      </c>
      <c r="AZ14" s="11">
        <v>0</v>
      </c>
      <c r="BA14" s="11">
        <v>0</v>
      </c>
      <c r="BB14" s="11">
        <v>0</v>
      </c>
      <c r="BD14" s="11">
        <f>SUMIFS('RTK Base'!BE:BE,'RTK Base'!$A:$A,$B14,'RTK Base'!$B:$B,"North")/1000000</f>
        <v>0</v>
      </c>
      <c r="BE14" s="11">
        <f>SUMIFS('RTK Base'!BF:BF,'RTK Base'!$A:$A,$B14,'RTK Base'!$B:$B,"North")/1000000</f>
        <v>0</v>
      </c>
      <c r="BF14" s="11">
        <f>SUMIFS('RTK Base'!BG:BG,'RTK Base'!$A:$A,$B14,'RTK Base'!$B:$B,"North")/1000000</f>
        <v>0</v>
      </c>
      <c r="BG14" s="11">
        <f>SUMIFS('RTK Base'!BH:BH,'RTK Base'!$A:$A,$B14,'RTK Base'!$B:$B,"North")/1000000</f>
        <v>0</v>
      </c>
      <c r="BH14" s="11">
        <f>SUMIFS('RTK Base'!BI:BI,'RTK Base'!$A:$A,$B14,'RTK Base'!$B:$B,"North")/1000000</f>
        <v>0</v>
      </c>
      <c r="BI14" s="11">
        <f>SUMIFS('RTK Base'!BJ:BJ,'RTK Base'!$A:$A,$B14,'RTK Base'!$B:$B,"North")/1000000</f>
        <v>0</v>
      </c>
      <c r="BJ14" s="11">
        <f>SUMIFS('RTK Base'!BK:BK,'RTK Base'!$A:$A,$B14,'RTK Base'!$B:$B,"North")/1000000</f>
        <v>0</v>
      </c>
      <c r="BK14" s="11">
        <f>SUMIFS('RTK Base'!BL:BL,'RTK Base'!$A:$A,$B14,'RTK Base'!$B:$B,"North")/1000000</f>
        <v>0</v>
      </c>
      <c r="BL14" s="11">
        <f>SUMIFS('RTK Base'!BM:BM,'RTK Base'!$A:$A,$B14,'RTK Base'!$B:$B,"North")/1000000</f>
        <v>0</v>
      </c>
      <c r="BM14" s="11">
        <f>SUMIFS('RTK Base'!BN:BN,'RTK Base'!$A:$A,$B14,'RTK Base'!$B:$B,"North")/1000000</f>
        <v>0</v>
      </c>
      <c r="BN14" s="11">
        <f>SUMIFS('RTK Base'!BO:BO,'RTK Base'!$A:$A,$B14,'RTK Base'!$B:$B,"North")/1000000</f>
        <v>0</v>
      </c>
      <c r="BO14" s="11">
        <f>SUMIFS('RTK Base'!BP:BP,'RTK Base'!$A:$A,$B14,'RTK Base'!$B:$B,"North")/1000000</f>
        <v>0</v>
      </c>
      <c r="BQ14" s="11">
        <f>SUMIFS('RTK Base'!BR:BR,'RTK Base'!$A:$A,$B14,'RTK Base'!$B:$B,"North")/1000000</f>
        <v>0</v>
      </c>
      <c r="BR14" s="11">
        <f>SUMIFS('RTK Base'!BS:BS,'RTK Base'!$A:$A,$B14,'RTK Base'!$B:$B,"North")/1000000</f>
        <v>0</v>
      </c>
      <c r="BS14" s="11">
        <f>SUMIFS('RTK Base'!BT:BT,'RTK Base'!$A:$A,$B14,'RTK Base'!$B:$B,"North")/1000000</f>
        <v>0</v>
      </c>
      <c r="BT14" s="11">
        <f>SUMIFS('RTK Base'!BU:BU,'RTK Base'!$A:$A,$B14,'RTK Base'!$B:$B,"North")/1000000</f>
        <v>0</v>
      </c>
      <c r="BU14" s="11">
        <f>SUMIFS('RTK Base'!BV:BV,'RTK Base'!$A:$A,$B14,'RTK Base'!$B:$B,"North")/1000000</f>
        <v>0</v>
      </c>
      <c r="BV14" s="11">
        <f>SUMIFS('RTK Base'!BW:BW,'RTK Base'!$A:$A,$B14,'RTK Base'!$B:$B,"North")/1000000</f>
        <v>0</v>
      </c>
      <c r="BW14" s="11">
        <f>SUMIFS('RTK Base'!BX:BX,'RTK Base'!$A:$A,$B14,'RTK Base'!$B:$B,"North")/1000000</f>
        <v>0</v>
      </c>
      <c r="BX14" s="11">
        <f>SUMIFS('RTK Base'!BY:BY,'RTK Base'!$A:$A,$B14,'RTK Base'!$B:$B,"North")/1000000</f>
        <v>0</v>
      </c>
      <c r="BY14" s="11">
        <f>SUMIFS('RTK Base'!BZ:BZ,'RTK Base'!$A:$A,$B14,'RTK Base'!$B:$B,"North")/1000000</f>
        <v>0</v>
      </c>
      <c r="BZ14" s="11">
        <f>SUMIFS('RTK Base'!CA:CA,'RTK Base'!$A:$A,$B14,'RTK Base'!$B:$B,"North")/1000000</f>
        <v>0</v>
      </c>
      <c r="CA14" s="11">
        <f>SUMIFS('RTK Base'!CB:CB,'RTK Base'!$A:$A,$B14,'RTK Base'!$B:$B,"North")/1000000</f>
        <v>0</v>
      </c>
      <c r="CB14" s="11">
        <f>SUMIFS('RTK Base'!CC:CC,'RTK Base'!$A:$A,$B14,'RTK Base'!$B:$B,"North")/1000000</f>
        <v>0</v>
      </c>
    </row>
    <row r="15" spans="2:80" ht="15.75" x14ac:dyDescent="0.25">
      <c r="B15" s="10" t="s">
        <v>109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Q15" s="11">
        <v>0</v>
      </c>
      <c r="R15" s="11">
        <v>0</v>
      </c>
      <c r="S15" s="11">
        <v>0</v>
      </c>
      <c r="T15" s="11">
        <v>0</v>
      </c>
      <c r="U15" s="11">
        <v>0</v>
      </c>
      <c r="V15" s="11">
        <v>0</v>
      </c>
      <c r="W15" s="11">
        <v>0</v>
      </c>
      <c r="X15" s="11">
        <v>0</v>
      </c>
      <c r="Y15" s="11">
        <v>0</v>
      </c>
      <c r="Z15" s="11">
        <v>0</v>
      </c>
      <c r="AA15" s="11">
        <v>0</v>
      </c>
      <c r="AB15" s="11">
        <v>0</v>
      </c>
      <c r="AD15" s="11">
        <v>0</v>
      </c>
      <c r="AE15" s="11">
        <v>0</v>
      </c>
      <c r="AF15" s="11">
        <v>0</v>
      </c>
      <c r="AG15" s="11">
        <v>0</v>
      </c>
      <c r="AH15" s="11">
        <v>0</v>
      </c>
      <c r="AI15" s="11">
        <v>0</v>
      </c>
      <c r="AJ15" s="11">
        <v>0</v>
      </c>
      <c r="AK15" s="11">
        <v>0</v>
      </c>
      <c r="AL15" s="11">
        <v>0</v>
      </c>
      <c r="AM15" s="11">
        <v>0</v>
      </c>
      <c r="AN15" s="11">
        <v>0</v>
      </c>
      <c r="AO15" s="11">
        <v>0</v>
      </c>
      <c r="AQ15" s="11">
        <v>0</v>
      </c>
      <c r="AR15" s="11">
        <v>0</v>
      </c>
      <c r="AS15" s="11">
        <v>0</v>
      </c>
      <c r="AT15" s="11">
        <v>0</v>
      </c>
      <c r="AU15" s="11">
        <v>0</v>
      </c>
      <c r="AV15" s="11">
        <v>0</v>
      </c>
      <c r="AW15" s="11">
        <v>0</v>
      </c>
      <c r="AX15" s="11">
        <v>0</v>
      </c>
      <c r="AY15" s="11">
        <v>0</v>
      </c>
      <c r="AZ15" s="11">
        <v>0</v>
      </c>
      <c r="BA15" s="11">
        <v>0</v>
      </c>
      <c r="BB15" s="11">
        <v>20.738520000000001</v>
      </c>
      <c r="BD15" s="11">
        <f>SUMIFS('RTK Base'!BE:BE,'RTK Base'!$A:$A,$B15,'RTK Base'!$B:$B,"North")/1000000</f>
        <v>18.105539</v>
      </c>
      <c r="BE15" s="11">
        <f>SUMIFS('RTK Base'!BF:BF,'RTK Base'!$A:$A,$B15,'RTK Base'!$B:$B,"North")/1000000</f>
        <v>0</v>
      </c>
      <c r="BF15" s="11">
        <f>SUMIFS('RTK Base'!BG:BG,'RTK Base'!$A:$A,$B15,'RTK Base'!$B:$B,"North")/1000000</f>
        <v>0</v>
      </c>
      <c r="BG15" s="11">
        <f>SUMIFS('RTK Base'!BH:BH,'RTK Base'!$A:$A,$B15,'RTK Base'!$B:$B,"North")/1000000</f>
        <v>0</v>
      </c>
      <c r="BH15" s="11">
        <f>SUMIFS('RTK Base'!BI:BI,'RTK Base'!$A:$A,$B15,'RTK Base'!$B:$B,"North")/1000000</f>
        <v>0</v>
      </c>
      <c r="BI15" s="11">
        <f>SUMIFS('RTK Base'!BJ:BJ,'RTK Base'!$A:$A,$B15,'RTK Base'!$B:$B,"North")/1000000</f>
        <v>0</v>
      </c>
      <c r="BJ15" s="11">
        <f>SUMIFS('RTK Base'!BK:BK,'RTK Base'!$A:$A,$B15,'RTK Base'!$B:$B,"North")/1000000</f>
        <v>0</v>
      </c>
      <c r="BK15" s="11">
        <f>SUMIFS('RTK Base'!BL:BL,'RTK Base'!$A:$A,$B15,'RTK Base'!$B:$B,"North")/1000000</f>
        <v>0</v>
      </c>
      <c r="BL15" s="11">
        <f>SUMIFS('RTK Base'!BM:BM,'RTK Base'!$A:$A,$B15,'RTK Base'!$B:$B,"North")/1000000</f>
        <v>0</v>
      </c>
      <c r="BM15" s="11">
        <f>SUMIFS('RTK Base'!BN:BN,'RTK Base'!$A:$A,$B15,'RTK Base'!$B:$B,"North")/1000000</f>
        <v>0</v>
      </c>
      <c r="BN15" s="11">
        <f>SUMIFS('RTK Base'!BO:BO,'RTK Base'!$A:$A,$B15,'RTK Base'!$B:$B,"North")/1000000</f>
        <v>0</v>
      </c>
      <c r="BO15" s="11">
        <f>SUMIFS('RTK Base'!BP:BP,'RTK Base'!$A:$A,$B15,'RTK Base'!$B:$B,"North")/1000000</f>
        <v>0</v>
      </c>
      <c r="BQ15" s="11">
        <f>SUMIFS('RTK Base'!BR:BR,'RTK Base'!$A:$A,$B15,'RTK Base'!$B:$B,"North")/1000000</f>
        <v>0</v>
      </c>
      <c r="BR15" s="11">
        <f>SUMIFS('RTK Base'!BS:BS,'RTK Base'!$A:$A,$B15,'RTK Base'!$B:$B,"North")/1000000</f>
        <v>0</v>
      </c>
      <c r="BS15" s="11">
        <f>SUMIFS('RTK Base'!BT:BT,'RTK Base'!$A:$A,$B15,'RTK Base'!$B:$B,"North")/1000000</f>
        <v>0</v>
      </c>
      <c r="BT15" s="11">
        <f>SUMIFS('RTK Base'!BU:BU,'RTK Base'!$A:$A,$B15,'RTK Base'!$B:$B,"North")/1000000</f>
        <v>0</v>
      </c>
      <c r="BU15" s="11">
        <f>SUMIFS('RTK Base'!BV:BV,'RTK Base'!$A:$A,$B15,'RTK Base'!$B:$B,"North")/1000000</f>
        <v>0</v>
      </c>
      <c r="BV15" s="11">
        <f>SUMIFS('RTK Base'!BW:BW,'RTK Base'!$A:$A,$B15,'RTK Base'!$B:$B,"North")/1000000</f>
        <v>0</v>
      </c>
      <c r="BW15" s="11">
        <f>SUMIFS('RTK Base'!BX:BX,'RTK Base'!$A:$A,$B15,'RTK Base'!$B:$B,"North")/1000000</f>
        <v>0</v>
      </c>
      <c r="BX15" s="11">
        <f>SUMIFS('RTK Base'!BY:BY,'RTK Base'!$A:$A,$B15,'RTK Base'!$B:$B,"North")/1000000</f>
        <v>0</v>
      </c>
      <c r="BY15" s="11">
        <f>SUMIFS('RTK Base'!BZ:BZ,'RTK Base'!$A:$A,$B15,'RTK Base'!$B:$B,"North")/1000000</f>
        <v>0</v>
      </c>
      <c r="BZ15" s="11">
        <f>SUMIFS('RTK Base'!CA:CA,'RTK Base'!$A:$A,$B15,'RTK Base'!$B:$B,"North")/1000000</f>
        <v>0</v>
      </c>
      <c r="CA15" s="11">
        <f>SUMIFS('RTK Base'!CB:CB,'RTK Base'!$A:$A,$B15,'RTK Base'!$B:$B,"North")/1000000</f>
        <v>0</v>
      </c>
      <c r="CB15" s="11">
        <f>SUMIFS('RTK Base'!CC:CC,'RTK Base'!$A:$A,$B15,'RTK Base'!$B:$B,"North")/1000000</f>
        <v>0</v>
      </c>
    </row>
    <row r="16" spans="2:80" ht="15.75" x14ac:dyDescent="0.25">
      <c r="B16" s="8" t="s">
        <v>106</v>
      </c>
      <c r="D16" s="9">
        <v>80.313918999999999</v>
      </c>
      <c r="E16" s="9">
        <v>89.996015999999997</v>
      </c>
      <c r="F16" s="9">
        <v>100.31127499999999</v>
      </c>
      <c r="G16" s="9">
        <v>91.571785000000006</v>
      </c>
      <c r="H16" s="9">
        <v>97.752009999999999</v>
      </c>
      <c r="I16" s="9">
        <v>83.559245000000004</v>
      </c>
      <c r="J16" s="9">
        <v>89.412357</v>
      </c>
      <c r="K16" s="9">
        <v>75.172216000000006</v>
      </c>
      <c r="L16" s="9">
        <v>69.164680000000004</v>
      </c>
      <c r="M16" s="9">
        <v>75.906739000000002</v>
      </c>
      <c r="N16" s="9">
        <v>80.897017000000005</v>
      </c>
      <c r="O16" s="9">
        <v>72.590843000000007</v>
      </c>
      <c r="Q16" s="9">
        <v>87.411944000000005</v>
      </c>
      <c r="R16" s="9">
        <v>63.344560999999999</v>
      </c>
      <c r="S16" s="9">
        <v>65.941494000000006</v>
      </c>
      <c r="T16" s="9">
        <v>89.891549999999995</v>
      </c>
      <c r="U16" s="9">
        <v>115.268207</v>
      </c>
      <c r="V16" s="9">
        <v>123.953</v>
      </c>
      <c r="W16" s="9">
        <v>128.02637100000001</v>
      </c>
      <c r="X16" s="9">
        <v>145.190832</v>
      </c>
      <c r="Y16" s="9">
        <v>130.634109</v>
      </c>
      <c r="Z16" s="9">
        <v>135.36413099999999</v>
      </c>
      <c r="AA16" s="9">
        <v>110.149416</v>
      </c>
      <c r="AB16" s="9">
        <v>95.406892999999997</v>
      </c>
      <c r="AD16" s="9">
        <v>44.228946000000001</v>
      </c>
      <c r="AE16" s="9">
        <v>163.76929100000001</v>
      </c>
      <c r="AF16" s="9">
        <v>157.47645199999999</v>
      </c>
      <c r="AG16" s="9">
        <v>163.118955</v>
      </c>
      <c r="AH16" s="9">
        <v>127.68886500000001</v>
      </c>
      <c r="AI16" s="9">
        <v>128.94168500000001</v>
      </c>
      <c r="AJ16" s="9">
        <v>176.46661800000001</v>
      </c>
      <c r="AK16" s="9">
        <v>179.56003100000001</v>
      </c>
      <c r="AL16" s="9">
        <v>159.88930300000001</v>
      </c>
      <c r="AM16" s="9">
        <v>147.09750600000001</v>
      </c>
      <c r="AN16" s="9">
        <v>139.53465499999999</v>
      </c>
      <c r="AO16" s="9">
        <v>144.369145</v>
      </c>
      <c r="AQ16" s="9">
        <v>133.64774600000001</v>
      </c>
      <c r="AR16" s="9">
        <v>120.81084</v>
      </c>
      <c r="AS16" s="9">
        <v>180.56366199999999</v>
      </c>
      <c r="AT16" s="9">
        <v>174.52824100000001</v>
      </c>
      <c r="AU16" s="9">
        <v>169.21150700000001</v>
      </c>
      <c r="AV16" s="9">
        <v>150.20623399999999</v>
      </c>
      <c r="AW16" s="9">
        <v>176.77675500000001</v>
      </c>
      <c r="AX16" s="9">
        <v>192.41224299999999</v>
      </c>
      <c r="AY16" s="9">
        <v>186.46196800000001</v>
      </c>
      <c r="AZ16" s="9">
        <v>179.93737300000001</v>
      </c>
      <c r="BA16" s="9">
        <v>199.21485100000001</v>
      </c>
      <c r="BB16" s="9">
        <v>184.44444799999999</v>
      </c>
      <c r="BD16" s="9">
        <f>SUMIFS('RTK Base'!BE:BE,'RTK Base'!$A:$A,$B16,'RTK Base'!$B:$B,"North")/1000000</f>
        <v>164.52949799999999</v>
      </c>
      <c r="BE16" s="9">
        <f>SUMIFS('RTK Base'!BF:BF,'RTK Base'!$A:$A,$B16,'RTK Base'!$B:$B,"North")/1000000</f>
        <v>163.33302</v>
      </c>
      <c r="BF16" s="9">
        <f>SUMIFS('RTK Base'!BG:BG,'RTK Base'!$A:$A,$B16,'RTK Base'!$B:$B,"North")/1000000</f>
        <v>172.20104499999999</v>
      </c>
      <c r="BG16" s="9">
        <f>SUMIFS('RTK Base'!BH:BH,'RTK Base'!$A:$A,$B16,'RTK Base'!$B:$B,"North")/1000000</f>
        <v>124.373599</v>
      </c>
      <c r="BH16" s="9">
        <f>SUMIFS('RTK Base'!BI:BI,'RTK Base'!$A:$A,$B16,'RTK Base'!$B:$B,"North")/1000000</f>
        <v>112.287685</v>
      </c>
      <c r="BI16" s="9">
        <f>SUMIFS('RTK Base'!BJ:BJ,'RTK Base'!$A:$A,$B16,'RTK Base'!$B:$B,"North")/1000000</f>
        <v>171.10955899999999</v>
      </c>
      <c r="BJ16" s="9">
        <f>SUMIFS('RTK Base'!BK:BK,'RTK Base'!$A:$A,$B16,'RTK Base'!$B:$B,"North")/1000000</f>
        <v>181.07323500000001</v>
      </c>
      <c r="BK16" s="9">
        <f>SUMIFS('RTK Base'!BL:BL,'RTK Base'!$A:$A,$B16,'RTK Base'!$B:$B,"North")/1000000</f>
        <v>178.257746</v>
      </c>
      <c r="BL16" s="9">
        <f>SUMIFS('RTK Base'!BM:BM,'RTK Base'!$A:$A,$B16,'RTK Base'!$B:$B,"North")/1000000</f>
        <v>193.70859200000001</v>
      </c>
      <c r="BM16" s="9">
        <f>SUMIFS('RTK Base'!BN:BN,'RTK Base'!$A:$A,$B16,'RTK Base'!$B:$B,"North")/1000000</f>
        <v>192.47615999999999</v>
      </c>
      <c r="BN16" s="9">
        <f>SUMIFS('RTK Base'!BO:BO,'RTK Base'!$A:$A,$B16,'RTK Base'!$B:$B,"North")/1000000</f>
        <v>213.07659799999999</v>
      </c>
      <c r="BO16" s="9">
        <f>SUMIFS('RTK Base'!BP:BP,'RTK Base'!$A:$A,$B16,'RTK Base'!$B:$B,"North")/1000000</f>
        <v>199.32824299999999</v>
      </c>
      <c r="BQ16" s="9">
        <f>SUMIFS('RTK Base'!BR:BR,'RTK Base'!$A:$A,$B16,'RTK Base'!$B:$B,"North")/1000000</f>
        <v>172.370169</v>
      </c>
      <c r="BR16" s="9">
        <f>SUMIFS('RTK Base'!BS:BS,'RTK Base'!$A:$A,$B16,'RTK Base'!$B:$B,"North")/1000000</f>
        <v>161.96500700000001</v>
      </c>
      <c r="BS16" s="9">
        <f>SUMIFS('RTK Base'!BT:BT,'RTK Base'!$A:$A,$B16,'RTK Base'!$B:$B,"North")/1000000</f>
        <v>166.56570600000001</v>
      </c>
      <c r="BT16" s="9">
        <f>SUMIFS('RTK Base'!BU:BU,'RTK Base'!$A:$A,$B16,'RTK Base'!$B:$B,"North")/1000000</f>
        <v>204.52103399999999</v>
      </c>
      <c r="BU16" s="9">
        <f>SUMIFS('RTK Base'!BV:BV,'RTK Base'!$A:$A,$B16,'RTK Base'!$B:$B,"North")/1000000</f>
        <v>199.751544</v>
      </c>
      <c r="BV16" s="9">
        <f>SUMIFS('RTK Base'!BW:BW,'RTK Base'!$A:$A,$B16,'RTK Base'!$B:$B,"North")/1000000</f>
        <v>219.82129900000001</v>
      </c>
      <c r="BW16" s="9">
        <f>SUMIFS('RTK Base'!BX:BX,'RTK Base'!$A:$A,$B16,'RTK Base'!$B:$B,"North")/1000000</f>
        <v>0</v>
      </c>
      <c r="BX16" s="9">
        <f>SUMIFS('RTK Base'!BY:BY,'RTK Base'!$A:$A,$B16,'RTK Base'!$B:$B,"North")/1000000</f>
        <v>0</v>
      </c>
      <c r="BY16" s="9">
        <f>SUMIFS('RTK Base'!BZ:BZ,'RTK Base'!$A:$A,$B16,'RTK Base'!$B:$B,"North")/1000000</f>
        <v>0</v>
      </c>
      <c r="BZ16" s="9">
        <f>SUMIFS('RTK Base'!CA:CA,'RTK Base'!$A:$A,$B16,'RTK Base'!$B:$B,"North")/1000000</f>
        <v>0</v>
      </c>
      <c r="CA16" s="9">
        <f>SUMIFS('RTK Base'!CB:CB,'RTK Base'!$A:$A,$B16,'RTK Base'!$B:$B,"North")/1000000</f>
        <v>0</v>
      </c>
      <c r="CB16" s="9">
        <f>SUMIFS('RTK Base'!CC:CC,'RTK Base'!$A:$A,$B16,'RTK Base'!$B:$B,"North")/1000000</f>
        <v>0</v>
      </c>
    </row>
    <row r="17" spans="2:80" ht="15.75" x14ac:dyDescent="0.25">
      <c r="B17" s="8" t="s">
        <v>190</v>
      </c>
      <c r="D17" s="9">
        <f t="shared" ref="D17:O17" si="34">SUM(D18:D21)</f>
        <v>177.33295699999999</v>
      </c>
      <c r="E17" s="9">
        <f t="shared" si="34"/>
        <v>169.88723999999999</v>
      </c>
      <c r="F17" s="9">
        <f t="shared" si="34"/>
        <v>181.76594699999998</v>
      </c>
      <c r="G17" s="9">
        <f t="shared" si="34"/>
        <v>174.84392199999999</v>
      </c>
      <c r="H17" s="9">
        <f t="shared" si="34"/>
        <v>186.59553199999999</v>
      </c>
      <c r="I17" s="9">
        <f t="shared" si="34"/>
        <v>205.499932</v>
      </c>
      <c r="J17" s="9">
        <f t="shared" si="34"/>
        <v>200.24381600000001</v>
      </c>
      <c r="K17" s="9">
        <f t="shared" si="34"/>
        <v>217.12668300000001</v>
      </c>
      <c r="L17" s="9">
        <f t="shared" si="34"/>
        <v>235.69294600000001</v>
      </c>
      <c r="M17" s="9">
        <f t="shared" si="34"/>
        <v>228.40213700000001</v>
      </c>
      <c r="N17" s="9">
        <f t="shared" si="34"/>
        <v>184.0061</v>
      </c>
      <c r="O17" s="9">
        <f t="shared" si="34"/>
        <v>190.88840400000001</v>
      </c>
      <c r="Q17" s="9">
        <f t="shared" ref="Q17:AB17" si="35">SUM(Q18:Q21)</f>
        <v>216.34381099999999</v>
      </c>
      <c r="R17" s="9">
        <f t="shared" si="35"/>
        <v>200.28066000000001</v>
      </c>
      <c r="S17" s="9">
        <f t="shared" si="35"/>
        <v>209.53282999999999</v>
      </c>
      <c r="T17" s="9">
        <f t="shared" si="35"/>
        <v>172.57740699999999</v>
      </c>
      <c r="U17" s="9">
        <f t="shared" si="35"/>
        <v>187.91377600000001</v>
      </c>
      <c r="V17" s="9">
        <f t="shared" si="35"/>
        <v>213.543205</v>
      </c>
      <c r="W17" s="9">
        <f t="shared" si="35"/>
        <v>213.885738</v>
      </c>
      <c r="X17" s="9">
        <f t="shared" si="35"/>
        <v>213.73236299999999</v>
      </c>
      <c r="Y17" s="9">
        <f t="shared" si="35"/>
        <v>186.95747900000001</v>
      </c>
      <c r="Z17" s="9">
        <f t="shared" si="35"/>
        <v>260.372389</v>
      </c>
      <c r="AA17" s="9">
        <f t="shared" si="35"/>
        <v>234.50074899999998</v>
      </c>
      <c r="AB17" s="9">
        <f t="shared" si="35"/>
        <v>251.127816</v>
      </c>
      <c r="AD17" s="9">
        <f t="shared" ref="AD17:AO17" si="36">SUM(AD18:AD21)</f>
        <v>252.95376199999998</v>
      </c>
      <c r="AE17" s="9">
        <f t="shared" si="36"/>
        <v>264.58987300000001</v>
      </c>
      <c r="AF17" s="9">
        <f t="shared" si="36"/>
        <v>294.80632900000001</v>
      </c>
      <c r="AG17" s="9">
        <f t="shared" si="36"/>
        <v>227.458799</v>
      </c>
      <c r="AH17" s="9">
        <f t="shared" si="36"/>
        <v>262.89546300000001</v>
      </c>
      <c r="AI17" s="9">
        <f t="shared" si="36"/>
        <v>345.74850300000003</v>
      </c>
      <c r="AJ17" s="9">
        <f t="shared" si="36"/>
        <v>342.411833</v>
      </c>
      <c r="AK17" s="9">
        <f t="shared" si="36"/>
        <v>339.55378200000001</v>
      </c>
      <c r="AL17" s="9">
        <f t="shared" si="36"/>
        <v>332.93307299999998</v>
      </c>
      <c r="AM17" s="9">
        <f t="shared" si="36"/>
        <v>332.45453599999996</v>
      </c>
      <c r="AN17" s="9">
        <f t="shared" si="36"/>
        <v>327.86153899999999</v>
      </c>
      <c r="AO17" s="9">
        <f t="shared" si="36"/>
        <v>326.93122800000003</v>
      </c>
      <c r="AQ17" s="9">
        <f t="shared" ref="AQ17:BB17" si="37">SUM(AQ18:AQ21)</f>
        <v>332.56469099999998</v>
      </c>
      <c r="AR17" s="9">
        <f t="shared" si="37"/>
        <v>278.61865499999999</v>
      </c>
      <c r="AS17" s="9">
        <f t="shared" si="37"/>
        <v>306.48253399999999</v>
      </c>
      <c r="AT17" s="9">
        <f t="shared" si="37"/>
        <v>289.40691800000002</v>
      </c>
      <c r="AU17" s="9">
        <f t="shared" si="37"/>
        <v>312.55984899999999</v>
      </c>
      <c r="AV17" s="9">
        <f t="shared" si="37"/>
        <v>318.93784799999997</v>
      </c>
      <c r="AW17" s="9">
        <f t="shared" si="37"/>
        <v>341.492975</v>
      </c>
      <c r="AX17" s="9">
        <f t="shared" si="37"/>
        <v>329.07675700000004</v>
      </c>
      <c r="AY17" s="9">
        <f t="shared" si="37"/>
        <v>339.454387</v>
      </c>
      <c r="AZ17" s="9">
        <f t="shared" si="37"/>
        <v>355.08237399999996</v>
      </c>
      <c r="BA17" s="9">
        <f t="shared" si="37"/>
        <v>327.59637299999997</v>
      </c>
      <c r="BB17" s="9">
        <f t="shared" si="37"/>
        <v>320.71328499999998</v>
      </c>
      <c r="BD17" s="9">
        <f t="shared" ref="BD17:BO17" si="38">SUM(BD18:BD21)</f>
        <v>339.551244</v>
      </c>
      <c r="BE17" s="9">
        <f t="shared" si="38"/>
        <v>341.335803</v>
      </c>
      <c r="BF17" s="9">
        <f t="shared" si="38"/>
        <v>308.17456300000003</v>
      </c>
      <c r="BG17" s="9">
        <f t="shared" si="38"/>
        <v>236.33757499999999</v>
      </c>
      <c r="BH17" s="9">
        <f t="shared" si="38"/>
        <v>378.17567500000001</v>
      </c>
      <c r="BI17" s="9">
        <f t="shared" si="38"/>
        <v>358.46293000000003</v>
      </c>
      <c r="BJ17" s="9">
        <f t="shared" si="38"/>
        <v>393.08536600000002</v>
      </c>
      <c r="BK17" s="9">
        <f t="shared" si="38"/>
        <v>389.31667099999999</v>
      </c>
      <c r="BL17" s="9">
        <f t="shared" si="38"/>
        <v>428.49429699999996</v>
      </c>
      <c r="BM17" s="9">
        <f t="shared" si="38"/>
        <v>453.130763</v>
      </c>
      <c r="BN17" s="9">
        <f t="shared" si="38"/>
        <v>434.85917000000001</v>
      </c>
      <c r="BO17" s="9">
        <f t="shared" si="38"/>
        <v>365.04928000000001</v>
      </c>
      <c r="BP17" s="9"/>
      <c r="BQ17" s="9">
        <f t="shared" ref="BQ17" si="39">SUM(BQ18:BQ21)</f>
        <v>390.68746899999996</v>
      </c>
      <c r="BR17" s="9">
        <f t="shared" ref="BR17" si="40">SUM(BR18:BR21)</f>
        <v>396.01445000000001</v>
      </c>
      <c r="BS17" s="9">
        <f t="shared" ref="BS17" si="41">SUM(BS18:BS21)</f>
        <v>409.87306999999998</v>
      </c>
      <c r="BT17" s="9">
        <f t="shared" ref="BT17" si="42">SUM(BT18:BT21)</f>
        <v>413.17425800000001</v>
      </c>
      <c r="BU17" s="9">
        <f t="shared" ref="BU17" si="43">SUM(BU18:BU21)</f>
        <v>432.76581999999996</v>
      </c>
      <c r="BV17" s="9">
        <f t="shared" ref="BV17" si="44">SUM(BV18:BV21)</f>
        <v>435.27166399999999</v>
      </c>
      <c r="BW17" s="9">
        <f t="shared" ref="BW17" si="45">SUM(BW18:BW21)</f>
        <v>0</v>
      </c>
      <c r="BX17" s="9">
        <f t="shared" ref="BX17" si="46">SUM(BX18:BX21)</f>
        <v>0</v>
      </c>
      <c r="BY17" s="9">
        <f t="shared" ref="BY17" si="47">SUM(BY18:BY21)</f>
        <v>0</v>
      </c>
      <c r="BZ17" s="9">
        <f t="shared" ref="BZ17" si="48">SUM(BZ18:BZ21)</f>
        <v>0</v>
      </c>
      <c r="CA17" s="9">
        <f t="shared" ref="CA17" si="49">SUM(CA18:CA21)</f>
        <v>0</v>
      </c>
      <c r="CB17" s="9">
        <f t="shared" ref="CB17" si="50">SUM(CB18:CB21)</f>
        <v>0</v>
      </c>
    </row>
    <row r="18" spans="2:80" ht="15.75" x14ac:dyDescent="0.25">
      <c r="B18" s="10" t="s">
        <v>117</v>
      </c>
      <c r="D18" s="11">
        <v>163.50134299999999</v>
      </c>
      <c r="E18" s="11">
        <v>155.48599100000001</v>
      </c>
      <c r="F18" s="11">
        <v>180.90504899999999</v>
      </c>
      <c r="G18" s="11">
        <v>174.40585999999999</v>
      </c>
      <c r="H18" s="11">
        <v>186.59553199999999</v>
      </c>
      <c r="I18" s="11">
        <v>205.499932</v>
      </c>
      <c r="J18" s="11">
        <v>200.24381600000001</v>
      </c>
      <c r="K18" s="11">
        <v>217.12668300000001</v>
      </c>
      <c r="L18" s="11">
        <v>235.69294600000001</v>
      </c>
      <c r="M18" s="11">
        <v>228.40213700000001</v>
      </c>
      <c r="N18" s="11">
        <v>184.0061</v>
      </c>
      <c r="O18" s="11">
        <v>190.88840400000001</v>
      </c>
      <c r="Q18" s="11">
        <v>216.34381099999999</v>
      </c>
      <c r="R18" s="11">
        <v>200.28066000000001</v>
      </c>
      <c r="S18" s="11">
        <v>209.53282999999999</v>
      </c>
      <c r="T18" s="11">
        <v>172.57740699999999</v>
      </c>
      <c r="U18" s="11">
        <v>187.91377600000001</v>
      </c>
      <c r="V18" s="11">
        <v>213.543205</v>
      </c>
      <c r="W18" s="11">
        <v>213.885738</v>
      </c>
      <c r="X18" s="11">
        <v>213.73236299999999</v>
      </c>
      <c r="Y18" s="11">
        <v>186.95747900000001</v>
      </c>
      <c r="Z18" s="11">
        <v>231.94573500000001</v>
      </c>
      <c r="AA18" s="11">
        <v>171.77247199999999</v>
      </c>
      <c r="AB18" s="11">
        <v>174.090316</v>
      </c>
      <c r="AD18" s="11">
        <v>184.661204</v>
      </c>
      <c r="AE18" s="11">
        <v>196.61362</v>
      </c>
      <c r="AF18" s="11">
        <v>199.541382</v>
      </c>
      <c r="AG18" s="11">
        <v>163.413611</v>
      </c>
      <c r="AH18" s="11">
        <v>178.57885300000001</v>
      </c>
      <c r="AI18" s="11">
        <v>250.73196799999999</v>
      </c>
      <c r="AJ18" s="11">
        <v>247.23356699999999</v>
      </c>
      <c r="AK18" s="11">
        <v>220.87092000000001</v>
      </c>
      <c r="AL18" s="11">
        <v>224.573791</v>
      </c>
      <c r="AM18" s="11">
        <v>210.833372</v>
      </c>
      <c r="AN18" s="11">
        <v>206.240374</v>
      </c>
      <c r="AO18" s="11">
        <v>203.94893400000001</v>
      </c>
      <c r="AQ18" s="11">
        <v>214.72762399999999</v>
      </c>
      <c r="AR18" s="11">
        <v>190.747151</v>
      </c>
      <c r="AS18" s="11">
        <v>186.11794399999999</v>
      </c>
      <c r="AT18" s="11">
        <v>161.57840999999999</v>
      </c>
      <c r="AU18" s="11">
        <v>188.917056</v>
      </c>
      <c r="AV18" s="11">
        <v>207.26309499999999</v>
      </c>
      <c r="AW18" s="11">
        <v>223.91506799999999</v>
      </c>
      <c r="AX18" s="11">
        <v>217.61805000000001</v>
      </c>
      <c r="AY18" s="11">
        <v>212.12754100000001</v>
      </c>
      <c r="AZ18" s="11">
        <v>214.96096399999999</v>
      </c>
      <c r="BA18" s="11">
        <v>196.630596</v>
      </c>
      <c r="BB18" s="11">
        <v>180.25054399999999</v>
      </c>
      <c r="BD18" s="11">
        <f>SUMIFS('RTK Base'!BE:BE,'RTK Base'!$A:$A,$B18,'RTK Base'!$B:$B,"North")/1000000</f>
        <v>199.57399799999999</v>
      </c>
      <c r="BE18" s="11">
        <f>SUMIFS('RTK Base'!BF:BF,'RTK Base'!$A:$A,$B18,'RTK Base'!$B:$B,"North")/1000000</f>
        <v>204.431127</v>
      </c>
      <c r="BF18" s="11">
        <f>SUMIFS('RTK Base'!BG:BG,'RTK Base'!$A:$A,$B18,'RTK Base'!$B:$B,"North")/1000000</f>
        <v>180.157173</v>
      </c>
      <c r="BG18" s="11">
        <f>SUMIFS('RTK Base'!BH:BH,'RTK Base'!$A:$A,$B18,'RTK Base'!$B:$B,"North")/1000000</f>
        <v>86.776950999999997</v>
      </c>
      <c r="BH18" s="11">
        <f>SUMIFS('RTK Base'!BI:BI,'RTK Base'!$A:$A,$B18,'RTK Base'!$B:$B,"North")/1000000</f>
        <v>212.114092</v>
      </c>
      <c r="BI18" s="11">
        <f>SUMIFS('RTK Base'!BJ:BJ,'RTK Base'!$A:$A,$B18,'RTK Base'!$B:$B,"North")/1000000</f>
        <v>194.23801499999999</v>
      </c>
      <c r="BJ18" s="11">
        <f>SUMIFS('RTK Base'!BK:BK,'RTK Base'!$A:$A,$B18,'RTK Base'!$B:$B,"North")/1000000</f>
        <v>236.819648</v>
      </c>
      <c r="BK18" s="11">
        <f>SUMIFS('RTK Base'!BL:BL,'RTK Base'!$A:$A,$B18,'RTK Base'!$B:$B,"North")/1000000</f>
        <v>235.78306599999999</v>
      </c>
      <c r="BL18" s="11">
        <f>SUMIFS('RTK Base'!BM:BM,'RTK Base'!$A:$A,$B18,'RTK Base'!$B:$B,"North")/1000000</f>
        <v>268.569389</v>
      </c>
      <c r="BM18" s="11">
        <f>SUMIFS('RTK Base'!BN:BN,'RTK Base'!$A:$A,$B18,'RTK Base'!$B:$B,"North")/1000000</f>
        <v>287.46051299999999</v>
      </c>
      <c r="BN18" s="11">
        <f>SUMIFS('RTK Base'!BO:BO,'RTK Base'!$A:$A,$B18,'RTK Base'!$B:$B,"North")/1000000</f>
        <v>264.05765500000001</v>
      </c>
      <c r="BO18" s="11">
        <f>SUMIFS('RTK Base'!BP:BP,'RTK Base'!$A:$A,$B18,'RTK Base'!$B:$B,"North")/1000000</f>
        <v>253.202361</v>
      </c>
      <c r="BQ18" s="11">
        <f>SUMIFS('RTK Base'!BR:BR,'RTK Base'!$A:$A,$B18,'RTK Base'!$B:$B,"North")/1000000</f>
        <v>253.80615</v>
      </c>
      <c r="BR18" s="11">
        <f>SUMIFS('RTK Base'!BS:BS,'RTK Base'!$A:$A,$B18,'RTK Base'!$B:$B,"North")/1000000</f>
        <v>258.48140899999999</v>
      </c>
      <c r="BS18" s="11">
        <f>SUMIFS('RTK Base'!BT:BT,'RTK Base'!$A:$A,$B18,'RTK Base'!$B:$B,"North")/1000000</f>
        <v>247.41916900000001</v>
      </c>
      <c r="BT18" s="11">
        <f>SUMIFS('RTK Base'!BU:BU,'RTK Base'!$A:$A,$B18,'RTK Base'!$B:$B,"North")/1000000</f>
        <v>265.066802</v>
      </c>
      <c r="BU18" s="11">
        <f>SUMIFS('RTK Base'!BV:BV,'RTK Base'!$A:$A,$B18,'RTK Base'!$B:$B,"North")/1000000</f>
        <v>277.627364</v>
      </c>
      <c r="BV18" s="11">
        <f>SUMIFS('RTK Base'!BW:BW,'RTK Base'!$A:$A,$B18,'RTK Base'!$B:$B,"North")/1000000</f>
        <v>291.84605199999999</v>
      </c>
      <c r="BW18" s="11">
        <f>SUMIFS('RTK Base'!BX:BX,'RTK Base'!$A:$A,$B18,'RTK Base'!$B:$B,"North")/1000000</f>
        <v>0</v>
      </c>
      <c r="BX18" s="11">
        <f>SUMIFS('RTK Base'!BY:BY,'RTK Base'!$A:$A,$B18,'RTK Base'!$B:$B,"North")/1000000</f>
        <v>0</v>
      </c>
      <c r="BY18" s="11">
        <f>SUMIFS('RTK Base'!BZ:BZ,'RTK Base'!$A:$A,$B18,'RTK Base'!$B:$B,"North")/1000000</f>
        <v>0</v>
      </c>
      <c r="BZ18" s="11">
        <f>SUMIFS('RTK Base'!CA:CA,'RTK Base'!$A:$A,$B18,'RTK Base'!$B:$B,"North")/1000000</f>
        <v>0</v>
      </c>
      <c r="CA18" s="11">
        <f>SUMIFS('RTK Base'!CB:CB,'RTK Base'!$A:$A,$B18,'RTK Base'!$B:$B,"North")/1000000</f>
        <v>0</v>
      </c>
      <c r="CB18" s="11">
        <f>SUMIFS('RTK Base'!CC:CC,'RTK Base'!$A:$A,$B18,'RTK Base'!$B:$B,"North")/1000000</f>
        <v>0</v>
      </c>
    </row>
    <row r="19" spans="2:80" ht="15.75" x14ac:dyDescent="0.25">
      <c r="B19" s="10" t="s">
        <v>114</v>
      </c>
      <c r="D19" s="11">
        <v>13.831614</v>
      </c>
      <c r="E19" s="11">
        <v>13.905127999999999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Q19" s="11">
        <v>0</v>
      </c>
      <c r="R19" s="11">
        <v>0</v>
      </c>
      <c r="S19" s="11">
        <v>0</v>
      </c>
      <c r="T19" s="11">
        <v>0</v>
      </c>
      <c r="U19" s="11">
        <v>0</v>
      </c>
      <c r="V19" s="11">
        <v>0</v>
      </c>
      <c r="W19" s="11">
        <v>0</v>
      </c>
      <c r="X19" s="11">
        <v>0</v>
      </c>
      <c r="Y19" s="11">
        <v>0</v>
      </c>
      <c r="Z19" s="11">
        <v>28.426653999999999</v>
      </c>
      <c r="AA19" s="11">
        <v>62.728276999999999</v>
      </c>
      <c r="AB19" s="11">
        <v>77.037499999999994</v>
      </c>
      <c r="AD19" s="11">
        <v>68.292558</v>
      </c>
      <c r="AE19" s="11">
        <v>67.976253</v>
      </c>
      <c r="AF19" s="11">
        <v>95.264947000000006</v>
      </c>
      <c r="AG19" s="11">
        <v>64.045187999999996</v>
      </c>
      <c r="AH19" s="11">
        <v>84.316609999999997</v>
      </c>
      <c r="AI19" s="11">
        <v>95.016535000000005</v>
      </c>
      <c r="AJ19" s="11">
        <v>95.178265999999994</v>
      </c>
      <c r="AK19" s="11">
        <v>118.682862</v>
      </c>
      <c r="AL19" s="11">
        <v>108.35928199999999</v>
      </c>
      <c r="AM19" s="11">
        <v>121.62116399999999</v>
      </c>
      <c r="AN19" s="11">
        <v>121.621165</v>
      </c>
      <c r="AO19" s="11">
        <v>122.982294</v>
      </c>
      <c r="AQ19" s="11">
        <v>117.837067</v>
      </c>
      <c r="AR19" s="11">
        <v>87.871504000000002</v>
      </c>
      <c r="AS19" s="11">
        <v>120.36459000000001</v>
      </c>
      <c r="AT19" s="11">
        <v>127.828508</v>
      </c>
      <c r="AU19" s="11">
        <v>123.642793</v>
      </c>
      <c r="AV19" s="11">
        <v>111.674753</v>
      </c>
      <c r="AW19" s="11">
        <v>117.577907</v>
      </c>
      <c r="AX19" s="11">
        <v>111.458707</v>
      </c>
      <c r="AY19" s="11">
        <v>127.326846</v>
      </c>
      <c r="AZ19" s="11">
        <v>140.12141</v>
      </c>
      <c r="BA19" s="11">
        <v>130.965777</v>
      </c>
      <c r="BB19" s="11">
        <v>140.46274099999999</v>
      </c>
      <c r="BD19" s="11">
        <f>SUMIFS('RTK Base'!BE:BE,'RTK Base'!$A:$A,$B19,'RTK Base'!$B:$B,"North")/1000000</f>
        <v>139.97724600000001</v>
      </c>
      <c r="BE19" s="11">
        <f>SUMIFS('RTK Base'!BF:BF,'RTK Base'!$A:$A,$B19,'RTK Base'!$B:$B,"North")/1000000</f>
        <v>136.90467599999999</v>
      </c>
      <c r="BF19" s="11">
        <f>SUMIFS('RTK Base'!BG:BG,'RTK Base'!$A:$A,$B19,'RTK Base'!$B:$B,"North")/1000000</f>
        <v>128.01739000000001</v>
      </c>
      <c r="BG19" s="11">
        <f>SUMIFS('RTK Base'!BH:BH,'RTK Base'!$A:$A,$B19,'RTK Base'!$B:$B,"North")/1000000</f>
        <v>149.56062399999999</v>
      </c>
      <c r="BH19" s="11">
        <f>SUMIFS('RTK Base'!BI:BI,'RTK Base'!$A:$A,$B19,'RTK Base'!$B:$B,"North")/1000000</f>
        <v>166.06158300000001</v>
      </c>
      <c r="BI19" s="11">
        <f>SUMIFS('RTK Base'!BJ:BJ,'RTK Base'!$A:$A,$B19,'RTK Base'!$B:$B,"North")/1000000</f>
        <v>164.22491500000001</v>
      </c>
      <c r="BJ19" s="11">
        <f>SUMIFS('RTK Base'!BK:BK,'RTK Base'!$A:$A,$B19,'RTK Base'!$B:$B,"North")/1000000</f>
        <v>156.26571799999999</v>
      </c>
      <c r="BK19" s="11">
        <f>SUMIFS('RTK Base'!BL:BL,'RTK Base'!$A:$A,$B19,'RTK Base'!$B:$B,"North")/1000000</f>
        <v>153.53360499999999</v>
      </c>
      <c r="BL19" s="11">
        <f>SUMIFS('RTK Base'!BM:BM,'RTK Base'!$A:$A,$B19,'RTK Base'!$B:$B,"North")/1000000</f>
        <v>159.92490799999999</v>
      </c>
      <c r="BM19" s="11">
        <f>SUMIFS('RTK Base'!BN:BN,'RTK Base'!$A:$A,$B19,'RTK Base'!$B:$B,"North")/1000000</f>
        <v>165.67025000000001</v>
      </c>
      <c r="BN19" s="11">
        <f>SUMIFS('RTK Base'!BO:BO,'RTK Base'!$A:$A,$B19,'RTK Base'!$B:$B,"North")/1000000</f>
        <v>170.80151499999999</v>
      </c>
      <c r="BO19" s="11">
        <f>SUMIFS('RTK Base'!BP:BP,'RTK Base'!$A:$A,$B19,'RTK Base'!$B:$B,"North")/1000000</f>
        <v>111.846919</v>
      </c>
      <c r="BQ19" s="11">
        <f>SUMIFS('RTK Base'!BR:BR,'RTK Base'!$A:$A,$B19,'RTK Base'!$B:$B,"North")/1000000</f>
        <v>136.88131899999999</v>
      </c>
      <c r="BR19" s="11">
        <f>SUMIFS('RTK Base'!BS:BS,'RTK Base'!$A:$A,$B19,'RTK Base'!$B:$B,"North")/1000000</f>
        <v>137.533041</v>
      </c>
      <c r="BS19" s="11">
        <f>SUMIFS('RTK Base'!BT:BT,'RTK Base'!$A:$A,$B19,'RTK Base'!$B:$B,"North")/1000000</f>
        <v>162.453901</v>
      </c>
      <c r="BT19" s="11">
        <f>SUMIFS('RTK Base'!BU:BU,'RTK Base'!$A:$A,$B19,'RTK Base'!$B:$B,"North")/1000000</f>
        <v>148.10745600000001</v>
      </c>
      <c r="BU19" s="11">
        <f>SUMIFS('RTK Base'!BV:BV,'RTK Base'!$A:$A,$B19,'RTK Base'!$B:$B,"North")/1000000</f>
        <v>155.13845599999999</v>
      </c>
      <c r="BV19" s="11">
        <f>SUMIFS('RTK Base'!BW:BW,'RTK Base'!$A:$A,$B19,'RTK Base'!$B:$B,"North")/1000000</f>
        <v>143.425612</v>
      </c>
      <c r="BW19" s="11">
        <f>SUMIFS('RTK Base'!BX:BX,'RTK Base'!$A:$A,$B19,'RTK Base'!$B:$B,"North")/1000000</f>
        <v>0</v>
      </c>
      <c r="BX19" s="11">
        <f>SUMIFS('RTK Base'!BY:BY,'RTK Base'!$A:$A,$B19,'RTK Base'!$B:$B,"North")/1000000</f>
        <v>0</v>
      </c>
      <c r="BY19" s="11">
        <f>SUMIFS('RTK Base'!BZ:BZ,'RTK Base'!$A:$A,$B19,'RTK Base'!$B:$B,"North")/1000000</f>
        <v>0</v>
      </c>
      <c r="BZ19" s="11">
        <f>SUMIFS('RTK Base'!CA:CA,'RTK Base'!$A:$A,$B19,'RTK Base'!$B:$B,"North")/1000000</f>
        <v>0</v>
      </c>
      <c r="CA19" s="11">
        <f>SUMIFS('RTK Base'!CB:CB,'RTK Base'!$A:$A,$B19,'RTK Base'!$B:$B,"North")/1000000</f>
        <v>0</v>
      </c>
      <c r="CB19" s="11">
        <f>SUMIFS('RTK Base'!CC:CC,'RTK Base'!$A:$A,$B19,'RTK Base'!$B:$B,"North")/1000000</f>
        <v>0</v>
      </c>
    </row>
    <row r="20" spans="2:80" ht="15.75" x14ac:dyDescent="0.25">
      <c r="B20" s="10" t="s">
        <v>115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Q20" s="11">
        <v>0</v>
      </c>
      <c r="R20" s="11">
        <v>0</v>
      </c>
      <c r="S20" s="11">
        <v>0</v>
      </c>
      <c r="T20" s="11">
        <v>0</v>
      </c>
      <c r="U20" s="11">
        <v>0</v>
      </c>
      <c r="V20" s="11">
        <v>0</v>
      </c>
      <c r="W20" s="11">
        <v>0</v>
      </c>
      <c r="X20" s="11">
        <v>0</v>
      </c>
      <c r="Y20" s="11">
        <v>0</v>
      </c>
      <c r="Z20" s="11">
        <v>0</v>
      </c>
      <c r="AA20" s="11">
        <v>0</v>
      </c>
      <c r="AB20" s="11">
        <v>0</v>
      </c>
      <c r="AD20" s="11">
        <v>0</v>
      </c>
      <c r="AE20" s="11">
        <v>0</v>
      </c>
      <c r="AF20" s="11">
        <v>0</v>
      </c>
      <c r="AG20" s="11">
        <v>0</v>
      </c>
      <c r="AH20" s="11">
        <v>0</v>
      </c>
      <c r="AI20" s="11">
        <v>0</v>
      </c>
      <c r="AJ20" s="11">
        <v>0</v>
      </c>
      <c r="AK20" s="11">
        <v>0</v>
      </c>
      <c r="AL20" s="11">
        <v>0</v>
      </c>
      <c r="AM20" s="11">
        <v>0</v>
      </c>
      <c r="AN20" s="11">
        <v>0</v>
      </c>
      <c r="AO20" s="11">
        <v>0</v>
      </c>
      <c r="AQ20" s="11">
        <v>0</v>
      </c>
      <c r="AR20" s="11">
        <v>0</v>
      </c>
      <c r="AS20" s="11">
        <v>0</v>
      </c>
      <c r="AT20" s="11">
        <v>0</v>
      </c>
      <c r="AU20" s="11">
        <v>0</v>
      </c>
      <c r="AV20" s="11">
        <v>0</v>
      </c>
      <c r="AW20" s="11">
        <v>0</v>
      </c>
      <c r="AX20" s="11">
        <v>0</v>
      </c>
      <c r="AY20" s="11">
        <v>0</v>
      </c>
      <c r="AZ20" s="11">
        <v>0</v>
      </c>
      <c r="BA20" s="11">
        <v>0</v>
      </c>
      <c r="BB20" s="11">
        <v>0</v>
      </c>
      <c r="BD20" s="11">
        <f>SUMIFS('RTK Base'!BE:BE,'RTK Base'!$A:$A,$B20,'RTK Base'!$B:$B,"North")/1000000</f>
        <v>0</v>
      </c>
      <c r="BE20" s="11">
        <f>SUMIFS('RTK Base'!BF:BF,'RTK Base'!$A:$A,$B20,'RTK Base'!$B:$B,"North")/1000000</f>
        <v>0</v>
      </c>
      <c r="BF20" s="11">
        <f>SUMIFS('RTK Base'!BG:BG,'RTK Base'!$A:$A,$B20,'RTK Base'!$B:$B,"North")/1000000</f>
        <v>0</v>
      </c>
      <c r="BG20" s="11">
        <f>SUMIFS('RTK Base'!BH:BH,'RTK Base'!$A:$A,$B20,'RTK Base'!$B:$B,"North")/1000000</f>
        <v>0</v>
      </c>
      <c r="BH20" s="11">
        <f>SUMIFS('RTK Base'!BI:BI,'RTK Base'!$A:$A,$B20,'RTK Base'!$B:$B,"North")/1000000</f>
        <v>0</v>
      </c>
      <c r="BI20" s="11">
        <f>SUMIFS('RTK Base'!BJ:BJ,'RTK Base'!$A:$A,$B20,'RTK Base'!$B:$B,"North")/1000000</f>
        <v>0</v>
      </c>
      <c r="BJ20" s="11">
        <f>SUMIFS('RTK Base'!BK:BK,'RTK Base'!$A:$A,$B20,'RTK Base'!$B:$B,"North")/1000000</f>
        <v>0</v>
      </c>
      <c r="BK20" s="11">
        <f>SUMIFS('RTK Base'!BL:BL,'RTK Base'!$A:$A,$B20,'RTK Base'!$B:$B,"North")/1000000</f>
        <v>0</v>
      </c>
      <c r="BL20" s="11">
        <f>SUMIFS('RTK Base'!BM:BM,'RTK Base'!$A:$A,$B20,'RTK Base'!$B:$B,"North")/1000000</f>
        <v>0</v>
      </c>
      <c r="BM20" s="11">
        <f>SUMIFS('RTK Base'!BN:BN,'RTK Base'!$A:$A,$B20,'RTK Base'!$B:$B,"North")/1000000</f>
        <v>0</v>
      </c>
      <c r="BN20" s="11">
        <f>SUMIFS('RTK Base'!BO:BO,'RTK Base'!$A:$A,$B20,'RTK Base'!$B:$B,"North")/1000000</f>
        <v>0</v>
      </c>
      <c r="BO20" s="11">
        <f>SUMIFS('RTK Base'!BP:BP,'RTK Base'!$A:$A,$B20,'RTK Base'!$B:$B,"North")/1000000</f>
        <v>0</v>
      </c>
      <c r="BQ20" s="11">
        <f>SUMIFS('RTK Base'!BR:BR,'RTK Base'!$A:$A,$B20,'RTK Base'!$B:$B,"North")/1000000</f>
        <v>0</v>
      </c>
      <c r="BR20" s="11">
        <f>SUMIFS('RTK Base'!BS:BS,'RTK Base'!$A:$A,$B20,'RTK Base'!$B:$B,"North")/1000000</f>
        <v>0</v>
      </c>
      <c r="BS20" s="11">
        <f>SUMIFS('RTK Base'!BT:BT,'RTK Base'!$A:$A,$B20,'RTK Base'!$B:$B,"North")/1000000</f>
        <v>0</v>
      </c>
      <c r="BT20" s="11">
        <f>SUMIFS('RTK Base'!BU:BU,'RTK Base'!$A:$A,$B20,'RTK Base'!$B:$B,"North")/1000000</f>
        <v>0</v>
      </c>
      <c r="BU20" s="11">
        <f>SUMIFS('RTK Base'!BV:BV,'RTK Base'!$A:$A,$B20,'RTK Base'!$B:$B,"North")/1000000</f>
        <v>0</v>
      </c>
      <c r="BV20" s="11">
        <f>SUMIFS('RTK Base'!BW:BW,'RTK Base'!$A:$A,$B20,'RTK Base'!$B:$B,"North")/1000000</f>
        <v>0</v>
      </c>
      <c r="BW20" s="11">
        <f>SUMIFS('RTK Base'!BX:BX,'RTK Base'!$A:$A,$B20,'RTK Base'!$B:$B,"North")/1000000</f>
        <v>0</v>
      </c>
      <c r="BX20" s="11">
        <f>SUMIFS('RTK Base'!BY:BY,'RTK Base'!$A:$A,$B20,'RTK Base'!$B:$B,"North")/1000000</f>
        <v>0</v>
      </c>
      <c r="BY20" s="11">
        <f>SUMIFS('RTK Base'!BZ:BZ,'RTK Base'!$A:$A,$B20,'RTK Base'!$B:$B,"North")/1000000</f>
        <v>0</v>
      </c>
      <c r="BZ20" s="11">
        <f>SUMIFS('RTK Base'!CA:CA,'RTK Base'!$A:$A,$B20,'RTK Base'!$B:$B,"North")/1000000</f>
        <v>0</v>
      </c>
      <c r="CA20" s="11">
        <f>SUMIFS('RTK Base'!CB:CB,'RTK Base'!$A:$A,$B20,'RTK Base'!$B:$B,"North")/1000000</f>
        <v>0</v>
      </c>
      <c r="CB20" s="11">
        <f>SUMIFS('RTK Base'!CC:CC,'RTK Base'!$A:$A,$B20,'RTK Base'!$B:$B,"North")/1000000</f>
        <v>0</v>
      </c>
    </row>
    <row r="21" spans="2:80" ht="15.75" x14ac:dyDescent="0.25">
      <c r="B21" s="10" t="s">
        <v>116</v>
      </c>
      <c r="D21" s="11">
        <v>0</v>
      </c>
      <c r="E21" s="11">
        <v>0.49612099999999998</v>
      </c>
      <c r="F21" s="11">
        <v>0.86089800000000005</v>
      </c>
      <c r="G21" s="11">
        <v>0.43806200000000001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Q21" s="11">
        <v>0</v>
      </c>
      <c r="R21" s="11">
        <v>0</v>
      </c>
      <c r="S21" s="11">
        <v>0</v>
      </c>
      <c r="T21" s="11">
        <v>0</v>
      </c>
      <c r="U21" s="11">
        <v>0</v>
      </c>
      <c r="V21" s="11">
        <v>0</v>
      </c>
      <c r="W21" s="11">
        <v>0</v>
      </c>
      <c r="X21" s="11">
        <v>0</v>
      </c>
      <c r="Y21" s="11">
        <v>0</v>
      </c>
      <c r="Z21" s="11">
        <v>0</v>
      </c>
      <c r="AA21" s="11">
        <v>0</v>
      </c>
      <c r="AB21" s="11">
        <v>0</v>
      </c>
      <c r="AD21" s="11">
        <v>0</v>
      </c>
      <c r="AE21" s="11">
        <v>0</v>
      </c>
      <c r="AF21" s="11">
        <v>0</v>
      </c>
      <c r="AG21" s="11">
        <v>0</v>
      </c>
      <c r="AH21" s="11">
        <v>0</v>
      </c>
      <c r="AI21" s="11">
        <v>0</v>
      </c>
      <c r="AJ21" s="11">
        <v>0</v>
      </c>
      <c r="AK21" s="11">
        <v>0</v>
      </c>
      <c r="AL21" s="11">
        <v>0</v>
      </c>
      <c r="AM21" s="11">
        <v>0</v>
      </c>
      <c r="AN21" s="11">
        <v>0</v>
      </c>
      <c r="AO21" s="11">
        <v>0</v>
      </c>
      <c r="AQ21" s="11">
        <v>0</v>
      </c>
      <c r="AR21" s="11">
        <v>0</v>
      </c>
      <c r="AS21" s="11">
        <v>0</v>
      </c>
      <c r="AT21" s="11">
        <v>0</v>
      </c>
      <c r="AU21" s="11">
        <v>0</v>
      </c>
      <c r="AV21" s="11">
        <v>0</v>
      </c>
      <c r="AW21" s="11">
        <v>0</v>
      </c>
      <c r="AX21" s="11">
        <v>0</v>
      </c>
      <c r="AY21" s="11">
        <v>0</v>
      </c>
      <c r="AZ21" s="11">
        <v>0</v>
      </c>
      <c r="BA21" s="11">
        <v>0</v>
      </c>
      <c r="BB21" s="11">
        <v>0</v>
      </c>
      <c r="BD21" s="11">
        <f>SUMIFS('RTK Base'!BE:BE,'RTK Base'!$A:$A,$B21,'RTK Base'!$B:$B,"North")/1000000</f>
        <v>0</v>
      </c>
      <c r="BE21" s="11">
        <f>SUMIFS('RTK Base'!BF:BF,'RTK Base'!$A:$A,$B21,'RTK Base'!$B:$B,"North")/1000000</f>
        <v>0</v>
      </c>
      <c r="BF21" s="11">
        <f>SUMIFS('RTK Base'!BG:BG,'RTK Base'!$A:$A,$B21,'RTK Base'!$B:$B,"North")/1000000</f>
        <v>0</v>
      </c>
      <c r="BG21" s="11">
        <f>SUMIFS('RTK Base'!BH:BH,'RTK Base'!$A:$A,$B21,'RTK Base'!$B:$B,"North")/1000000</f>
        <v>0</v>
      </c>
      <c r="BH21" s="11">
        <f>SUMIFS('RTK Base'!BI:BI,'RTK Base'!$A:$A,$B21,'RTK Base'!$B:$B,"North")/1000000</f>
        <v>0</v>
      </c>
      <c r="BI21" s="11">
        <f>SUMIFS('RTK Base'!BJ:BJ,'RTK Base'!$A:$A,$B21,'RTK Base'!$B:$B,"North")/1000000</f>
        <v>0</v>
      </c>
      <c r="BJ21" s="11">
        <f>SUMIFS('RTK Base'!BK:BK,'RTK Base'!$A:$A,$B21,'RTK Base'!$B:$B,"North")/1000000</f>
        <v>0</v>
      </c>
      <c r="BK21" s="11">
        <f>SUMIFS('RTK Base'!BL:BL,'RTK Base'!$A:$A,$B21,'RTK Base'!$B:$B,"North")/1000000</f>
        <v>0</v>
      </c>
      <c r="BL21" s="11">
        <f>SUMIFS('RTK Base'!BM:BM,'RTK Base'!$A:$A,$B21,'RTK Base'!$B:$B,"North")/1000000</f>
        <v>0</v>
      </c>
      <c r="BM21" s="11">
        <f>SUMIFS('RTK Base'!BN:BN,'RTK Base'!$A:$A,$B21,'RTK Base'!$B:$B,"North")/1000000</f>
        <v>0</v>
      </c>
      <c r="BN21" s="11">
        <f>SUMIFS('RTK Base'!BO:BO,'RTK Base'!$A:$A,$B21,'RTK Base'!$B:$B,"North")/1000000</f>
        <v>0</v>
      </c>
      <c r="BO21" s="11">
        <f>SUMIFS('RTK Base'!BP:BP,'RTK Base'!$A:$A,$B21,'RTK Base'!$B:$B,"North")/1000000</f>
        <v>0</v>
      </c>
      <c r="BQ21" s="11">
        <f>SUMIFS('RTK Base'!BR:BR,'RTK Base'!$A:$A,$B21,'RTK Base'!$B:$B,"North")/1000000</f>
        <v>0</v>
      </c>
      <c r="BR21" s="11">
        <f>SUMIFS('RTK Base'!BS:BS,'RTK Base'!$A:$A,$B21,'RTK Base'!$B:$B,"North")/1000000</f>
        <v>0</v>
      </c>
      <c r="BS21" s="11">
        <f>SUMIFS('RTK Base'!BT:BT,'RTK Base'!$A:$A,$B21,'RTK Base'!$B:$B,"North")/1000000</f>
        <v>0</v>
      </c>
      <c r="BT21" s="11">
        <f>SUMIFS('RTK Base'!BU:BU,'RTK Base'!$A:$A,$B21,'RTK Base'!$B:$B,"North")/1000000</f>
        <v>0</v>
      </c>
      <c r="BU21" s="11">
        <f>SUMIFS('RTK Base'!BV:BV,'RTK Base'!$A:$A,$B21,'RTK Base'!$B:$B,"North")/1000000</f>
        <v>0</v>
      </c>
      <c r="BV21" s="11">
        <f>SUMIFS('RTK Base'!BW:BW,'RTK Base'!$A:$A,$B21,'RTK Base'!$B:$B,"North")/1000000</f>
        <v>0</v>
      </c>
      <c r="BW21" s="11">
        <f>SUMIFS('RTK Base'!BX:BX,'RTK Base'!$A:$A,$B21,'RTK Base'!$B:$B,"North")/1000000</f>
        <v>0</v>
      </c>
      <c r="BX21" s="11">
        <f>SUMIFS('RTK Base'!BY:BY,'RTK Base'!$A:$A,$B21,'RTK Base'!$B:$B,"North")/1000000</f>
        <v>0</v>
      </c>
      <c r="BY21" s="11">
        <f>SUMIFS('RTK Base'!BZ:BZ,'RTK Base'!$A:$A,$B21,'RTK Base'!$B:$B,"North")/1000000</f>
        <v>0</v>
      </c>
      <c r="BZ21" s="11">
        <f>SUMIFS('RTK Base'!CA:CA,'RTK Base'!$A:$A,$B21,'RTK Base'!$B:$B,"North")/1000000</f>
        <v>0</v>
      </c>
      <c r="CA21" s="11">
        <f>SUMIFS('RTK Base'!CB:CB,'RTK Base'!$A:$A,$B21,'RTK Base'!$B:$B,"North")/1000000</f>
        <v>0</v>
      </c>
      <c r="CB21" s="11">
        <f>SUMIFS('RTK Base'!CC:CC,'RTK Base'!$A:$A,$B21,'RTK Base'!$B:$B,"North")/1000000</f>
        <v>0</v>
      </c>
    </row>
    <row r="23" spans="2:80" ht="23.25" x14ac:dyDescent="0.35">
      <c r="B23" s="45" t="s">
        <v>198</v>
      </c>
      <c r="D23" s="2"/>
      <c r="E23" s="4"/>
      <c r="F23" s="4"/>
      <c r="G23" s="2"/>
      <c r="H23" s="2"/>
      <c r="I23" s="3"/>
      <c r="J23" s="2"/>
      <c r="K23" s="2"/>
      <c r="L23" s="4"/>
      <c r="M23" s="4"/>
      <c r="N23" s="2"/>
      <c r="O23" s="2"/>
      <c r="Q23" s="2"/>
      <c r="R23" s="4"/>
      <c r="S23" s="4"/>
      <c r="T23" s="2"/>
      <c r="U23" s="2"/>
      <c r="V23" s="3"/>
      <c r="W23" s="2"/>
      <c r="X23" s="2"/>
      <c r="Y23" s="4"/>
      <c r="Z23" s="4"/>
      <c r="AA23" s="2"/>
      <c r="AB23" s="2"/>
      <c r="AD23" s="2"/>
      <c r="AE23" s="4"/>
      <c r="AF23" s="4"/>
      <c r="AG23" s="2"/>
      <c r="AH23" s="2"/>
      <c r="AI23" s="3"/>
      <c r="AJ23" s="2"/>
      <c r="AK23" s="2"/>
      <c r="AL23" s="2"/>
      <c r="AM23" s="2"/>
      <c r="AN23" s="2"/>
      <c r="AO23" s="2"/>
      <c r="AQ23" s="2"/>
      <c r="AR23" s="4"/>
      <c r="AS23" s="4"/>
      <c r="AT23" s="2"/>
      <c r="AU23" s="2"/>
      <c r="AV23" s="3"/>
      <c r="AW23" s="2"/>
      <c r="AX23" s="2"/>
      <c r="AY23" s="2"/>
      <c r="AZ23" s="2"/>
      <c r="BA23" s="2"/>
      <c r="BB23" s="2"/>
      <c r="BD23" s="2"/>
      <c r="BE23" s="4"/>
      <c r="BF23" s="4"/>
      <c r="BG23" s="2"/>
      <c r="BH23" s="2"/>
      <c r="BI23" s="3"/>
      <c r="BJ23" s="2"/>
      <c r="BK23" s="2"/>
      <c r="BL23" s="2"/>
      <c r="BM23" s="2"/>
      <c r="BN23" s="2"/>
      <c r="BO23" s="2"/>
      <c r="BQ23" s="2"/>
      <c r="BR23" s="4"/>
      <c r="BS23" s="4"/>
      <c r="BT23" s="2"/>
      <c r="BU23" s="2"/>
      <c r="BV23" s="3"/>
      <c r="BW23" s="2"/>
      <c r="BX23" s="2"/>
      <c r="BY23" s="2"/>
      <c r="BZ23" s="2"/>
      <c r="CA23" s="2"/>
      <c r="CB23" s="2"/>
    </row>
    <row r="24" spans="2:80" ht="15.75" x14ac:dyDescent="0.25">
      <c r="B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D24" s="5"/>
      <c r="AE24" s="5"/>
      <c r="AF24" s="5"/>
      <c r="AG24" s="5"/>
      <c r="AH24" s="5"/>
      <c r="AI24" s="5"/>
      <c r="AJ24" s="5"/>
      <c r="AR24" s="5"/>
      <c r="AS24" s="5"/>
      <c r="AT24" s="5"/>
      <c r="AU24" s="5"/>
      <c r="AV24" s="5"/>
      <c r="AW24" s="5"/>
      <c r="BE24" s="5"/>
      <c r="BF24" s="5"/>
      <c r="BG24" s="5"/>
      <c r="BH24" s="5"/>
      <c r="BI24" s="5"/>
      <c r="BJ24" s="5"/>
      <c r="BR24" s="5"/>
      <c r="BS24" s="5"/>
      <c r="BT24" s="5"/>
      <c r="BU24" s="5"/>
      <c r="BV24" s="5"/>
      <c r="BW24" s="5"/>
    </row>
    <row r="25" spans="2:80" ht="15.75" customHeight="1" x14ac:dyDescent="0.25">
      <c r="B25" s="69"/>
      <c r="D25" s="72">
        <v>42370</v>
      </c>
      <c r="E25" s="72" t="s">
        <v>149</v>
      </c>
      <c r="F25" s="72">
        <v>42430</v>
      </c>
      <c r="G25" s="72" t="s">
        <v>150</v>
      </c>
      <c r="H25" s="72" t="s">
        <v>151</v>
      </c>
      <c r="I25" s="72">
        <v>42522</v>
      </c>
      <c r="J25" s="72">
        <v>42552</v>
      </c>
      <c r="K25" s="72" t="s">
        <v>152</v>
      </c>
      <c r="L25" s="72" t="s">
        <v>153</v>
      </c>
      <c r="M25" s="72" t="s">
        <v>154</v>
      </c>
      <c r="N25" s="72">
        <v>42675</v>
      </c>
      <c r="O25" s="72" t="s">
        <v>155</v>
      </c>
      <c r="Q25" s="72">
        <v>42736</v>
      </c>
      <c r="R25" s="72" t="s">
        <v>149</v>
      </c>
      <c r="S25" s="72">
        <v>42795</v>
      </c>
      <c r="T25" s="72" t="s">
        <v>156</v>
      </c>
      <c r="U25" s="72" t="s">
        <v>157</v>
      </c>
      <c r="V25" s="72">
        <v>42887</v>
      </c>
      <c r="W25" s="72">
        <v>42917</v>
      </c>
      <c r="X25" s="72" t="s">
        <v>158</v>
      </c>
      <c r="Y25" s="72" t="s">
        <v>159</v>
      </c>
      <c r="Z25" s="72" t="s">
        <v>160</v>
      </c>
      <c r="AA25" s="72">
        <v>43040</v>
      </c>
      <c r="AB25" s="72" t="s">
        <v>161</v>
      </c>
      <c r="AD25" s="72">
        <v>43101</v>
      </c>
      <c r="AE25" s="72" t="s">
        <v>162</v>
      </c>
      <c r="AF25" s="72">
        <v>43160</v>
      </c>
      <c r="AG25" s="72" t="s">
        <v>163</v>
      </c>
      <c r="AH25" s="72" t="s">
        <v>164</v>
      </c>
      <c r="AI25" s="72">
        <v>43252</v>
      </c>
      <c r="AJ25" s="72">
        <v>43282</v>
      </c>
      <c r="AK25" s="72" t="s">
        <v>165</v>
      </c>
      <c r="AL25" s="72" t="s">
        <v>166</v>
      </c>
      <c r="AM25" s="72" t="s">
        <v>167</v>
      </c>
      <c r="AN25" s="72">
        <v>43405</v>
      </c>
      <c r="AO25" s="72" t="s">
        <v>168</v>
      </c>
      <c r="AQ25" s="70" t="s">
        <v>169</v>
      </c>
      <c r="AR25" s="70" t="s">
        <v>170</v>
      </c>
      <c r="AS25" s="70" t="s">
        <v>171</v>
      </c>
      <c r="AT25" s="70" t="s">
        <v>172</v>
      </c>
      <c r="AU25" s="70" t="s">
        <v>173</v>
      </c>
      <c r="AV25" s="70" t="s">
        <v>174</v>
      </c>
      <c r="AW25" s="70" t="s">
        <v>175</v>
      </c>
      <c r="AX25" s="70" t="s">
        <v>176</v>
      </c>
      <c r="AY25" s="70" t="s">
        <v>177</v>
      </c>
      <c r="AZ25" s="70" t="s">
        <v>178</v>
      </c>
      <c r="BA25" s="70" t="s">
        <v>179</v>
      </c>
      <c r="BB25" s="70" t="s">
        <v>180</v>
      </c>
      <c r="BD25" s="71">
        <v>43831</v>
      </c>
      <c r="BE25" s="70" t="s">
        <v>181</v>
      </c>
      <c r="BF25" s="71">
        <v>43891</v>
      </c>
      <c r="BG25" s="70" t="s">
        <v>182</v>
      </c>
      <c r="BH25" s="70" t="s">
        <v>183</v>
      </c>
      <c r="BI25" s="71">
        <v>43983</v>
      </c>
      <c r="BJ25" s="71">
        <v>44013</v>
      </c>
      <c r="BK25" s="70" t="s">
        <v>184</v>
      </c>
      <c r="BL25" s="70" t="s">
        <v>185</v>
      </c>
      <c r="BM25" s="70" t="s">
        <v>186</v>
      </c>
      <c r="BN25" s="71">
        <v>44136</v>
      </c>
      <c r="BO25" s="70" t="s">
        <v>187</v>
      </c>
      <c r="BQ25" s="71">
        <v>44197</v>
      </c>
      <c r="BR25" s="71">
        <v>44228</v>
      </c>
      <c r="BS25" s="71">
        <v>44256</v>
      </c>
      <c r="BT25" s="71">
        <v>44287</v>
      </c>
      <c r="BU25" s="71">
        <v>44317</v>
      </c>
      <c r="BV25" s="71">
        <v>44348</v>
      </c>
      <c r="BW25" s="71">
        <v>44378</v>
      </c>
      <c r="BX25" s="71">
        <v>44409</v>
      </c>
      <c r="BY25" s="71">
        <v>44440</v>
      </c>
      <c r="BZ25" s="71">
        <v>44470</v>
      </c>
      <c r="CA25" s="71">
        <v>44501</v>
      </c>
      <c r="CB25" s="71">
        <v>44531</v>
      </c>
    </row>
    <row r="26" spans="2:80" ht="15" customHeight="1" x14ac:dyDescent="0.25">
      <c r="B26" s="69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D26" s="70"/>
      <c r="BE26" s="70"/>
      <c r="BF26" s="70"/>
      <c r="BG26" s="70"/>
      <c r="BH26" s="70"/>
      <c r="BI26" s="70"/>
      <c r="BJ26" s="70"/>
      <c r="BK26" s="70"/>
      <c r="BL26" s="70"/>
      <c r="BM26" s="70"/>
      <c r="BN26" s="70"/>
      <c r="BO26" s="70"/>
      <c r="BQ26" s="70"/>
      <c r="BR26" s="70"/>
      <c r="BS26" s="70"/>
      <c r="BT26" s="70"/>
      <c r="BU26" s="70"/>
      <c r="BV26" s="70"/>
      <c r="BW26" s="70"/>
      <c r="BX26" s="70"/>
      <c r="BY26" s="70"/>
      <c r="BZ26" s="70"/>
      <c r="CA26" s="70"/>
      <c r="CB26" s="70"/>
    </row>
    <row r="27" spans="2:80" ht="15.75" x14ac:dyDescent="0.25">
      <c r="B27" s="6" t="s">
        <v>188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7">
        <v>0</v>
      </c>
      <c r="AA27" s="7">
        <v>0</v>
      </c>
      <c r="AB27" s="7">
        <v>0</v>
      </c>
      <c r="AD27" s="7">
        <v>0</v>
      </c>
      <c r="AE27" s="7">
        <v>0</v>
      </c>
      <c r="AF27" s="7">
        <v>0</v>
      </c>
      <c r="AG27" s="7">
        <v>0</v>
      </c>
      <c r="AH27" s="7">
        <v>0</v>
      </c>
      <c r="AI27" s="7">
        <v>0</v>
      </c>
      <c r="AJ27" s="7">
        <v>0</v>
      </c>
      <c r="AK27" s="7">
        <v>0</v>
      </c>
      <c r="AL27" s="7">
        <v>0</v>
      </c>
      <c r="AM27" s="7">
        <v>0</v>
      </c>
      <c r="AN27" s="7">
        <v>0</v>
      </c>
      <c r="AO27" s="7">
        <v>0</v>
      </c>
      <c r="AQ27" s="7">
        <v>0</v>
      </c>
      <c r="AR27" s="7">
        <v>0</v>
      </c>
      <c r="AS27" s="7">
        <v>0</v>
      </c>
      <c r="AT27" s="7">
        <v>0</v>
      </c>
      <c r="AU27" s="7">
        <v>0</v>
      </c>
      <c r="AV27" s="7">
        <v>0</v>
      </c>
      <c r="AW27" s="7">
        <v>0</v>
      </c>
      <c r="AX27" s="7">
        <v>0</v>
      </c>
      <c r="AY27" s="7">
        <v>0</v>
      </c>
      <c r="AZ27" s="7">
        <v>0</v>
      </c>
      <c r="BA27" s="7">
        <v>0</v>
      </c>
      <c r="BB27" s="7">
        <v>0</v>
      </c>
      <c r="BD27" s="7">
        <v>0</v>
      </c>
      <c r="BE27" s="7">
        <v>0</v>
      </c>
      <c r="BF27" s="7">
        <v>0</v>
      </c>
      <c r="BG27" s="7">
        <v>0</v>
      </c>
      <c r="BH27" s="7">
        <v>0</v>
      </c>
      <c r="BI27" s="7">
        <v>0</v>
      </c>
      <c r="BJ27" s="7">
        <v>0</v>
      </c>
      <c r="BK27" s="7">
        <v>0</v>
      </c>
      <c r="BL27" s="7">
        <v>0</v>
      </c>
      <c r="BM27" s="7">
        <v>0</v>
      </c>
      <c r="BN27" s="7">
        <v>0</v>
      </c>
      <c r="BO27" s="7">
        <v>0</v>
      </c>
      <c r="BQ27" s="7">
        <v>0</v>
      </c>
      <c r="BR27" s="7">
        <v>78.485810999999998</v>
      </c>
      <c r="BS27" s="7">
        <v>249.42326199999999</v>
      </c>
      <c r="BT27" s="7">
        <v>436.87470200000001</v>
      </c>
      <c r="BU27" s="7">
        <f>BU28</f>
        <v>334.16292600000003</v>
      </c>
      <c r="BV27" s="7">
        <f>BV28</f>
        <v>421.90039099999996</v>
      </c>
      <c r="BW27" s="7">
        <v>0</v>
      </c>
      <c r="BX27" s="7">
        <v>0</v>
      </c>
      <c r="BY27" s="7">
        <v>0</v>
      </c>
      <c r="BZ27" s="7">
        <v>0</v>
      </c>
      <c r="CA27" s="7">
        <v>0</v>
      </c>
      <c r="CB27" s="7">
        <v>0</v>
      </c>
    </row>
    <row r="28" spans="2:80" ht="15.75" x14ac:dyDescent="0.25">
      <c r="B28" s="8" t="s">
        <v>189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Q28" s="9">
        <v>0</v>
      </c>
      <c r="R28" s="9">
        <v>0</v>
      </c>
      <c r="S28" s="9">
        <v>0</v>
      </c>
      <c r="T28" s="9">
        <v>0</v>
      </c>
      <c r="U28" s="9">
        <v>0</v>
      </c>
      <c r="V28" s="9">
        <v>0</v>
      </c>
      <c r="W28" s="9">
        <v>0</v>
      </c>
      <c r="X28" s="9">
        <v>0</v>
      </c>
      <c r="Y28" s="9">
        <v>0</v>
      </c>
      <c r="Z28" s="9">
        <v>0</v>
      </c>
      <c r="AA28" s="9">
        <v>0</v>
      </c>
      <c r="AB28" s="9">
        <v>0</v>
      </c>
      <c r="AD28" s="9">
        <v>0</v>
      </c>
      <c r="AE28" s="9">
        <v>0</v>
      </c>
      <c r="AF28" s="9">
        <v>0</v>
      </c>
      <c r="AG28" s="9">
        <v>0</v>
      </c>
      <c r="AH28" s="9">
        <v>0</v>
      </c>
      <c r="AI28" s="9">
        <v>0</v>
      </c>
      <c r="AJ28" s="9">
        <v>0</v>
      </c>
      <c r="AK28" s="9">
        <v>0</v>
      </c>
      <c r="AL28" s="9">
        <v>0</v>
      </c>
      <c r="AM28" s="9">
        <v>0</v>
      </c>
      <c r="AN28" s="9">
        <v>0</v>
      </c>
      <c r="AO28" s="9">
        <v>0</v>
      </c>
      <c r="AQ28" s="9">
        <v>0</v>
      </c>
      <c r="AR28" s="9">
        <v>0</v>
      </c>
      <c r="AS28" s="9">
        <v>0</v>
      </c>
      <c r="AT28" s="9">
        <v>0</v>
      </c>
      <c r="AU28" s="9">
        <v>0</v>
      </c>
      <c r="AV28" s="9">
        <v>0</v>
      </c>
      <c r="AW28" s="9">
        <v>0</v>
      </c>
      <c r="AX28" s="9">
        <v>0</v>
      </c>
      <c r="AY28" s="9">
        <v>0</v>
      </c>
      <c r="AZ28" s="9">
        <v>0</v>
      </c>
      <c r="BA28" s="9">
        <v>0</v>
      </c>
      <c r="BB28" s="9">
        <v>0</v>
      </c>
      <c r="BD28" s="9">
        <v>0</v>
      </c>
      <c r="BE28" s="9">
        <v>0</v>
      </c>
      <c r="BF28" s="9">
        <v>0</v>
      </c>
      <c r="BG28" s="9">
        <v>0</v>
      </c>
      <c r="BH28" s="9">
        <v>0</v>
      </c>
      <c r="BI28" s="9">
        <v>0</v>
      </c>
      <c r="BJ28" s="9">
        <v>0</v>
      </c>
      <c r="BK28" s="9">
        <v>0</v>
      </c>
      <c r="BL28" s="9">
        <v>0</v>
      </c>
      <c r="BM28" s="9">
        <v>0</v>
      </c>
      <c r="BN28" s="9">
        <v>0</v>
      </c>
      <c r="BO28" s="9">
        <v>0</v>
      </c>
      <c r="BP28" s="9"/>
      <c r="BQ28" s="9">
        <v>0</v>
      </c>
      <c r="BR28" s="9">
        <v>78.485810999999998</v>
      </c>
      <c r="BS28" s="9">
        <v>249.42326199999999</v>
      </c>
      <c r="BT28" s="9">
        <v>436.87470200000001</v>
      </c>
      <c r="BU28" s="9">
        <f>BU29</f>
        <v>334.16292600000003</v>
      </c>
      <c r="BV28" s="9">
        <v>421.90039099999996</v>
      </c>
      <c r="BW28" s="9">
        <v>0</v>
      </c>
      <c r="BX28" s="9">
        <v>0</v>
      </c>
      <c r="BY28" s="9">
        <v>0</v>
      </c>
      <c r="BZ28" s="9">
        <v>0</v>
      </c>
      <c r="CA28" s="9">
        <v>0</v>
      </c>
      <c r="CB28" s="9">
        <v>0</v>
      </c>
    </row>
    <row r="29" spans="2:80" ht="15.75" x14ac:dyDescent="0.25">
      <c r="B29" s="10" t="s">
        <v>112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Q29" s="11">
        <v>0</v>
      </c>
      <c r="R29" s="11">
        <v>0</v>
      </c>
      <c r="S29" s="11">
        <v>0</v>
      </c>
      <c r="T29" s="11">
        <v>0</v>
      </c>
      <c r="U29" s="11">
        <v>0</v>
      </c>
      <c r="V29" s="11">
        <v>0</v>
      </c>
      <c r="W29" s="11">
        <v>0</v>
      </c>
      <c r="X29" s="11">
        <v>0</v>
      </c>
      <c r="Y29" s="11">
        <v>0</v>
      </c>
      <c r="Z29" s="11">
        <v>0</v>
      </c>
      <c r="AA29" s="11">
        <v>0</v>
      </c>
      <c r="AB29" s="11">
        <v>0</v>
      </c>
      <c r="AD29" s="11">
        <v>0</v>
      </c>
      <c r="AE29" s="11">
        <v>0</v>
      </c>
      <c r="AF29" s="11">
        <v>0</v>
      </c>
      <c r="AG29" s="11">
        <v>0</v>
      </c>
      <c r="AH29" s="11">
        <v>0</v>
      </c>
      <c r="AI29" s="11">
        <v>0</v>
      </c>
      <c r="AJ29" s="11">
        <v>0</v>
      </c>
      <c r="AK29" s="11">
        <v>0</v>
      </c>
      <c r="AL29" s="11">
        <v>0</v>
      </c>
      <c r="AM29" s="11">
        <v>0</v>
      </c>
      <c r="AN29" s="11">
        <v>0</v>
      </c>
      <c r="AO29" s="11">
        <v>0</v>
      </c>
      <c r="AQ29" s="11">
        <v>0</v>
      </c>
      <c r="AR29" s="11">
        <v>0</v>
      </c>
      <c r="AS29" s="11">
        <v>0</v>
      </c>
      <c r="AT29" s="11">
        <v>0</v>
      </c>
      <c r="AU29" s="11">
        <v>0</v>
      </c>
      <c r="AV29" s="11">
        <v>0</v>
      </c>
      <c r="AW29" s="11">
        <v>0</v>
      </c>
      <c r="AX29" s="11">
        <v>0</v>
      </c>
      <c r="AY29" s="11">
        <v>0</v>
      </c>
      <c r="AZ29" s="11">
        <v>0</v>
      </c>
      <c r="BA29" s="11">
        <v>0</v>
      </c>
      <c r="BB29" s="11">
        <v>0</v>
      </c>
      <c r="BD29" s="11">
        <v>0</v>
      </c>
      <c r="BE29" s="11">
        <v>0</v>
      </c>
      <c r="BF29" s="11">
        <v>0</v>
      </c>
      <c r="BG29" s="11">
        <v>0</v>
      </c>
      <c r="BH29" s="11">
        <v>0</v>
      </c>
      <c r="BI29" s="11">
        <v>0</v>
      </c>
      <c r="BJ29" s="11">
        <v>0</v>
      </c>
      <c r="BK29" s="11">
        <v>0</v>
      </c>
      <c r="BL29" s="11">
        <v>0</v>
      </c>
      <c r="BM29" s="11">
        <v>0</v>
      </c>
      <c r="BN29" s="11">
        <v>0</v>
      </c>
      <c r="BO29" s="11">
        <v>0</v>
      </c>
      <c r="BQ29" s="11">
        <v>0</v>
      </c>
      <c r="BR29" s="11">
        <v>78.485810999999998</v>
      </c>
      <c r="BS29" s="11">
        <v>249.42326199999999</v>
      </c>
      <c r="BT29" s="11">
        <v>436.87470200000001</v>
      </c>
      <c r="BU29" s="11">
        <f>334162926/10^6</f>
        <v>334.16292600000003</v>
      </c>
      <c r="BV29" s="11">
        <v>371.53508799999997</v>
      </c>
      <c r="BW29" s="11">
        <v>0</v>
      </c>
      <c r="BX29" s="11">
        <v>0</v>
      </c>
      <c r="BY29" s="11">
        <v>0</v>
      </c>
      <c r="BZ29" s="11">
        <v>0</v>
      </c>
      <c r="CA29" s="11">
        <v>0</v>
      </c>
      <c r="CB29" s="11">
        <v>0</v>
      </c>
    </row>
    <row r="30" spans="2:80" ht="15.75" x14ac:dyDescent="0.25">
      <c r="B30" s="10" t="s">
        <v>108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Q30" s="11">
        <v>0</v>
      </c>
      <c r="R30" s="11">
        <v>0</v>
      </c>
      <c r="S30" s="11">
        <v>0</v>
      </c>
      <c r="T30" s="11">
        <v>0</v>
      </c>
      <c r="U30" s="11">
        <v>0</v>
      </c>
      <c r="V30" s="11">
        <v>0</v>
      </c>
      <c r="W30" s="11">
        <v>0</v>
      </c>
      <c r="X30" s="11">
        <v>0</v>
      </c>
      <c r="Y30" s="11">
        <v>0</v>
      </c>
      <c r="Z30" s="11">
        <v>0</v>
      </c>
      <c r="AA30" s="11">
        <v>0</v>
      </c>
      <c r="AB30" s="11">
        <v>0</v>
      </c>
      <c r="AD30" s="11">
        <v>0</v>
      </c>
      <c r="AE30" s="11">
        <v>0</v>
      </c>
      <c r="AF30" s="11">
        <v>0</v>
      </c>
      <c r="AG30" s="11">
        <v>0</v>
      </c>
      <c r="AH30" s="11">
        <v>0</v>
      </c>
      <c r="AI30" s="11">
        <v>0</v>
      </c>
      <c r="AJ30" s="11">
        <v>0</v>
      </c>
      <c r="AK30" s="11">
        <v>0</v>
      </c>
      <c r="AL30" s="11">
        <v>0</v>
      </c>
      <c r="AM30" s="11">
        <v>0</v>
      </c>
      <c r="AN30" s="11">
        <v>0</v>
      </c>
      <c r="AO30" s="11">
        <v>0</v>
      </c>
      <c r="AQ30" s="11">
        <v>0</v>
      </c>
      <c r="AR30" s="11">
        <v>0</v>
      </c>
      <c r="AS30" s="11">
        <v>0</v>
      </c>
      <c r="AT30" s="11">
        <v>0</v>
      </c>
      <c r="AU30" s="11">
        <v>0</v>
      </c>
      <c r="AV30" s="11">
        <v>0</v>
      </c>
      <c r="AW30" s="11">
        <v>0</v>
      </c>
      <c r="AX30" s="11">
        <v>0</v>
      </c>
      <c r="AY30" s="11">
        <v>0</v>
      </c>
      <c r="AZ30" s="11">
        <v>0</v>
      </c>
      <c r="BA30" s="11">
        <v>0</v>
      </c>
      <c r="BB30" s="11">
        <v>0</v>
      </c>
      <c r="BD30" s="11">
        <v>0</v>
      </c>
      <c r="BE30" s="11">
        <v>0</v>
      </c>
      <c r="BF30" s="11">
        <v>0</v>
      </c>
      <c r="BG30" s="11">
        <v>0</v>
      </c>
      <c r="BH30" s="11">
        <v>0</v>
      </c>
      <c r="BI30" s="11">
        <v>0</v>
      </c>
      <c r="BJ30" s="11">
        <v>0</v>
      </c>
      <c r="BK30" s="11">
        <v>0</v>
      </c>
      <c r="BL30" s="11">
        <v>0</v>
      </c>
      <c r="BM30" s="11">
        <v>0</v>
      </c>
      <c r="BN30" s="11">
        <v>0</v>
      </c>
      <c r="BO30" s="11">
        <v>0</v>
      </c>
      <c r="BQ30" s="11">
        <v>0</v>
      </c>
      <c r="BR30" s="11">
        <v>0</v>
      </c>
      <c r="BS30" s="11">
        <v>0</v>
      </c>
      <c r="BT30" s="11">
        <v>0</v>
      </c>
      <c r="BU30" s="11">
        <v>0</v>
      </c>
      <c r="BV30" s="11">
        <v>0</v>
      </c>
      <c r="BW30" s="11">
        <v>0</v>
      </c>
      <c r="BX30" s="11">
        <v>0</v>
      </c>
      <c r="BY30" s="11">
        <v>0</v>
      </c>
      <c r="BZ30" s="11">
        <v>0</v>
      </c>
      <c r="CA30" s="11">
        <v>0</v>
      </c>
      <c r="CB30" s="11">
        <v>0</v>
      </c>
    </row>
    <row r="31" spans="2:80" ht="15.75" x14ac:dyDescent="0.25">
      <c r="B31" s="10" t="s">
        <v>111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Q31" s="11">
        <v>0</v>
      </c>
      <c r="R31" s="11">
        <v>0</v>
      </c>
      <c r="S31" s="11">
        <v>0</v>
      </c>
      <c r="T31" s="11">
        <v>0</v>
      </c>
      <c r="U31" s="11">
        <v>0</v>
      </c>
      <c r="V31" s="11">
        <v>0</v>
      </c>
      <c r="W31" s="11">
        <v>0</v>
      </c>
      <c r="X31" s="11">
        <v>0</v>
      </c>
      <c r="Y31" s="11">
        <v>0</v>
      </c>
      <c r="Z31" s="11">
        <v>0</v>
      </c>
      <c r="AA31" s="11">
        <v>0</v>
      </c>
      <c r="AB31" s="11">
        <v>0</v>
      </c>
      <c r="AD31" s="11">
        <v>0</v>
      </c>
      <c r="AE31" s="11">
        <v>0</v>
      </c>
      <c r="AF31" s="11">
        <v>0</v>
      </c>
      <c r="AG31" s="11">
        <v>0</v>
      </c>
      <c r="AH31" s="11">
        <v>0</v>
      </c>
      <c r="AI31" s="11">
        <v>0</v>
      </c>
      <c r="AJ31" s="11">
        <v>0</v>
      </c>
      <c r="AK31" s="11">
        <v>0</v>
      </c>
      <c r="AL31" s="11">
        <v>0</v>
      </c>
      <c r="AM31" s="11">
        <v>0</v>
      </c>
      <c r="AN31" s="11">
        <v>0</v>
      </c>
      <c r="AO31" s="11">
        <v>0</v>
      </c>
      <c r="AQ31" s="11">
        <v>0</v>
      </c>
      <c r="AR31" s="11">
        <v>0</v>
      </c>
      <c r="AS31" s="11">
        <v>0</v>
      </c>
      <c r="AT31" s="11">
        <v>0</v>
      </c>
      <c r="AU31" s="11">
        <v>0</v>
      </c>
      <c r="AV31" s="11">
        <v>0</v>
      </c>
      <c r="AW31" s="11">
        <v>0</v>
      </c>
      <c r="AX31" s="11">
        <v>0</v>
      </c>
      <c r="AY31" s="11">
        <v>0</v>
      </c>
      <c r="AZ31" s="11">
        <v>0</v>
      </c>
      <c r="BA31" s="11">
        <v>0</v>
      </c>
      <c r="BB31" s="11">
        <v>0</v>
      </c>
      <c r="BD31" s="11">
        <v>0</v>
      </c>
      <c r="BE31" s="11">
        <v>0</v>
      </c>
      <c r="BF31" s="11">
        <v>0</v>
      </c>
      <c r="BG31" s="11">
        <v>0</v>
      </c>
      <c r="BH31" s="11">
        <v>0</v>
      </c>
      <c r="BI31" s="11">
        <v>0</v>
      </c>
      <c r="BJ31" s="11">
        <v>0</v>
      </c>
      <c r="BK31" s="11">
        <v>0</v>
      </c>
      <c r="BL31" s="11">
        <v>0</v>
      </c>
      <c r="BM31" s="11">
        <v>0</v>
      </c>
      <c r="BN31" s="11">
        <v>0</v>
      </c>
      <c r="BO31" s="11">
        <v>0</v>
      </c>
      <c r="BQ31" s="11">
        <v>0</v>
      </c>
      <c r="BR31" s="11">
        <v>0</v>
      </c>
      <c r="BS31" s="11">
        <v>0</v>
      </c>
      <c r="BT31" s="11">
        <v>0</v>
      </c>
      <c r="BU31" s="11">
        <v>0</v>
      </c>
      <c r="BV31" s="11">
        <v>50.365302999999997</v>
      </c>
      <c r="BW31" s="11">
        <v>0</v>
      </c>
      <c r="BX31" s="11">
        <v>0</v>
      </c>
      <c r="BY31" s="11">
        <v>0</v>
      </c>
      <c r="BZ31" s="11">
        <v>0</v>
      </c>
      <c r="CA31" s="11">
        <v>0</v>
      </c>
      <c r="CB31" s="11">
        <v>0</v>
      </c>
    </row>
    <row r="32" spans="2:80" ht="15.75" x14ac:dyDescent="0.25">
      <c r="B32" s="10" t="s">
        <v>105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Q32" s="11">
        <v>0</v>
      </c>
      <c r="R32" s="11">
        <v>0</v>
      </c>
      <c r="S32" s="11">
        <v>0</v>
      </c>
      <c r="T32" s="11">
        <v>0</v>
      </c>
      <c r="U32" s="11">
        <v>0</v>
      </c>
      <c r="V32" s="11">
        <v>0</v>
      </c>
      <c r="W32" s="11">
        <v>0</v>
      </c>
      <c r="X32" s="11">
        <v>0</v>
      </c>
      <c r="Y32" s="11">
        <v>0</v>
      </c>
      <c r="Z32" s="11">
        <v>0</v>
      </c>
      <c r="AA32" s="11">
        <v>0</v>
      </c>
      <c r="AB32" s="11">
        <v>0</v>
      </c>
      <c r="AD32" s="11">
        <v>0</v>
      </c>
      <c r="AE32" s="11">
        <v>0</v>
      </c>
      <c r="AF32" s="11">
        <v>0</v>
      </c>
      <c r="AG32" s="11">
        <v>0</v>
      </c>
      <c r="AH32" s="11">
        <v>0</v>
      </c>
      <c r="AI32" s="11">
        <v>0</v>
      </c>
      <c r="AJ32" s="11">
        <v>0</v>
      </c>
      <c r="AK32" s="11">
        <v>0</v>
      </c>
      <c r="AL32" s="11">
        <v>0</v>
      </c>
      <c r="AM32" s="11">
        <v>0</v>
      </c>
      <c r="AN32" s="11">
        <v>0</v>
      </c>
      <c r="AO32" s="11">
        <v>0</v>
      </c>
      <c r="AQ32" s="11">
        <v>0</v>
      </c>
      <c r="AR32" s="11">
        <v>0</v>
      </c>
      <c r="AS32" s="11">
        <v>0</v>
      </c>
      <c r="AT32" s="11">
        <v>0</v>
      </c>
      <c r="AU32" s="11">
        <v>0</v>
      </c>
      <c r="AV32" s="11">
        <v>0</v>
      </c>
      <c r="AW32" s="11">
        <v>0</v>
      </c>
      <c r="AX32" s="11">
        <v>0</v>
      </c>
      <c r="AY32" s="11">
        <v>0</v>
      </c>
      <c r="AZ32" s="11">
        <v>0</v>
      </c>
      <c r="BA32" s="11">
        <v>0</v>
      </c>
      <c r="BB32" s="11">
        <v>0</v>
      </c>
      <c r="BD32" s="11">
        <v>0</v>
      </c>
      <c r="BE32" s="11">
        <v>0</v>
      </c>
      <c r="BF32" s="11">
        <v>0</v>
      </c>
      <c r="BG32" s="11">
        <v>0</v>
      </c>
      <c r="BH32" s="11">
        <v>0</v>
      </c>
      <c r="BI32" s="11">
        <v>0</v>
      </c>
      <c r="BJ32" s="11">
        <v>0</v>
      </c>
      <c r="BK32" s="11">
        <v>0</v>
      </c>
      <c r="BL32" s="11">
        <v>0</v>
      </c>
      <c r="BM32" s="11">
        <v>0</v>
      </c>
      <c r="BN32" s="11">
        <v>0</v>
      </c>
      <c r="BO32" s="11">
        <v>0</v>
      </c>
      <c r="BQ32" s="11">
        <v>0</v>
      </c>
      <c r="BR32" s="11">
        <v>0</v>
      </c>
      <c r="BS32" s="11">
        <v>0</v>
      </c>
      <c r="BT32" s="11">
        <v>0</v>
      </c>
      <c r="BU32" s="11">
        <v>0</v>
      </c>
      <c r="BV32" s="11">
        <v>0</v>
      </c>
      <c r="BW32" s="11">
        <v>0</v>
      </c>
      <c r="BX32" s="11">
        <v>0</v>
      </c>
      <c r="BY32" s="11">
        <v>0</v>
      </c>
      <c r="BZ32" s="11">
        <v>0</v>
      </c>
      <c r="CA32" s="11">
        <v>0</v>
      </c>
      <c r="CB32" s="11">
        <v>0</v>
      </c>
    </row>
    <row r="33" spans="2:80" ht="15.75" x14ac:dyDescent="0.25">
      <c r="B33" s="10" t="s">
        <v>107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Q33" s="11">
        <v>0</v>
      </c>
      <c r="R33" s="11">
        <v>0</v>
      </c>
      <c r="S33" s="11">
        <v>0</v>
      </c>
      <c r="T33" s="11">
        <v>0</v>
      </c>
      <c r="U33" s="11">
        <v>0</v>
      </c>
      <c r="V33" s="11">
        <v>0</v>
      </c>
      <c r="W33" s="11">
        <v>0</v>
      </c>
      <c r="X33" s="11">
        <v>0</v>
      </c>
      <c r="Y33" s="11">
        <v>0</v>
      </c>
      <c r="Z33" s="11">
        <v>0</v>
      </c>
      <c r="AA33" s="11">
        <v>0</v>
      </c>
      <c r="AB33" s="11">
        <v>0</v>
      </c>
      <c r="AD33" s="11">
        <v>0</v>
      </c>
      <c r="AE33" s="11">
        <v>0</v>
      </c>
      <c r="AF33" s="11">
        <v>0</v>
      </c>
      <c r="AG33" s="11">
        <v>0</v>
      </c>
      <c r="AH33" s="11">
        <v>0</v>
      </c>
      <c r="AI33" s="11">
        <v>0</v>
      </c>
      <c r="AJ33" s="11">
        <v>0</v>
      </c>
      <c r="AK33" s="11">
        <v>0</v>
      </c>
      <c r="AL33" s="11">
        <v>0</v>
      </c>
      <c r="AM33" s="11">
        <v>0</v>
      </c>
      <c r="AN33" s="11">
        <v>0</v>
      </c>
      <c r="AO33" s="11">
        <v>0</v>
      </c>
      <c r="AQ33" s="11">
        <v>0</v>
      </c>
      <c r="AR33" s="11">
        <v>0</v>
      </c>
      <c r="AS33" s="11">
        <v>0</v>
      </c>
      <c r="AT33" s="11">
        <v>0</v>
      </c>
      <c r="AU33" s="11">
        <v>0</v>
      </c>
      <c r="AV33" s="11">
        <v>0</v>
      </c>
      <c r="AW33" s="11">
        <v>0</v>
      </c>
      <c r="AX33" s="11">
        <v>0</v>
      </c>
      <c r="AY33" s="11">
        <v>0</v>
      </c>
      <c r="AZ33" s="11">
        <v>0</v>
      </c>
      <c r="BA33" s="11">
        <v>0</v>
      </c>
      <c r="BB33" s="11">
        <v>0</v>
      </c>
      <c r="BD33" s="11">
        <v>0</v>
      </c>
      <c r="BE33" s="11">
        <v>0</v>
      </c>
      <c r="BF33" s="11">
        <v>0</v>
      </c>
      <c r="BG33" s="11">
        <v>0</v>
      </c>
      <c r="BH33" s="11">
        <v>0</v>
      </c>
      <c r="BI33" s="11">
        <v>0</v>
      </c>
      <c r="BJ33" s="11">
        <v>0</v>
      </c>
      <c r="BK33" s="11">
        <v>0</v>
      </c>
      <c r="BL33" s="11">
        <v>0</v>
      </c>
      <c r="BM33" s="11">
        <v>0</v>
      </c>
      <c r="BN33" s="11">
        <v>0</v>
      </c>
      <c r="BO33" s="11">
        <v>0</v>
      </c>
      <c r="BQ33" s="11">
        <v>0</v>
      </c>
      <c r="BR33" s="11">
        <v>0</v>
      </c>
      <c r="BS33" s="11">
        <v>0</v>
      </c>
      <c r="BT33" s="11">
        <v>0</v>
      </c>
      <c r="BU33" s="11">
        <v>0</v>
      </c>
      <c r="BV33" s="11">
        <v>0</v>
      </c>
      <c r="BW33" s="11">
        <v>0</v>
      </c>
      <c r="BX33" s="11">
        <v>0</v>
      </c>
      <c r="BY33" s="11">
        <v>0</v>
      </c>
      <c r="BZ33" s="11">
        <v>0</v>
      </c>
      <c r="CA33" s="11">
        <v>0</v>
      </c>
      <c r="CB33" s="11">
        <v>0</v>
      </c>
    </row>
    <row r="34" spans="2:80" ht="15.75" x14ac:dyDescent="0.25">
      <c r="B34" s="10" t="s">
        <v>113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Q34" s="11">
        <v>0</v>
      </c>
      <c r="R34" s="11">
        <v>0</v>
      </c>
      <c r="S34" s="11">
        <v>0</v>
      </c>
      <c r="T34" s="11">
        <v>0</v>
      </c>
      <c r="U34" s="11">
        <v>0</v>
      </c>
      <c r="V34" s="11">
        <v>0</v>
      </c>
      <c r="W34" s="11">
        <v>0</v>
      </c>
      <c r="X34" s="11">
        <v>0</v>
      </c>
      <c r="Y34" s="11">
        <v>0</v>
      </c>
      <c r="Z34" s="11">
        <v>0</v>
      </c>
      <c r="AA34" s="11">
        <v>0</v>
      </c>
      <c r="AB34" s="11">
        <v>0</v>
      </c>
      <c r="AD34" s="11">
        <v>0</v>
      </c>
      <c r="AE34" s="11">
        <v>0</v>
      </c>
      <c r="AF34" s="11">
        <v>0</v>
      </c>
      <c r="AG34" s="11">
        <v>0</v>
      </c>
      <c r="AH34" s="11">
        <v>0</v>
      </c>
      <c r="AI34" s="11">
        <v>0</v>
      </c>
      <c r="AJ34" s="11">
        <v>0</v>
      </c>
      <c r="AK34" s="11">
        <v>0</v>
      </c>
      <c r="AL34" s="11">
        <v>0</v>
      </c>
      <c r="AM34" s="11">
        <v>0</v>
      </c>
      <c r="AN34" s="11">
        <v>0</v>
      </c>
      <c r="AO34" s="11">
        <v>0</v>
      </c>
      <c r="AQ34" s="11">
        <v>0</v>
      </c>
      <c r="AR34" s="11">
        <v>0</v>
      </c>
      <c r="AS34" s="11">
        <v>0</v>
      </c>
      <c r="AT34" s="11">
        <v>0</v>
      </c>
      <c r="AU34" s="11">
        <v>0</v>
      </c>
      <c r="AV34" s="11">
        <v>0</v>
      </c>
      <c r="AW34" s="11">
        <v>0</v>
      </c>
      <c r="AX34" s="11">
        <v>0</v>
      </c>
      <c r="AY34" s="11">
        <v>0</v>
      </c>
      <c r="AZ34" s="11">
        <v>0</v>
      </c>
      <c r="BA34" s="11">
        <v>0</v>
      </c>
      <c r="BB34" s="11">
        <v>0</v>
      </c>
      <c r="BD34" s="11">
        <v>0</v>
      </c>
      <c r="BE34" s="11">
        <v>0</v>
      </c>
      <c r="BF34" s="11">
        <v>0</v>
      </c>
      <c r="BG34" s="11">
        <v>0</v>
      </c>
      <c r="BH34" s="11">
        <v>0</v>
      </c>
      <c r="BI34" s="11">
        <v>0</v>
      </c>
      <c r="BJ34" s="11">
        <v>0</v>
      </c>
      <c r="BK34" s="11">
        <v>0</v>
      </c>
      <c r="BL34" s="11">
        <v>0</v>
      </c>
      <c r="BM34" s="11">
        <v>0</v>
      </c>
      <c r="BN34" s="11">
        <v>0</v>
      </c>
      <c r="BO34" s="11">
        <v>0</v>
      </c>
      <c r="BQ34" s="11">
        <v>0</v>
      </c>
      <c r="BR34" s="11">
        <v>0</v>
      </c>
      <c r="BS34" s="11">
        <v>0</v>
      </c>
      <c r="BT34" s="11">
        <v>0</v>
      </c>
      <c r="BU34" s="11">
        <v>0</v>
      </c>
      <c r="BV34" s="11">
        <v>0</v>
      </c>
      <c r="BW34" s="11">
        <v>0</v>
      </c>
      <c r="BX34" s="11">
        <v>0</v>
      </c>
      <c r="BY34" s="11">
        <v>0</v>
      </c>
      <c r="BZ34" s="11">
        <v>0</v>
      </c>
      <c r="CA34" s="11">
        <v>0</v>
      </c>
      <c r="CB34" s="11">
        <v>0</v>
      </c>
    </row>
    <row r="35" spans="2:80" ht="15.75" x14ac:dyDescent="0.25">
      <c r="B35" s="10" t="s">
        <v>110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Q35" s="11">
        <v>0</v>
      </c>
      <c r="R35" s="11">
        <v>0</v>
      </c>
      <c r="S35" s="11">
        <v>0</v>
      </c>
      <c r="T35" s="11">
        <v>0</v>
      </c>
      <c r="U35" s="11">
        <v>0</v>
      </c>
      <c r="V35" s="11">
        <v>0</v>
      </c>
      <c r="W35" s="11">
        <v>0</v>
      </c>
      <c r="X35" s="11">
        <v>0</v>
      </c>
      <c r="Y35" s="11">
        <v>0</v>
      </c>
      <c r="Z35" s="11">
        <v>0</v>
      </c>
      <c r="AA35" s="11">
        <v>0</v>
      </c>
      <c r="AB35" s="11">
        <v>0</v>
      </c>
      <c r="AD35" s="11">
        <v>0</v>
      </c>
      <c r="AE35" s="11">
        <v>0</v>
      </c>
      <c r="AF35" s="11">
        <v>0</v>
      </c>
      <c r="AG35" s="11">
        <v>0</v>
      </c>
      <c r="AH35" s="11">
        <v>0</v>
      </c>
      <c r="AI35" s="11">
        <v>0</v>
      </c>
      <c r="AJ35" s="11">
        <v>0</v>
      </c>
      <c r="AK35" s="11">
        <v>0</v>
      </c>
      <c r="AL35" s="11">
        <v>0</v>
      </c>
      <c r="AM35" s="11">
        <v>0</v>
      </c>
      <c r="AN35" s="11">
        <v>0</v>
      </c>
      <c r="AO35" s="11">
        <v>0</v>
      </c>
      <c r="AQ35" s="11">
        <v>0</v>
      </c>
      <c r="AR35" s="11">
        <v>0</v>
      </c>
      <c r="AS35" s="11">
        <v>0</v>
      </c>
      <c r="AT35" s="11">
        <v>0</v>
      </c>
      <c r="AU35" s="11">
        <v>0</v>
      </c>
      <c r="AV35" s="11">
        <v>0</v>
      </c>
      <c r="AW35" s="11">
        <v>0</v>
      </c>
      <c r="AX35" s="11">
        <v>0</v>
      </c>
      <c r="AY35" s="11">
        <v>0</v>
      </c>
      <c r="AZ35" s="11">
        <v>0</v>
      </c>
      <c r="BA35" s="11">
        <v>0</v>
      </c>
      <c r="BB35" s="11">
        <v>0</v>
      </c>
      <c r="BD35" s="11">
        <v>0</v>
      </c>
      <c r="BE35" s="11">
        <v>0</v>
      </c>
      <c r="BF35" s="11">
        <v>0</v>
      </c>
      <c r="BG35" s="11">
        <v>0</v>
      </c>
      <c r="BH35" s="11">
        <v>0</v>
      </c>
      <c r="BI35" s="11">
        <v>0</v>
      </c>
      <c r="BJ35" s="11">
        <v>0</v>
      </c>
      <c r="BK35" s="11">
        <v>0</v>
      </c>
      <c r="BL35" s="11">
        <v>0</v>
      </c>
      <c r="BM35" s="11">
        <v>0</v>
      </c>
      <c r="BN35" s="11">
        <v>0</v>
      </c>
      <c r="BO35" s="11">
        <v>0</v>
      </c>
      <c r="BQ35" s="11">
        <v>0</v>
      </c>
      <c r="BR35" s="11">
        <v>0</v>
      </c>
      <c r="BS35" s="11">
        <v>0</v>
      </c>
      <c r="BT35" s="11">
        <v>0</v>
      </c>
      <c r="BU35" s="11">
        <v>0</v>
      </c>
      <c r="BV35" s="11">
        <v>0</v>
      </c>
      <c r="BW35" s="11">
        <v>0</v>
      </c>
      <c r="BX35" s="11">
        <v>0</v>
      </c>
      <c r="BY35" s="11">
        <v>0</v>
      </c>
      <c r="BZ35" s="11">
        <v>0</v>
      </c>
      <c r="CA35" s="11">
        <v>0</v>
      </c>
      <c r="CB35" s="11">
        <v>0</v>
      </c>
    </row>
    <row r="36" spans="2:80" ht="15.75" x14ac:dyDescent="0.25">
      <c r="B36" s="10" t="s">
        <v>109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Q36" s="11">
        <v>0</v>
      </c>
      <c r="R36" s="11">
        <v>0</v>
      </c>
      <c r="S36" s="11">
        <v>0</v>
      </c>
      <c r="T36" s="11">
        <v>0</v>
      </c>
      <c r="U36" s="11">
        <v>0</v>
      </c>
      <c r="V36" s="11">
        <v>0</v>
      </c>
      <c r="W36" s="11">
        <v>0</v>
      </c>
      <c r="X36" s="11">
        <v>0</v>
      </c>
      <c r="Y36" s="11">
        <v>0</v>
      </c>
      <c r="Z36" s="11">
        <v>0</v>
      </c>
      <c r="AA36" s="11">
        <v>0</v>
      </c>
      <c r="AB36" s="11">
        <v>0</v>
      </c>
      <c r="AD36" s="11">
        <v>0</v>
      </c>
      <c r="AE36" s="11">
        <v>0</v>
      </c>
      <c r="AF36" s="11">
        <v>0</v>
      </c>
      <c r="AG36" s="11">
        <v>0</v>
      </c>
      <c r="AH36" s="11">
        <v>0</v>
      </c>
      <c r="AI36" s="11">
        <v>0</v>
      </c>
      <c r="AJ36" s="11">
        <v>0</v>
      </c>
      <c r="AK36" s="11">
        <v>0</v>
      </c>
      <c r="AL36" s="11">
        <v>0</v>
      </c>
      <c r="AM36" s="11">
        <v>0</v>
      </c>
      <c r="AN36" s="11">
        <v>0</v>
      </c>
      <c r="AO36" s="11">
        <v>0</v>
      </c>
      <c r="AQ36" s="11">
        <v>0</v>
      </c>
      <c r="AR36" s="11">
        <v>0</v>
      </c>
      <c r="AS36" s="11">
        <v>0</v>
      </c>
      <c r="AT36" s="11">
        <v>0</v>
      </c>
      <c r="AU36" s="11">
        <v>0</v>
      </c>
      <c r="AV36" s="11">
        <v>0</v>
      </c>
      <c r="AW36" s="11">
        <v>0</v>
      </c>
      <c r="AX36" s="11">
        <v>0</v>
      </c>
      <c r="AY36" s="11">
        <v>0</v>
      </c>
      <c r="AZ36" s="11">
        <v>0</v>
      </c>
      <c r="BA36" s="11">
        <v>0</v>
      </c>
      <c r="BB36" s="11">
        <v>0</v>
      </c>
      <c r="BD36" s="11">
        <v>0</v>
      </c>
      <c r="BE36" s="11">
        <v>0</v>
      </c>
      <c r="BF36" s="11">
        <v>0</v>
      </c>
      <c r="BG36" s="11">
        <v>0</v>
      </c>
      <c r="BH36" s="11">
        <v>0</v>
      </c>
      <c r="BI36" s="11">
        <v>0</v>
      </c>
      <c r="BJ36" s="11">
        <v>0</v>
      </c>
      <c r="BK36" s="11">
        <v>0</v>
      </c>
      <c r="BL36" s="11">
        <v>0</v>
      </c>
      <c r="BM36" s="11">
        <v>0</v>
      </c>
      <c r="BN36" s="11">
        <v>0</v>
      </c>
      <c r="BO36" s="11">
        <v>0</v>
      </c>
      <c r="BQ36" s="11">
        <v>0</v>
      </c>
      <c r="BR36" s="11">
        <v>0</v>
      </c>
      <c r="BS36" s="11">
        <v>0</v>
      </c>
      <c r="BT36" s="11">
        <v>0</v>
      </c>
      <c r="BU36" s="11">
        <v>0</v>
      </c>
      <c r="BV36" s="11">
        <v>0</v>
      </c>
      <c r="BW36" s="11">
        <v>0</v>
      </c>
      <c r="BX36" s="11">
        <v>0</v>
      </c>
      <c r="BY36" s="11">
        <v>0</v>
      </c>
      <c r="BZ36" s="11">
        <v>0</v>
      </c>
      <c r="CA36" s="11">
        <v>0</v>
      </c>
      <c r="CB36" s="11">
        <v>0</v>
      </c>
    </row>
    <row r="37" spans="2:80" ht="15.75" x14ac:dyDescent="0.25">
      <c r="B37" s="8" t="s">
        <v>106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Q37" s="9">
        <v>0</v>
      </c>
      <c r="R37" s="9">
        <v>0</v>
      </c>
      <c r="S37" s="9">
        <v>0</v>
      </c>
      <c r="T37" s="9">
        <v>0</v>
      </c>
      <c r="U37" s="9">
        <v>0</v>
      </c>
      <c r="V37" s="9">
        <v>0</v>
      </c>
      <c r="W37" s="9">
        <v>0</v>
      </c>
      <c r="X37" s="9">
        <v>0</v>
      </c>
      <c r="Y37" s="9">
        <v>0</v>
      </c>
      <c r="Z37" s="9">
        <v>0</v>
      </c>
      <c r="AA37" s="9">
        <v>0</v>
      </c>
      <c r="AB37" s="9">
        <v>0</v>
      </c>
      <c r="AD37" s="9">
        <v>0</v>
      </c>
      <c r="AE37" s="9">
        <v>0</v>
      </c>
      <c r="AF37" s="9">
        <v>0</v>
      </c>
      <c r="AG37" s="9">
        <v>0</v>
      </c>
      <c r="AH37" s="9">
        <v>0</v>
      </c>
      <c r="AI37" s="9">
        <v>0</v>
      </c>
      <c r="AJ37" s="9">
        <v>0</v>
      </c>
      <c r="AK37" s="9">
        <v>0</v>
      </c>
      <c r="AL37" s="9">
        <v>0</v>
      </c>
      <c r="AM37" s="9">
        <v>0</v>
      </c>
      <c r="AN37" s="9">
        <v>0</v>
      </c>
      <c r="AO37" s="9">
        <v>0</v>
      </c>
      <c r="AQ37" s="9">
        <v>0</v>
      </c>
      <c r="AR37" s="9">
        <v>0</v>
      </c>
      <c r="AS37" s="9">
        <v>0</v>
      </c>
      <c r="AT37" s="9">
        <v>0</v>
      </c>
      <c r="AU37" s="9">
        <v>0</v>
      </c>
      <c r="AV37" s="9">
        <v>0</v>
      </c>
      <c r="AW37" s="9">
        <v>0</v>
      </c>
      <c r="AX37" s="9">
        <v>0</v>
      </c>
      <c r="AY37" s="9">
        <v>0</v>
      </c>
      <c r="AZ37" s="9">
        <v>0</v>
      </c>
      <c r="BA37" s="9">
        <v>0</v>
      </c>
      <c r="BB37" s="9">
        <v>0</v>
      </c>
      <c r="BD37" s="9">
        <v>0</v>
      </c>
      <c r="BE37" s="9">
        <v>0</v>
      </c>
      <c r="BF37" s="9">
        <v>0</v>
      </c>
      <c r="BG37" s="9">
        <v>0</v>
      </c>
      <c r="BH37" s="9">
        <v>0</v>
      </c>
      <c r="BI37" s="9">
        <v>0</v>
      </c>
      <c r="BJ37" s="9">
        <v>0</v>
      </c>
      <c r="BK37" s="9">
        <v>0</v>
      </c>
      <c r="BL37" s="9">
        <v>0</v>
      </c>
      <c r="BM37" s="9">
        <v>0</v>
      </c>
      <c r="BN37" s="9">
        <v>0</v>
      </c>
      <c r="BO37" s="9">
        <v>0</v>
      </c>
      <c r="BQ37" s="9">
        <v>0</v>
      </c>
      <c r="BR37" s="9">
        <v>0</v>
      </c>
      <c r="BS37" s="9">
        <v>0</v>
      </c>
      <c r="BT37" s="9">
        <v>0</v>
      </c>
      <c r="BU37" s="9">
        <v>0</v>
      </c>
      <c r="BV37" s="9">
        <v>0</v>
      </c>
      <c r="BW37" s="9">
        <v>0</v>
      </c>
      <c r="BX37" s="9">
        <v>0</v>
      </c>
      <c r="BY37" s="9">
        <v>0</v>
      </c>
      <c r="BZ37" s="9">
        <v>0</v>
      </c>
      <c r="CA37" s="9">
        <v>0</v>
      </c>
      <c r="CB37" s="9">
        <v>0</v>
      </c>
    </row>
    <row r="38" spans="2:80" ht="15.75" x14ac:dyDescent="0.25">
      <c r="B38" s="8" t="s">
        <v>190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Q38" s="9">
        <v>0</v>
      </c>
      <c r="R38" s="9">
        <v>0</v>
      </c>
      <c r="S38" s="9">
        <v>0</v>
      </c>
      <c r="T38" s="9">
        <v>0</v>
      </c>
      <c r="U38" s="9">
        <v>0</v>
      </c>
      <c r="V38" s="9">
        <v>0</v>
      </c>
      <c r="W38" s="9">
        <v>0</v>
      </c>
      <c r="X38" s="9">
        <v>0</v>
      </c>
      <c r="Y38" s="9">
        <v>0</v>
      </c>
      <c r="Z38" s="9">
        <v>0</v>
      </c>
      <c r="AA38" s="9">
        <v>0</v>
      </c>
      <c r="AB38" s="9">
        <v>0</v>
      </c>
      <c r="AD38" s="9">
        <v>0</v>
      </c>
      <c r="AE38" s="9">
        <v>0</v>
      </c>
      <c r="AF38" s="9">
        <v>0</v>
      </c>
      <c r="AG38" s="9">
        <v>0</v>
      </c>
      <c r="AH38" s="9">
        <v>0</v>
      </c>
      <c r="AI38" s="9">
        <v>0</v>
      </c>
      <c r="AJ38" s="9">
        <v>0</v>
      </c>
      <c r="AK38" s="9">
        <v>0</v>
      </c>
      <c r="AL38" s="9">
        <v>0</v>
      </c>
      <c r="AM38" s="9">
        <v>0</v>
      </c>
      <c r="AN38" s="9">
        <v>0</v>
      </c>
      <c r="AO38" s="9">
        <v>0</v>
      </c>
      <c r="AQ38" s="9">
        <v>0</v>
      </c>
      <c r="AR38" s="9">
        <v>0</v>
      </c>
      <c r="AS38" s="9">
        <v>0</v>
      </c>
      <c r="AT38" s="9">
        <v>0</v>
      </c>
      <c r="AU38" s="9">
        <v>0</v>
      </c>
      <c r="AV38" s="9">
        <v>0</v>
      </c>
      <c r="AW38" s="9">
        <v>0</v>
      </c>
      <c r="AX38" s="9">
        <v>0</v>
      </c>
      <c r="AY38" s="9">
        <v>0</v>
      </c>
      <c r="AZ38" s="9">
        <v>0</v>
      </c>
      <c r="BA38" s="9">
        <v>0</v>
      </c>
      <c r="BB38" s="9">
        <v>0</v>
      </c>
      <c r="BD38" s="9">
        <v>0</v>
      </c>
      <c r="BE38" s="9">
        <v>0</v>
      </c>
      <c r="BF38" s="9">
        <v>0</v>
      </c>
      <c r="BG38" s="9">
        <v>0</v>
      </c>
      <c r="BH38" s="9">
        <v>0</v>
      </c>
      <c r="BI38" s="9">
        <v>0</v>
      </c>
      <c r="BJ38" s="9">
        <v>0</v>
      </c>
      <c r="BK38" s="9">
        <v>0</v>
      </c>
      <c r="BL38" s="9">
        <v>0</v>
      </c>
      <c r="BM38" s="9">
        <v>0</v>
      </c>
      <c r="BN38" s="9">
        <v>0</v>
      </c>
      <c r="BO38" s="9">
        <v>0</v>
      </c>
      <c r="BP38" s="9"/>
      <c r="BQ38" s="9">
        <v>0</v>
      </c>
      <c r="BR38" s="9">
        <v>0</v>
      </c>
      <c r="BS38" s="9">
        <v>0</v>
      </c>
      <c r="BT38" s="9">
        <v>0</v>
      </c>
      <c r="BU38" s="9">
        <v>0</v>
      </c>
      <c r="BV38" s="9">
        <v>0</v>
      </c>
      <c r="BW38" s="9">
        <v>0</v>
      </c>
      <c r="BX38" s="9">
        <v>0</v>
      </c>
      <c r="BY38" s="9">
        <v>0</v>
      </c>
      <c r="BZ38" s="9">
        <v>0</v>
      </c>
      <c r="CA38" s="9">
        <v>0</v>
      </c>
      <c r="CB38" s="9">
        <v>0</v>
      </c>
    </row>
    <row r="39" spans="2:80" ht="15.75" x14ac:dyDescent="0.25">
      <c r="B39" s="10" t="s">
        <v>117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Q39" s="11">
        <v>0</v>
      </c>
      <c r="R39" s="11">
        <v>0</v>
      </c>
      <c r="S39" s="11">
        <v>0</v>
      </c>
      <c r="T39" s="11">
        <v>0</v>
      </c>
      <c r="U39" s="11">
        <v>0</v>
      </c>
      <c r="V39" s="11">
        <v>0</v>
      </c>
      <c r="W39" s="11">
        <v>0</v>
      </c>
      <c r="X39" s="11">
        <v>0</v>
      </c>
      <c r="Y39" s="11">
        <v>0</v>
      </c>
      <c r="Z39" s="11">
        <v>0</v>
      </c>
      <c r="AA39" s="11">
        <v>0</v>
      </c>
      <c r="AB39" s="11">
        <v>0</v>
      </c>
      <c r="AD39" s="11">
        <v>0</v>
      </c>
      <c r="AE39" s="11">
        <v>0</v>
      </c>
      <c r="AF39" s="11">
        <v>0</v>
      </c>
      <c r="AG39" s="11">
        <v>0</v>
      </c>
      <c r="AH39" s="11">
        <v>0</v>
      </c>
      <c r="AI39" s="11">
        <v>0</v>
      </c>
      <c r="AJ39" s="11">
        <v>0</v>
      </c>
      <c r="AK39" s="11">
        <v>0</v>
      </c>
      <c r="AL39" s="11">
        <v>0</v>
      </c>
      <c r="AM39" s="11">
        <v>0</v>
      </c>
      <c r="AN39" s="11">
        <v>0</v>
      </c>
      <c r="AO39" s="11">
        <v>0</v>
      </c>
      <c r="AQ39" s="11">
        <v>0</v>
      </c>
      <c r="AR39" s="11">
        <v>0</v>
      </c>
      <c r="AS39" s="11">
        <v>0</v>
      </c>
      <c r="AT39" s="11">
        <v>0</v>
      </c>
      <c r="AU39" s="11">
        <v>0</v>
      </c>
      <c r="AV39" s="11">
        <v>0</v>
      </c>
      <c r="AW39" s="11">
        <v>0</v>
      </c>
      <c r="AX39" s="11">
        <v>0</v>
      </c>
      <c r="AY39" s="11">
        <v>0</v>
      </c>
      <c r="AZ39" s="11">
        <v>0</v>
      </c>
      <c r="BA39" s="11">
        <v>0</v>
      </c>
      <c r="BB39" s="11">
        <v>0</v>
      </c>
      <c r="BD39" s="11">
        <v>0</v>
      </c>
      <c r="BE39" s="11">
        <v>0</v>
      </c>
      <c r="BF39" s="11">
        <v>0</v>
      </c>
      <c r="BG39" s="11">
        <v>0</v>
      </c>
      <c r="BH39" s="11">
        <v>0</v>
      </c>
      <c r="BI39" s="11">
        <v>0</v>
      </c>
      <c r="BJ39" s="11">
        <v>0</v>
      </c>
      <c r="BK39" s="11">
        <v>0</v>
      </c>
      <c r="BL39" s="11">
        <v>0</v>
      </c>
      <c r="BM39" s="11">
        <v>0</v>
      </c>
      <c r="BN39" s="11">
        <v>0</v>
      </c>
      <c r="BO39" s="11">
        <v>0</v>
      </c>
      <c r="BQ39" s="11">
        <v>0</v>
      </c>
      <c r="BR39" s="11">
        <v>0</v>
      </c>
      <c r="BS39" s="11">
        <v>0</v>
      </c>
      <c r="BT39" s="11">
        <v>0</v>
      </c>
      <c r="BU39" s="11">
        <v>0</v>
      </c>
      <c r="BV39" s="11">
        <v>0</v>
      </c>
      <c r="BW39" s="11">
        <v>0</v>
      </c>
      <c r="BX39" s="11">
        <v>0</v>
      </c>
      <c r="BY39" s="11">
        <v>0</v>
      </c>
      <c r="BZ39" s="11">
        <v>0</v>
      </c>
      <c r="CA39" s="11">
        <v>0</v>
      </c>
      <c r="CB39" s="11">
        <v>0</v>
      </c>
    </row>
    <row r="40" spans="2:80" ht="15.75" x14ac:dyDescent="0.25">
      <c r="B40" s="10" t="s">
        <v>114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Q40" s="11">
        <v>0</v>
      </c>
      <c r="R40" s="11">
        <v>0</v>
      </c>
      <c r="S40" s="11">
        <v>0</v>
      </c>
      <c r="T40" s="11">
        <v>0</v>
      </c>
      <c r="U40" s="11">
        <v>0</v>
      </c>
      <c r="V40" s="11">
        <v>0</v>
      </c>
      <c r="W40" s="11">
        <v>0</v>
      </c>
      <c r="X40" s="11">
        <v>0</v>
      </c>
      <c r="Y40" s="11">
        <v>0</v>
      </c>
      <c r="Z40" s="11">
        <v>0</v>
      </c>
      <c r="AA40" s="11">
        <v>0</v>
      </c>
      <c r="AB40" s="11">
        <v>0</v>
      </c>
      <c r="AD40" s="11">
        <v>0</v>
      </c>
      <c r="AE40" s="11">
        <v>0</v>
      </c>
      <c r="AF40" s="11">
        <v>0</v>
      </c>
      <c r="AG40" s="11">
        <v>0</v>
      </c>
      <c r="AH40" s="11">
        <v>0</v>
      </c>
      <c r="AI40" s="11">
        <v>0</v>
      </c>
      <c r="AJ40" s="11">
        <v>0</v>
      </c>
      <c r="AK40" s="11">
        <v>0</v>
      </c>
      <c r="AL40" s="11">
        <v>0</v>
      </c>
      <c r="AM40" s="11">
        <v>0</v>
      </c>
      <c r="AN40" s="11">
        <v>0</v>
      </c>
      <c r="AO40" s="11">
        <v>0</v>
      </c>
      <c r="AQ40" s="11">
        <v>0</v>
      </c>
      <c r="AR40" s="11">
        <v>0</v>
      </c>
      <c r="AS40" s="11">
        <v>0</v>
      </c>
      <c r="AT40" s="11">
        <v>0</v>
      </c>
      <c r="AU40" s="11">
        <v>0</v>
      </c>
      <c r="AV40" s="11">
        <v>0</v>
      </c>
      <c r="AW40" s="11">
        <v>0</v>
      </c>
      <c r="AX40" s="11">
        <v>0</v>
      </c>
      <c r="AY40" s="11">
        <v>0</v>
      </c>
      <c r="AZ40" s="11">
        <v>0</v>
      </c>
      <c r="BA40" s="11">
        <v>0</v>
      </c>
      <c r="BB40" s="11">
        <v>0</v>
      </c>
      <c r="BD40" s="11">
        <v>0</v>
      </c>
      <c r="BE40" s="11">
        <v>0</v>
      </c>
      <c r="BF40" s="11">
        <v>0</v>
      </c>
      <c r="BG40" s="11">
        <v>0</v>
      </c>
      <c r="BH40" s="11">
        <v>0</v>
      </c>
      <c r="BI40" s="11">
        <v>0</v>
      </c>
      <c r="BJ40" s="11">
        <v>0</v>
      </c>
      <c r="BK40" s="11">
        <v>0</v>
      </c>
      <c r="BL40" s="11">
        <v>0</v>
      </c>
      <c r="BM40" s="11">
        <v>0</v>
      </c>
      <c r="BN40" s="11">
        <v>0</v>
      </c>
      <c r="BO40" s="11">
        <v>0</v>
      </c>
      <c r="BQ40" s="11">
        <v>0</v>
      </c>
      <c r="BR40" s="11">
        <v>0</v>
      </c>
      <c r="BS40" s="11">
        <v>0</v>
      </c>
      <c r="BT40" s="11">
        <v>0</v>
      </c>
      <c r="BU40" s="11">
        <v>0</v>
      </c>
      <c r="BV40" s="11">
        <v>0</v>
      </c>
      <c r="BW40" s="11">
        <v>0</v>
      </c>
      <c r="BX40" s="11">
        <v>0</v>
      </c>
      <c r="BY40" s="11">
        <v>0</v>
      </c>
      <c r="BZ40" s="11">
        <v>0</v>
      </c>
      <c r="CA40" s="11">
        <v>0</v>
      </c>
      <c r="CB40" s="11">
        <v>0</v>
      </c>
    </row>
    <row r="41" spans="2:80" ht="15.75" x14ac:dyDescent="0.25">
      <c r="B41" s="10" t="s">
        <v>115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Q41" s="11">
        <v>0</v>
      </c>
      <c r="R41" s="11">
        <v>0</v>
      </c>
      <c r="S41" s="11">
        <v>0</v>
      </c>
      <c r="T41" s="11">
        <v>0</v>
      </c>
      <c r="U41" s="11">
        <v>0</v>
      </c>
      <c r="V41" s="11">
        <v>0</v>
      </c>
      <c r="W41" s="11">
        <v>0</v>
      </c>
      <c r="X41" s="11">
        <v>0</v>
      </c>
      <c r="Y41" s="11">
        <v>0</v>
      </c>
      <c r="Z41" s="11">
        <v>0</v>
      </c>
      <c r="AA41" s="11">
        <v>0</v>
      </c>
      <c r="AB41" s="11">
        <v>0</v>
      </c>
      <c r="AD41" s="11">
        <v>0</v>
      </c>
      <c r="AE41" s="11">
        <v>0</v>
      </c>
      <c r="AF41" s="11">
        <v>0</v>
      </c>
      <c r="AG41" s="11">
        <v>0</v>
      </c>
      <c r="AH41" s="11">
        <v>0</v>
      </c>
      <c r="AI41" s="11">
        <v>0</v>
      </c>
      <c r="AJ41" s="11">
        <v>0</v>
      </c>
      <c r="AK41" s="11">
        <v>0</v>
      </c>
      <c r="AL41" s="11">
        <v>0</v>
      </c>
      <c r="AM41" s="11">
        <v>0</v>
      </c>
      <c r="AN41" s="11">
        <v>0</v>
      </c>
      <c r="AO41" s="11">
        <v>0</v>
      </c>
      <c r="AQ41" s="11">
        <v>0</v>
      </c>
      <c r="AR41" s="11">
        <v>0</v>
      </c>
      <c r="AS41" s="11">
        <v>0</v>
      </c>
      <c r="AT41" s="11">
        <v>0</v>
      </c>
      <c r="AU41" s="11">
        <v>0</v>
      </c>
      <c r="AV41" s="11">
        <v>0</v>
      </c>
      <c r="AW41" s="11">
        <v>0</v>
      </c>
      <c r="AX41" s="11">
        <v>0</v>
      </c>
      <c r="AY41" s="11">
        <v>0</v>
      </c>
      <c r="AZ41" s="11">
        <v>0</v>
      </c>
      <c r="BA41" s="11">
        <v>0</v>
      </c>
      <c r="BB41" s="11">
        <v>0</v>
      </c>
      <c r="BD41" s="11">
        <v>0</v>
      </c>
      <c r="BE41" s="11">
        <v>0</v>
      </c>
      <c r="BF41" s="11">
        <v>0</v>
      </c>
      <c r="BG41" s="11">
        <v>0</v>
      </c>
      <c r="BH41" s="11">
        <v>0</v>
      </c>
      <c r="BI41" s="11">
        <v>0</v>
      </c>
      <c r="BJ41" s="11">
        <v>0</v>
      </c>
      <c r="BK41" s="11">
        <v>0</v>
      </c>
      <c r="BL41" s="11">
        <v>0</v>
      </c>
      <c r="BM41" s="11">
        <v>0</v>
      </c>
      <c r="BN41" s="11">
        <v>0</v>
      </c>
      <c r="BO41" s="11">
        <v>0</v>
      </c>
      <c r="BQ41" s="11">
        <v>0</v>
      </c>
      <c r="BR41" s="11">
        <v>0</v>
      </c>
      <c r="BS41" s="11">
        <v>0</v>
      </c>
      <c r="BT41" s="11">
        <v>0</v>
      </c>
      <c r="BU41" s="11">
        <v>0</v>
      </c>
      <c r="BV41" s="11">
        <v>0</v>
      </c>
      <c r="BW41" s="11">
        <v>0</v>
      </c>
      <c r="BX41" s="11">
        <v>0</v>
      </c>
      <c r="BY41" s="11">
        <v>0</v>
      </c>
      <c r="BZ41" s="11">
        <v>0</v>
      </c>
      <c r="CA41" s="11">
        <v>0</v>
      </c>
      <c r="CB41" s="11">
        <v>0</v>
      </c>
    </row>
    <row r="42" spans="2:80" ht="15.75" x14ac:dyDescent="0.25">
      <c r="B42" s="10" t="s">
        <v>116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Q42" s="11">
        <v>0</v>
      </c>
      <c r="R42" s="11">
        <v>0</v>
      </c>
      <c r="S42" s="11">
        <v>0</v>
      </c>
      <c r="T42" s="11">
        <v>0</v>
      </c>
      <c r="U42" s="11">
        <v>0</v>
      </c>
      <c r="V42" s="11">
        <v>0</v>
      </c>
      <c r="W42" s="11">
        <v>0</v>
      </c>
      <c r="X42" s="11">
        <v>0</v>
      </c>
      <c r="Y42" s="11">
        <v>0</v>
      </c>
      <c r="Z42" s="11">
        <v>0</v>
      </c>
      <c r="AA42" s="11">
        <v>0</v>
      </c>
      <c r="AB42" s="11">
        <v>0</v>
      </c>
      <c r="AD42" s="11">
        <v>0</v>
      </c>
      <c r="AE42" s="11">
        <v>0</v>
      </c>
      <c r="AF42" s="11">
        <v>0</v>
      </c>
      <c r="AG42" s="11">
        <v>0</v>
      </c>
      <c r="AH42" s="11">
        <v>0</v>
      </c>
      <c r="AI42" s="11">
        <v>0</v>
      </c>
      <c r="AJ42" s="11">
        <v>0</v>
      </c>
      <c r="AK42" s="11">
        <v>0</v>
      </c>
      <c r="AL42" s="11">
        <v>0</v>
      </c>
      <c r="AM42" s="11">
        <v>0</v>
      </c>
      <c r="AN42" s="11">
        <v>0</v>
      </c>
      <c r="AO42" s="11">
        <v>0</v>
      </c>
      <c r="AQ42" s="11">
        <v>0</v>
      </c>
      <c r="AR42" s="11">
        <v>0</v>
      </c>
      <c r="AS42" s="11">
        <v>0</v>
      </c>
      <c r="AT42" s="11">
        <v>0</v>
      </c>
      <c r="AU42" s="11">
        <v>0</v>
      </c>
      <c r="AV42" s="11">
        <v>0</v>
      </c>
      <c r="AW42" s="11">
        <v>0</v>
      </c>
      <c r="AX42" s="11">
        <v>0</v>
      </c>
      <c r="AY42" s="11">
        <v>0</v>
      </c>
      <c r="AZ42" s="11">
        <v>0</v>
      </c>
      <c r="BA42" s="11">
        <v>0</v>
      </c>
      <c r="BB42" s="11">
        <v>0</v>
      </c>
      <c r="BD42" s="11">
        <v>0</v>
      </c>
      <c r="BE42" s="11">
        <v>0</v>
      </c>
      <c r="BF42" s="11">
        <v>0</v>
      </c>
      <c r="BG42" s="11">
        <v>0</v>
      </c>
      <c r="BH42" s="11">
        <v>0</v>
      </c>
      <c r="BI42" s="11">
        <v>0</v>
      </c>
      <c r="BJ42" s="11">
        <v>0</v>
      </c>
      <c r="BK42" s="11">
        <v>0</v>
      </c>
      <c r="BL42" s="11">
        <v>0</v>
      </c>
      <c r="BM42" s="11">
        <v>0</v>
      </c>
      <c r="BN42" s="11">
        <v>0</v>
      </c>
      <c r="BO42" s="11">
        <v>0</v>
      </c>
      <c r="BQ42" s="11">
        <v>0</v>
      </c>
      <c r="BR42" s="11">
        <v>0</v>
      </c>
      <c r="BS42" s="11">
        <v>0</v>
      </c>
      <c r="BT42" s="11">
        <v>0</v>
      </c>
      <c r="BU42" s="11">
        <v>0</v>
      </c>
      <c r="BV42" s="11">
        <v>0</v>
      </c>
      <c r="BW42" s="11">
        <v>0</v>
      </c>
      <c r="BX42" s="11">
        <v>0</v>
      </c>
      <c r="BY42" s="11">
        <v>0</v>
      </c>
      <c r="BZ42" s="11">
        <v>0</v>
      </c>
      <c r="CA42" s="11">
        <v>0</v>
      </c>
      <c r="CB42" s="11">
        <v>0</v>
      </c>
    </row>
  </sheetData>
  <mergeCells count="146">
    <mergeCell ref="B25:B26"/>
    <mergeCell ref="D25:D26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O25:O26"/>
    <mergeCell ref="Q25:Q26"/>
    <mergeCell ref="R25:R26"/>
    <mergeCell ref="S25:S26"/>
    <mergeCell ref="T25:T26"/>
    <mergeCell ref="U25:U26"/>
    <mergeCell ref="V25:V26"/>
    <mergeCell ref="W25:W26"/>
    <mergeCell ref="X25:X26"/>
    <mergeCell ref="Y25:Y26"/>
    <mergeCell ref="Z25:Z26"/>
    <mergeCell ref="AA25:AA26"/>
    <mergeCell ref="AB25:AB26"/>
    <mergeCell ref="AD25:AD26"/>
    <mergeCell ref="AE25:AE26"/>
    <mergeCell ref="AF25:AF26"/>
    <mergeCell ref="AG25:AG26"/>
    <mergeCell ref="AH25:AH26"/>
    <mergeCell ref="AI25:AI26"/>
    <mergeCell ref="AJ25:AJ26"/>
    <mergeCell ref="AK25:AK26"/>
    <mergeCell ref="AL25:AL26"/>
    <mergeCell ref="AM25:AM26"/>
    <mergeCell ref="AN25:AN26"/>
    <mergeCell ref="AO25:AO26"/>
    <mergeCell ref="AQ25:AQ26"/>
    <mergeCell ref="AR25:AR26"/>
    <mergeCell ref="AS25:AS26"/>
    <mergeCell ref="AT25:AT26"/>
    <mergeCell ref="AU25:AU26"/>
    <mergeCell ref="AV25:AV26"/>
    <mergeCell ref="AW25:AW26"/>
    <mergeCell ref="AX25:AX26"/>
    <mergeCell ref="AY25:AY26"/>
    <mergeCell ref="AZ25:AZ26"/>
    <mergeCell ref="BA25:BA26"/>
    <mergeCell ref="BB25:BB26"/>
    <mergeCell ref="BD25:BD26"/>
    <mergeCell ref="BE25:BE26"/>
    <mergeCell ref="BF25:BF26"/>
    <mergeCell ref="BG25:BG26"/>
    <mergeCell ref="BH25:BH26"/>
    <mergeCell ref="BI25:BI26"/>
    <mergeCell ref="BJ25:BJ26"/>
    <mergeCell ref="BK25:BK26"/>
    <mergeCell ref="BL25:BL26"/>
    <mergeCell ref="BM25:BM26"/>
    <mergeCell ref="BN25:BN26"/>
    <mergeCell ref="BO25:BO26"/>
    <mergeCell ref="BQ25:BQ26"/>
    <mergeCell ref="BR25:BR26"/>
    <mergeCell ref="CB25:CB26"/>
    <mergeCell ref="CA4:CA5"/>
    <mergeCell ref="CB4:CB5"/>
    <mergeCell ref="BV4:BV5"/>
    <mergeCell ref="BW4:BW5"/>
    <mergeCell ref="BX4:BX5"/>
    <mergeCell ref="BY4:BY5"/>
    <mergeCell ref="BZ4:BZ5"/>
    <mergeCell ref="BQ4:BQ5"/>
    <mergeCell ref="BR4:BR5"/>
    <mergeCell ref="BS4:BS5"/>
    <mergeCell ref="BT4:BT5"/>
    <mergeCell ref="BU4:BU5"/>
    <mergeCell ref="BS25:BS26"/>
    <mergeCell ref="BT25:BT26"/>
    <mergeCell ref="BU25:BU26"/>
    <mergeCell ref="BV25:BV26"/>
    <mergeCell ref="BW25:BW26"/>
    <mergeCell ref="BX25:BX26"/>
    <mergeCell ref="BY25:BY26"/>
    <mergeCell ref="BZ25:BZ26"/>
    <mergeCell ref="CA25:CA26"/>
    <mergeCell ref="B4:B5"/>
    <mergeCell ref="D4:D5"/>
    <mergeCell ref="E4:E5"/>
    <mergeCell ref="F4:F5"/>
    <mergeCell ref="G4:G5"/>
    <mergeCell ref="N4:N5"/>
    <mergeCell ref="O4:O5"/>
    <mergeCell ref="Q4:Q5"/>
    <mergeCell ref="R4:R5"/>
    <mergeCell ref="H4:H5"/>
    <mergeCell ref="I4:I5"/>
    <mergeCell ref="J4:J5"/>
    <mergeCell ref="K4:K5"/>
    <mergeCell ref="L4:L5"/>
    <mergeCell ref="M4:M5"/>
    <mergeCell ref="S4:S5"/>
    <mergeCell ref="T4:T5"/>
    <mergeCell ref="AH4:AH5"/>
    <mergeCell ref="V4:V5"/>
    <mergeCell ref="W4:W5"/>
    <mergeCell ref="X4:X5"/>
    <mergeCell ref="Y4:Y5"/>
    <mergeCell ref="Z4:Z5"/>
    <mergeCell ref="AA4:AA5"/>
    <mergeCell ref="AB4:AB5"/>
    <mergeCell ref="U4:U5"/>
    <mergeCell ref="AR4:AR5"/>
    <mergeCell ref="AD4:AD5"/>
    <mergeCell ref="AE4:AE5"/>
    <mergeCell ref="AF4:AF5"/>
    <mergeCell ref="AG4:AG5"/>
    <mergeCell ref="AI4:AI5"/>
    <mergeCell ref="AJ4:AJ5"/>
    <mergeCell ref="AK4:AK5"/>
    <mergeCell ref="AL4:AL5"/>
    <mergeCell ref="AM4:AM5"/>
    <mergeCell ref="AN4:AN5"/>
    <mergeCell ref="AO4:AO5"/>
    <mergeCell ref="AQ4:AQ5"/>
    <mergeCell ref="AS4:AS5"/>
    <mergeCell ref="AT4:AT5"/>
    <mergeCell ref="BH4:BH5"/>
    <mergeCell ref="AV4:AV5"/>
    <mergeCell ref="AW4:AW5"/>
    <mergeCell ref="AX4:AX5"/>
    <mergeCell ref="AY4:AY5"/>
    <mergeCell ref="AZ4:AZ5"/>
    <mergeCell ref="BA4:BA5"/>
    <mergeCell ref="BB4:BB5"/>
    <mergeCell ref="AU4:AU5"/>
    <mergeCell ref="BM4:BM5"/>
    <mergeCell ref="BN4:BN5"/>
    <mergeCell ref="BO4:BO5"/>
    <mergeCell ref="BD4:BD5"/>
    <mergeCell ref="BE4:BE5"/>
    <mergeCell ref="BF4:BF5"/>
    <mergeCell ref="BG4:BG5"/>
    <mergeCell ref="BK4:BK5"/>
    <mergeCell ref="BL4:BL5"/>
    <mergeCell ref="BI4:BI5"/>
    <mergeCell ref="BJ4:BJ5"/>
  </mergeCells>
  <pageMargins left="0.511811024" right="0.511811024" top="0.78740157499999996" bottom="0.78740157499999996" header="0.31496062000000002" footer="0.3149606200000000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Planilha18"/>
  <dimension ref="B2:CB21"/>
  <sheetViews>
    <sheetView showGridLines="0" zoomScale="85" zoomScaleNormal="85" workbookViewId="0">
      <pane xSplit="3" ySplit="6" topLeftCell="BB7" activePane="bottomRight" state="frozen"/>
      <selection activeCell="BQ6" sqref="BQ6"/>
      <selection pane="topRight" activeCell="BQ6" sqref="BQ6"/>
      <selection pane="bottomLeft" activeCell="BQ6" sqref="BQ6"/>
      <selection pane="bottomRight"/>
    </sheetView>
  </sheetViews>
  <sheetFormatPr defaultRowHeight="15" x14ac:dyDescent="0.25"/>
  <cols>
    <col min="2" max="2" width="45" customWidth="1"/>
    <col min="3" max="3" width="1.7109375" customWidth="1"/>
    <col min="4" max="15" width="9.85546875" customWidth="1"/>
    <col min="16" max="16" width="1.7109375" customWidth="1"/>
    <col min="17" max="28" width="9.85546875" customWidth="1"/>
    <col min="29" max="29" width="1.7109375" customWidth="1"/>
    <col min="30" max="36" width="9.85546875" customWidth="1"/>
    <col min="37" max="41" width="9.140625" customWidth="1"/>
    <col min="42" max="42" width="1.7109375" customWidth="1"/>
    <col min="43" max="43" width="9.140625" customWidth="1"/>
    <col min="44" max="49" width="9.85546875" customWidth="1"/>
    <col min="50" max="54" width="9.140625" customWidth="1"/>
    <col min="55" max="55" width="1.7109375" customWidth="1"/>
    <col min="56" max="57" width="8.7109375" customWidth="1"/>
    <col min="58" max="58" width="9" customWidth="1"/>
    <col min="59" max="59" width="8.7109375" customWidth="1"/>
    <col min="60" max="60" width="10" customWidth="1"/>
    <col min="61" max="61" width="8.7109375" customWidth="1"/>
    <col min="62" max="65" width="10" customWidth="1"/>
    <col min="66" max="66" width="9.28515625" customWidth="1"/>
    <col min="67" max="67" width="8.85546875" customWidth="1"/>
    <col min="68" max="68" width="1.7109375" customWidth="1"/>
  </cols>
  <sheetData>
    <row r="2" spans="2:80" ht="23.25" x14ac:dyDescent="0.35">
      <c r="B2" s="1" t="s">
        <v>192</v>
      </c>
      <c r="D2" s="2"/>
      <c r="E2" s="4"/>
      <c r="F2" s="4"/>
      <c r="G2" s="2"/>
      <c r="H2" s="2"/>
      <c r="I2" s="3"/>
      <c r="J2" s="2"/>
      <c r="K2" s="2"/>
      <c r="L2" s="4"/>
      <c r="M2" s="4"/>
      <c r="N2" s="2"/>
      <c r="O2" s="2"/>
      <c r="Q2" s="2"/>
      <c r="R2" s="4"/>
      <c r="S2" s="4"/>
      <c r="T2" s="2"/>
      <c r="U2" s="2"/>
      <c r="V2" s="3"/>
      <c r="W2" s="2"/>
      <c r="X2" s="2"/>
      <c r="Y2" s="4"/>
      <c r="Z2" s="4"/>
      <c r="AA2" s="2"/>
      <c r="AB2" s="2"/>
      <c r="AD2" s="2"/>
      <c r="AE2" s="4"/>
      <c r="AF2" s="4"/>
      <c r="AG2" s="2"/>
      <c r="AH2" s="2"/>
      <c r="AI2" s="3"/>
      <c r="AJ2" s="2"/>
      <c r="AK2" s="2"/>
      <c r="AL2" s="2"/>
      <c r="AM2" s="2"/>
      <c r="AN2" s="2"/>
      <c r="AO2" s="2"/>
      <c r="AQ2" s="2"/>
      <c r="AR2" s="4"/>
      <c r="AS2" s="4"/>
      <c r="AT2" s="2"/>
      <c r="AU2" s="2"/>
      <c r="AV2" s="3"/>
      <c r="AW2" s="2"/>
      <c r="AX2" s="2"/>
      <c r="AY2" s="2"/>
      <c r="AZ2" s="2"/>
      <c r="BA2" s="2"/>
      <c r="BB2" s="2"/>
      <c r="BD2" s="2"/>
      <c r="BE2" s="4"/>
      <c r="BF2" s="4"/>
      <c r="BG2" s="2"/>
      <c r="BH2" s="2"/>
      <c r="BI2" s="3"/>
      <c r="BJ2" s="2"/>
      <c r="BK2" s="2"/>
      <c r="BL2" s="2"/>
      <c r="BM2" s="2"/>
      <c r="BN2" s="2"/>
      <c r="BO2" s="2"/>
      <c r="BQ2" s="2"/>
      <c r="BR2" s="4"/>
      <c r="BS2" s="4"/>
      <c r="BT2" s="2"/>
      <c r="BU2" s="2"/>
      <c r="BV2" s="3"/>
      <c r="BW2" s="2"/>
      <c r="BX2" s="2"/>
      <c r="BY2" s="2"/>
      <c r="BZ2" s="2"/>
      <c r="CA2" s="2"/>
      <c r="CB2" s="2"/>
    </row>
    <row r="3" spans="2:80" ht="15.75" x14ac:dyDescent="0.25">
      <c r="B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D3" s="5"/>
      <c r="AE3" s="5"/>
      <c r="AF3" s="5"/>
      <c r="AG3" s="5"/>
      <c r="AH3" s="5"/>
      <c r="AI3" s="5"/>
      <c r="AJ3" s="5"/>
      <c r="AR3" s="5"/>
      <c r="AS3" s="5"/>
      <c r="AT3" s="5"/>
      <c r="AU3" s="5"/>
      <c r="AV3" s="5"/>
      <c r="AW3" s="5"/>
      <c r="BE3" s="5"/>
      <c r="BF3" s="5"/>
      <c r="BG3" s="5"/>
      <c r="BH3" s="5"/>
      <c r="BI3" s="5"/>
      <c r="BJ3" s="5"/>
      <c r="BR3" s="5"/>
      <c r="BS3" s="5"/>
      <c r="BT3" s="5"/>
      <c r="BU3" s="5"/>
      <c r="BV3" s="5"/>
      <c r="BW3" s="5"/>
    </row>
    <row r="4" spans="2:80" ht="15.75" customHeight="1" x14ac:dyDescent="0.25">
      <c r="B4" s="69"/>
      <c r="D4" s="72">
        <v>42370</v>
      </c>
      <c r="E4" s="72" t="s">
        <v>149</v>
      </c>
      <c r="F4" s="72">
        <v>42430</v>
      </c>
      <c r="G4" s="72" t="s">
        <v>150</v>
      </c>
      <c r="H4" s="72" t="s">
        <v>151</v>
      </c>
      <c r="I4" s="72">
        <v>42522</v>
      </c>
      <c r="J4" s="72">
        <v>42552</v>
      </c>
      <c r="K4" s="72" t="s">
        <v>152</v>
      </c>
      <c r="L4" s="72" t="s">
        <v>153</v>
      </c>
      <c r="M4" s="72" t="s">
        <v>154</v>
      </c>
      <c r="N4" s="72">
        <v>42675</v>
      </c>
      <c r="O4" s="72" t="s">
        <v>155</v>
      </c>
      <c r="Q4" s="72">
        <v>42736</v>
      </c>
      <c r="R4" s="72" t="s">
        <v>149</v>
      </c>
      <c r="S4" s="72">
        <v>42795</v>
      </c>
      <c r="T4" s="72" t="s">
        <v>156</v>
      </c>
      <c r="U4" s="72" t="s">
        <v>157</v>
      </c>
      <c r="V4" s="72">
        <v>42887</v>
      </c>
      <c r="W4" s="72">
        <v>42917</v>
      </c>
      <c r="X4" s="72" t="s">
        <v>158</v>
      </c>
      <c r="Y4" s="72" t="s">
        <v>159</v>
      </c>
      <c r="Z4" s="72" t="s">
        <v>160</v>
      </c>
      <c r="AA4" s="72">
        <v>43040</v>
      </c>
      <c r="AB4" s="72" t="s">
        <v>161</v>
      </c>
      <c r="AD4" s="72">
        <v>43101</v>
      </c>
      <c r="AE4" s="72" t="s">
        <v>162</v>
      </c>
      <c r="AF4" s="72">
        <v>43160</v>
      </c>
      <c r="AG4" s="72" t="s">
        <v>163</v>
      </c>
      <c r="AH4" s="72" t="s">
        <v>164</v>
      </c>
      <c r="AI4" s="72">
        <v>43252</v>
      </c>
      <c r="AJ4" s="72">
        <v>43282</v>
      </c>
      <c r="AK4" s="72" t="s">
        <v>165</v>
      </c>
      <c r="AL4" s="72" t="s">
        <v>166</v>
      </c>
      <c r="AM4" s="72" t="s">
        <v>167</v>
      </c>
      <c r="AN4" s="72">
        <v>43405</v>
      </c>
      <c r="AO4" s="72" t="s">
        <v>168</v>
      </c>
      <c r="AQ4" s="70" t="s">
        <v>169</v>
      </c>
      <c r="AR4" s="70" t="s">
        <v>170</v>
      </c>
      <c r="AS4" s="70" t="s">
        <v>171</v>
      </c>
      <c r="AT4" s="70" t="s">
        <v>172</v>
      </c>
      <c r="AU4" s="70" t="s">
        <v>173</v>
      </c>
      <c r="AV4" s="70" t="s">
        <v>174</v>
      </c>
      <c r="AW4" s="70" t="s">
        <v>175</v>
      </c>
      <c r="AX4" s="70" t="s">
        <v>176</v>
      </c>
      <c r="AY4" s="70" t="s">
        <v>177</v>
      </c>
      <c r="AZ4" s="70" t="s">
        <v>178</v>
      </c>
      <c r="BA4" s="70" t="s">
        <v>179</v>
      </c>
      <c r="BB4" s="70" t="s">
        <v>180</v>
      </c>
      <c r="BD4" s="71">
        <v>43831</v>
      </c>
      <c r="BE4" s="70" t="s">
        <v>181</v>
      </c>
      <c r="BF4" s="71">
        <v>43891</v>
      </c>
      <c r="BG4" s="70" t="s">
        <v>182</v>
      </c>
      <c r="BH4" s="70" t="s">
        <v>183</v>
      </c>
      <c r="BI4" s="71">
        <v>43983</v>
      </c>
      <c r="BJ4" s="71">
        <v>44013</v>
      </c>
      <c r="BK4" s="70" t="s">
        <v>184</v>
      </c>
      <c r="BL4" s="70" t="s">
        <v>185</v>
      </c>
      <c r="BM4" s="70" t="s">
        <v>186</v>
      </c>
      <c r="BN4" s="71">
        <v>44136</v>
      </c>
      <c r="BO4" s="70" t="s">
        <v>187</v>
      </c>
      <c r="BQ4" s="71">
        <v>44197</v>
      </c>
      <c r="BR4" s="71">
        <v>44228</v>
      </c>
      <c r="BS4" s="71">
        <v>44256</v>
      </c>
      <c r="BT4" s="71">
        <v>44287</v>
      </c>
      <c r="BU4" s="71">
        <v>44317</v>
      </c>
      <c r="BV4" s="71">
        <v>44348</v>
      </c>
      <c r="BW4" s="71">
        <v>44378</v>
      </c>
      <c r="BX4" s="71">
        <v>44409</v>
      </c>
      <c r="BY4" s="71">
        <v>44440</v>
      </c>
      <c r="BZ4" s="71">
        <v>44470</v>
      </c>
      <c r="CA4" s="71">
        <v>44501</v>
      </c>
      <c r="CB4" s="71">
        <v>44531</v>
      </c>
    </row>
    <row r="5" spans="2:80" ht="15" customHeight="1" x14ac:dyDescent="0.25">
      <c r="B5" s="69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D5" s="70"/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/>
      <c r="BQ5" s="70"/>
      <c r="BR5" s="70"/>
      <c r="BS5" s="70"/>
      <c r="BT5" s="70"/>
      <c r="BU5" s="70"/>
      <c r="BV5" s="70"/>
      <c r="BW5" s="70"/>
      <c r="BX5" s="70"/>
      <c r="BY5" s="70"/>
      <c r="BZ5" s="70"/>
      <c r="CA5" s="70"/>
      <c r="CB5" s="70"/>
    </row>
    <row r="6" spans="2:80" ht="15.75" x14ac:dyDescent="0.25">
      <c r="B6" s="6" t="s">
        <v>188</v>
      </c>
      <c r="D6" s="7">
        <f t="shared" ref="D6:O6" si="0">SUM(D7,D17,D16)</f>
        <v>782.60016200000007</v>
      </c>
      <c r="E6" s="7">
        <f t="shared" si="0"/>
        <v>915.598386</v>
      </c>
      <c r="F6" s="7">
        <f t="shared" si="0"/>
        <v>1103.3704600000001</v>
      </c>
      <c r="G6" s="7">
        <f t="shared" si="0"/>
        <v>1106.6454189999999</v>
      </c>
      <c r="H6" s="7">
        <f t="shared" si="0"/>
        <v>1150.9600420000002</v>
      </c>
      <c r="I6" s="7">
        <f t="shared" si="0"/>
        <v>1164.902116</v>
      </c>
      <c r="J6" s="7">
        <f t="shared" si="0"/>
        <v>1238.2712859999999</v>
      </c>
      <c r="K6" s="7">
        <f t="shared" si="0"/>
        <v>1294.864779</v>
      </c>
      <c r="L6" s="7">
        <f t="shared" si="0"/>
        <v>1156.337863</v>
      </c>
      <c r="M6" s="7">
        <f t="shared" si="0"/>
        <v>1003.7638699999999</v>
      </c>
      <c r="N6" s="7">
        <f t="shared" si="0"/>
        <v>889.10618699999998</v>
      </c>
      <c r="O6" s="7">
        <f t="shared" si="0"/>
        <v>863.95478300000013</v>
      </c>
      <c r="Q6" s="7">
        <f t="shared" ref="Q6:AB6" si="1">SUM(Q7,Q17,Q16)</f>
        <v>710.32095799999991</v>
      </c>
      <c r="R6" s="7">
        <f t="shared" si="1"/>
        <v>873.03154399999994</v>
      </c>
      <c r="S6" s="7">
        <f t="shared" si="1"/>
        <v>1153.4436229999999</v>
      </c>
      <c r="T6" s="7">
        <f t="shared" si="1"/>
        <v>1138.3564959999999</v>
      </c>
      <c r="U6" s="7">
        <f t="shared" si="1"/>
        <v>1287.1355859999999</v>
      </c>
      <c r="V6" s="7">
        <f t="shared" si="1"/>
        <v>1240.0834969999999</v>
      </c>
      <c r="W6" s="7">
        <f t="shared" si="1"/>
        <v>1437.122793</v>
      </c>
      <c r="X6" s="7">
        <f t="shared" si="1"/>
        <v>1483.1181610000001</v>
      </c>
      <c r="Y6" s="7">
        <f t="shared" si="1"/>
        <v>1472.3020979999999</v>
      </c>
      <c r="Z6" s="7">
        <f t="shared" si="1"/>
        <v>1352.178128</v>
      </c>
      <c r="AA6" s="7">
        <f t="shared" si="1"/>
        <v>1204.3894679999999</v>
      </c>
      <c r="AB6" s="7">
        <f t="shared" si="1"/>
        <v>1116.5795260000002</v>
      </c>
      <c r="AD6" s="7">
        <f t="shared" ref="AD6:AO6" si="2">SUM(AD7,AD17,AD16)</f>
        <v>937.2968689999999</v>
      </c>
      <c r="AE6" s="7">
        <f t="shared" si="2"/>
        <v>1006.6652039999999</v>
      </c>
      <c r="AF6" s="7">
        <f t="shared" si="2"/>
        <v>1255.4032629999999</v>
      </c>
      <c r="AG6" s="7">
        <f t="shared" si="2"/>
        <v>1281.4163759999999</v>
      </c>
      <c r="AH6" s="7">
        <f t="shared" si="2"/>
        <v>1283.593889</v>
      </c>
      <c r="AI6" s="7">
        <f t="shared" si="2"/>
        <v>1382.6742319999998</v>
      </c>
      <c r="AJ6" s="7">
        <f t="shared" si="2"/>
        <v>1428.885863</v>
      </c>
      <c r="AK6" s="7">
        <f t="shared" si="2"/>
        <v>1503.1768530000002</v>
      </c>
      <c r="AL6" s="7">
        <f t="shared" si="2"/>
        <v>1418.441644</v>
      </c>
      <c r="AM6" s="7">
        <f t="shared" si="2"/>
        <v>1410.5905850000001</v>
      </c>
      <c r="AN6" s="7">
        <f t="shared" si="2"/>
        <v>1275.2254739999998</v>
      </c>
      <c r="AO6" s="7">
        <f t="shared" si="2"/>
        <v>1142.3593210000001</v>
      </c>
      <c r="AQ6" s="7">
        <f t="shared" ref="AQ6:BB6" si="3">SUM(AQ7,AQ17,AQ16)</f>
        <v>993.60351900000012</v>
      </c>
      <c r="AR6" s="7">
        <f t="shared" si="3"/>
        <v>1164.1877020000002</v>
      </c>
      <c r="AS6" s="7">
        <f t="shared" si="3"/>
        <v>1273.561267</v>
      </c>
      <c r="AT6" s="7">
        <f t="shared" si="3"/>
        <v>1106.518675</v>
      </c>
      <c r="AU6" s="7">
        <f t="shared" si="3"/>
        <v>1152.49182</v>
      </c>
      <c r="AV6" s="7">
        <f t="shared" si="3"/>
        <v>1288.020325</v>
      </c>
      <c r="AW6" s="7">
        <f t="shared" si="3"/>
        <v>1511.2137110000001</v>
      </c>
      <c r="AX6" s="7">
        <f t="shared" si="3"/>
        <v>1529.2182600000001</v>
      </c>
      <c r="AY6" s="7">
        <f t="shared" si="3"/>
        <v>1404.5972160000001</v>
      </c>
      <c r="AZ6" s="7">
        <f t="shared" si="3"/>
        <v>1460.508034</v>
      </c>
      <c r="BA6" s="7">
        <f t="shared" si="3"/>
        <v>1363.2119680000001</v>
      </c>
      <c r="BB6" s="7">
        <f t="shared" si="3"/>
        <v>955.68922100000009</v>
      </c>
      <c r="BD6" s="7">
        <f t="shared" ref="BD6:BO6" si="4">SUM(BD7,BD17,BD16)</f>
        <v>753.377028</v>
      </c>
      <c r="BE6" s="7">
        <f t="shared" si="4"/>
        <v>908.0058889999998</v>
      </c>
      <c r="BF6" s="7">
        <f t="shared" si="4"/>
        <v>1055.6007779999998</v>
      </c>
      <c r="BG6" s="7">
        <f t="shared" si="4"/>
        <v>1190.0261109999999</v>
      </c>
      <c r="BH6" s="7">
        <f t="shared" si="4"/>
        <v>1413.1090680000002</v>
      </c>
      <c r="BI6" s="7">
        <f t="shared" si="4"/>
        <v>1289.9323690000001</v>
      </c>
      <c r="BJ6" s="7">
        <f t="shared" si="4"/>
        <v>1406.912233</v>
      </c>
      <c r="BK6" s="7">
        <f t="shared" si="4"/>
        <v>1444.6818210000001</v>
      </c>
      <c r="BL6" s="7">
        <f t="shared" si="4"/>
        <v>1387.6867999999999</v>
      </c>
      <c r="BM6" s="7">
        <f t="shared" si="4"/>
        <v>1354.4856599999998</v>
      </c>
      <c r="BN6" s="7">
        <f t="shared" si="4"/>
        <v>1330.944526</v>
      </c>
      <c r="BO6" s="7">
        <f t="shared" si="4"/>
        <v>995.69179999999983</v>
      </c>
      <c r="BQ6" s="7">
        <f t="shared" ref="BQ6" si="5">SUM(BQ7,BQ17,BQ16)</f>
        <v>677.51679000000001</v>
      </c>
      <c r="BR6" s="7">
        <f t="shared" ref="BR6" si="6">SUM(BR7,BR17,BR16)</f>
        <v>745.27946200000008</v>
      </c>
      <c r="BS6" s="7">
        <f t="shared" ref="BS6" si="7">SUM(BS7,BS17,BS16)</f>
        <v>1383.8420099999998</v>
      </c>
      <c r="BT6" s="7">
        <f t="shared" ref="BT6" si="8">SUM(BT7,BT17,BT16)</f>
        <v>1389.0768799999998</v>
      </c>
      <c r="BU6" s="7">
        <f t="shared" ref="BU6" si="9">SUM(BU7,BU17,BU16)</f>
        <v>1488.224393</v>
      </c>
      <c r="BV6" s="7">
        <f t="shared" ref="BV6" si="10">SUM(BV7,BV17,BV16)</f>
        <v>1359.0756319999998</v>
      </c>
      <c r="BW6" s="7">
        <f t="shared" ref="BW6" si="11">SUM(BW7,BW17,BW16)</f>
        <v>0</v>
      </c>
      <c r="BX6" s="7">
        <f t="shared" ref="BX6" si="12">SUM(BX7,BX17,BX16)</f>
        <v>0</v>
      </c>
      <c r="BY6" s="7">
        <f t="shared" ref="BY6" si="13">SUM(BY7,BY17,BY16)</f>
        <v>0</v>
      </c>
      <c r="BZ6" s="7">
        <f t="shared" ref="BZ6" si="14">SUM(BZ7,BZ17,BZ16)</f>
        <v>0</v>
      </c>
      <c r="CA6" s="7">
        <f t="shared" ref="CA6" si="15">SUM(CA7,CA17,CA16)</f>
        <v>0</v>
      </c>
      <c r="CB6" s="7">
        <f t="shared" ref="CB6" si="16">SUM(CB7,CB17,CB16)</f>
        <v>0</v>
      </c>
    </row>
    <row r="7" spans="2:80" ht="15.75" x14ac:dyDescent="0.25">
      <c r="B7" s="8" t="s">
        <v>189</v>
      </c>
      <c r="D7" s="9">
        <f t="shared" ref="D7:O7" si="17">SUM(D8:D15)</f>
        <v>503.51929700000005</v>
      </c>
      <c r="E7" s="9">
        <f t="shared" si="17"/>
        <v>599.40745700000002</v>
      </c>
      <c r="F7" s="9">
        <f t="shared" si="17"/>
        <v>757.88383500000009</v>
      </c>
      <c r="G7" s="9">
        <f t="shared" si="17"/>
        <v>768.94193299999995</v>
      </c>
      <c r="H7" s="9">
        <f t="shared" si="17"/>
        <v>797.65097500000002</v>
      </c>
      <c r="I7" s="9">
        <f t="shared" si="17"/>
        <v>784.89417800000001</v>
      </c>
      <c r="J7" s="9">
        <f t="shared" si="17"/>
        <v>827.54975999999988</v>
      </c>
      <c r="K7" s="9">
        <f t="shared" si="17"/>
        <v>885.23294999999996</v>
      </c>
      <c r="L7" s="9">
        <f t="shared" si="17"/>
        <v>763.33427400000005</v>
      </c>
      <c r="M7" s="9">
        <f t="shared" si="17"/>
        <v>611.39804099999992</v>
      </c>
      <c r="N7" s="9">
        <f t="shared" si="17"/>
        <v>529.84412999999995</v>
      </c>
      <c r="O7" s="9">
        <f t="shared" si="17"/>
        <v>540.63504900000009</v>
      </c>
      <c r="Q7" s="9">
        <f t="shared" ref="Q7:AB7" si="18">SUM(Q8:Q15)</f>
        <v>379.22543099999996</v>
      </c>
      <c r="R7" s="9">
        <f t="shared" si="18"/>
        <v>588.90690099999995</v>
      </c>
      <c r="S7" s="9">
        <f t="shared" si="18"/>
        <v>810.17045099999996</v>
      </c>
      <c r="T7" s="9">
        <f t="shared" si="18"/>
        <v>810.06147699999997</v>
      </c>
      <c r="U7" s="9">
        <f t="shared" si="18"/>
        <v>902.14555799999994</v>
      </c>
      <c r="V7" s="9">
        <f t="shared" si="18"/>
        <v>889.46473300000002</v>
      </c>
      <c r="W7" s="9">
        <f t="shared" si="18"/>
        <v>1028.7662420000001</v>
      </c>
      <c r="X7" s="9">
        <f t="shared" si="18"/>
        <v>1065.052893</v>
      </c>
      <c r="Y7" s="9">
        <f t="shared" si="18"/>
        <v>1070.386794</v>
      </c>
      <c r="Z7" s="9">
        <f t="shared" si="18"/>
        <v>933.46684500000003</v>
      </c>
      <c r="AA7" s="9">
        <f t="shared" si="18"/>
        <v>842.57526500000006</v>
      </c>
      <c r="AB7" s="9">
        <f t="shared" si="18"/>
        <v>750.7849010000001</v>
      </c>
      <c r="AD7" s="9">
        <f t="shared" ref="AD7:AO7" si="19">SUM(AD8:AD15)</f>
        <v>581.11927299999991</v>
      </c>
      <c r="AE7" s="9">
        <f t="shared" si="19"/>
        <v>654.9688329999999</v>
      </c>
      <c r="AF7" s="9">
        <f t="shared" si="19"/>
        <v>912.38328799999999</v>
      </c>
      <c r="AG7" s="9">
        <f t="shared" si="19"/>
        <v>942.09656599999994</v>
      </c>
      <c r="AH7" s="9">
        <f t="shared" si="19"/>
        <v>964.82890999999995</v>
      </c>
      <c r="AI7" s="9">
        <f t="shared" si="19"/>
        <v>992.03707899999984</v>
      </c>
      <c r="AJ7" s="9">
        <f t="shared" si="19"/>
        <v>1037.3038469999999</v>
      </c>
      <c r="AK7" s="9">
        <f t="shared" si="19"/>
        <v>1077.5354380000001</v>
      </c>
      <c r="AL7" s="9">
        <f t="shared" si="19"/>
        <v>1003.0228960000001</v>
      </c>
      <c r="AM7" s="9">
        <f t="shared" si="19"/>
        <v>988.10531000000003</v>
      </c>
      <c r="AN7" s="9">
        <f t="shared" si="19"/>
        <v>884.58826199999999</v>
      </c>
      <c r="AO7" s="9">
        <f t="shared" si="19"/>
        <v>754.68343900000002</v>
      </c>
      <c r="AQ7" s="9">
        <f t="shared" ref="AQ7:BB7" si="20">SUM(AQ8:AQ15)</f>
        <v>613.60075200000006</v>
      </c>
      <c r="AR7" s="9">
        <f t="shared" si="20"/>
        <v>795.78018300000019</v>
      </c>
      <c r="AS7" s="9">
        <f t="shared" si="20"/>
        <v>889.26942500000007</v>
      </c>
      <c r="AT7" s="9">
        <f t="shared" si="20"/>
        <v>731.10819199999992</v>
      </c>
      <c r="AU7" s="9">
        <f t="shared" si="20"/>
        <v>749.42967399999998</v>
      </c>
      <c r="AV7" s="9">
        <f t="shared" si="20"/>
        <v>875.27900599999998</v>
      </c>
      <c r="AW7" s="9">
        <f t="shared" si="20"/>
        <v>1076.428461</v>
      </c>
      <c r="AX7" s="9">
        <f t="shared" si="20"/>
        <v>1060.1728310000001</v>
      </c>
      <c r="AY7" s="9">
        <f t="shared" si="20"/>
        <v>960.69442400000003</v>
      </c>
      <c r="AZ7" s="9">
        <f t="shared" si="20"/>
        <v>1013.6439789999999</v>
      </c>
      <c r="BA7" s="9">
        <f t="shared" si="20"/>
        <v>974.18247800000006</v>
      </c>
      <c r="BB7" s="9">
        <f t="shared" si="20"/>
        <v>599.93145500000003</v>
      </c>
      <c r="BD7" s="9">
        <f t="shared" ref="BD7:BO7" si="21">SUM(BD8:BD15)</f>
        <v>384.06578600000006</v>
      </c>
      <c r="BE7" s="9">
        <f t="shared" si="21"/>
        <v>586.7668789999999</v>
      </c>
      <c r="BF7" s="9">
        <f t="shared" si="21"/>
        <v>806.20822099999987</v>
      </c>
      <c r="BG7" s="9">
        <f t="shared" si="21"/>
        <v>910.34882099999993</v>
      </c>
      <c r="BH7" s="9">
        <f t="shared" si="21"/>
        <v>1096.2557480000003</v>
      </c>
      <c r="BI7" s="9">
        <f t="shared" si="21"/>
        <v>966.97698700000001</v>
      </c>
      <c r="BJ7" s="9">
        <f t="shared" si="21"/>
        <v>1032.4572990000001</v>
      </c>
      <c r="BK7" s="9">
        <f t="shared" si="21"/>
        <v>1061.2051290000002</v>
      </c>
      <c r="BL7" s="9">
        <f t="shared" si="21"/>
        <v>992.23446000000001</v>
      </c>
      <c r="BM7" s="9">
        <f t="shared" si="21"/>
        <v>954.53296399999988</v>
      </c>
      <c r="BN7" s="9">
        <f t="shared" si="21"/>
        <v>944.27825200000007</v>
      </c>
      <c r="BO7" s="9">
        <f t="shared" si="21"/>
        <v>658.3325339999999</v>
      </c>
      <c r="BP7" s="9"/>
      <c r="BQ7" s="9">
        <f t="shared" ref="BQ7" si="22">SUM(BQ8:BQ15)</f>
        <v>300.33231700000005</v>
      </c>
      <c r="BR7" s="9">
        <f t="shared" ref="BR7" si="23">SUM(BR8:BR15)</f>
        <v>369.76899700000007</v>
      </c>
      <c r="BS7" s="9">
        <f t="shared" ref="BS7" si="24">SUM(BS8:BS15)</f>
        <v>978.859962</v>
      </c>
      <c r="BT7" s="9">
        <f t="shared" ref="BT7" si="25">SUM(BT8:BT15)</f>
        <v>997.71812</v>
      </c>
      <c r="BU7" s="9">
        <f t="shared" ref="BU7" si="26">SUM(BU8:BU15)</f>
        <v>1072.3842749999999</v>
      </c>
      <c r="BV7" s="9">
        <f t="shared" ref="BV7" si="27">SUM(BV8:BV15)</f>
        <v>977.80358699999988</v>
      </c>
      <c r="BW7" s="9">
        <f t="shared" ref="BW7" si="28">SUM(BW8:BW15)</f>
        <v>0</v>
      </c>
      <c r="BX7" s="9">
        <f t="shared" ref="BX7" si="29">SUM(BX8:BX15)</f>
        <v>0</v>
      </c>
      <c r="BY7" s="9">
        <f t="shared" ref="BY7" si="30">SUM(BY8:BY15)</f>
        <v>0</v>
      </c>
      <c r="BZ7" s="9">
        <f t="shared" ref="BZ7" si="31">SUM(BZ8:BZ15)</f>
        <v>0</v>
      </c>
      <c r="CA7" s="9">
        <f t="shared" ref="CA7" si="32">SUM(CA8:CA15)</f>
        <v>0</v>
      </c>
      <c r="CB7" s="9">
        <f t="shared" ref="CB7" si="33">SUM(CB8:CB15)</f>
        <v>0</v>
      </c>
    </row>
    <row r="8" spans="2:80" ht="15.75" x14ac:dyDescent="0.25">
      <c r="B8" s="10" t="s">
        <v>112</v>
      </c>
      <c r="D8" s="11">
        <v>49.397860999999999</v>
      </c>
      <c r="E8" s="11">
        <v>462.26137799999998</v>
      </c>
      <c r="F8" s="11">
        <v>618.98012700000004</v>
      </c>
      <c r="G8" s="11">
        <v>583.17332599999997</v>
      </c>
      <c r="H8" s="11">
        <v>505.29110200000002</v>
      </c>
      <c r="I8" s="11">
        <v>434.02677999999997</v>
      </c>
      <c r="J8" s="11">
        <v>316.793497</v>
      </c>
      <c r="K8" s="11">
        <v>182.78065100000001</v>
      </c>
      <c r="L8" s="11">
        <v>130.11925199999999</v>
      </c>
      <c r="M8" s="11">
        <v>95.372065000000006</v>
      </c>
      <c r="N8" s="11">
        <v>63.772399</v>
      </c>
      <c r="O8" s="11">
        <v>55.277765000000002</v>
      </c>
      <c r="Q8" s="11">
        <v>114.451553</v>
      </c>
      <c r="R8" s="11">
        <v>405.63507399999997</v>
      </c>
      <c r="S8" s="11">
        <v>670.59992399999999</v>
      </c>
      <c r="T8" s="11">
        <v>577.581097</v>
      </c>
      <c r="U8" s="11">
        <v>546.26962800000001</v>
      </c>
      <c r="V8" s="11">
        <v>545.82511399999999</v>
      </c>
      <c r="W8" s="11">
        <v>462.89329099999998</v>
      </c>
      <c r="X8" s="11">
        <v>326.992727</v>
      </c>
      <c r="Y8" s="11">
        <v>178.126689</v>
      </c>
      <c r="Z8" s="11">
        <v>208.222522</v>
      </c>
      <c r="AA8" s="11">
        <v>364.80664300000001</v>
      </c>
      <c r="AB8" s="11">
        <v>398.06726200000003</v>
      </c>
      <c r="AD8" s="11">
        <v>239.294534</v>
      </c>
      <c r="AE8" s="11">
        <v>495.49919699999998</v>
      </c>
      <c r="AF8" s="11">
        <v>801.33004500000004</v>
      </c>
      <c r="AG8" s="11">
        <v>760.51363400000002</v>
      </c>
      <c r="AH8" s="11">
        <v>677.22154999999998</v>
      </c>
      <c r="AI8" s="11">
        <v>670.03567599999997</v>
      </c>
      <c r="AJ8" s="11">
        <v>706.86972900000001</v>
      </c>
      <c r="AK8" s="11">
        <v>665.30776800000001</v>
      </c>
      <c r="AL8" s="11">
        <v>592.26402900000005</v>
      </c>
      <c r="AM8" s="11">
        <v>673.22224300000005</v>
      </c>
      <c r="AN8" s="11">
        <v>512.44623799999999</v>
      </c>
      <c r="AO8" s="11">
        <v>255.257497</v>
      </c>
      <c r="AQ8" s="11">
        <v>322.85541000000001</v>
      </c>
      <c r="AR8" s="11">
        <v>607.20865500000002</v>
      </c>
      <c r="AS8" s="11">
        <v>763.71666200000004</v>
      </c>
      <c r="AT8" s="11">
        <v>526.40494000000001</v>
      </c>
      <c r="AU8" s="11">
        <v>460.253782</v>
      </c>
      <c r="AV8" s="11">
        <v>404.06217700000002</v>
      </c>
      <c r="AW8" s="11">
        <v>327.07681600000001</v>
      </c>
      <c r="AX8" s="11">
        <v>304.12288799999999</v>
      </c>
      <c r="AY8" s="11">
        <v>312.177573</v>
      </c>
      <c r="AZ8" s="11">
        <v>477.34268500000002</v>
      </c>
      <c r="BA8" s="11">
        <v>384.67891100000003</v>
      </c>
      <c r="BB8" s="11">
        <v>226.14988600000001</v>
      </c>
      <c r="BD8" s="11">
        <f>SUMIFS('RTK Base'!BE:BE,'RTK Base'!$A:$A,$B8,'RTK Base'!$B:$B,"South")/1000000</f>
        <v>112.226422</v>
      </c>
      <c r="BE8" s="11">
        <f>SUMIFS('RTK Base'!BF:BF,'RTK Base'!$A:$A,$B8,'RTK Base'!$B:$B,"South")/1000000</f>
        <v>386.54129599999999</v>
      </c>
      <c r="BF8" s="11">
        <f>SUMIFS('RTK Base'!BG:BG,'RTK Base'!$A:$A,$B8,'RTK Base'!$B:$B,"South")/1000000</f>
        <v>637.83363399999996</v>
      </c>
      <c r="BG8" s="11">
        <f>SUMIFS('RTK Base'!BH:BH,'RTK Base'!$A:$A,$B8,'RTK Base'!$B:$B,"South")/1000000</f>
        <v>715.25874399999998</v>
      </c>
      <c r="BH8" s="11">
        <f>SUMIFS('RTK Base'!BI:BI,'RTK Base'!$A:$A,$B8,'RTK Base'!$B:$B,"South")/1000000</f>
        <v>739.46063600000002</v>
      </c>
      <c r="BI8" s="11">
        <f>SUMIFS('RTK Base'!BJ:BJ,'RTK Base'!$A:$A,$B8,'RTK Base'!$B:$B,"South")/1000000</f>
        <v>661.173812</v>
      </c>
      <c r="BJ8" s="11">
        <f>SUMIFS('RTK Base'!BK:BK,'RTK Base'!$A:$A,$B8,'RTK Base'!$B:$B,"South")/1000000</f>
        <v>652.40006500000004</v>
      </c>
      <c r="BK8" s="11">
        <f>SUMIFS('RTK Base'!BL:BL,'RTK Base'!$A:$A,$B8,'RTK Base'!$B:$B,"South")/1000000</f>
        <v>458.361087</v>
      </c>
      <c r="BL8" s="11">
        <f>SUMIFS('RTK Base'!BM:BM,'RTK Base'!$A:$A,$B8,'RTK Base'!$B:$B,"South")/1000000</f>
        <v>249.67901800000001</v>
      </c>
      <c r="BM8" s="11">
        <f>SUMIFS('RTK Base'!BN:BN,'RTK Base'!$A:$A,$B8,'RTK Base'!$B:$B,"South")/1000000</f>
        <v>149.427977</v>
      </c>
      <c r="BN8" s="11">
        <f>SUMIFS('RTK Base'!BO:BO,'RTK Base'!$A:$A,$B8,'RTK Base'!$B:$B,"South")/1000000</f>
        <v>69.608677999999998</v>
      </c>
      <c r="BO8" s="11">
        <f>SUMIFS('RTK Base'!BP:BP,'RTK Base'!$A:$A,$B8,'RTK Base'!$B:$B,"South")/1000000</f>
        <v>53.633718000000002</v>
      </c>
      <c r="BQ8" s="11">
        <f>SUMIFS('RTK Base'!BR:BR,'RTK Base'!$A:$A,$B8,'RTK Base'!$B:$B,"South")/1000000</f>
        <v>12.514155000000001</v>
      </c>
      <c r="BR8" s="11">
        <f>SUMIFS('RTK Base'!BS:BS,'RTK Base'!$A:$A,$B8,'RTK Base'!$B:$B,"South")/1000000</f>
        <v>165.54876100000001</v>
      </c>
      <c r="BS8" s="11">
        <f>SUMIFS('RTK Base'!BT:BT,'RTK Base'!$A:$A,$B8,'RTK Base'!$B:$B,"South")/1000000</f>
        <v>808.905349</v>
      </c>
      <c r="BT8" s="11">
        <f>SUMIFS('RTK Base'!BU:BU,'RTK Base'!$A:$A,$B8,'RTK Base'!$B:$B,"South")/1000000</f>
        <v>787.45864800000004</v>
      </c>
      <c r="BU8" s="11">
        <f>SUMIFS('RTK Base'!BV:BV,'RTK Base'!$A:$A,$B8,'RTK Base'!$B:$B,"South")/1000000</f>
        <v>699.25417800000002</v>
      </c>
      <c r="BV8" s="11">
        <f>SUMIFS('RTK Base'!BW:BW,'RTK Base'!$A:$A,$B8,'RTK Base'!$B:$B,"South")/1000000</f>
        <v>494.18303600000002</v>
      </c>
      <c r="BW8" s="11">
        <f>SUMIFS('RTK Base'!BX:BX,'RTK Base'!$A:$A,$B8,'RTK Base'!$B:$B,"South")/1000000</f>
        <v>0</v>
      </c>
      <c r="BX8" s="11">
        <f>SUMIFS('RTK Base'!BY:BY,'RTK Base'!$A:$A,$B8,'RTK Base'!$B:$B,"South")/1000000</f>
        <v>0</v>
      </c>
      <c r="BY8" s="11">
        <f>SUMIFS('RTK Base'!BZ:BZ,'RTK Base'!$A:$A,$B8,'RTK Base'!$B:$B,"South")/1000000</f>
        <v>0</v>
      </c>
      <c r="BZ8" s="11">
        <f>SUMIFS('RTK Base'!CA:CA,'RTK Base'!$A:$A,$B8,'RTK Base'!$B:$B,"South")/1000000</f>
        <v>0</v>
      </c>
      <c r="CA8" s="11">
        <f>SUMIFS('RTK Base'!CB:CB,'RTK Base'!$A:$A,$B8,'RTK Base'!$B:$B,"South")/1000000</f>
        <v>0</v>
      </c>
      <c r="CB8" s="11">
        <f>SUMIFS('RTK Base'!CC:CC,'RTK Base'!$A:$A,$B8,'RTK Base'!$B:$B,"South")/1000000</f>
        <v>0</v>
      </c>
    </row>
    <row r="9" spans="2:80" ht="15.75" x14ac:dyDescent="0.25">
      <c r="B9" s="10" t="s">
        <v>108</v>
      </c>
      <c r="D9" s="11">
        <v>22.585139000000002</v>
      </c>
      <c r="E9" s="11">
        <v>27.253985</v>
      </c>
      <c r="F9" s="11">
        <v>38.939644999999999</v>
      </c>
      <c r="G9" s="11">
        <v>42.599338000000003</v>
      </c>
      <c r="H9" s="11">
        <v>37.227480999999997</v>
      </c>
      <c r="I9" s="11">
        <v>42.020553999999997</v>
      </c>
      <c r="J9" s="11">
        <v>35.790398000000003</v>
      </c>
      <c r="K9" s="11">
        <v>29.212686000000001</v>
      </c>
      <c r="L9" s="11">
        <v>33.941997999999998</v>
      </c>
      <c r="M9" s="11">
        <v>41.330551999999997</v>
      </c>
      <c r="N9" s="11">
        <v>45.895744999999998</v>
      </c>
      <c r="O9" s="11">
        <v>28.935276000000002</v>
      </c>
      <c r="Q9" s="11">
        <v>25.726133000000001</v>
      </c>
      <c r="R9" s="11">
        <v>23.371234000000001</v>
      </c>
      <c r="S9" s="11">
        <v>33.055447000000001</v>
      </c>
      <c r="T9" s="11">
        <v>36.291561000000002</v>
      </c>
      <c r="U9" s="11">
        <v>34.637470999999998</v>
      </c>
      <c r="V9" s="11">
        <v>30.14235</v>
      </c>
      <c r="W9" s="11">
        <v>33.622655999999999</v>
      </c>
      <c r="X9" s="11">
        <v>25.109131999999999</v>
      </c>
      <c r="Y9" s="11">
        <v>25.814254999999999</v>
      </c>
      <c r="Z9" s="11">
        <v>22.813295</v>
      </c>
      <c r="AA9" s="11">
        <v>26.348351000000001</v>
      </c>
      <c r="AB9" s="11">
        <v>27.644221999999999</v>
      </c>
      <c r="AD9" s="11">
        <v>34.667282</v>
      </c>
      <c r="AE9" s="11">
        <v>27.340375999999999</v>
      </c>
      <c r="AF9" s="11">
        <v>37.083432999999999</v>
      </c>
      <c r="AG9" s="11">
        <v>44.805669999999999</v>
      </c>
      <c r="AH9" s="11">
        <v>50.747230999999999</v>
      </c>
      <c r="AI9" s="11">
        <v>48.932203000000001</v>
      </c>
      <c r="AJ9" s="11">
        <v>55.155977</v>
      </c>
      <c r="AK9" s="11">
        <v>45.404407999999997</v>
      </c>
      <c r="AL9" s="11">
        <v>40.653373000000002</v>
      </c>
      <c r="AM9" s="11">
        <v>34.549920999999998</v>
      </c>
      <c r="AN9" s="11">
        <v>53.257154999999997</v>
      </c>
      <c r="AO9" s="11">
        <v>56.125055000000003</v>
      </c>
      <c r="AQ9" s="11">
        <v>37.872917999999999</v>
      </c>
      <c r="AR9" s="11">
        <v>36.030687</v>
      </c>
      <c r="AS9" s="11">
        <v>51.921365999999999</v>
      </c>
      <c r="AT9" s="11">
        <v>53.452486999999998</v>
      </c>
      <c r="AU9" s="11">
        <v>49.568280999999999</v>
      </c>
      <c r="AV9" s="11">
        <v>81.832305000000005</v>
      </c>
      <c r="AW9" s="11">
        <v>77.417069999999995</v>
      </c>
      <c r="AX9" s="11">
        <v>49.447999000000003</v>
      </c>
      <c r="AY9" s="11">
        <v>68.021609999999995</v>
      </c>
      <c r="AZ9" s="11">
        <v>82.493910999999997</v>
      </c>
      <c r="BA9" s="11">
        <v>74.181278000000006</v>
      </c>
      <c r="BB9" s="11">
        <v>53.659860000000002</v>
      </c>
      <c r="BD9" s="11">
        <f>SUMIFS('RTK Base'!BE:BE,'RTK Base'!$A:$A,$B9,'RTK Base'!$B:$B,"South")/1000000</f>
        <v>39.104826000000003</v>
      </c>
      <c r="BE9" s="11">
        <f>SUMIFS('RTK Base'!BF:BF,'RTK Base'!$A:$A,$B9,'RTK Base'!$B:$B,"South")/1000000</f>
        <v>31.946691999999999</v>
      </c>
      <c r="BF9" s="11">
        <f>SUMIFS('RTK Base'!BG:BG,'RTK Base'!$A:$A,$B9,'RTK Base'!$B:$B,"South")/1000000</f>
        <v>75.683285999999995</v>
      </c>
      <c r="BG9" s="11">
        <f>SUMIFS('RTK Base'!BH:BH,'RTK Base'!$A:$A,$B9,'RTK Base'!$B:$B,"South")/1000000</f>
        <v>31.554860000000001</v>
      </c>
      <c r="BH9" s="11">
        <f>SUMIFS('RTK Base'!BI:BI,'RTK Base'!$A:$A,$B9,'RTK Base'!$B:$B,"South")/1000000</f>
        <v>71.127644000000004</v>
      </c>
      <c r="BI9" s="11">
        <f>SUMIFS('RTK Base'!BJ:BJ,'RTK Base'!$A:$A,$B9,'RTK Base'!$B:$B,"South")/1000000</f>
        <v>55.672431000000003</v>
      </c>
      <c r="BJ9" s="11">
        <f>SUMIFS('RTK Base'!BK:BK,'RTK Base'!$A:$A,$B9,'RTK Base'!$B:$B,"South")/1000000</f>
        <v>72.948113000000006</v>
      </c>
      <c r="BK9" s="11">
        <f>SUMIFS('RTK Base'!BL:BL,'RTK Base'!$A:$A,$B9,'RTK Base'!$B:$B,"South")/1000000</f>
        <v>61.470131000000002</v>
      </c>
      <c r="BL9" s="11">
        <f>SUMIFS('RTK Base'!BM:BM,'RTK Base'!$A:$A,$B9,'RTK Base'!$B:$B,"South")/1000000</f>
        <v>71.912588</v>
      </c>
      <c r="BM9" s="11">
        <f>SUMIFS('RTK Base'!BN:BN,'RTK Base'!$A:$A,$B9,'RTK Base'!$B:$B,"South")/1000000</f>
        <v>61.147981999999999</v>
      </c>
      <c r="BN9" s="11">
        <f>SUMIFS('RTK Base'!BO:BO,'RTK Base'!$A:$A,$B9,'RTK Base'!$B:$B,"South")/1000000</f>
        <v>44.395409000000001</v>
      </c>
      <c r="BO9" s="11">
        <f>SUMIFS('RTK Base'!BP:BP,'RTK Base'!$A:$A,$B9,'RTK Base'!$B:$B,"South")/1000000</f>
        <v>26.847304999999999</v>
      </c>
      <c r="BQ9" s="11">
        <f>SUMIFS('RTK Base'!BR:BR,'RTK Base'!$A:$A,$B9,'RTK Base'!$B:$B,"South")/1000000</f>
        <v>24.034061999999999</v>
      </c>
      <c r="BR9" s="11">
        <f>SUMIFS('RTK Base'!BS:BS,'RTK Base'!$A:$A,$B9,'RTK Base'!$B:$B,"South")/1000000</f>
        <v>17.803749</v>
      </c>
      <c r="BS9" s="11">
        <f>SUMIFS('RTK Base'!BT:BT,'RTK Base'!$A:$A,$B9,'RTK Base'!$B:$B,"South")/1000000</f>
        <v>58.240445999999999</v>
      </c>
      <c r="BT9" s="11">
        <f>SUMIFS('RTK Base'!BU:BU,'RTK Base'!$A:$A,$B9,'RTK Base'!$B:$B,"South")/1000000</f>
        <v>71.722391999999999</v>
      </c>
      <c r="BU9" s="11">
        <f>SUMIFS('RTK Base'!BV:BV,'RTK Base'!$A:$A,$B9,'RTK Base'!$B:$B,"South")/1000000</f>
        <v>74.144558000000004</v>
      </c>
      <c r="BV9" s="11">
        <f>SUMIFS('RTK Base'!BW:BW,'RTK Base'!$A:$A,$B9,'RTK Base'!$B:$B,"South")/1000000</f>
        <v>76.939860999999993</v>
      </c>
      <c r="BW9" s="11">
        <f>SUMIFS('RTK Base'!BX:BX,'RTK Base'!$A:$A,$B9,'RTK Base'!$B:$B,"South")/1000000</f>
        <v>0</v>
      </c>
      <c r="BX9" s="11">
        <f>SUMIFS('RTK Base'!BY:BY,'RTK Base'!$A:$A,$B9,'RTK Base'!$B:$B,"South")/1000000</f>
        <v>0</v>
      </c>
      <c r="BY9" s="11">
        <f>SUMIFS('RTK Base'!BZ:BZ,'RTK Base'!$A:$A,$B9,'RTK Base'!$B:$B,"South")/1000000</f>
        <v>0</v>
      </c>
      <c r="BZ9" s="11">
        <f>SUMIFS('RTK Base'!CA:CA,'RTK Base'!$A:$A,$B9,'RTK Base'!$B:$B,"South")/1000000</f>
        <v>0</v>
      </c>
      <c r="CA9" s="11">
        <f>SUMIFS('RTK Base'!CB:CB,'RTK Base'!$A:$A,$B9,'RTK Base'!$B:$B,"South")/1000000</f>
        <v>0</v>
      </c>
      <c r="CB9" s="11">
        <f>SUMIFS('RTK Base'!CC:CC,'RTK Base'!$A:$A,$B9,'RTK Base'!$B:$B,"South")/1000000</f>
        <v>0</v>
      </c>
    </row>
    <row r="10" spans="2:80" ht="15.75" x14ac:dyDescent="0.25">
      <c r="B10" s="10" t="s">
        <v>111</v>
      </c>
      <c r="D10" s="11">
        <v>240.97580400000001</v>
      </c>
      <c r="E10" s="11">
        <v>63.792639999999999</v>
      </c>
      <c r="F10" s="11">
        <v>1.228532</v>
      </c>
      <c r="G10" s="11">
        <v>0</v>
      </c>
      <c r="H10" s="11">
        <v>0</v>
      </c>
      <c r="I10" s="11">
        <v>0.30637399999999998</v>
      </c>
      <c r="J10" s="11">
        <v>83.198401000000004</v>
      </c>
      <c r="K10" s="11">
        <v>235.05851000000001</v>
      </c>
      <c r="L10" s="11">
        <v>130.38484399999999</v>
      </c>
      <c r="M10" s="11">
        <v>80.026790000000005</v>
      </c>
      <c r="N10" s="11">
        <v>48.609551000000003</v>
      </c>
      <c r="O10" s="11">
        <v>51.992756</v>
      </c>
      <c r="Q10" s="11">
        <v>18.163383</v>
      </c>
      <c r="R10" s="11">
        <v>6.5696349999999999</v>
      </c>
      <c r="S10" s="11">
        <v>0</v>
      </c>
      <c r="T10" s="11">
        <v>0</v>
      </c>
      <c r="U10" s="11">
        <v>3.9815999999999997E-2</v>
      </c>
      <c r="V10" s="11">
        <v>12.185879999999999</v>
      </c>
      <c r="W10" s="11">
        <v>179.77858699999999</v>
      </c>
      <c r="X10" s="11">
        <v>357.78553399999998</v>
      </c>
      <c r="Y10" s="11">
        <v>502.67458199999999</v>
      </c>
      <c r="Z10" s="11">
        <v>358.04491899999999</v>
      </c>
      <c r="AA10" s="11">
        <v>120.665587</v>
      </c>
      <c r="AB10" s="11">
        <v>108.508093</v>
      </c>
      <c r="AD10" s="11">
        <v>159.79674900000001</v>
      </c>
      <c r="AE10" s="11">
        <v>13.408427</v>
      </c>
      <c r="AF10" s="11">
        <v>0</v>
      </c>
      <c r="AG10" s="11">
        <v>0</v>
      </c>
      <c r="AH10" s="11">
        <v>0.47321099999999999</v>
      </c>
      <c r="AI10" s="11">
        <v>0</v>
      </c>
      <c r="AJ10" s="11">
        <v>3.127583</v>
      </c>
      <c r="AK10" s="11">
        <v>74.219267000000002</v>
      </c>
      <c r="AL10" s="11">
        <v>98.120824999999996</v>
      </c>
      <c r="AM10" s="11">
        <v>11.823905999999999</v>
      </c>
      <c r="AN10" s="11">
        <v>83.352142999999998</v>
      </c>
      <c r="AO10" s="11">
        <v>161.51487499999999</v>
      </c>
      <c r="AQ10" s="11">
        <v>103.928662</v>
      </c>
      <c r="AR10" s="11">
        <v>74.140707000000006</v>
      </c>
      <c r="AS10" s="11">
        <v>15.008298</v>
      </c>
      <c r="AT10" s="11">
        <v>34.903503000000001</v>
      </c>
      <c r="AU10" s="11">
        <v>38.076256000000001</v>
      </c>
      <c r="AV10" s="11">
        <v>171.72449800000001</v>
      </c>
      <c r="AW10" s="11">
        <v>396.718051</v>
      </c>
      <c r="AX10" s="11">
        <v>482.97453999999999</v>
      </c>
      <c r="AY10" s="11">
        <v>359.590034</v>
      </c>
      <c r="AZ10" s="11">
        <v>256.077696</v>
      </c>
      <c r="BA10" s="11">
        <v>256.59056399999997</v>
      </c>
      <c r="BB10" s="11">
        <v>155.925118</v>
      </c>
      <c r="BD10" s="11">
        <f>SUMIFS('RTK Base'!BE:BE,'RTK Base'!$A:$A,$B10,'RTK Base'!$B:$B,"South")/1000000</f>
        <v>58.266331999999998</v>
      </c>
      <c r="BE10" s="11">
        <f>SUMIFS('RTK Base'!BF:BF,'RTK Base'!$A:$A,$B10,'RTK Base'!$B:$B,"South")/1000000</f>
        <v>73.095562000000001</v>
      </c>
      <c r="BF10" s="11">
        <f>SUMIFS('RTK Base'!BG:BG,'RTK Base'!$A:$A,$B10,'RTK Base'!$B:$B,"South")/1000000</f>
        <v>14.966994</v>
      </c>
      <c r="BG10" s="11">
        <f>SUMIFS('RTK Base'!BH:BH,'RTK Base'!$A:$A,$B10,'RTK Base'!$B:$B,"South")/1000000</f>
        <v>0</v>
      </c>
      <c r="BH10" s="11">
        <f>SUMIFS('RTK Base'!BI:BI,'RTK Base'!$A:$A,$B10,'RTK Base'!$B:$B,"South")/1000000</f>
        <v>3.0471000000000002E-2</v>
      </c>
      <c r="BI10" s="11">
        <f>SUMIFS('RTK Base'!BJ:BJ,'RTK Base'!$A:$A,$B10,'RTK Base'!$B:$B,"South")/1000000</f>
        <v>0</v>
      </c>
      <c r="BJ10" s="11">
        <f>SUMIFS('RTK Base'!BK:BK,'RTK Base'!$A:$A,$B10,'RTK Base'!$B:$B,"South")/1000000</f>
        <v>51.366173000000003</v>
      </c>
      <c r="BK10" s="11">
        <f>SUMIFS('RTK Base'!BL:BL,'RTK Base'!$A:$A,$B10,'RTK Base'!$B:$B,"South")/1000000</f>
        <v>265.05032799999998</v>
      </c>
      <c r="BL10" s="11">
        <f>SUMIFS('RTK Base'!BM:BM,'RTK Base'!$A:$A,$B10,'RTK Base'!$B:$B,"South")/1000000</f>
        <v>313.65408200000002</v>
      </c>
      <c r="BM10" s="11">
        <f>SUMIFS('RTK Base'!BN:BN,'RTK Base'!$A:$A,$B10,'RTK Base'!$B:$B,"South")/1000000</f>
        <v>371.58925199999999</v>
      </c>
      <c r="BN10" s="11">
        <f>SUMIFS('RTK Base'!BO:BO,'RTK Base'!$A:$A,$B10,'RTK Base'!$B:$B,"South")/1000000</f>
        <v>406.77238</v>
      </c>
      <c r="BO10" s="11">
        <f>SUMIFS('RTK Base'!BP:BP,'RTK Base'!$A:$A,$B10,'RTK Base'!$B:$B,"South")/1000000</f>
        <v>241.44393199999999</v>
      </c>
      <c r="BQ10" s="11">
        <f>SUMIFS('RTK Base'!BR:BR,'RTK Base'!$A:$A,$B10,'RTK Base'!$B:$B,"South")/1000000</f>
        <v>77.983242000000004</v>
      </c>
      <c r="BR10" s="11">
        <f>SUMIFS('RTK Base'!BS:BS,'RTK Base'!$A:$A,$B10,'RTK Base'!$B:$B,"South")/1000000</f>
        <v>77.381084000000001</v>
      </c>
      <c r="BS10" s="11">
        <f>SUMIFS('RTK Base'!BT:BT,'RTK Base'!$A:$A,$B10,'RTK Base'!$B:$B,"South")/1000000</f>
        <v>6.9764609999999996</v>
      </c>
      <c r="BT10" s="11">
        <f>SUMIFS('RTK Base'!BU:BU,'RTK Base'!$A:$A,$B10,'RTK Base'!$B:$B,"South")/1000000</f>
        <v>0</v>
      </c>
      <c r="BU10" s="11">
        <f>SUMIFS('RTK Base'!BV:BV,'RTK Base'!$A:$A,$B10,'RTK Base'!$B:$B,"South")/1000000</f>
        <v>0</v>
      </c>
      <c r="BV10" s="11">
        <f>SUMIFS('RTK Base'!BW:BW,'RTK Base'!$A:$A,$B10,'RTK Base'!$B:$B,"South")/1000000</f>
        <v>0.206098</v>
      </c>
      <c r="BW10" s="11">
        <f>SUMIFS('RTK Base'!BX:BX,'RTK Base'!$A:$A,$B10,'RTK Base'!$B:$B,"South")/1000000</f>
        <v>0</v>
      </c>
      <c r="BX10" s="11">
        <f>SUMIFS('RTK Base'!BY:BY,'RTK Base'!$A:$A,$B10,'RTK Base'!$B:$B,"South")/1000000</f>
        <v>0</v>
      </c>
      <c r="BY10" s="11">
        <f>SUMIFS('RTK Base'!BZ:BZ,'RTK Base'!$A:$A,$B10,'RTK Base'!$B:$B,"South")/1000000</f>
        <v>0</v>
      </c>
      <c r="BZ10" s="11">
        <f>SUMIFS('RTK Base'!CA:CA,'RTK Base'!$A:$A,$B10,'RTK Base'!$B:$B,"South")/1000000</f>
        <v>0</v>
      </c>
      <c r="CA10" s="11">
        <f>SUMIFS('RTK Base'!CB:CB,'RTK Base'!$A:$A,$B10,'RTK Base'!$B:$B,"South")/1000000</f>
        <v>0</v>
      </c>
      <c r="CB10" s="11">
        <f>SUMIFS('RTK Base'!CC:CC,'RTK Base'!$A:$A,$B10,'RTK Base'!$B:$B,"South")/1000000</f>
        <v>0</v>
      </c>
    </row>
    <row r="11" spans="2:80" ht="15.75" x14ac:dyDescent="0.25">
      <c r="B11" s="10" t="s">
        <v>105</v>
      </c>
      <c r="D11" s="11">
        <v>120.293853</v>
      </c>
      <c r="E11" s="11">
        <v>26.733606999999999</v>
      </c>
      <c r="F11" s="11">
        <v>75.820767000000004</v>
      </c>
      <c r="G11" s="11">
        <v>120.67237799999999</v>
      </c>
      <c r="H11" s="11">
        <v>193.20942299999999</v>
      </c>
      <c r="I11" s="11">
        <v>229.121332</v>
      </c>
      <c r="J11" s="11">
        <v>300.25228299999998</v>
      </c>
      <c r="K11" s="11">
        <v>343.14651099999998</v>
      </c>
      <c r="L11" s="11">
        <v>345.067545</v>
      </c>
      <c r="M11" s="11">
        <v>295.015152</v>
      </c>
      <c r="N11" s="11">
        <v>258.54672199999999</v>
      </c>
      <c r="O11" s="11">
        <v>311.277447</v>
      </c>
      <c r="Q11" s="11">
        <v>104.562251</v>
      </c>
      <c r="R11" s="11">
        <v>49.086455000000001</v>
      </c>
      <c r="S11" s="11">
        <v>62.909754999999997</v>
      </c>
      <c r="T11" s="11">
        <v>126.234077</v>
      </c>
      <c r="U11" s="11">
        <v>251.54755499999999</v>
      </c>
      <c r="V11" s="11">
        <v>252.21729099999999</v>
      </c>
      <c r="W11" s="11">
        <v>301.191756</v>
      </c>
      <c r="X11" s="11">
        <v>299.77697999999998</v>
      </c>
      <c r="Y11" s="11">
        <v>303.58862699999997</v>
      </c>
      <c r="Z11" s="11">
        <v>273.692384</v>
      </c>
      <c r="AA11" s="11">
        <v>262.142833</v>
      </c>
      <c r="AB11" s="11">
        <v>147.802313</v>
      </c>
      <c r="AD11" s="11">
        <v>60.676673999999998</v>
      </c>
      <c r="AE11" s="11">
        <v>64.822327999999999</v>
      </c>
      <c r="AF11" s="11">
        <v>39.060699999999997</v>
      </c>
      <c r="AG11" s="11">
        <v>90.592957999999996</v>
      </c>
      <c r="AH11" s="11">
        <v>189.419363</v>
      </c>
      <c r="AI11" s="11">
        <v>210.49232599999999</v>
      </c>
      <c r="AJ11" s="11">
        <v>207.16386900000001</v>
      </c>
      <c r="AK11" s="11">
        <v>222.34894800000001</v>
      </c>
      <c r="AL11" s="11">
        <v>207.264568</v>
      </c>
      <c r="AM11" s="11">
        <v>212.209473</v>
      </c>
      <c r="AN11" s="11">
        <v>121.847746</v>
      </c>
      <c r="AO11" s="11">
        <v>162.426503</v>
      </c>
      <c r="AQ11" s="11">
        <v>31.659285000000001</v>
      </c>
      <c r="AR11" s="11">
        <v>31.551186000000001</v>
      </c>
      <c r="AS11" s="11">
        <v>28.254327</v>
      </c>
      <c r="AT11" s="11">
        <v>85.080896999999993</v>
      </c>
      <c r="AU11" s="11">
        <v>138.41459800000001</v>
      </c>
      <c r="AV11" s="11">
        <v>156.14815999999999</v>
      </c>
      <c r="AW11" s="11">
        <v>210.09194500000001</v>
      </c>
      <c r="AX11" s="11">
        <v>163.188221</v>
      </c>
      <c r="AY11" s="11">
        <v>146.524869</v>
      </c>
      <c r="AZ11" s="11">
        <v>142.17371499999999</v>
      </c>
      <c r="BA11" s="11">
        <v>196.39126300000001</v>
      </c>
      <c r="BB11" s="11">
        <v>85.422180999999995</v>
      </c>
      <c r="BD11" s="11">
        <f>SUMIFS('RTK Base'!BE:BE,'RTK Base'!$A:$A,$B11,'RTK Base'!$B:$B,"South")/1000000</f>
        <v>86.209055000000006</v>
      </c>
      <c r="BE11" s="11">
        <f>SUMIFS('RTK Base'!BF:BF,'RTK Base'!$A:$A,$B11,'RTK Base'!$B:$B,"South")/1000000</f>
        <v>45.179594000000002</v>
      </c>
      <c r="BF11" s="11">
        <f>SUMIFS('RTK Base'!BG:BG,'RTK Base'!$A:$A,$B11,'RTK Base'!$B:$B,"South")/1000000</f>
        <v>59.996580000000002</v>
      </c>
      <c r="BG11" s="11">
        <f>SUMIFS('RTK Base'!BH:BH,'RTK Base'!$A:$A,$B11,'RTK Base'!$B:$B,"South")/1000000</f>
        <v>119.210742</v>
      </c>
      <c r="BH11" s="11">
        <f>SUMIFS('RTK Base'!BI:BI,'RTK Base'!$A:$A,$B11,'RTK Base'!$B:$B,"South")/1000000</f>
        <v>236.809853</v>
      </c>
      <c r="BI11" s="11">
        <f>SUMIFS('RTK Base'!BJ:BJ,'RTK Base'!$A:$A,$B11,'RTK Base'!$B:$B,"South")/1000000</f>
        <v>207.65686400000001</v>
      </c>
      <c r="BJ11" s="11">
        <f>SUMIFS('RTK Base'!BK:BK,'RTK Base'!$A:$A,$B11,'RTK Base'!$B:$B,"South")/1000000</f>
        <v>206.82831999999999</v>
      </c>
      <c r="BK11" s="11">
        <f>SUMIFS('RTK Base'!BL:BL,'RTK Base'!$A:$A,$B11,'RTK Base'!$B:$B,"South")/1000000</f>
        <v>232.22149400000001</v>
      </c>
      <c r="BL11" s="11">
        <f>SUMIFS('RTK Base'!BM:BM,'RTK Base'!$A:$A,$B11,'RTK Base'!$B:$B,"South")/1000000</f>
        <v>312.17192499999999</v>
      </c>
      <c r="BM11" s="11">
        <f>SUMIFS('RTK Base'!BN:BN,'RTK Base'!$A:$A,$B11,'RTK Base'!$B:$B,"South")/1000000</f>
        <v>307.48569800000001</v>
      </c>
      <c r="BN11" s="11">
        <f>SUMIFS('RTK Base'!BO:BO,'RTK Base'!$A:$A,$B11,'RTK Base'!$B:$B,"South")/1000000</f>
        <v>290.29864500000002</v>
      </c>
      <c r="BO11" s="11">
        <f>SUMIFS('RTK Base'!BP:BP,'RTK Base'!$A:$A,$B11,'RTK Base'!$B:$B,"South")/1000000</f>
        <v>227.838404</v>
      </c>
      <c r="BQ11" s="11">
        <f>SUMIFS('RTK Base'!BR:BR,'RTK Base'!$A:$A,$B11,'RTK Base'!$B:$B,"South")/1000000</f>
        <v>124.338126</v>
      </c>
      <c r="BR11" s="11">
        <f>SUMIFS('RTK Base'!BS:BS,'RTK Base'!$A:$A,$B11,'RTK Base'!$B:$B,"South")/1000000</f>
        <v>65.841560000000001</v>
      </c>
      <c r="BS11" s="11">
        <f>SUMIFS('RTK Base'!BT:BT,'RTK Base'!$A:$A,$B11,'RTK Base'!$B:$B,"South")/1000000</f>
        <v>98.681635999999997</v>
      </c>
      <c r="BT11" s="11">
        <f>SUMIFS('RTK Base'!BU:BU,'RTK Base'!$A:$A,$B11,'RTK Base'!$B:$B,"South")/1000000</f>
        <v>115.14361100000001</v>
      </c>
      <c r="BU11" s="11">
        <f>SUMIFS('RTK Base'!BV:BV,'RTK Base'!$A:$A,$B11,'RTK Base'!$B:$B,"South")/1000000</f>
        <v>259.41194300000001</v>
      </c>
      <c r="BV11" s="11">
        <f>SUMIFS('RTK Base'!BW:BW,'RTK Base'!$A:$A,$B11,'RTK Base'!$B:$B,"South")/1000000</f>
        <v>350.26707599999997</v>
      </c>
      <c r="BW11" s="11">
        <f>SUMIFS('RTK Base'!BX:BX,'RTK Base'!$A:$A,$B11,'RTK Base'!$B:$B,"South")/1000000</f>
        <v>0</v>
      </c>
      <c r="BX11" s="11">
        <f>SUMIFS('RTK Base'!BY:BY,'RTK Base'!$A:$A,$B11,'RTK Base'!$B:$B,"South")/1000000</f>
        <v>0</v>
      </c>
      <c r="BY11" s="11">
        <f>SUMIFS('RTK Base'!BZ:BZ,'RTK Base'!$A:$A,$B11,'RTK Base'!$B:$B,"South")/1000000</f>
        <v>0</v>
      </c>
      <c r="BZ11" s="11">
        <f>SUMIFS('RTK Base'!CA:CA,'RTK Base'!$A:$A,$B11,'RTK Base'!$B:$B,"South")/1000000</f>
        <v>0</v>
      </c>
      <c r="CA11" s="11">
        <f>SUMIFS('RTK Base'!CB:CB,'RTK Base'!$A:$A,$B11,'RTK Base'!$B:$B,"South")/1000000</f>
        <v>0</v>
      </c>
      <c r="CB11" s="11">
        <f>SUMIFS('RTK Base'!CC:CC,'RTK Base'!$A:$A,$B11,'RTK Base'!$B:$B,"South")/1000000</f>
        <v>0</v>
      </c>
    </row>
    <row r="12" spans="2:80" ht="15.75" x14ac:dyDescent="0.25">
      <c r="B12" s="10" t="s">
        <v>107</v>
      </c>
      <c r="D12" s="11">
        <v>28.277885999999999</v>
      </c>
      <c r="E12" s="11">
        <v>17.986273000000001</v>
      </c>
      <c r="F12" s="11">
        <v>20.430346</v>
      </c>
      <c r="G12" s="11">
        <v>22.496891000000002</v>
      </c>
      <c r="H12" s="11">
        <v>61.922969000000002</v>
      </c>
      <c r="I12" s="11">
        <v>79.419138000000004</v>
      </c>
      <c r="J12" s="11">
        <v>91.515180999999998</v>
      </c>
      <c r="K12" s="11">
        <v>95.034592000000004</v>
      </c>
      <c r="L12" s="11">
        <v>123.820635</v>
      </c>
      <c r="M12" s="11">
        <v>98.535258999999996</v>
      </c>
      <c r="N12" s="11">
        <v>98.943488000000002</v>
      </c>
      <c r="O12" s="11">
        <v>76.556442000000004</v>
      </c>
      <c r="Q12" s="11">
        <v>67.081149999999994</v>
      </c>
      <c r="R12" s="11">
        <v>37.347427000000003</v>
      </c>
      <c r="S12" s="11">
        <v>30.187373999999998</v>
      </c>
      <c r="T12" s="11">
        <v>69.954741999999996</v>
      </c>
      <c r="U12" s="11">
        <v>69.651088000000001</v>
      </c>
      <c r="V12" s="11">
        <v>49.094098000000002</v>
      </c>
      <c r="W12" s="11">
        <v>51.279952000000002</v>
      </c>
      <c r="X12" s="11">
        <v>55.38852</v>
      </c>
      <c r="Y12" s="11">
        <v>60.182640999999997</v>
      </c>
      <c r="Z12" s="11">
        <v>70.693725000000001</v>
      </c>
      <c r="AA12" s="11">
        <v>63.823445999999997</v>
      </c>
      <c r="AB12" s="11">
        <v>58.969529999999999</v>
      </c>
      <c r="AD12" s="11">
        <v>67.919033999999996</v>
      </c>
      <c r="AE12" s="11">
        <v>48.889296000000002</v>
      </c>
      <c r="AF12" s="11">
        <v>34.909109999999998</v>
      </c>
      <c r="AG12" s="11">
        <v>46.184303999999997</v>
      </c>
      <c r="AH12" s="11">
        <v>46.967554999999997</v>
      </c>
      <c r="AI12" s="11">
        <v>62.576873999999997</v>
      </c>
      <c r="AJ12" s="11">
        <v>64.986688999999998</v>
      </c>
      <c r="AK12" s="11">
        <v>70.255047000000005</v>
      </c>
      <c r="AL12" s="11">
        <v>64.720101</v>
      </c>
      <c r="AM12" s="11">
        <v>56.299767000000003</v>
      </c>
      <c r="AN12" s="11">
        <v>77.220560000000006</v>
      </c>
      <c r="AO12" s="11">
        <v>63.024478999999999</v>
      </c>
      <c r="AQ12" s="11">
        <v>86.707382999999993</v>
      </c>
      <c r="AR12" s="11">
        <v>43.116118</v>
      </c>
      <c r="AS12" s="11">
        <v>30.368772</v>
      </c>
      <c r="AT12" s="11">
        <v>31.266365</v>
      </c>
      <c r="AU12" s="11">
        <v>63.116757</v>
      </c>
      <c r="AV12" s="11">
        <v>61.511865999999998</v>
      </c>
      <c r="AW12" s="11">
        <v>65.124578999999997</v>
      </c>
      <c r="AX12" s="11">
        <v>60.439183</v>
      </c>
      <c r="AY12" s="11">
        <v>74.380337999999995</v>
      </c>
      <c r="AZ12" s="11">
        <v>55.555971999999997</v>
      </c>
      <c r="BA12" s="11">
        <v>56.552371999999998</v>
      </c>
      <c r="BB12" s="11">
        <v>43.153779</v>
      </c>
      <c r="BD12" s="11">
        <f>SUMIFS('RTK Base'!BE:BE,'RTK Base'!$A:$A,$B12,'RTK Base'!$B:$B,"South")/1000000</f>
        <v>64.598428999999996</v>
      </c>
      <c r="BE12" s="11">
        <f>SUMIFS('RTK Base'!BF:BF,'RTK Base'!$A:$A,$B12,'RTK Base'!$B:$B,"South")/1000000</f>
        <v>48.203578999999998</v>
      </c>
      <c r="BF12" s="11">
        <f>SUMIFS('RTK Base'!BG:BG,'RTK Base'!$A:$A,$B12,'RTK Base'!$B:$B,"South")/1000000</f>
        <v>17.727727000000002</v>
      </c>
      <c r="BG12" s="11">
        <f>SUMIFS('RTK Base'!BH:BH,'RTK Base'!$A:$A,$B12,'RTK Base'!$B:$B,"South")/1000000</f>
        <v>44.324475</v>
      </c>
      <c r="BH12" s="11">
        <f>SUMIFS('RTK Base'!BI:BI,'RTK Base'!$A:$A,$B12,'RTK Base'!$B:$B,"South")/1000000</f>
        <v>48.827143999999997</v>
      </c>
      <c r="BI12" s="11">
        <f>SUMIFS('RTK Base'!BJ:BJ,'RTK Base'!$A:$A,$B12,'RTK Base'!$B:$B,"South")/1000000</f>
        <v>42.473880000000001</v>
      </c>
      <c r="BJ12" s="11">
        <f>SUMIFS('RTK Base'!BK:BK,'RTK Base'!$A:$A,$B12,'RTK Base'!$B:$B,"South")/1000000</f>
        <v>48.914628</v>
      </c>
      <c r="BK12" s="11">
        <f>SUMIFS('RTK Base'!BL:BL,'RTK Base'!$A:$A,$B12,'RTK Base'!$B:$B,"South")/1000000</f>
        <v>44.102088999999999</v>
      </c>
      <c r="BL12" s="11">
        <f>SUMIFS('RTK Base'!BM:BM,'RTK Base'!$A:$A,$B12,'RTK Base'!$B:$B,"South")/1000000</f>
        <v>44.816847000000003</v>
      </c>
      <c r="BM12" s="11">
        <f>SUMIFS('RTK Base'!BN:BN,'RTK Base'!$A:$A,$B12,'RTK Base'!$B:$B,"South")/1000000</f>
        <v>52.420681999999999</v>
      </c>
      <c r="BN12" s="11">
        <f>SUMIFS('RTK Base'!BO:BO,'RTK Base'!$A:$A,$B12,'RTK Base'!$B:$B,"South")/1000000</f>
        <v>57.102867000000003</v>
      </c>
      <c r="BO12" s="11">
        <f>SUMIFS('RTK Base'!BP:BP,'RTK Base'!$A:$A,$B12,'RTK Base'!$B:$B,"South")/1000000</f>
        <v>42.398555000000002</v>
      </c>
      <c r="BQ12" s="11">
        <f>SUMIFS('RTK Base'!BR:BR,'RTK Base'!$A:$A,$B12,'RTK Base'!$B:$B,"South")/1000000</f>
        <v>57.805560999999997</v>
      </c>
      <c r="BR12" s="11">
        <f>SUMIFS('RTK Base'!BS:BS,'RTK Base'!$A:$A,$B12,'RTK Base'!$B:$B,"South")/1000000</f>
        <v>43.193843000000001</v>
      </c>
      <c r="BS12" s="11">
        <f>SUMIFS('RTK Base'!BT:BT,'RTK Base'!$A:$A,$B12,'RTK Base'!$B:$B,"South")/1000000</f>
        <v>6.0560700000000001</v>
      </c>
      <c r="BT12" s="11">
        <f>SUMIFS('RTK Base'!BU:BU,'RTK Base'!$A:$A,$B12,'RTK Base'!$B:$B,"South")/1000000</f>
        <v>23.393469</v>
      </c>
      <c r="BU12" s="11">
        <f>SUMIFS('RTK Base'!BV:BV,'RTK Base'!$A:$A,$B12,'RTK Base'!$B:$B,"South")/1000000</f>
        <v>39.573596000000002</v>
      </c>
      <c r="BV12" s="11">
        <f>SUMIFS('RTK Base'!BW:BW,'RTK Base'!$A:$A,$B12,'RTK Base'!$B:$B,"South")/1000000</f>
        <v>56.207515999999998</v>
      </c>
      <c r="BW12" s="11">
        <f>SUMIFS('RTK Base'!BX:BX,'RTK Base'!$A:$A,$B12,'RTK Base'!$B:$B,"South")/1000000</f>
        <v>0</v>
      </c>
      <c r="BX12" s="11">
        <f>SUMIFS('RTK Base'!BY:BY,'RTK Base'!$A:$A,$B12,'RTK Base'!$B:$B,"South")/1000000</f>
        <v>0</v>
      </c>
      <c r="BY12" s="11">
        <f>SUMIFS('RTK Base'!BZ:BZ,'RTK Base'!$A:$A,$B12,'RTK Base'!$B:$B,"South")/1000000</f>
        <v>0</v>
      </c>
      <c r="BZ12" s="11">
        <f>SUMIFS('RTK Base'!CA:CA,'RTK Base'!$A:$A,$B12,'RTK Base'!$B:$B,"South")/1000000</f>
        <v>0</v>
      </c>
      <c r="CA12" s="11">
        <f>SUMIFS('RTK Base'!CB:CB,'RTK Base'!$A:$A,$B12,'RTK Base'!$B:$B,"South")/1000000</f>
        <v>0</v>
      </c>
      <c r="CB12" s="11">
        <f>SUMIFS('RTK Base'!CC:CC,'RTK Base'!$A:$A,$B12,'RTK Base'!$B:$B,"South")/1000000</f>
        <v>0</v>
      </c>
    </row>
    <row r="13" spans="2:80" ht="15.75" x14ac:dyDescent="0.25">
      <c r="B13" s="10" t="s">
        <v>113</v>
      </c>
      <c r="D13" s="11">
        <v>41.988754</v>
      </c>
      <c r="E13" s="11">
        <v>1.3795740000000001</v>
      </c>
      <c r="F13" s="11">
        <v>2.4844179999999998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14.076225000000001</v>
      </c>
      <c r="O13" s="11">
        <v>16.595362999999999</v>
      </c>
      <c r="Q13" s="11">
        <v>49.240960999999999</v>
      </c>
      <c r="R13" s="11">
        <v>66.897075999999998</v>
      </c>
      <c r="S13" s="11">
        <v>13.417951</v>
      </c>
      <c r="T13" s="11">
        <v>0</v>
      </c>
      <c r="U13" s="11">
        <v>0</v>
      </c>
      <c r="V13" s="11">
        <v>0</v>
      </c>
      <c r="W13" s="11">
        <v>0</v>
      </c>
      <c r="X13" s="11">
        <v>0</v>
      </c>
      <c r="Y13" s="11">
        <v>0</v>
      </c>
      <c r="Z13" s="11">
        <v>0</v>
      </c>
      <c r="AA13" s="11">
        <v>4.788405</v>
      </c>
      <c r="AB13" s="11">
        <v>9.7934809999999999</v>
      </c>
      <c r="AD13" s="11">
        <v>18.765000000000001</v>
      </c>
      <c r="AE13" s="11">
        <v>5.0092090000000002</v>
      </c>
      <c r="AF13" s="11">
        <v>0</v>
      </c>
      <c r="AG13" s="11">
        <v>0</v>
      </c>
      <c r="AH13" s="11">
        <v>0</v>
      </c>
      <c r="AI13" s="11">
        <v>0</v>
      </c>
      <c r="AJ13" s="11">
        <v>0</v>
      </c>
      <c r="AK13" s="11">
        <v>0</v>
      </c>
      <c r="AL13" s="11">
        <v>0</v>
      </c>
      <c r="AM13" s="11">
        <v>0</v>
      </c>
      <c r="AN13" s="11">
        <v>36.464419999999997</v>
      </c>
      <c r="AO13" s="11">
        <v>56.335030000000003</v>
      </c>
      <c r="AQ13" s="11">
        <v>30.577093999999999</v>
      </c>
      <c r="AR13" s="11">
        <v>3.7328299999999999</v>
      </c>
      <c r="AS13" s="11">
        <v>0</v>
      </c>
      <c r="AT13" s="11">
        <v>0</v>
      </c>
      <c r="AU13" s="11">
        <v>0</v>
      </c>
      <c r="AV13" s="11">
        <v>0</v>
      </c>
      <c r="AW13" s="11">
        <v>0</v>
      </c>
      <c r="AX13" s="11">
        <v>0</v>
      </c>
      <c r="AY13" s="11">
        <v>0</v>
      </c>
      <c r="AZ13" s="11">
        <v>0</v>
      </c>
      <c r="BA13" s="11">
        <v>5.7880900000000004</v>
      </c>
      <c r="BB13" s="11">
        <v>35.620631000000003</v>
      </c>
      <c r="BD13" s="11">
        <f>SUMIFS('RTK Base'!BE:BE,'RTK Base'!$A:$A,$B13,'RTK Base'!$B:$B,"South")/1000000</f>
        <v>23.660722</v>
      </c>
      <c r="BE13" s="11">
        <f>SUMIFS('RTK Base'!BF:BF,'RTK Base'!$A:$A,$B13,'RTK Base'!$B:$B,"South")/1000000</f>
        <v>1.8001560000000001</v>
      </c>
      <c r="BF13" s="11">
        <f>SUMIFS('RTK Base'!BG:BG,'RTK Base'!$A:$A,$B13,'RTK Base'!$B:$B,"South")/1000000</f>
        <v>0</v>
      </c>
      <c r="BG13" s="11">
        <f>SUMIFS('RTK Base'!BH:BH,'RTK Base'!$A:$A,$B13,'RTK Base'!$B:$B,"South")/1000000</f>
        <v>0</v>
      </c>
      <c r="BH13" s="11">
        <f>SUMIFS('RTK Base'!BI:BI,'RTK Base'!$A:$A,$B13,'RTK Base'!$B:$B,"South")/1000000</f>
        <v>0</v>
      </c>
      <c r="BI13" s="11">
        <f>SUMIFS('RTK Base'!BJ:BJ,'RTK Base'!$A:$A,$B13,'RTK Base'!$B:$B,"South")/1000000</f>
        <v>0</v>
      </c>
      <c r="BJ13" s="11">
        <f>SUMIFS('RTK Base'!BK:BK,'RTK Base'!$A:$A,$B13,'RTK Base'!$B:$B,"South")/1000000</f>
        <v>0</v>
      </c>
      <c r="BK13" s="11">
        <f>SUMIFS('RTK Base'!BL:BL,'RTK Base'!$A:$A,$B13,'RTK Base'!$B:$B,"South")/1000000</f>
        <v>0</v>
      </c>
      <c r="BL13" s="11">
        <f>SUMIFS('RTK Base'!BM:BM,'RTK Base'!$A:$A,$B13,'RTK Base'!$B:$B,"South")/1000000</f>
        <v>0</v>
      </c>
      <c r="BM13" s="11">
        <f>SUMIFS('RTK Base'!BN:BN,'RTK Base'!$A:$A,$B13,'RTK Base'!$B:$B,"South")/1000000</f>
        <v>12.461373</v>
      </c>
      <c r="BN13" s="11">
        <f>SUMIFS('RTK Base'!BO:BO,'RTK Base'!$A:$A,$B13,'RTK Base'!$B:$B,"South")/1000000</f>
        <v>76.100273000000001</v>
      </c>
      <c r="BO13" s="11">
        <f>SUMIFS('RTK Base'!BP:BP,'RTK Base'!$A:$A,$B13,'RTK Base'!$B:$B,"South")/1000000</f>
        <v>66.17062</v>
      </c>
      <c r="BQ13" s="11">
        <f>SUMIFS('RTK Base'!BR:BR,'RTK Base'!$A:$A,$B13,'RTK Base'!$B:$B,"South")/1000000</f>
        <v>3.6571709999999999</v>
      </c>
      <c r="BR13" s="11">
        <f>SUMIFS('RTK Base'!BS:BS,'RTK Base'!$A:$A,$B13,'RTK Base'!$B:$B,"South")/1000000</f>
        <v>0</v>
      </c>
      <c r="BS13" s="11">
        <f>SUMIFS('RTK Base'!BT:BT,'RTK Base'!$A:$A,$B13,'RTK Base'!$B:$B,"South")/1000000</f>
        <v>0</v>
      </c>
      <c r="BT13" s="11">
        <f>SUMIFS('RTK Base'!BU:BU,'RTK Base'!$A:$A,$B13,'RTK Base'!$B:$B,"South")/1000000</f>
        <v>0</v>
      </c>
      <c r="BU13" s="11">
        <f>SUMIFS('RTK Base'!BV:BV,'RTK Base'!$A:$A,$B13,'RTK Base'!$B:$B,"South")/1000000</f>
        <v>0</v>
      </c>
      <c r="BV13" s="11">
        <f>SUMIFS('RTK Base'!BW:BW,'RTK Base'!$A:$A,$B13,'RTK Base'!$B:$B,"South")/1000000</f>
        <v>0</v>
      </c>
      <c r="BW13" s="11">
        <f>SUMIFS('RTK Base'!BX:BX,'RTK Base'!$A:$A,$B13,'RTK Base'!$B:$B,"South")/1000000</f>
        <v>0</v>
      </c>
      <c r="BX13" s="11">
        <f>SUMIFS('RTK Base'!BY:BY,'RTK Base'!$A:$A,$B13,'RTK Base'!$B:$B,"South")/1000000</f>
        <v>0</v>
      </c>
      <c r="BY13" s="11">
        <f>SUMIFS('RTK Base'!BZ:BZ,'RTK Base'!$A:$A,$B13,'RTK Base'!$B:$B,"South")/1000000</f>
        <v>0</v>
      </c>
      <c r="BZ13" s="11">
        <f>SUMIFS('RTK Base'!CA:CA,'RTK Base'!$A:$A,$B13,'RTK Base'!$B:$B,"South")/1000000</f>
        <v>0</v>
      </c>
      <c r="CA13" s="11">
        <f>SUMIFS('RTK Base'!CB:CB,'RTK Base'!$A:$A,$B13,'RTK Base'!$B:$B,"South")/1000000</f>
        <v>0</v>
      </c>
      <c r="CB13" s="11">
        <f>SUMIFS('RTK Base'!CC:CC,'RTK Base'!$A:$A,$B13,'RTK Base'!$B:$B,"South")/1000000</f>
        <v>0</v>
      </c>
    </row>
    <row r="14" spans="2:80" ht="15.75" x14ac:dyDescent="0.25">
      <c r="B14" s="10" t="s">
        <v>110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1.118223</v>
      </c>
      <c r="N14" s="11">
        <v>0</v>
      </c>
      <c r="O14" s="11">
        <v>0</v>
      </c>
      <c r="Q14" s="11">
        <v>0</v>
      </c>
      <c r="R14" s="11">
        <v>0</v>
      </c>
      <c r="S14" s="11">
        <v>0</v>
      </c>
      <c r="T14" s="11">
        <v>0</v>
      </c>
      <c r="U14" s="11">
        <v>0</v>
      </c>
      <c r="V14" s="11">
        <v>0</v>
      </c>
      <c r="W14" s="11">
        <v>0</v>
      </c>
      <c r="X14" s="11">
        <v>0</v>
      </c>
      <c r="Y14" s="11">
        <v>0</v>
      </c>
      <c r="Z14" s="11">
        <v>0</v>
      </c>
      <c r="AA14" s="11">
        <v>0</v>
      </c>
      <c r="AB14" s="11">
        <v>0</v>
      </c>
      <c r="AD14" s="11">
        <v>0</v>
      </c>
      <c r="AE14" s="11">
        <v>0</v>
      </c>
      <c r="AF14" s="11">
        <v>0</v>
      </c>
      <c r="AG14" s="11">
        <v>0</v>
      </c>
      <c r="AH14" s="11">
        <v>0</v>
      </c>
      <c r="AI14" s="11">
        <v>0</v>
      </c>
      <c r="AJ14" s="11">
        <v>0</v>
      </c>
      <c r="AK14" s="11">
        <v>0</v>
      </c>
      <c r="AL14" s="11">
        <v>0</v>
      </c>
      <c r="AM14" s="11">
        <v>0</v>
      </c>
      <c r="AN14" s="11">
        <v>0</v>
      </c>
      <c r="AO14" s="11">
        <v>0</v>
      </c>
      <c r="AQ14" s="11">
        <v>0</v>
      </c>
      <c r="AR14" s="11">
        <v>0</v>
      </c>
      <c r="AS14" s="11">
        <v>0</v>
      </c>
      <c r="AT14" s="11">
        <v>0</v>
      </c>
      <c r="AU14" s="11">
        <v>0</v>
      </c>
      <c r="AV14" s="11">
        <v>0</v>
      </c>
      <c r="AW14" s="11">
        <v>0</v>
      </c>
      <c r="AX14" s="11">
        <v>0</v>
      </c>
      <c r="AY14" s="11">
        <v>0</v>
      </c>
      <c r="AZ14" s="11">
        <v>0</v>
      </c>
      <c r="BA14" s="11">
        <v>0</v>
      </c>
      <c r="BB14" s="11">
        <v>0</v>
      </c>
      <c r="BD14" s="11">
        <f>SUMIFS('RTK Base'!BE:BE,'RTK Base'!$A:$A,$B14,'RTK Base'!$B:$B,"South")/1000000</f>
        <v>0</v>
      </c>
      <c r="BE14" s="11">
        <f>SUMIFS('RTK Base'!BF:BF,'RTK Base'!$A:$A,$B14,'RTK Base'!$B:$B,"South")/1000000</f>
        <v>0</v>
      </c>
      <c r="BF14" s="11">
        <f>SUMIFS('RTK Base'!BG:BG,'RTK Base'!$A:$A,$B14,'RTK Base'!$B:$B,"South")/1000000</f>
        <v>0</v>
      </c>
      <c r="BG14" s="11">
        <f>SUMIFS('RTK Base'!BH:BH,'RTK Base'!$A:$A,$B14,'RTK Base'!$B:$B,"South")/1000000</f>
        <v>0</v>
      </c>
      <c r="BH14" s="11">
        <f>SUMIFS('RTK Base'!BI:BI,'RTK Base'!$A:$A,$B14,'RTK Base'!$B:$B,"South")/1000000</f>
        <v>0</v>
      </c>
      <c r="BI14" s="11">
        <f>SUMIFS('RTK Base'!BJ:BJ,'RTK Base'!$A:$A,$B14,'RTK Base'!$B:$B,"South")/1000000</f>
        <v>0</v>
      </c>
      <c r="BJ14" s="11">
        <f>SUMIFS('RTK Base'!BK:BK,'RTK Base'!$A:$A,$B14,'RTK Base'!$B:$B,"South")/1000000</f>
        <v>0</v>
      </c>
      <c r="BK14" s="11">
        <f>SUMIFS('RTK Base'!BL:BL,'RTK Base'!$A:$A,$B14,'RTK Base'!$B:$B,"South")/1000000</f>
        <v>0</v>
      </c>
      <c r="BL14" s="11">
        <f>SUMIFS('RTK Base'!BM:BM,'RTK Base'!$A:$A,$B14,'RTK Base'!$B:$B,"South")/1000000</f>
        <v>0</v>
      </c>
      <c r="BM14" s="11">
        <f>SUMIFS('RTK Base'!BN:BN,'RTK Base'!$A:$A,$B14,'RTK Base'!$B:$B,"South")/1000000</f>
        <v>0</v>
      </c>
      <c r="BN14" s="11">
        <f>SUMIFS('RTK Base'!BO:BO,'RTK Base'!$A:$A,$B14,'RTK Base'!$B:$B,"South")/1000000</f>
        <v>0</v>
      </c>
      <c r="BO14" s="11">
        <f>SUMIFS('RTK Base'!BP:BP,'RTK Base'!$A:$A,$B14,'RTK Base'!$B:$B,"South")/1000000</f>
        <v>0</v>
      </c>
      <c r="BQ14" s="11">
        <f>SUMIFS('RTK Base'!BR:BR,'RTK Base'!$A:$A,$B14,'RTK Base'!$B:$B,"South")/1000000</f>
        <v>0</v>
      </c>
      <c r="BR14" s="11">
        <f>SUMIFS('RTK Base'!BS:BS,'RTK Base'!$A:$A,$B14,'RTK Base'!$B:$B,"South")/1000000</f>
        <v>0</v>
      </c>
      <c r="BS14" s="11">
        <f>SUMIFS('RTK Base'!BT:BT,'RTK Base'!$A:$A,$B14,'RTK Base'!$B:$B,"South")/1000000</f>
        <v>0</v>
      </c>
      <c r="BT14" s="11">
        <f>SUMIFS('RTK Base'!BU:BU,'RTK Base'!$A:$A,$B14,'RTK Base'!$B:$B,"South")/1000000</f>
        <v>0</v>
      </c>
      <c r="BU14" s="11">
        <f>SUMIFS('RTK Base'!BV:BV,'RTK Base'!$A:$A,$B14,'RTK Base'!$B:$B,"South")/1000000</f>
        <v>0</v>
      </c>
      <c r="BV14" s="11">
        <f>SUMIFS('RTK Base'!BW:BW,'RTK Base'!$A:$A,$B14,'RTK Base'!$B:$B,"South")/1000000</f>
        <v>0</v>
      </c>
      <c r="BW14" s="11">
        <f>SUMIFS('RTK Base'!BX:BX,'RTK Base'!$A:$A,$B14,'RTK Base'!$B:$B,"South")/1000000</f>
        <v>0</v>
      </c>
      <c r="BX14" s="11">
        <f>SUMIFS('RTK Base'!BY:BY,'RTK Base'!$A:$A,$B14,'RTK Base'!$B:$B,"South")/1000000</f>
        <v>0</v>
      </c>
      <c r="BY14" s="11">
        <f>SUMIFS('RTK Base'!BZ:BZ,'RTK Base'!$A:$A,$B14,'RTK Base'!$B:$B,"South")/1000000</f>
        <v>0</v>
      </c>
      <c r="BZ14" s="11">
        <f>SUMIFS('RTK Base'!CA:CA,'RTK Base'!$A:$A,$B14,'RTK Base'!$B:$B,"South")/1000000</f>
        <v>0</v>
      </c>
      <c r="CA14" s="11">
        <f>SUMIFS('RTK Base'!CB:CB,'RTK Base'!$A:$A,$B14,'RTK Base'!$B:$B,"South")/1000000</f>
        <v>0</v>
      </c>
      <c r="CB14" s="11">
        <f>SUMIFS('RTK Base'!CC:CC,'RTK Base'!$A:$A,$B14,'RTK Base'!$B:$B,"South")/1000000</f>
        <v>0</v>
      </c>
    </row>
    <row r="15" spans="2:80" ht="15.75" x14ac:dyDescent="0.25">
      <c r="B15" s="10" t="s">
        <v>109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Q15" s="11">
        <v>0</v>
      </c>
      <c r="R15" s="11">
        <v>0</v>
      </c>
      <c r="S15" s="11">
        <v>0</v>
      </c>
      <c r="T15" s="11">
        <v>0</v>
      </c>
      <c r="U15" s="11">
        <v>0</v>
      </c>
      <c r="V15" s="11">
        <v>0</v>
      </c>
      <c r="W15" s="11">
        <v>0</v>
      </c>
      <c r="X15" s="11">
        <v>0</v>
      </c>
      <c r="Y15" s="11">
        <v>0</v>
      </c>
      <c r="Z15" s="11">
        <v>0</v>
      </c>
      <c r="AA15" s="11">
        <v>0</v>
      </c>
      <c r="AB15" s="11">
        <v>0</v>
      </c>
      <c r="AD15" s="11">
        <v>0</v>
      </c>
      <c r="AE15" s="11">
        <v>0</v>
      </c>
      <c r="AF15" s="11">
        <v>0</v>
      </c>
      <c r="AG15" s="11">
        <v>0</v>
      </c>
      <c r="AH15" s="11">
        <v>0</v>
      </c>
      <c r="AI15" s="11">
        <v>0</v>
      </c>
      <c r="AJ15" s="11">
        <v>0</v>
      </c>
      <c r="AK15" s="11">
        <v>0</v>
      </c>
      <c r="AL15" s="11">
        <v>0</v>
      </c>
      <c r="AM15" s="11">
        <v>0</v>
      </c>
      <c r="AN15" s="11">
        <v>0</v>
      </c>
      <c r="AO15" s="11">
        <v>0</v>
      </c>
      <c r="AQ15" s="11">
        <v>0</v>
      </c>
      <c r="AR15" s="11">
        <v>0</v>
      </c>
      <c r="AS15" s="11">
        <v>0</v>
      </c>
      <c r="AT15" s="11">
        <v>0</v>
      </c>
      <c r="AU15" s="11">
        <v>0</v>
      </c>
      <c r="AV15" s="11">
        <v>0</v>
      </c>
      <c r="AW15" s="11">
        <v>0</v>
      </c>
      <c r="AX15" s="11">
        <v>0</v>
      </c>
      <c r="AY15" s="11">
        <v>0</v>
      </c>
      <c r="AZ15" s="11">
        <v>0</v>
      </c>
      <c r="BA15" s="11">
        <v>0</v>
      </c>
      <c r="BB15" s="11">
        <v>0</v>
      </c>
      <c r="BD15" s="11">
        <f>SUMIFS('RTK Base'!BE:BE,'RTK Base'!$A:$A,$B15,'RTK Base'!$B:$B,"South")/1000000</f>
        <v>0</v>
      </c>
      <c r="BE15" s="11">
        <f>SUMIFS('RTK Base'!BF:BF,'RTK Base'!$A:$A,$B15,'RTK Base'!$B:$B,"South")/1000000</f>
        <v>0</v>
      </c>
      <c r="BF15" s="11">
        <f>SUMIFS('RTK Base'!BG:BG,'RTK Base'!$A:$A,$B15,'RTK Base'!$B:$B,"South")/1000000</f>
        <v>0</v>
      </c>
      <c r="BG15" s="11">
        <f>SUMIFS('RTK Base'!BH:BH,'RTK Base'!$A:$A,$B15,'RTK Base'!$B:$B,"South")/1000000</f>
        <v>0</v>
      </c>
      <c r="BH15" s="11">
        <f>SUMIFS('RTK Base'!BI:BI,'RTK Base'!$A:$A,$B15,'RTK Base'!$B:$B,"South")/1000000</f>
        <v>0</v>
      </c>
      <c r="BI15" s="11">
        <f>SUMIFS('RTK Base'!BJ:BJ,'RTK Base'!$A:$A,$B15,'RTK Base'!$B:$B,"South")/1000000</f>
        <v>0</v>
      </c>
      <c r="BJ15" s="11">
        <f>SUMIFS('RTK Base'!BK:BK,'RTK Base'!$A:$A,$B15,'RTK Base'!$B:$B,"South")/1000000</f>
        <v>0</v>
      </c>
      <c r="BK15" s="11">
        <f>SUMIFS('RTK Base'!BL:BL,'RTK Base'!$A:$A,$B15,'RTK Base'!$B:$B,"South")/1000000</f>
        <v>0</v>
      </c>
      <c r="BL15" s="11">
        <f>SUMIFS('RTK Base'!BM:BM,'RTK Base'!$A:$A,$B15,'RTK Base'!$B:$B,"South")/1000000</f>
        <v>0</v>
      </c>
      <c r="BM15" s="11">
        <f>SUMIFS('RTK Base'!BN:BN,'RTK Base'!$A:$A,$B15,'RTK Base'!$B:$B,"South")/1000000</f>
        <v>0</v>
      </c>
      <c r="BN15" s="11">
        <f>SUMIFS('RTK Base'!BO:BO,'RTK Base'!$A:$A,$B15,'RTK Base'!$B:$B,"South")/1000000</f>
        <v>0</v>
      </c>
      <c r="BO15" s="11">
        <f>SUMIFS('RTK Base'!BP:BP,'RTK Base'!$A:$A,$B15,'RTK Base'!$B:$B,"South")/1000000</f>
        <v>0</v>
      </c>
      <c r="BQ15" s="11">
        <f>SUMIFS('RTK Base'!BR:BR,'RTK Base'!$A:$A,$B15,'RTK Base'!$B:$B,"South")/1000000</f>
        <v>0</v>
      </c>
      <c r="BR15" s="11">
        <f>SUMIFS('RTK Base'!BS:BS,'RTK Base'!$A:$A,$B15,'RTK Base'!$B:$B,"South")/1000000</f>
        <v>0</v>
      </c>
      <c r="BS15" s="11">
        <f>SUMIFS('RTK Base'!BT:BT,'RTK Base'!$A:$A,$B15,'RTK Base'!$B:$B,"South")/1000000</f>
        <v>0</v>
      </c>
      <c r="BT15" s="11">
        <f>SUMIFS('RTK Base'!BU:BU,'RTK Base'!$A:$A,$B15,'RTK Base'!$B:$B,"South")/1000000</f>
        <v>0</v>
      </c>
      <c r="BU15" s="11">
        <f>SUMIFS('RTK Base'!BV:BV,'RTK Base'!$A:$A,$B15,'RTK Base'!$B:$B,"South")/1000000</f>
        <v>0</v>
      </c>
      <c r="BV15" s="11">
        <f>SUMIFS('RTK Base'!BW:BW,'RTK Base'!$A:$A,$B15,'RTK Base'!$B:$B,"South")/1000000</f>
        <v>0</v>
      </c>
      <c r="BW15" s="11">
        <f>SUMIFS('RTK Base'!BX:BX,'RTK Base'!$A:$A,$B15,'RTK Base'!$B:$B,"South")/1000000</f>
        <v>0</v>
      </c>
      <c r="BX15" s="11">
        <f>SUMIFS('RTK Base'!BY:BY,'RTK Base'!$A:$A,$B15,'RTK Base'!$B:$B,"South")/1000000</f>
        <v>0</v>
      </c>
      <c r="BY15" s="11">
        <f>SUMIFS('RTK Base'!BZ:BZ,'RTK Base'!$A:$A,$B15,'RTK Base'!$B:$B,"South")/1000000</f>
        <v>0</v>
      </c>
      <c r="BZ15" s="11">
        <f>SUMIFS('RTK Base'!CA:CA,'RTK Base'!$A:$A,$B15,'RTK Base'!$B:$B,"South")/1000000</f>
        <v>0</v>
      </c>
      <c r="CA15" s="11">
        <f>SUMIFS('RTK Base'!CB:CB,'RTK Base'!$A:$A,$B15,'RTK Base'!$B:$B,"South")/1000000</f>
        <v>0</v>
      </c>
      <c r="CB15" s="11">
        <f>SUMIFS('RTK Base'!CC:CC,'RTK Base'!$A:$A,$B15,'RTK Base'!$B:$B,"South")/1000000</f>
        <v>0</v>
      </c>
    </row>
    <row r="16" spans="2:80" ht="15.75" x14ac:dyDescent="0.25">
      <c r="B16" s="8" t="s">
        <v>106</v>
      </c>
      <c r="D16" s="9">
        <v>50.653872999999997</v>
      </c>
      <c r="E16" s="9">
        <v>58.678362999999997</v>
      </c>
      <c r="F16" s="9">
        <v>65.520111</v>
      </c>
      <c r="G16" s="9">
        <v>64.679544000000007</v>
      </c>
      <c r="H16" s="9">
        <v>57.983924999999999</v>
      </c>
      <c r="I16" s="9">
        <v>61.572875000000003</v>
      </c>
      <c r="J16" s="9">
        <v>48.561618000000003</v>
      </c>
      <c r="K16" s="9">
        <v>48.688918999999999</v>
      </c>
      <c r="L16" s="9">
        <v>48.451737999999999</v>
      </c>
      <c r="M16" s="9">
        <v>46.574927000000002</v>
      </c>
      <c r="N16" s="9">
        <v>42.185833000000002</v>
      </c>
      <c r="O16" s="9">
        <v>38.172204000000001</v>
      </c>
      <c r="Q16" s="9">
        <v>43.516576000000001</v>
      </c>
      <c r="R16" s="9">
        <v>39.319431000000002</v>
      </c>
      <c r="S16" s="9">
        <v>48.893445</v>
      </c>
      <c r="T16" s="9">
        <v>38.081878000000003</v>
      </c>
      <c r="U16" s="9">
        <v>42.358691999999998</v>
      </c>
      <c r="V16" s="9">
        <v>42.385508999999999</v>
      </c>
      <c r="W16" s="9">
        <v>40.273501000000003</v>
      </c>
      <c r="X16" s="9">
        <v>45.062682000000002</v>
      </c>
      <c r="Y16" s="9">
        <v>35.134611</v>
      </c>
      <c r="Z16" s="9">
        <v>34.421081000000001</v>
      </c>
      <c r="AA16" s="9">
        <v>29.817316000000002</v>
      </c>
      <c r="AB16" s="9">
        <v>34.774912999999998</v>
      </c>
      <c r="AD16" s="9">
        <v>29.603095</v>
      </c>
      <c r="AE16" s="9">
        <v>39.47343</v>
      </c>
      <c r="AF16" s="9">
        <v>43.525416999999997</v>
      </c>
      <c r="AG16" s="9">
        <v>47.937314999999998</v>
      </c>
      <c r="AH16" s="9">
        <v>39.913617000000002</v>
      </c>
      <c r="AI16" s="9">
        <v>50.240031000000002</v>
      </c>
      <c r="AJ16" s="9">
        <v>52.476263000000003</v>
      </c>
      <c r="AK16" s="9">
        <v>54.547398999999999</v>
      </c>
      <c r="AL16" s="9">
        <v>54.147601999999999</v>
      </c>
      <c r="AM16" s="9">
        <v>55.903395000000003</v>
      </c>
      <c r="AN16" s="9">
        <v>52.416510000000002</v>
      </c>
      <c r="AO16" s="9">
        <v>53.100599000000003</v>
      </c>
      <c r="AQ16" s="9">
        <v>50.731259000000001</v>
      </c>
      <c r="AR16" s="9">
        <v>49.206107000000003</v>
      </c>
      <c r="AS16" s="9">
        <v>56.186678999999998</v>
      </c>
      <c r="AT16" s="9">
        <v>56.894691999999999</v>
      </c>
      <c r="AU16" s="9">
        <v>59.538119000000002</v>
      </c>
      <c r="AV16" s="9">
        <v>58.457293</v>
      </c>
      <c r="AW16" s="9">
        <v>64.026664999999994</v>
      </c>
      <c r="AX16" s="9">
        <v>67.365780999999998</v>
      </c>
      <c r="AY16" s="9">
        <v>71.301327999999998</v>
      </c>
      <c r="AZ16" s="9">
        <v>63.691011000000003</v>
      </c>
      <c r="BA16" s="9">
        <v>62.699147000000004</v>
      </c>
      <c r="BB16" s="9">
        <v>57.983685000000001</v>
      </c>
      <c r="BD16" s="9">
        <f>SUMIFS('RTK Base'!BE:BE,'RTK Base'!$A:$A,$B16,'RTK Base'!$B:$B,"South")/1000000</f>
        <v>63.577573999999998</v>
      </c>
      <c r="BE16" s="9">
        <f>SUMIFS('RTK Base'!BF:BF,'RTK Base'!$A:$A,$B16,'RTK Base'!$B:$B,"South")/1000000</f>
        <v>62.719521</v>
      </c>
      <c r="BF16" s="9">
        <f>SUMIFS('RTK Base'!BG:BG,'RTK Base'!$A:$A,$B16,'RTK Base'!$B:$B,"South")/1000000</f>
        <v>60.617429999999999</v>
      </c>
      <c r="BG16" s="9">
        <f>SUMIFS('RTK Base'!BH:BH,'RTK Base'!$A:$A,$B16,'RTK Base'!$B:$B,"South")/1000000</f>
        <v>74.631833</v>
      </c>
      <c r="BH16" s="9">
        <f>SUMIFS('RTK Base'!BI:BI,'RTK Base'!$A:$A,$B16,'RTK Base'!$B:$B,"South")/1000000</f>
        <v>76.715235000000007</v>
      </c>
      <c r="BI16" s="9">
        <f>SUMIFS('RTK Base'!BJ:BJ,'RTK Base'!$A:$A,$B16,'RTK Base'!$B:$B,"South")/1000000</f>
        <v>81.775490000000005</v>
      </c>
      <c r="BJ16" s="9">
        <f>SUMIFS('RTK Base'!BK:BK,'RTK Base'!$A:$A,$B16,'RTK Base'!$B:$B,"South")/1000000</f>
        <v>84.424301999999997</v>
      </c>
      <c r="BK16" s="9">
        <f>SUMIFS('RTK Base'!BL:BL,'RTK Base'!$A:$A,$B16,'RTK Base'!$B:$B,"South")/1000000</f>
        <v>79.692530000000005</v>
      </c>
      <c r="BL16" s="9">
        <f>SUMIFS('RTK Base'!BM:BM,'RTK Base'!$A:$A,$B16,'RTK Base'!$B:$B,"South")/1000000</f>
        <v>79.207928999999993</v>
      </c>
      <c r="BM16" s="9">
        <f>SUMIFS('RTK Base'!BN:BN,'RTK Base'!$A:$A,$B16,'RTK Base'!$B:$B,"South")/1000000</f>
        <v>80.026894999999996</v>
      </c>
      <c r="BN16" s="9">
        <f>SUMIFS('RTK Base'!BO:BO,'RTK Base'!$A:$A,$B16,'RTK Base'!$B:$B,"South")/1000000</f>
        <v>78.185827000000003</v>
      </c>
      <c r="BO16" s="9">
        <f>SUMIFS('RTK Base'!BP:BP,'RTK Base'!$A:$A,$B16,'RTK Base'!$B:$B,"South")/1000000</f>
        <v>69.169015000000002</v>
      </c>
      <c r="BQ16" s="9">
        <f>SUMIFS('RTK Base'!BR:BR,'RTK Base'!$A:$A,$B16,'RTK Base'!$B:$B,"South")/1000000</f>
        <v>71.761609000000007</v>
      </c>
      <c r="BR16" s="9">
        <f>SUMIFS('RTK Base'!BS:BS,'RTK Base'!$A:$A,$B16,'RTK Base'!$B:$B,"South")/1000000</f>
        <v>79.964934999999997</v>
      </c>
      <c r="BS16" s="9">
        <f>SUMIFS('RTK Base'!BT:BT,'RTK Base'!$A:$A,$B16,'RTK Base'!$B:$B,"South")/1000000</f>
        <v>74.866251000000005</v>
      </c>
      <c r="BT16" s="9">
        <f>SUMIFS('RTK Base'!BU:BU,'RTK Base'!$A:$A,$B16,'RTK Base'!$B:$B,"South")/1000000</f>
        <v>80.125343000000001</v>
      </c>
      <c r="BU16" s="9">
        <f>SUMIFS('RTK Base'!BV:BV,'RTK Base'!$A:$A,$B16,'RTK Base'!$B:$B,"South")/1000000</f>
        <v>76.592072999999999</v>
      </c>
      <c r="BV16" s="9">
        <f>SUMIFS('RTK Base'!BW:BW,'RTK Base'!$A:$A,$B16,'RTK Base'!$B:$B,"South")/1000000</f>
        <v>70.037726000000006</v>
      </c>
      <c r="BW16" s="9">
        <f>SUMIFS('RTK Base'!BX:BX,'RTK Base'!$A:$A,$B16,'RTK Base'!$B:$B,"South")/1000000</f>
        <v>0</v>
      </c>
      <c r="BX16" s="9">
        <f>SUMIFS('RTK Base'!BY:BY,'RTK Base'!$A:$A,$B16,'RTK Base'!$B:$B,"South")/1000000</f>
        <v>0</v>
      </c>
      <c r="BY16" s="9">
        <f>SUMIFS('RTK Base'!BZ:BZ,'RTK Base'!$A:$A,$B16,'RTK Base'!$B:$B,"South")/1000000</f>
        <v>0</v>
      </c>
      <c r="BZ16" s="9">
        <f>SUMIFS('RTK Base'!CA:CA,'RTK Base'!$A:$A,$B16,'RTK Base'!$B:$B,"South")/1000000</f>
        <v>0</v>
      </c>
      <c r="CA16" s="9">
        <f>SUMIFS('RTK Base'!CB:CB,'RTK Base'!$A:$A,$B16,'RTK Base'!$B:$B,"South")/1000000</f>
        <v>0</v>
      </c>
      <c r="CB16" s="9">
        <f>SUMIFS('RTK Base'!CC:CC,'RTK Base'!$A:$A,$B16,'RTK Base'!$B:$B,"South")/1000000</f>
        <v>0</v>
      </c>
    </row>
    <row r="17" spans="2:80" ht="15.75" x14ac:dyDescent="0.25">
      <c r="B17" s="8" t="s">
        <v>190</v>
      </c>
      <c r="D17" s="9">
        <f t="shared" ref="D17:O17" si="34">SUM(D18:D21)</f>
        <v>228.42699200000001</v>
      </c>
      <c r="E17" s="9">
        <f t="shared" si="34"/>
        <v>257.51256599999999</v>
      </c>
      <c r="F17" s="9">
        <f t="shared" si="34"/>
        <v>279.96651399999996</v>
      </c>
      <c r="G17" s="9">
        <f t="shared" si="34"/>
        <v>273.02394200000003</v>
      </c>
      <c r="H17" s="9">
        <f t="shared" si="34"/>
        <v>295.32514200000003</v>
      </c>
      <c r="I17" s="9">
        <f t="shared" si="34"/>
        <v>318.43506300000001</v>
      </c>
      <c r="J17" s="9">
        <f t="shared" si="34"/>
        <v>362.15990799999997</v>
      </c>
      <c r="K17" s="9">
        <f t="shared" si="34"/>
        <v>360.94291000000004</v>
      </c>
      <c r="L17" s="9">
        <f t="shared" si="34"/>
        <v>344.551851</v>
      </c>
      <c r="M17" s="9">
        <f t="shared" si="34"/>
        <v>345.79090200000002</v>
      </c>
      <c r="N17" s="9">
        <f t="shared" si="34"/>
        <v>317.07622400000002</v>
      </c>
      <c r="O17" s="9">
        <f t="shared" si="34"/>
        <v>285.14753000000002</v>
      </c>
      <c r="Q17" s="9">
        <f t="shared" ref="Q17:AB17" si="35">SUM(Q18:Q21)</f>
        <v>287.57895099999996</v>
      </c>
      <c r="R17" s="9">
        <f t="shared" si="35"/>
        <v>244.80521200000001</v>
      </c>
      <c r="S17" s="9">
        <f t="shared" si="35"/>
        <v>294.37972699999995</v>
      </c>
      <c r="T17" s="9">
        <f t="shared" si="35"/>
        <v>290.21314099999995</v>
      </c>
      <c r="U17" s="9">
        <f t="shared" si="35"/>
        <v>342.63133599999998</v>
      </c>
      <c r="V17" s="9">
        <f t="shared" si="35"/>
        <v>308.23325499999999</v>
      </c>
      <c r="W17" s="9">
        <f t="shared" si="35"/>
        <v>368.08305000000001</v>
      </c>
      <c r="X17" s="9">
        <f t="shared" si="35"/>
        <v>373.00258600000001</v>
      </c>
      <c r="Y17" s="9">
        <f t="shared" si="35"/>
        <v>366.78069299999999</v>
      </c>
      <c r="Z17" s="9">
        <f t="shared" si="35"/>
        <v>384.29020200000002</v>
      </c>
      <c r="AA17" s="9">
        <f t="shared" si="35"/>
        <v>331.99688699999996</v>
      </c>
      <c r="AB17" s="9">
        <f t="shared" si="35"/>
        <v>331.01971200000003</v>
      </c>
      <c r="AD17" s="9">
        <f t="shared" ref="AD17:AO17" si="36">SUM(AD18:AD21)</f>
        <v>326.574501</v>
      </c>
      <c r="AE17" s="9">
        <f t="shared" si="36"/>
        <v>312.22294099999993</v>
      </c>
      <c r="AF17" s="9">
        <f t="shared" si="36"/>
        <v>299.49455799999998</v>
      </c>
      <c r="AG17" s="9">
        <f t="shared" si="36"/>
        <v>291.38249500000001</v>
      </c>
      <c r="AH17" s="9">
        <f t="shared" si="36"/>
        <v>278.85136199999999</v>
      </c>
      <c r="AI17" s="9">
        <f t="shared" si="36"/>
        <v>340.39712200000002</v>
      </c>
      <c r="AJ17" s="9">
        <f t="shared" si="36"/>
        <v>339.10575299999994</v>
      </c>
      <c r="AK17" s="9">
        <f t="shared" si="36"/>
        <v>371.09401600000001</v>
      </c>
      <c r="AL17" s="9">
        <f t="shared" si="36"/>
        <v>361.27114600000004</v>
      </c>
      <c r="AM17" s="9">
        <f t="shared" si="36"/>
        <v>366.58188000000001</v>
      </c>
      <c r="AN17" s="9">
        <f t="shared" si="36"/>
        <v>338.22070199999996</v>
      </c>
      <c r="AO17" s="9">
        <f t="shared" si="36"/>
        <v>334.57528300000001</v>
      </c>
      <c r="AQ17" s="9">
        <f t="shared" ref="AQ17:BB17" si="37">SUM(AQ18:AQ21)</f>
        <v>329.27150799999998</v>
      </c>
      <c r="AR17" s="9">
        <f t="shared" si="37"/>
        <v>319.201412</v>
      </c>
      <c r="AS17" s="9">
        <f t="shared" si="37"/>
        <v>328.105163</v>
      </c>
      <c r="AT17" s="9">
        <f t="shared" si="37"/>
        <v>318.51579100000004</v>
      </c>
      <c r="AU17" s="9">
        <f t="shared" si="37"/>
        <v>343.52402699999993</v>
      </c>
      <c r="AV17" s="9">
        <f t="shared" si="37"/>
        <v>354.28402599999998</v>
      </c>
      <c r="AW17" s="9">
        <f t="shared" si="37"/>
        <v>370.75858499999998</v>
      </c>
      <c r="AX17" s="9">
        <f t="shared" si="37"/>
        <v>401.67964799999999</v>
      </c>
      <c r="AY17" s="9">
        <f t="shared" si="37"/>
        <v>372.60146400000002</v>
      </c>
      <c r="AZ17" s="9">
        <f t="shared" si="37"/>
        <v>383.173044</v>
      </c>
      <c r="BA17" s="9">
        <f t="shared" si="37"/>
        <v>326.33034299999997</v>
      </c>
      <c r="BB17" s="9">
        <f t="shared" si="37"/>
        <v>297.77408100000002</v>
      </c>
      <c r="BD17" s="9">
        <f t="shared" ref="BD17:BO17" si="38">SUM(BD18:BD21)</f>
        <v>305.73366799999997</v>
      </c>
      <c r="BE17" s="9">
        <f t="shared" si="38"/>
        <v>258.51948899999996</v>
      </c>
      <c r="BF17" s="9">
        <f t="shared" si="38"/>
        <v>188.775127</v>
      </c>
      <c r="BG17" s="9">
        <f t="shared" si="38"/>
        <v>205.04545700000003</v>
      </c>
      <c r="BH17" s="9">
        <f t="shared" si="38"/>
        <v>240.13808500000002</v>
      </c>
      <c r="BI17" s="9">
        <f t="shared" si="38"/>
        <v>241.179892</v>
      </c>
      <c r="BJ17" s="9">
        <f t="shared" si="38"/>
        <v>290.03063200000003</v>
      </c>
      <c r="BK17" s="9">
        <f t="shared" si="38"/>
        <v>303.78416199999998</v>
      </c>
      <c r="BL17" s="9">
        <f t="shared" si="38"/>
        <v>316.24441099999996</v>
      </c>
      <c r="BM17" s="9">
        <f t="shared" si="38"/>
        <v>319.92580100000004</v>
      </c>
      <c r="BN17" s="9">
        <f t="shared" si="38"/>
        <v>308.48044699999997</v>
      </c>
      <c r="BO17" s="9">
        <f t="shared" si="38"/>
        <v>268.19025099999999</v>
      </c>
      <c r="BP17" s="9"/>
      <c r="BQ17" s="9">
        <f t="shared" ref="BQ17" si="39">SUM(BQ18:BQ21)</f>
        <v>305.422864</v>
      </c>
      <c r="BR17" s="9">
        <f t="shared" ref="BR17" si="40">SUM(BR18:BR21)</f>
        <v>295.54553000000004</v>
      </c>
      <c r="BS17" s="9">
        <f t="shared" ref="BS17" si="41">SUM(BS18:BS21)</f>
        <v>330.11579699999999</v>
      </c>
      <c r="BT17" s="9">
        <f t="shared" ref="BT17" si="42">SUM(BT18:BT21)</f>
        <v>311.23341699999997</v>
      </c>
      <c r="BU17" s="9">
        <f t="shared" ref="BU17" si="43">SUM(BU18:BU21)</f>
        <v>339.24804500000005</v>
      </c>
      <c r="BV17" s="9">
        <f t="shared" ref="BV17" si="44">SUM(BV18:BV21)</f>
        <v>311.23431899999997</v>
      </c>
      <c r="BW17" s="9">
        <f t="shared" ref="BW17" si="45">SUM(BW18:BW21)</f>
        <v>0</v>
      </c>
      <c r="BX17" s="9">
        <f t="shared" ref="BX17" si="46">SUM(BX18:BX21)</f>
        <v>0</v>
      </c>
      <c r="BY17" s="9">
        <f t="shared" ref="BY17" si="47">SUM(BY18:BY21)</f>
        <v>0</v>
      </c>
      <c r="BZ17" s="9">
        <f t="shared" ref="BZ17" si="48">SUM(BZ18:BZ21)</f>
        <v>0</v>
      </c>
      <c r="CA17" s="9">
        <f t="shared" ref="CA17" si="49">SUM(CA18:CA21)</f>
        <v>0</v>
      </c>
      <c r="CB17" s="9">
        <f t="shared" ref="CB17" si="50">SUM(CB18:CB21)</f>
        <v>0</v>
      </c>
    </row>
    <row r="18" spans="2:80" ht="15.75" x14ac:dyDescent="0.25">
      <c r="B18" s="10" t="s">
        <v>117</v>
      </c>
      <c r="D18" s="11">
        <v>141.026849</v>
      </c>
      <c r="E18" s="11">
        <v>158.18764899999999</v>
      </c>
      <c r="F18" s="11">
        <v>164.00340399999999</v>
      </c>
      <c r="G18" s="11">
        <v>152.20710600000001</v>
      </c>
      <c r="H18" s="11">
        <v>165.906353</v>
      </c>
      <c r="I18" s="11">
        <v>177.59219100000001</v>
      </c>
      <c r="J18" s="11">
        <v>189.75936799999999</v>
      </c>
      <c r="K18" s="11">
        <v>185.81068500000001</v>
      </c>
      <c r="L18" s="11">
        <v>183.298305</v>
      </c>
      <c r="M18" s="11">
        <v>182.14684600000001</v>
      </c>
      <c r="N18" s="11">
        <v>162.34235100000001</v>
      </c>
      <c r="O18" s="11">
        <v>144.96276800000001</v>
      </c>
      <c r="Q18" s="11">
        <v>143.62894499999999</v>
      </c>
      <c r="R18" s="11">
        <v>132.900733</v>
      </c>
      <c r="S18" s="11">
        <v>144.560417</v>
      </c>
      <c r="T18" s="11">
        <v>137.94608299999999</v>
      </c>
      <c r="U18" s="11">
        <v>163.325928</v>
      </c>
      <c r="V18" s="11">
        <v>145.708583</v>
      </c>
      <c r="W18" s="11">
        <v>191.22140200000001</v>
      </c>
      <c r="X18" s="11">
        <v>191.70513800000001</v>
      </c>
      <c r="Y18" s="11">
        <v>186.27211199999999</v>
      </c>
      <c r="Z18" s="11">
        <v>203.974715</v>
      </c>
      <c r="AA18" s="11">
        <v>171.53195600000001</v>
      </c>
      <c r="AB18" s="11">
        <v>158.942565</v>
      </c>
      <c r="AD18" s="11">
        <v>158.606315</v>
      </c>
      <c r="AE18" s="11">
        <v>161.694107</v>
      </c>
      <c r="AF18" s="11">
        <v>166.599616</v>
      </c>
      <c r="AG18" s="11">
        <v>153.60662500000001</v>
      </c>
      <c r="AH18" s="11">
        <v>144.449736</v>
      </c>
      <c r="AI18" s="11">
        <v>168.88579100000001</v>
      </c>
      <c r="AJ18" s="11">
        <v>177.63853800000001</v>
      </c>
      <c r="AK18" s="11">
        <v>193.32590500000001</v>
      </c>
      <c r="AL18" s="11">
        <v>195.904583</v>
      </c>
      <c r="AM18" s="11">
        <v>185.02983499999999</v>
      </c>
      <c r="AN18" s="11">
        <v>169.63896600000001</v>
      </c>
      <c r="AO18" s="11">
        <v>177.16954100000001</v>
      </c>
      <c r="AQ18" s="11">
        <v>170.41812200000001</v>
      </c>
      <c r="AR18" s="11">
        <v>177.358056</v>
      </c>
      <c r="AS18" s="11">
        <v>178.09361999999999</v>
      </c>
      <c r="AT18" s="11">
        <v>186.10663400000001</v>
      </c>
      <c r="AU18" s="11">
        <v>194.41169199999999</v>
      </c>
      <c r="AV18" s="11">
        <v>189.300803</v>
      </c>
      <c r="AW18" s="11">
        <v>214.79091399999999</v>
      </c>
      <c r="AX18" s="11">
        <v>225.453225</v>
      </c>
      <c r="AY18" s="11">
        <v>210.03759400000001</v>
      </c>
      <c r="AZ18" s="11">
        <v>212.65567799999999</v>
      </c>
      <c r="BA18" s="11">
        <v>173.596079</v>
      </c>
      <c r="BB18" s="11">
        <v>161.27325500000001</v>
      </c>
      <c r="BD18" s="11">
        <f>SUMIFS('RTK Base'!BE:BE,'RTK Base'!$A:$A,$B18,'RTK Base'!$B:$B,"South")/1000000</f>
        <v>157.859982</v>
      </c>
      <c r="BE18" s="11">
        <f>SUMIFS('RTK Base'!BF:BF,'RTK Base'!$A:$A,$B18,'RTK Base'!$B:$B,"South")/1000000</f>
        <v>154.06072499999999</v>
      </c>
      <c r="BF18" s="11">
        <f>SUMIFS('RTK Base'!BG:BG,'RTK Base'!$A:$A,$B18,'RTK Base'!$B:$B,"South")/1000000</f>
        <v>96.066029999999998</v>
      </c>
      <c r="BG18" s="11">
        <f>SUMIFS('RTK Base'!BH:BH,'RTK Base'!$A:$A,$B18,'RTK Base'!$B:$B,"South")/1000000</f>
        <v>115.754942</v>
      </c>
      <c r="BH18" s="11">
        <f>SUMIFS('RTK Base'!BI:BI,'RTK Base'!$A:$A,$B18,'RTK Base'!$B:$B,"South")/1000000</f>
        <v>130.800231</v>
      </c>
      <c r="BI18" s="11">
        <f>SUMIFS('RTK Base'!BJ:BJ,'RTK Base'!$A:$A,$B18,'RTK Base'!$B:$B,"South")/1000000</f>
        <v>141.332987</v>
      </c>
      <c r="BJ18" s="11">
        <f>SUMIFS('RTK Base'!BK:BK,'RTK Base'!$A:$A,$B18,'RTK Base'!$B:$B,"South")/1000000</f>
        <v>149.329871</v>
      </c>
      <c r="BK18" s="11">
        <f>SUMIFS('RTK Base'!BL:BL,'RTK Base'!$A:$A,$B18,'RTK Base'!$B:$B,"South")/1000000</f>
        <v>148.90823599999999</v>
      </c>
      <c r="BL18" s="11">
        <f>SUMIFS('RTK Base'!BM:BM,'RTK Base'!$A:$A,$B18,'RTK Base'!$B:$B,"South")/1000000</f>
        <v>159.478025</v>
      </c>
      <c r="BM18" s="11">
        <f>SUMIFS('RTK Base'!BN:BN,'RTK Base'!$A:$A,$B18,'RTK Base'!$B:$B,"South")/1000000</f>
        <v>168.96901199999999</v>
      </c>
      <c r="BN18" s="11">
        <f>SUMIFS('RTK Base'!BO:BO,'RTK Base'!$A:$A,$B18,'RTK Base'!$B:$B,"South")/1000000</f>
        <v>164.82403299999999</v>
      </c>
      <c r="BO18" s="11">
        <f>SUMIFS('RTK Base'!BP:BP,'RTK Base'!$A:$A,$B18,'RTK Base'!$B:$B,"South")/1000000</f>
        <v>156.70591400000001</v>
      </c>
      <c r="BQ18" s="11">
        <f>SUMIFS('RTK Base'!BR:BR,'RTK Base'!$A:$A,$B18,'RTK Base'!$B:$B,"South")/1000000</f>
        <v>159.64147199999999</v>
      </c>
      <c r="BR18" s="11">
        <f>SUMIFS('RTK Base'!BS:BS,'RTK Base'!$A:$A,$B18,'RTK Base'!$B:$B,"South")/1000000</f>
        <v>156.637643</v>
      </c>
      <c r="BS18" s="11">
        <f>SUMIFS('RTK Base'!BT:BT,'RTK Base'!$A:$A,$B18,'RTK Base'!$B:$B,"South")/1000000</f>
        <v>171.63832500000001</v>
      </c>
      <c r="BT18" s="11">
        <f>SUMIFS('RTK Base'!BU:BU,'RTK Base'!$A:$A,$B18,'RTK Base'!$B:$B,"South")/1000000</f>
        <v>145.432695</v>
      </c>
      <c r="BU18" s="11">
        <f>SUMIFS('RTK Base'!BV:BV,'RTK Base'!$A:$A,$B18,'RTK Base'!$B:$B,"South")/1000000</f>
        <v>169.32135500000001</v>
      </c>
      <c r="BV18" s="11">
        <f>SUMIFS('RTK Base'!BW:BW,'RTK Base'!$A:$A,$B18,'RTK Base'!$B:$B,"South")/1000000</f>
        <v>156.79630900000001</v>
      </c>
      <c r="BW18" s="11">
        <f>SUMIFS('RTK Base'!BX:BX,'RTK Base'!$A:$A,$B18,'RTK Base'!$B:$B,"South")/1000000</f>
        <v>0</v>
      </c>
      <c r="BX18" s="11">
        <f>SUMIFS('RTK Base'!BY:BY,'RTK Base'!$A:$A,$B18,'RTK Base'!$B:$B,"South")/1000000</f>
        <v>0</v>
      </c>
      <c r="BY18" s="11">
        <f>SUMIFS('RTK Base'!BZ:BZ,'RTK Base'!$A:$A,$B18,'RTK Base'!$B:$B,"South")/1000000</f>
        <v>0</v>
      </c>
      <c r="BZ18" s="11">
        <f>SUMIFS('RTK Base'!CA:CA,'RTK Base'!$A:$A,$B18,'RTK Base'!$B:$B,"South")/1000000</f>
        <v>0</v>
      </c>
      <c r="CA18" s="11">
        <f>SUMIFS('RTK Base'!CB:CB,'RTK Base'!$A:$A,$B18,'RTK Base'!$B:$B,"South")/1000000</f>
        <v>0</v>
      </c>
      <c r="CB18" s="11">
        <f>SUMIFS('RTK Base'!CC:CC,'RTK Base'!$A:$A,$B18,'RTK Base'!$B:$B,"South")/1000000</f>
        <v>0</v>
      </c>
    </row>
    <row r="19" spans="2:80" ht="15.75" x14ac:dyDescent="0.25">
      <c r="B19" s="10" t="s">
        <v>114</v>
      </c>
      <c r="D19" s="11">
        <v>39.271479999999997</v>
      </c>
      <c r="E19" s="11">
        <v>41.010998999999998</v>
      </c>
      <c r="F19" s="11">
        <v>53.520448999999999</v>
      </c>
      <c r="G19" s="11">
        <v>56.006704999999997</v>
      </c>
      <c r="H19" s="11">
        <v>68.264671000000007</v>
      </c>
      <c r="I19" s="11">
        <v>68.705703999999997</v>
      </c>
      <c r="J19" s="11">
        <v>90.784820999999994</v>
      </c>
      <c r="K19" s="11">
        <v>89.140709000000001</v>
      </c>
      <c r="L19" s="11">
        <v>82.280722999999995</v>
      </c>
      <c r="M19" s="11">
        <v>86.509163999999998</v>
      </c>
      <c r="N19" s="11">
        <v>81.662906000000007</v>
      </c>
      <c r="O19" s="11">
        <v>71.449663999999999</v>
      </c>
      <c r="Q19" s="11">
        <v>66.679985000000002</v>
      </c>
      <c r="R19" s="11">
        <v>42.680686999999999</v>
      </c>
      <c r="S19" s="11">
        <v>74.238529999999997</v>
      </c>
      <c r="T19" s="11">
        <v>78.450040000000001</v>
      </c>
      <c r="U19" s="11">
        <v>92.155349000000001</v>
      </c>
      <c r="V19" s="11">
        <v>89.135938999999993</v>
      </c>
      <c r="W19" s="11">
        <v>90.885902999999999</v>
      </c>
      <c r="X19" s="11">
        <v>95.005221000000006</v>
      </c>
      <c r="Y19" s="11">
        <v>96.33475</v>
      </c>
      <c r="Z19" s="11">
        <v>93.099720000000005</v>
      </c>
      <c r="AA19" s="11">
        <v>87.427345000000003</v>
      </c>
      <c r="AB19" s="11">
        <v>96.234429000000006</v>
      </c>
      <c r="AD19" s="11">
        <v>93.788546999999994</v>
      </c>
      <c r="AE19" s="11">
        <v>85.493602999999993</v>
      </c>
      <c r="AF19" s="11">
        <v>56.390697000000003</v>
      </c>
      <c r="AG19" s="11">
        <v>66.413342999999998</v>
      </c>
      <c r="AH19" s="11">
        <v>56.414752999999997</v>
      </c>
      <c r="AI19" s="11">
        <v>95.271071000000006</v>
      </c>
      <c r="AJ19" s="11">
        <v>84.781267999999997</v>
      </c>
      <c r="AK19" s="11">
        <v>105.109363</v>
      </c>
      <c r="AL19" s="11">
        <v>90.776336000000001</v>
      </c>
      <c r="AM19" s="11">
        <v>99.935901999999999</v>
      </c>
      <c r="AN19" s="11">
        <v>88.300899000000001</v>
      </c>
      <c r="AO19" s="11">
        <v>92.920283999999995</v>
      </c>
      <c r="AQ19" s="11">
        <v>87.367407</v>
      </c>
      <c r="AR19" s="11">
        <v>74.329041000000004</v>
      </c>
      <c r="AS19" s="11">
        <v>84.445127999999997</v>
      </c>
      <c r="AT19" s="11">
        <v>70.886548000000005</v>
      </c>
      <c r="AU19" s="11">
        <v>76.339152999999996</v>
      </c>
      <c r="AV19" s="11">
        <v>82.758572000000001</v>
      </c>
      <c r="AW19" s="11">
        <v>75.037268999999995</v>
      </c>
      <c r="AX19" s="11">
        <v>88.602018000000001</v>
      </c>
      <c r="AY19" s="11">
        <v>84.258656999999999</v>
      </c>
      <c r="AZ19" s="11">
        <v>86.954138999999998</v>
      </c>
      <c r="BA19" s="11">
        <v>87.908630000000002</v>
      </c>
      <c r="BB19" s="11">
        <v>84.965933000000007</v>
      </c>
      <c r="BD19" s="11">
        <f>SUMIFS('RTK Base'!BE:BE,'RTK Base'!$A:$A,$B19,'RTK Base'!$B:$B,"South")/1000000</f>
        <v>81.487995999999995</v>
      </c>
      <c r="BE19" s="11">
        <f>SUMIFS('RTK Base'!BF:BF,'RTK Base'!$A:$A,$B19,'RTK Base'!$B:$B,"South")/1000000</f>
        <v>38.670603</v>
      </c>
      <c r="BF19" s="11">
        <f>SUMIFS('RTK Base'!BG:BG,'RTK Base'!$A:$A,$B19,'RTK Base'!$B:$B,"South")/1000000</f>
        <v>34.737673999999998</v>
      </c>
      <c r="BG19" s="11">
        <f>SUMIFS('RTK Base'!BH:BH,'RTK Base'!$A:$A,$B19,'RTK Base'!$B:$B,"South")/1000000</f>
        <v>16.049403999999999</v>
      </c>
      <c r="BH19" s="11">
        <f>SUMIFS('RTK Base'!BI:BI,'RTK Base'!$A:$A,$B19,'RTK Base'!$B:$B,"South")/1000000</f>
        <v>35.203684000000003</v>
      </c>
      <c r="BI19" s="11">
        <f>SUMIFS('RTK Base'!BJ:BJ,'RTK Base'!$A:$A,$B19,'RTK Base'!$B:$B,"South")/1000000</f>
        <v>33.983635</v>
      </c>
      <c r="BJ19" s="11">
        <f>SUMIFS('RTK Base'!BK:BK,'RTK Base'!$A:$A,$B19,'RTK Base'!$B:$B,"South")/1000000</f>
        <v>73.206428000000002</v>
      </c>
      <c r="BK19" s="11">
        <f>SUMIFS('RTK Base'!BL:BL,'RTK Base'!$A:$A,$B19,'RTK Base'!$B:$B,"South")/1000000</f>
        <v>83.106746000000001</v>
      </c>
      <c r="BL19" s="11">
        <f>SUMIFS('RTK Base'!BM:BM,'RTK Base'!$A:$A,$B19,'RTK Base'!$B:$B,"South")/1000000</f>
        <v>86.564171999999999</v>
      </c>
      <c r="BM19" s="11">
        <f>SUMIFS('RTK Base'!BN:BN,'RTK Base'!$A:$A,$B19,'RTK Base'!$B:$B,"South")/1000000</f>
        <v>79.177233000000001</v>
      </c>
      <c r="BN19" s="11">
        <f>SUMIFS('RTK Base'!BO:BO,'RTK Base'!$A:$A,$B19,'RTK Base'!$B:$B,"South")/1000000</f>
        <v>77.089853000000005</v>
      </c>
      <c r="BO19" s="11">
        <f>SUMIFS('RTK Base'!BP:BP,'RTK Base'!$A:$A,$B19,'RTK Base'!$B:$B,"South")/1000000</f>
        <v>46.338448</v>
      </c>
      <c r="BQ19" s="11">
        <f>SUMIFS('RTK Base'!BR:BR,'RTK Base'!$A:$A,$B19,'RTK Base'!$B:$B,"South")/1000000</f>
        <v>79.039736000000005</v>
      </c>
      <c r="BR19" s="11">
        <f>SUMIFS('RTK Base'!BS:BS,'RTK Base'!$A:$A,$B19,'RTK Base'!$B:$B,"South")/1000000</f>
        <v>74.568740000000005</v>
      </c>
      <c r="BS19" s="11">
        <f>SUMIFS('RTK Base'!BT:BT,'RTK Base'!$A:$A,$B19,'RTK Base'!$B:$B,"South")/1000000</f>
        <v>74.194892999999993</v>
      </c>
      <c r="BT19" s="11">
        <f>SUMIFS('RTK Base'!BU:BU,'RTK Base'!$A:$A,$B19,'RTK Base'!$B:$B,"South")/1000000</f>
        <v>82.483877000000007</v>
      </c>
      <c r="BU19" s="11">
        <f>SUMIFS('RTK Base'!BV:BV,'RTK Base'!$A:$A,$B19,'RTK Base'!$B:$B,"South")/1000000</f>
        <v>82.267655000000005</v>
      </c>
      <c r="BV19" s="11">
        <f>SUMIFS('RTK Base'!BW:BW,'RTK Base'!$A:$A,$B19,'RTK Base'!$B:$B,"South")/1000000</f>
        <v>72.881084999999999</v>
      </c>
      <c r="BW19" s="11">
        <f>SUMIFS('RTK Base'!BX:BX,'RTK Base'!$A:$A,$B19,'RTK Base'!$B:$B,"South")/1000000</f>
        <v>0</v>
      </c>
      <c r="BX19" s="11">
        <f>SUMIFS('RTK Base'!BY:BY,'RTK Base'!$A:$A,$B19,'RTK Base'!$B:$B,"South")/1000000</f>
        <v>0</v>
      </c>
      <c r="BY19" s="11">
        <f>SUMIFS('RTK Base'!BZ:BZ,'RTK Base'!$A:$A,$B19,'RTK Base'!$B:$B,"South")/1000000</f>
        <v>0</v>
      </c>
      <c r="BZ19" s="11">
        <f>SUMIFS('RTK Base'!CA:CA,'RTK Base'!$A:$A,$B19,'RTK Base'!$B:$B,"South")/1000000</f>
        <v>0</v>
      </c>
      <c r="CA19" s="11">
        <f>SUMIFS('RTK Base'!CB:CB,'RTK Base'!$A:$A,$B19,'RTK Base'!$B:$B,"South")/1000000</f>
        <v>0</v>
      </c>
      <c r="CB19" s="11">
        <f>SUMIFS('RTK Base'!CC:CC,'RTK Base'!$A:$A,$B19,'RTK Base'!$B:$B,"South")/1000000</f>
        <v>0</v>
      </c>
    </row>
    <row r="20" spans="2:80" ht="15.75" x14ac:dyDescent="0.25">
      <c r="B20" s="10" t="s">
        <v>115</v>
      </c>
      <c r="D20" s="11">
        <v>36.146979999999999</v>
      </c>
      <c r="E20" s="11">
        <v>45.827058999999998</v>
      </c>
      <c r="F20" s="11">
        <v>51.114310000000003</v>
      </c>
      <c r="G20" s="11">
        <v>52.249645000000001</v>
      </c>
      <c r="H20" s="11">
        <v>49.190775000000002</v>
      </c>
      <c r="I20" s="11">
        <v>60.071762</v>
      </c>
      <c r="J20" s="11">
        <v>64.777552</v>
      </c>
      <c r="K20" s="11">
        <v>69.127803999999998</v>
      </c>
      <c r="L20" s="11">
        <v>65.878789999999995</v>
      </c>
      <c r="M20" s="11">
        <v>61.566234999999999</v>
      </c>
      <c r="N20" s="11">
        <v>61.028593000000001</v>
      </c>
      <c r="O20" s="11">
        <v>57.386997999999998</v>
      </c>
      <c r="Q20" s="11">
        <v>65.66601</v>
      </c>
      <c r="R20" s="11">
        <v>55.575082000000002</v>
      </c>
      <c r="S20" s="11">
        <v>59.600560999999999</v>
      </c>
      <c r="T20" s="11">
        <v>56.194758</v>
      </c>
      <c r="U20" s="11">
        <v>65.604108999999994</v>
      </c>
      <c r="V20" s="11">
        <v>50.665117000000002</v>
      </c>
      <c r="W20" s="11">
        <v>63.763026000000004</v>
      </c>
      <c r="X20" s="11">
        <v>62.402293999999998</v>
      </c>
      <c r="Y20" s="11">
        <v>60.580528999999999</v>
      </c>
      <c r="Z20" s="11">
        <v>64.152682999999996</v>
      </c>
      <c r="AA20" s="11">
        <v>51.531522000000002</v>
      </c>
      <c r="AB20" s="11">
        <v>55.288829</v>
      </c>
      <c r="AD20" s="11">
        <v>52.730674999999998</v>
      </c>
      <c r="AE20" s="11">
        <v>48.090178999999999</v>
      </c>
      <c r="AF20" s="11">
        <v>56.033644000000002</v>
      </c>
      <c r="AG20" s="11">
        <v>50.322405000000003</v>
      </c>
      <c r="AH20" s="11">
        <v>51.599339000000001</v>
      </c>
      <c r="AI20" s="11">
        <v>52.036932</v>
      </c>
      <c r="AJ20" s="11">
        <v>49.466149999999999</v>
      </c>
      <c r="AK20" s="11">
        <v>46.488675999999998</v>
      </c>
      <c r="AL20" s="11">
        <v>54.157528999999997</v>
      </c>
      <c r="AM20" s="11">
        <v>61.839779</v>
      </c>
      <c r="AN20" s="11">
        <v>59.668979999999998</v>
      </c>
      <c r="AO20" s="11">
        <v>42.025801999999999</v>
      </c>
      <c r="AQ20" s="11">
        <v>54.429172000000001</v>
      </c>
      <c r="AR20" s="11">
        <v>51.728222000000002</v>
      </c>
      <c r="AS20" s="11">
        <v>53.895175000000002</v>
      </c>
      <c r="AT20" s="11">
        <v>43.234752999999998</v>
      </c>
      <c r="AU20" s="11">
        <v>52.935913999999997</v>
      </c>
      <c r="AV20" s="11">
        <v>57.029544999999999</v>
      </c>
      <c r="AW20" s="11">
        <v>56.869478000000001</v>
      </c>
      <c r="AX20" s="11">
        <v>62.587448999999999</v>
      </c>
      <c r="AY20" s="11">
        <v>56.165497999999999</v>
      </c>
      <c r="AZ20" s="11">
        <v>59.440604</v>
      </c>
      <c r="BA20" s="11">
        <v>48.727550999999998</v>
      </c>
      <c r="BB20" s="11">
        <v>47.119295999999999</v>
      </c>
      <c r="BD20" s="11">
        <f>SUMIFS('RTK Base'!BE:BE,'RTK Base'!$A:$A,$B20,'RTK Base'!$B:$B,"South")/1000000</f>
        <v>52.785445000000003</v>
      </c>
      <c r="BE20" s="11">
        <f>SUMIFS('RTK Base'!BF:BF,'RTK Base'!$A:$A,$B20,'RTK Base'!$B:$B,"South")/1000000</f>
        <v>55.624032</v>
      </c>
      <c r="BF20" s="11">
        <f>SUMIFS('RTK Base'!BG:BG,'RTK Base'!$A:$A,$B20,'RTK Base'!$B:$B,"South")/1000000</f>
        <v>40.774196000000003</v>
      </c>
      <c r="BG20" s="11">
        <f>SUMIFS('RTK Base'!BH:BH,'RTK Base'!$A:$A,$B20,'RTK Base'!$B:$B,"South")/1000000</f>
        <v>52.201680000000003</v>
      </c>
      <c r="BH20" s="11">
        <f>SUMIFS('RTK Base'!BI:BI,'RTK Base'!$A:$A,$B20,'RTK Base'!$B:$B,"South")/1000000</f>
        <v>63.436933000000003</v>
      </c>
      <c r="BI20" s="11">
        <f>SUMIFS('RTK Base'!BJ:BJ,'RTK Base'!$A:$A,$B20,'RTK Base'!$B:$B,"South")/1000000</f>
        <v>54.593823</v>
      </c>
      <c r="BJ20" s="11">
        <f>SUMIFS('RTK Base'!BK:BK,'RTK Base'!$A:$A,$B20,'RTK Base'!$B:$B,"South")/1000000</f>
        <v>51.830165999999998</v>
      </c>
      <c r="BK20" s="11">
        <f>SUMIFS('RTK Base'!BL:BL,'RTK Base'!$A:$A,$B20,'RTK Base'!$B:$B,"South")/1000000</f>
        <v>58.609205000000003</v>
      </c>
      <c r="BL20" s="11">
        <f>SUMIFS('RTK Base'!BM:BM,'RTK Base'!$A:$A,$B20,'RTK Base'!$B:$B,"South")/1000000</f>
        <v>56.657111999999998</v>
      </c>
      <c r="BM20" s="11">
        <f>SUMIFS('RTK Base'!BN:BN,'RTK Base'!$A:$A,$B20,'RTK Base'!$B:$B,"South")/1000000</f>
        <v>70.559619999999995</v>
      </c>
      <c r="BN20" s="11">
        <f>SUMIFS('RTK Base'!BO:BO,'RTK Base'!$A:$A,$B20,'RTK Base'!$B:$B,"South")/1000000</f>
        <v>61.878512999999998</v>
      </c>
      <c r="BO20" s="11">
        <f>SUMIFS('RTK Base'!BP:BP,'RTK Base'!$A:$A,$B20,'RTK Base'!$B:$B,"South")/1000000</f>
        <v>54.786934000000002</v>
      </c>
      <c r="BQ20" s="11">
        <f>SUMIFS('RTK Base'!BR:BR,'RTK Base'!$A:$A,$B20,'RTK Base'!$B:$B,"South")/1000000</f>
        <v>57.909204000000003</v>
      </c>
      <c r="BR20" s="11">
        <f>SUMIFS('RTK Base'!BS:BS,'RTK Base'!$A:$A,$B20,'RTK Base'!$B:$B,"South")/1000000</f>
        <v>54.774956000000003</v>
      </c>
      <c r="BS20" s="11">
        <f>SUMIFS('RTK Base'!BT:BT,'RTK Base'!$A:$A,$B20,'RTK Base'!$B:$B,"South")/1000000</f>
        <v>66.333736000000002</v>
      </c>
      <c r="BT20" s="11">
        <f>SUMIFS('RTK Base'!BU:BU,'RTK Base'!$A:$A,$B20,'RTK Base'!$B:$B,"South")/1000000</f>
        <v>66.221830999999995</v>
      </c>
      <c r="BU20" s="11">
        <f>SUMIFS('RTK Base'!BV:BV,'RTK Base'!$A:$A,$B20,'RTK Base'!$B:$B,"South")/1000000</f>
        <v>65.085325999999995</v>
      </c>
      <c r="BV20" s="11">
        <f>SUMIFS('RTK Base'!BW:BW,'RTK Base'!$A:$A,$B20,'RTK Base'!$B:$B,"South")/1000000</f>
        <v>62.460762000000003</v>
      </c>
      <c r="BW20" s="11">
        <f>SUMIFS('RTK Base'!BX:BX,'RTK Base'!$A:$A,$B20,'RTK Base'!$B:$B,"South")/1000000</f>
        <v>0</v>
      </c>
      <c r="BX20" s="11">
        <f>SUMIFS('RTK Base'!BY:BY,'RTK Base'!$A:$A,$B20,'RTK Base'!$B:$B,"South")/1000000</f>
        <v>0</v>
      </c>
      <c r="BY20" s="11">
        <f>SUMIFS('RTK Base'!BZ:BZ,'RTK Base'!$A:$A,$B20,'RTK Base'!$B:$B,"South")/1000000</f>
        <v>0</v>
      </c>
      <c r="BZ20" s="11">
        <f>SUMIFS('RTK Base'!CA:CA,'RTK Base'!$A:$A,$B20,'RTK Base'!$B:$B,"South")/1000000</f>
        <v>0</v>
      </c>
      <c r="CA20" s="11">
        <f>SUMIFS('RTK Base'!CB:CB,'RTK Base'!$A:$A,$B20,'RTK Base'!$B:$B,"South")/1000000</f>
        <v>0</v>
      </c>
      <c r="CB20" s="11">
        <f>SUMIFS('RTK Base'!CC:CC,'RTK Base'!$A:$A,$B20,'RTK Base'!$B:$B,"South")/1000000</f>
        <v>0</v>
      </c>
    </row>
    <row r="21" spans="2:80" ht="15.75" x14ac:dyDescent="0.25">
      <c r="B21" s="10" t="s">
        <v>116</v>
      </c>
      <c r="D21" s="11">
        <v>11.981683</v>
      </c>
      <c r="E21" s="11">
        <v>12.486859000000001</v>
      </c>
      <c r="F21" s="11">
        <v>11.328351</v>
      </c>
      <c r="G21" s="11">
        <v>12.560485999999999</v>
      </c>
      <c r="H21" s="11">
        <v>11.963343</v>
      </c>
      <c r="I21" s="11">
        <v>12.065405999999999</v>
      </c>
      <c r="J21" s="11">
        <v>16.838166999999999</v>
      </c>
      <c r="K21" s="11">
        <v>16.863712</v>
      </c>
      <c r="L21" s="11">
        <v>13.094033</v>
      </c>
      <c r="M21" s="11">
        <v>15.568657</v>
      </c>
      <c r="N21" s="11">
        <v>12.042374000000001</v>
      </c>
      <c r="O21" s="11">
        <v>11.348100000000001</v>
      </c>
      <c r="Q21" s="11">
        <v>11.604011</v>
      </c>
      <c r="R21" s="11">
        <v>13.648709999999999</v>
      </c>
      <c r="S21" s="11">
        <v>15.980219</v>
      </c>
      <c r="T21" s="11">
        <v>17.622260000000001</v>
      </c>
      <c r="U21" s="11">
        <v>21.545950000000001</v>
      </c>
      <c r="V21" s="11">
        <v>22.723616</v>
      </c>
      <c r="W21" s="11">
        <v>22.212719</v>
      </c>
      <c r="X21" s="11">
        <v>23.889932999999999</v>
      </c>
      <c r="Y21" s="11">
        <v>23.593302000000001</v>
      </c>
      <c r="Z21" s="11">
        <v>23.063084</v>
      </c>
      <c r="AA21" s="11">
        <v>21.506063999999999</v>
      </c>
      <c r="AB21" s="11">
        <v>20.553889000000002</v>
      </c>
      <c r="AD21" s="11">
        <v>21.448964</v>
      </c>
      <c r="AE21" s="11">
        <v>16.945052</v>
      </c>
      <c r="AF21" s="11">
        <v>20.470600999999998</v>
      </c>
      <c r="AG21" s="11">
        <v>21.040122</v>
      </c>
      <c r="AH21" s="11">
        <v>26.387533999999999</v>
      </c>
      <c r="AI21" s="11">
        <v>24.203327999999999</v>
      </c>
      <c r="AJ21" s="11">
        <v>27.219797</v>
      </c>
      <c r="AK21" s="11">
        <v>26.170072000000001</v>
      </c>
      <c r="AL21" s="11">
        <v>20.432697999999998</v>
      </c>
      <c r="AM21" s="11">
        <v>19.776364000000001</v>
      </c>
      <c r="AN21" s="11">
        <v>20.611857000000001</v>
      </c>
      <c r="AO21" s="11">
        <v>22.459655999999999</v>
      </c>
      <c r="AQ21" s="11">
        <v>17.056806999999999</v>
      </c>
      <c r="AR21" s="11">
        <v>15.786092999999999</v>
      </c>
      <c r="AS21" s="11">
        <v>11.671239999999999</v>
      </c>
      <c r="AT21" s="11">
        <v>18.287856000000001</v>
      </c>
      <c r="AU21" s="11">
        <v>19.837268000000002</v>
      </c>
      <c r="AV21" s="11">
        <v>25.195105999999999</v>
      </c>
      <c r="AW21" s="11">
        <v>24.060924</v>
      </c>
      <c r="AX21" s="11">
        <v>25.036956</v>
      </c>
      <c r="AY21" s="11">
        <v>22.139714999999999</v>
      </c>
      <c r="AZ21" s="11">
        <v>24.122623000000001</v>
      </c>
      <c r="BA21" s="11">
        <v>16.098082999999999</v>
      </c>
      <c r="BB21" s="11">
        <v>4.415597</v>
      </c>
      <c r="BD21" s="11">
        <f>SUMIFS('RTK Base'!BE:BE,'RTK Base'!$A:$A,$B21,'RTK Base'!$B:$B,"South")/1000000</f>
        <v>13.600244999999999</v>
      </c>
      <c r="BE21" s="11">
        <f>SUMIFS('RTK Base'!BF:BF,'RTK Base'!$A:$A,$B21,'RTK Base'!$B:$B,"South")/1000000</f>
        <v>10.164129000000001</v>
      </c>
      <c r="BF21" s="11">
        <f>SUMIFS('RTK Base'!BG:BG,'RTK Base'!$A:$A,$B21,'RTK Base'!$B:$B,"South")/1000000</f>
        <v>17.197227000000002</v>
      </c>
      <c r="BG21" s="11">
        <f>SUMIFS('RTK Base'!BH:BH,'RTK Base'!$A:$A,$B21,'RTK Base'!$B:$B,"South")/1000000</f>
        <v>21.039431</v>
      </c>
      <c r="BH21" s="11">
        <f>SUMIFS('RTK Base'!BI:BI,'RTK Base'!$A:$A,$B21,'RTK Base'!$B:$B,"South")/1000000</f>
        <v>10.697236999999999</v>
      </c>
      <c r="BI21" s="11">
        <f>SUMIFS('RTK Base'!BJ:BJ,'RTK Base'!$A:$A,$B21,'RTK Base'!$B:$B,"South")/1000000</f>
        <v>11.269447</v>
      </c>
      <c r="BJ21" s="11">
        <f>SUMIFS('RTK Base'!BK:BK,'RTK Base'!$A:$A,$B21,'RTK Base'!$B:$B,"South")/1000000</f>
        <v>15.664167000000001</v>
      </c>
      <c r="BK21" s="11">
        <f>SUMIFS('RTK Base'!BL:BL,'RTK Base'!$A:$A,$B21,'RTK Base'!$B:$B,"South")/1000000</f>
        <v>13.159974999999999</v>
      </c>
      <c r="BL21" s="11">
        <f>SUMIFS('RTK Base'!BM:BM,'RTK Base'!$A:$A,$B21,'RTK Base'!$B:$B,"South")/1000000</f>
        <v>13.545102</v>
      </c>
      <c r="BM21" s="11">
        <f>SUMIFS('RTK Base'!BN:BN,'RTK Base'!$A:$A,$B21,'RTK Base'!$B:$B,"South")/1000000</f>
        <v>1.2199359999999999</v>
      </c>
      <c r="BN21" s="11">
        <f>SUMIFS('RTK Base'!BO:BO,'RTK Base'!$A:$A,$B21,'RTK Base'!$B:$B,"South")/1000000</f>
        <v>4.6880480000000002</v>
      </c>
      <c r="BO21" s="11">
        <f>SUMIFS('RTK Base'!BP:BP,'RTK Base'!$A:$A,$B21,'RTK Base'!$B:$B,"South")/1000000</f>
        <v>10.358955</v>
      </c>
      <c r="BQ21" s="11">
        <f>SUMIFS('RTK Base'!BR:BR,'RTK Base'!$A:$A,$B21,'RTK Base'!$B:$B,"South")/1000000</f>
        <v>8.832452</v>
      </c>
      <c r="BR21" s="11">
        <f>SUMIFS('RTK Base'!BS:BS,'RTK Base'!$A:$A,$B21,'RTK Base'!$B:$B,"South")/1000000</f>
        <v>9.5641909999999992</v>
      </c>
      <c r="BS21" s="11">
        <f>SUMIFS('RTK Base'!BT:BT,'RTK Base'!$A:$A,$B21,'RTK Base'!$B:$B,"South")/1000000</f>
        <v>17.948843</v>
      </c>
      <c r="BT21" s="11">
        <f>SUMIFS('RTK Base'!BU:BU,'RTK Base'!$A:$A,$B21,'RTK Base'!$B:$B,"South")/1000000</f>
        <v>17.095013999999999</v>
      </c>
      <c r="BU21" s="11">
        <f>SUMIFS('RTK Base'!BV:BV,'RTK Base'!$A:$A,$B21,'RTK Base'!$B:$B,"South")/1000000</f>
        <v>22.573709000000001</v>
      </c>
      <c r="BV21" s="11">
        <f>SUMIFS('RTK Base'!BW:BW,'RTK Base'!$A:$A,$B21,'RTK Base'!$B:$B,"South")/1000000</f>
        <v>19.096163000000001</v>
      </c>
      <c r="BW21" s="11">
        <f>SUMIFS('RTK Base'!BX:BX,'RTK Base'!$A:$A,$B21,'RTK Base'!$B:$B,"South")/1000000</f>
        <v>0</v>
      </c>
      <c r="BX21" s="11">
        <f>SUMIFS('RTK Base'!BY:BY,'RTK Base'!$A:$A,$B21,'RTK Base'!$B:$B,"South")/1000000</f>
        <v>0</v>
      </c>
      <c r="BY21" s="11">
        <f>SUMIFS('RTK Base'!BZ:BZ,'RTK Base'!$A:$A,$B21,'RTK Base'!$B:$B,"South")/1000000</f>
        <v>0</v>
      </c>
      <c r="BZ21" s="11">
        <f>SUMIFS('RTK Base'!CA:CA,'RTK Base'!$A:$A,$B21,'RTK Base'!$B:$B,"South")/1000000</f>
        <v>0</v>
      </c>
      <c r="CA21" s="11">
        <f>SUMIFS('RTK Base'!CB:CB,'RTK Base'!$A:$A,$B21,'RTK Base'!$B:$B,"South")/1000000</f>
        <v>0</v>
      </c>
      <c r="CB21" s="11">
        <f>SUMIFS('RTK Base'!CC:CC,'RTK Base'!$A:$A,$B21,'RTK Base'!$B:$B,"South")/1000000</f>
        <v>0</v>
      </c>
    </row>
  </sheetData>
  <mergeCells count="73">
    <mergeCell ref="CA4:CA5"/>
    <mergeCell ref="CB4:CB5"/>
    <mergeCell ref="BV4:BV5"/>
    <mergeCell ref="BW4:BW5"/>
    <mergeCell ref="BX4:BX5"/>
    <mergeCell ref="BY4:BY5"/>
    <mergeCell ref="BZ4:BZ5"/>
    <mergeCell ref="BQ4:BQ5"/>
    <mergeCell ref="BR4:BR5"/>
    <mergeCell ref="BS4:BS5"/>
    <mergeCell ref="BT4:BT5"/>
    <mergeCell ref="BU4:BU5"/>
    <mergeCell ref="B4:B5"/>
    <mergeCell ref="D4:D5"/>
    <mergeCell ref="E4:E5"/>
    <mergeCell ref="F4:F5"/>
    <mergeCell ref="G4:G5"/>
    <mergeCell ref="N4:N5"/>
    <mergeCell ref="O4:O5"/>
    <mergeCell ref="Q4:Q5"/>
    <mergeCell ref="R4:R5"/>
    <mergeCell ref="H4:H5"/>
    <mergeCell ref="I4:I5"/>
    <mergeCell ref="J4:J5"/>
    <mergeCell ref="K4:K5"/>
    <mergeCell ref="L4:L5"/>
    <mergeCell ref="M4:M5"/>
    <mergeCell ref="S4:S5"/>
    <mergeCell ref="T4:T5"/>
    <mergeCell ref="AH4:AH5"/>
    <mergeCell ref="V4:V5"/>
    <mergeCell ref="W4:W5"/>
    <mergeCell ref="X4:X5"/>
    <mergeCell ref="Y4:Y5"/>
    <mergeCell ref="Z4:Z5"/>
    <mergeCell ref="AA4:AA5"/>
    <mergeCell ref="AB4:AB5"/>
    <mergeCell ref="U4:U5"/>
    <mergeCell ref="AR4:AR5"/>
    <mergeCell ref="AD4:AD5"/>
    <mergeCell ref="AE4:AE5"/>
    <mergeCell ref="AF4:AF5"/>
    <mergeCell ref="AG4:AG5"/>
    <mergeCell ref="AI4:AI5"/>
    <mergeCell ref="AJ4:AJ5"/>
    <mergeCell ref="AK4:AK5"/>
    <mergeCell ref="AL4:AL5"/>
    <mergeCell ref="AM4:AM5"/>
    <mergeCell ref="AN4:AN5"/>
    <mergeCell ref="AO4:AO5"/>
    <mergeCell ref="AQ4:AQ5"/>
    <mergeCell ref="AS4:AS5"/>
    <mergeCell ref="AT4:AT5"/>
    <mergeCell ref="BH4:BH5"/>
    <mergeCell ref="AV4:AV5"/>
    <mergeCell ref="AW4:AW5"/>
    <mergeCell ref="AX4:AX5"/>
    <mergeCell ref="AY4:AY5"/>
    <mergeCell ref="AZ4:AZ5"/>
    <mergeCell ref="BA4:BA5"/>
    <mergeCell ref="BB4:BB5"/>
    <mergeCell ref="AU4:AU5"/>
    <mergeCell ref="BM4:BM5"/>
    <mergeCell ref="BN4:BN5"/>
    <mergeCell ref="BO4:BO5"/>
    <mergeCell ref="BD4:BD5"/>
    <mergeCell ref="BE4:BE5"/>
    <mergeCell ref="BF4:BF5"/>
    <mergeCell ref="BG4:BG5"/>
    <mergeCell ref="BK4:BK5"/>
    <mergeCell ref="BL4:BL5"/>
    <mergeCell ref="BI4:BI5"/>
    <mergeCell ref="BJ4:BJ5"/>
  </mergeCells>
  <pageMargins left="0.511811024" right="0.511811024" top="0.78740157499999996" bottom="0.78740157499999996" header="0.31496062000000002" footer="0.3149606200000000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Planilha19">
    <tabColor theme="3" tint="0.59999389629810485"/>
  </sheetPr>
  <dimension ref="B2:CB25"/>
  <sheetViews>
    <sheetView showGridLines="0" zoomScale="85" zoomScaleNormal="85" workbookViewId="0">
      <pane xSplit="3" ySplit="6" topLeftCell="BK7" activePane="bottomRight" state="frozen"/>
      <selection activeCell="BV12" sqref="BV12"/>
      <selection pane="topRight" activeCell="BV12" sqref="BV12"/>
      <selection pane="bottomLeft" activeCell="BV12" sqref="BV12"/>
      <selection pane="bottomRight"/>
    </sheetView>
  </sheetViews>
  <sheetFormatPr defaultRowHeight="15" x14ac:dyDescent="0.25"/>
  <cols>
    <col min="2" max="2" width="45" customWidth="1"/>
    <col min="3" max="3" width="1.7109375" customWidth="1"/>
    <col min="4" max="15" width="9.85546875" customWidth="1"/>
    <col min="16" max="16" width="1.7109375" customWidth="1"/>
    <col min="17" max="28" width="9.85546875" customWidth="1"/>
    <col min="29" max="29" width="1.7109375" customWidth="1"/>
    <col min="30" max="36" width="9.85546875" customWidth="1"/>
    <col min="37" max="41" width="9.140625" customWidth="1"/>
    <col min="42" max="42" width="1.7109375" customWidth="1"/>
    <col min="43" max="43" width="9.140625" customWidth="1"/>
    <col min="44" max="49" width="9.85546875" customWidth="1"/>
    <col min="50" max="54" width="9.140625" customWidth="1"/>
    <col min="55" max="55" width="1.7109375" customWidth="1"/>
    <col min="56" max="57" width="8.7109375" customWidth="1"/>
    <col min="58" max="58" width="9" customWidth="1"/>
    <col min="59" max="59" width="8.7109375" customWidth="1"/>
    <col min="60" max="60" width="10" customWidth="1"/>
    <col min="61" max="61" width="8.7109375" customWidth="1"/>
    <col min="62" max="65" width="10" customWidth="1"/>
    <col min="66" max="66" width="9.28515625" customWidth="1"/>
    <col min="67" max="67" width="8.85546875" customWidth="1"/>
    <col min="68" max="68" width="1.7109375" customWidth="1"/>
    <col min="69" max="80" width="8.85546875" customWidth="1"/>
  </cols>
  <sheetData>
    <row r="2" spans="2:80" ht="23.25" x14ac:dyDescent="0.35">
      <c r="B2" s="1" t="s">
        <v>193</v>
      </c>
      <c r="C2" s="2"/>
      <c r="D2" s="2"/>
      <c r="E2" s="4"/>
      <c r="F2" s="4"/>
      <c r="G2" s="2"/>
      <c r="H2" s="2"/>
      <c r="I2" s="3"/>
      <c r="J2" s="2"/>
      <c r="K2" s="2"/>
      <c r="L2" s="4"/>
      <c r="M2" s="4"/>
      <c r="N2" s="2"/>
      <c r="O2" s="2"/>
      <c r="Q2" s="2"/>
      <c r="R2" s="4"/>
      <c r="S2" s="4"/>
      <c r="T2" s="2"/>
      <c r="U2" s="2"/>
      <c r="V2" s="3"/>
      <c r="W2" s="2"/>
      <c r="X2" s="2"/>
      <c r="Y2" s="4"/>
      <c r="Z2" s="4"/>
      <c r="AA2" s="2"/>
      <c r="AB2" s="2"/>
      <c r="AD2" s="2"/>
      <c r="AE2" s="4"/>
      <c r="AF2" s="4"/>
      <c r="AG2" s="2"/>
      <c r="AH2" s="2"/>
      <c r="AI2" s="3"/>
      <c r="AJ2" s="2"/>
      <c r="AK2" s="2"/>
      <c r="AL2" s="2"/>
      <c r="AM2" s="2"/>
      <c r="AN2" s="2"/>
      <c r="AO2" s="2"/>
      <c r="AQ2" s="2"/>
      <c r="AR2" s="4"/>
      <c r="AS2" s="4"/>
      <c r="AT2" s="2"/>
      <c r="AU2" s="2"/>
      <c r="AV2" s="3"/>
      <c r="AW2" s="2"/>
      <c r="AX2" s="2"/>
      <c r="AY2" s="2"/>
      <c r="AZ2" s="2"/>
      <c r="BA2" s="2"/>
      <c r="BB2" s="2"/>
      <c r="BD2" s="2"/>
      <c r="BE2" s="4"/>
      <c r="BF2" s="4"/>
      <c r="BG2" s="2"/>
      <c r="BH2" s="2"/>
      <c r="BI2" s="3"/>
      <c r="BJ2" s="2"/>
      <c r="BK2" s="2"/>
      <c r="BL2" s="2"/>
      <c r="BM2" s="2"/>
      <c r="BN2" s="2"/>
      <c r="BO2" s="2"/>
      <c r="BQ2" s="2"/>
      <c r="BR2" s="4"/>
      <c r="BS2" s="4"/>
      <c r="BT2" s="2"/>
      <c r="BU2" s="2"/>
      <c r="BV2" s="3"/>
      <c r="BW2" s="2"/>
      <c r="BX2" s="2"/>
      <c r="BY2" s="2"/>
      <c r="BZ2" s="2"/>
      <c r="CA2" s="2"/>
      <c r="CB2" s="2"/>
    </row>
    <row r="3" spans="2:80" ht="15.75" x14ac:dyDescent="0.2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D3" s="5"/>
      <c r="AE3" s="5"/>
      <c r="AF3" s="5"/>
      <c r="AG3" s="5"/>
      <c r="AH3" s="5"/>
      <c r="AI3" s="5"/>
      <c r="AJ3" s="5"/>
      <c r="AR3" s="5"/>
      <c r="AS3" s="5"/>
      <c r="AT3" s="5"/>
      <c r="AU3" s="5"/>
      <c r="AV3" s="5"/>
      <c r="AW3" s="5"/>
      <c r="BE3" s="5"/>
      <c r="BF3" s="5"/>
      <c r="BG3" s="5"/>
      <c r="BH3" s="5"/>
      <c r="BI3" s="5"/>
      <c r="BJ3" s="5"/>
      <c r="BR3" s="5"/>
      <c r="BS3" s="5"/>
      <c r="BT3" s="5"/>
      <c r="BU3" s="5"/>
      <c r="BV3" s="5"/>
      <c r="BW3" s="5"/>
    </row>
    <row r="4" spans="2:80" ht="15.75" customHeight="1" x14ac:dyDescent="0.25">
      <c r="B4" s="69"/>
      <c r="C4" s="43"/>
      <c r="D4" s="72">
        <v>42370</v>
      </c>
      <c r="E4" s="72" t="s">
        <v>149</v>
      </c>
      <c r="F4" s="72">
        <v>42430</v>
      </c>
      <c r="G4" s="72" t="s">
        <v>150</v>
      </c>
      <c r="H4" s="72" t="s">
        <v>151</v>
      </c>
      <c r="I4" s="72">
        <v>42522</v>
      </c>
      <c r="J4" s="72">
        <v>42552</v>
      </c>
      <c r="K4" s="72" t="s">
        <v>152</v>
      </c>
      <c r="L4" s="72" t="s">
        <v>153</v>
      </c>
      <c r="M4" s="72" t="s">
        <v>154</v>
      </c>
      <c r="N4" s="72">
        <v>42675</v>
      </c>
      <c r="O4" s="72" t="s">
        <v>155</v>
      </c>
      <c r="Q4" s="72">
        <v>42736</v>
      </c>
      <c r="R4" s="72" t="s">
        <v>149</v>
      </c>
      <c r="S4" s="72">
        <v>42795</v>
      </c>
      <c r="T4" s="72" t="s">
        <v>156</v>
      </c>
      <c r="U4" s="72" t="s">
        <v>157</v>
      </c>
      <c r="V4" s="72">
        <v>42887</v>
      </c>
      <c r="W4" s="72">
        <v>42917</v>
      </c>
      <c r="X4" s="72" t="s">
        <v>158</v>
      </c>
      <c r="Y4" s="72" t="s">
        <v>159</v>
      </c>
      <c r="Z4" s="72" t="s">
        <v>160</v>
      </c>
      <c r="AA4" s="72">
        <v>43040</v>
      </c>
      <c r="AB4" s="72" t="s">
        <v>161</v>
      </c>
      <c r="AD4" s="72">
        <v>43101</v>
      </c>
      <c r="AE4" s="72" t="s">
        <v>162</v>
      </c>
      <c r="AF4" s="72">
        <v>43160</v>
      </c>
      <c r="AG4" s="72" t="s">
        <v>163</v>
      </c>
      <c r="AH4" s="72" t="s">
        <v>164</v>
      </c>
      <c r="AI4" s="72">
        <v>43252</v>
      </c>
      <c r="AJ4" s="72">
        <v>43282</v>
      </c>
      <c r="AK4" s="72" t="s">
        <v>165</v>
      </c>
      <c r="AL4" s="72" t="s">
        <v>166</v>
      </c>
      <c r="AM4" s="72" t="s">
        <v>167</v>
      </c>
      <c r="AN4" s="72">
        <v>43405</v>
      </c>
      <c r="AO4" s="72" t="s">
        <v>168</v>
      </c>
      <c r="AQ4" s="70" t="s">
        <v>169</v>
      </c>
      <c r="AR4" s="70" t="s">
        <v>170</v>
      </c>
      <c r="AS4" s="70" t="s">
        <v>171</v>
      </c>
      <c r="AT4" s="70" t="s">
        <v>172</v>
      </c>
      <c r="AU4" s="70" t="s">
        <v>173</v>
      </c>
      <c r="AV4" s="70" t="s">
        <v>174</v>
      </c>
      <c r="AW4" s="70" t="s">
        <v>175</v>
      </c>
      <c r="AX4" s="70" t="s">
        <v>176</v>
      </c>
      <c r="AY4" s="70" t="s">
        <v>177</v>
      </c>
      <c r="AZ4" s="70" t="s">
        <v>178</v>
      </c>
      <c r="BA4" s="70" t="s">
        <v>179</v>
      </c>
      <c r="BB4" s="70" t="s">
        <v>180</v>
      </c>
      <c r="BD4" s="71">
        <v>43831</v>
      </c>
      <c r="BE4" s="70" t="s">
        <v>181</v>
      </c>
      <c r="BF4" s="71">
        <v>43891</v>
      </c>
      <c r="BG4" s="70" t="s">
        <v>182</v>
      </c>
      <c r="BH4" s="70" t="s">
        <v>183</v>
      </c>
      <c r="BI4" s="71">
        <v>43983</v>
      </c>
      <c r="BJ4" s="71">
        <v>44013</v>
      </c>
      <c r="BK4" s="70" t="s">
        <v>184</v>
      </c>
      <c r="BL4" s="70" t="s">
        <v>185</v>
      </c>
      <c r="BM4" s="70" t="s">
        <v>186</v>
      </c>
      <c r="BN4" s="71">
        <v>44136</v>
      </c>
      <c r="BO4" s="70" t="s">
        <v>187</v>
      </c>
      <c r="BQ4" s="71">
        <v>44197</v>
      </c>
      <c r="BR4" s="71">
        <v>44228</v>
      </c>
      <c r="BS4" s="71">
        <v>44256</v>
      </c>
      <c r="BT4" s="71">
        <v>44287</v>
      </c>
      <c r="BU4" s="71">
        <v>44317</v>
      </c>
      <c r="BV4" s="71">
        <v>44348</v>
      </c>
      <c r="BW4" s="71">
        <v>44378</v>
      </c>
      <c r="BX4" s="71">
        <v>44409</v>
      </c>
      <c r="BY4" s="71">
        <v>44440</v>
      </c>
      <c r="BZ4" s="71">
        <v>44470</v>
      </c>
      <c r="CA4" s="71">
        <v>44501</v>
      </c>
      <c r="CB4" s="71">
        <v>44531</v>
      </c>
    </row>
    <row r="5" spans="2:80" ht="15.75" x14ac:dyDescent="0.25">
      <c r="B5" s="69"/>
      <c r="C5" s="43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D5" s="70"/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/>
      <c r="BQ5" s="70"/>
      <c r="BR5" s="70"/>
      <c r="BS5" s="70"/>
      <c r="BT5" s="70"/>
      <c r="BU5" s="70"/>
      <c r="BV5" s="70"/>
      <c r="BW5" s="70"/>
      <c r="BX5" s="70"/>
      <c r="BY5" s="70"/>
      <c r="BZ5" s="70"/>
      <c r="CA5" s="70"/>
      <c r="CB5" s="70"/>
    </row>
    <row r="6" spans="2:80" ht="15.75" x14ac:dyDescent="0.25">
      <c r="B6" s="6" t="s">
        <v>194</v>
      </c>
      <c r="C6" s="43"/>
      <c r="D6" s="7">
        <f t="shared" ref="D6:O6" si="0">SUM(D7,D17,D16)</f>
        <v>2909.1950000000002</v>
      </c>
      <c r="E6" s="7">
        <f t="shared" si="0"/>
        <v>3118.6780000000008</v>
      </c>
      <c r="F6" s="7">
        <f t="shared" si="0"/>
        <v>3786.3539999999998</v>
      </c>
      <c r="G6" s="7">
        <f t="shared" si="0"/>
        <v>3852.7069999999999</v>
      </c>
      <c r="H6" s="7">
        <f t="shared" si="0"/>
        <v>3858.8079999999991</v>
      </c>
      <c r="I6" s="7">
        <f t="shared" si="0"/>
        <v>3662.2450000000003</v>
      </c>
      <c r="J6" s="7">
        <f t="shared" si="0"/>
        <v>4102.7710000000006</v>
      </c>
      <c r="K6" s="7">
        <f t="shared" si="0"/>
        <v>4293.9400000000005</v>
      </c>
      <c r="L6" s="7">
        <f t="shared" si="0"/>
        <v>3969.0239999999999</v>
      </c>
      <c r="M6" s="7">
        <f t="shared" si="0"/>
        <v>3362.1260000000002</v>
      </c>
      <c r="N6" s="7">
        <f t="shared" si="0"/>
        <v>2991.0119999999997</v>
      </c>
      <c r="O6" s="7">
        <f t="shared" si="0"/>
        <v>2932.9670000000001</v>
      </c>
      <c r="Q6" s="7">
        <f t="shared" ref="Q6:AB6" si="1">SUM(Q7,Q17,Q16)</f>
        <v>2665.3030000000003</v>
      </c>
      <c r="R6" s="7">
        <f t="shared" si="1"/>
        <v>3365.7510000000002</v>
      </c>
      <c r="S6" s="7">
        <f t="shared" si="1"/>
        <v>4003.8339999999998</v>
      </c>
      <c r="T6" s="7">
        <f t="shared" si="1"/>
        <v>3976.0329999999994</v>
      </c>
      <c r="U6" s="7">
        <f t="shared" si="1"/>
        <v>4472.5960000000005</v>
      </c>
      <c r="V6" s="7">
        <f t="shared" si="1"/>
        <v>4244.2179999999998</v>
      </c>
      <c r="W6" s="7">
        <f t="shared" si="1"/>
        <v>4614.9469999999992</v>
      </c>
      <c r="X6" s="7">
        <f t="shared" si="1"/>
        <v>4804.3019999999997</v>
      </c>
      <c r="Y6" s="7">
        <f t="shared" si="1"/>
        <v>4628.6889999999994</v>
      </c>
      <c r="Z6" s="7">
        <f t="shared" si="1"/>
        <v>4713.4979999999996</v>
      </c>
      <c r="AA6" s="7">
        <f t="shared" si="1"/>
        <v>4318.1500000000005</v>
      </c>
      <c r="AB6" s="7">
        <f t="shared" si="1"/>
        <v>4109.3460000000005</v>
      </c>
      <c r="AD6" s="7">
        <f t="shared" ref="AD6:AO6" si="2">SUM(AD7,AD17,AD16)</f>
        <v>3411.5789999999997</v>
      </c>
      <c r="AE6" s="7">
        <f t="shared" si="2"/>
        <v>3955.5920000000001</v>
      </c>
      <c r="AF6" s="7">
        <f t="shared" si="2"/>
        <v>4605.6480000000001</v>
      </c>
      <c r="AG6" s="7">
        <f t="shared" si="2"/>
        <v>4521.4909999999991</v>
      </c>
      <c r="AH6" s="7">
        <f t="shared" si="2"/>
        <v>4470.57</v>
      </c>
      <c r="AI6" s="7">
        <f t="shared" si="2"/>
        <v>4918.5349999999999</v>
      </c>
      <c r="AJ6" s="7">
        <f t="shared" si="2"/>
        <v>5150.1570000000002</v>
      </c>
      <c r="AK6" s="7">
        <f t="shared" si="2"/>
        <v>5334.0119999999997</v>
      </c>
      <c r="AL6" s="7">
        <f t="shared" si="2"/>
        <v>5105.982</v>
      </c>
      <c r="AM6" s="7">
        <f t="shared" si="2"/>
        <v>4939.817</v>
      </c>
      <c r="AN6" s="7">
        <f t="shared" si="2"/>
        <v>4954.2089999999998</v>
      </c>
      <c r="AO6" s="7">
        <f t="shared" si="2"/>
        <v>4579.4708700000001</v>
      </c>
      <c r="AQ6" s="7">
        <f t="shared" ref="AQ6:BB6" si="3">SUM(AQ7,AQ17,AQ16)</f>
        <v>3939.4719999999998</v>
      </c>
      <c r="AR6" s="7">
        <f t="shared" si="3"/>
        <v>3916.7370000000001</v>
      </c>
      <c r="AS6" s="7">
        <f t="shared" si="3"/>
        <v>4849.313000000001</v>
      </c>
      <c r="AT6" s="7">
        <f t="shared" si="3"/>
        <v>4535.7109999999993</v>
      </c>
      <c r="AU6" s="7">
        <f t="shared" si="3"/>
        <v>4343.2820000000011</v>
      </c>
      <c r="AV6" s="7">
        <f t="shared" si="3"/>
        <v>5204.07</v>
      </c>
      <c r="AW6" s="7">
        <f t="shared" si="3"/>
        <v>5792.1469999999999</v>
      </c>
      <c r="AX6" s="7">
        <f t="shared" si="3"/>
        <v>5571.4480000000003</v>
      </c>
      <c r="AY6" s="7">
        <f t="shared" si="3"/>
        <v>5121.8169999999991</v>
      </c>
      <c r="AZ6" s="7">
        <f t="shared" si="3"/>
        <v>5346.7190000000001</v>
      </c>
      <c r="BA6" s="7">
        <f t="shared" si="3"/>
        <v>5206.2749999999996</v>
      </c>
      <c r="BB6" s="7">
        <f t="shared" si="3"/>
        <v>3847.049</v>
      </c>
      <c r="BD6" s="7">
        <f t="shared" ref="BD6:BO6" si="4">SUM(BD7,BD17,BD16)</f>
        <v>3427.9700000000003</v>
      </c>
      <c r="BE6" s="7">
        <f t="shared" si="4"/>
        <v>4438.8269999999993</v>
      </c>
      <c r="BF6" s="7">
        <f t="shared" si="4"/>
        <v>3727.259</v>
      </c>
      <c r="BG6" s="7">
        <f t="shared" si="4"/>
        <v>4924.0169999999998</v>
      </c>
      <c r="BH6" s="7">
        <f t="shared" si="4"/>
        <v>5475.9210000000003</v>
      </c>
      <c r="BI6" s="7">
        <f t="shared" si="4"/>
        <v>5076.7950000000001</v>
      </c>
      <c r="BJ6" s="7">
        <f t="shared" si="4"/>
        <v>5666.9120000000012</v>
      </c>
      <c r="BK6" s="7">
        <f t="shared" si="4"/>
        <v>5622.31</v>
      </c>
      <c r="BL6" s="7">
        <f t="shared" si="4"/>
        <v>5569.5970000000007</v>
      </c>
      <c r="BM6" s="7">
        <f t="shared" si="4"/>
        <v>5452.4699999999993</v>
      </c>
      <c r="BN6" s="7">
        <f t="shared" si="4"/>
        <v>5057.38</v>
      </c>
      <c r="BO6" s="7">
        <f t="shared" si="4"/>
        <v>4545.0439999999999</v>
      </c>
      <c r="BQ6" s="7">
        <f t="shared" ref="BQ6" si="5">SUM(BQ7,BQ17,BQ16)</f>
        <v>2801.241</v>
      </c>
      <c r="BR6" s="7">
        <f t="shared" ref="BR6" si="6">SUM(BR7,BR17,BR16)</f>
        <v>4187.8909999999996</v>
      </c>
      <c r="BS6" s="7">
        <f t="shared" ref="BS6" si="7">SUM(BS7,BS17,BS16)</f>
        <v>5588.5680000000002</v>
      </c>
      <c r="BT6" s="7">
        <f t="shared" ref="BT6" si="8">SUM(BT7,BT17,BT16)</f>
        <v>5690.6620000000003</v>
      </c>
      <c r="BU6" s="7">
        <f t="shared" ref="BU6" si="9">SUM(BU7,BU17,BU16)</f>
        <v>6090.7030000000004</v>
      </c>
      <c r="BV6" s="7">
        <f t="shared" ref="BV6" si="10">SUM(BV7,BV17,BV16)</f>
        <v>5617.7000000000007</v>
      </c>
      <c r="BW6" s="7">
        <f t="shared" ref="BW6" si="11">SUM(BW7,BW17,BW16)</f>
        <v>0</v>
      </c>
      <c r="BX6" s="7">
        <f t="shared" ref="BX6" si="12">SUM(BX7,BX17,BX16)</f>
        <v>0</v>
      </c>
      <c r="BY6" s="7">
        <f t="shared" ref="BY6" si="13">SUM(BY7,BY17,BY16)</f>
        <v>0</v>
      </c>
      <c r="BZ6" s="7">
        <f t="shared" ref="BZ6" si="14">SUM(BZ7,BZ17,BZ16)</f>
        <v>0</v>
      </c>
      <c r="CA6" s="7">
        <f t="shared" ref="CA6" si="15">SUM(CA7,CA17,CA16)</f>
        <v>0</v>
      </c>
      <c r="CB6" s="7">
        <f t="shared" ref="CB6" si="16">SUM(CB7,CB17,CB16)</f>
        <v>0</v>
      </c>
    </row>
    <row r="7" spans="2:80" ht="15.75" x14ac:dyDescent="0.25">
      <c r="B7" s="8" t="s">
        <v>189</v>
      </c>
      <c r="C7" s="43"/>
      <c r="D7" s="9">
        <f t="shared" ref="D7:O7" si="17">SUM(D8:D15)</f>
        <v>2028.933</v>
      </c>
      <c r="E7" s="9">
        <f t="shared" si="17"/>
        <v>2230.5350000000008</v>
      </c>
      <c r="F7" s="9">
        <f t="shared" si="17"/>
        <v>2791.97</v>
      </c>
      <c r="G7" s="9">
        <f t="shared" si="17"/>
        <v>2886.9569999999999</v>
      </c>
      <c r="H7" s="9">
        <f t="shared" si="17"/>
        <v>2819.0059999999994</v>
      </c>
      <c r="I7" s="9">
        <f t="shared" si="17"/>
        <v>2557.9680000000003</v>
      </c>
      <c r="J7" s="9">
        <f t="shared" si="17"/>
        <v>2933.7000000000003</v>
      </c>
      <c r="K7" s="9">
        <f t="shared" si="17"/>
        <v>3089.8030000000003</v>
      </c>
      <c r="L7" s="9">
        <f t="shared" si="17"/>
        <v>2837.098</v>
      </c>
      <c r="M7" s="9">
        <f t="shared" si="17"/>
        <v>2229.2760000000003</v>
      </c>
      <c r="N7" s="9">
        <f t="shared" si="17"/>
        <v>1944.8389999999999</v>
      </c>
      <c r="O7" s="9">
        <f t="shared" si="17"/>
        <v>1968.8819999999998</v>
      </c>
      <c r="Q7" s="9">
        <f t="shared" ref="Q7:AB7" si="18">SUM(Q8:Q15)</f>
        <v>1608.461</v>
      </c>
      <c r="R7" s="9">
        <f t="shared" si="18"/>
        <v>2409.732</v>
      </c>
      <c r="S7" s="9">
        <f t="shared" si="18"/>
        <v>2953.8009999999999</v>
      </c>
      <c r="T7" s="9">
        <f t="shared" si="18"/>
        <v>2945.6789999999996</v>
      </c>
      <c r="U7" s="9">
        <f t="shared" si="18"/>
        <v>3297.1730000000002</v>
      </c>
      <c r="V7" s="9">
        <f t="shared" si="18"/>
        <v>3084.2039999999997</v>
      </c>
      <c r="W7" s="9">
        <f t="shared" si="18"/>
        <v>3390.4339999999997</v>
      </c>
      <c r="X7" s="9">
        <f t="shared" si="18"/>
        <v>3545.4189999999999</v>
      </c>
      <c r="Y7" s="9">
        <f t="shared" si="18"/>
        <v>3430.2599999999998</v>
      </c>
      <c r="Z7" s="9">
        <f t="shared" si="18"/>
        <v>3415.8649999999998</v>
      </c>
      <c r="AA7" s="9">
        <f t="shared" si="18"/>
        <v>3156.7000000000003</v>
      </c>
      <c r="AB7" s="9">
        <f t="shared" si="18"/>
        <v>2932.3050000000003</v>
      </c>
      <c r="AD7" s="9">
        <f t="shared" ref="AD7:AO7" si="19">SUM(AD8:AD15)</f>
        <v>2303.7969999999996</v>
      </c>
      <c r="AE7" s="9">
        <f t="shared" si="19"/>
        <v>2771.895</v>
      </c>
      <c r="AF7" s="9">
        <f t="shared" si="19"/>
        <v>3387.1129999999998</v>
      </c>
      <c r="AG7" s="9">
        <f t="shared" si="19"/>
        <v>3355.4229999999998</v>
      </c>
      <c r="AH7" s="9">
        <f t="shared" si="19"/>
        <v>3276.7779999999998</v>
      </c>
      <c r="AI7" s="9">
        <f t="shared" si="19"/>
        <v>3607.431</v>
      </c>
      <c r="AJ7" s="9">
        <f t="shared" si="19"/>
        <v>3794.5609999999997</v>
      </c>
      <c r="AK7" s="9">
        <f t="shared" si="19"/>
        <v>3924.8399999999997</v>
      </c>
      <c r="AL7" s="9">
        <f t="shared" si="19"/>
        <v>3756.1419999999998</v>
      </c>
      <c r="AM7" s="9">
        <f t="shared" si="19"/>
        <v>3562.846</v>
      </c>
      <c r="AN7" s="9">
        <f t="shared" si="19"/>
        <v>3637.11</v>
      </c>
      <c r="AO7" s="9">
        <f t="shared" si="19"/>
        <v>3270.99487</v>
      </c>
      <c r="AQ7" s="9">
        <f t="shared" ref="AQ7:BB7" si="20">SUM(AQ8:AQ15)</f>
        <v>2749.538</v>
      </c>
      <c r="AR7" s="9">
        <f t="shared" si="20"/>
        <v>2859.7550000000001</v>
      </c>
      <c r="AS7" s="9">
        <f t="shared" si="20"/>
        <v>3639.6160000000004</v>
      </c>
      <c r="AT7" s="9">
        <f t="shared" si="20"/>
        <v>3277.93</v>
      </c>
      <c r="AU7" s="9">
        <f t="shared" si="20"/>
        <v>3038.1330000000007</v>
      </c>
      <c r="AV7" s="9">
        <f t="shared" si="20"/>
        <v>3859.75</v>
      </c>
      <c r="AW7" s="9">
        <f t="shared" si="20"/>
        <v>4364.2980000000007</v>
      </c>
      <c r="AX7" s="9">
        <f t="shared" si="20"/>
        <v>4093.971</v>
      </c>
      <c r="AY7" s="9">
        <f t="shared" si="20"/>
        <v>3696.3619999999996</v>
      </c>
      <c r="AZ7" s="9">
        <f t="shared" si="20"/>
        <v>3909.79</v>
      </c>
      <c r="BA7" s="9">
        <f t="shared" si="20"/>
        <v>3880.9270000000001</v>
      </c>
      <c r="BB7" s="9">
        <f t="shared" si="20"/>
        <v>2714.9719999999998</v>
      </c>
      <c r="BD7" s="9">
        <f t="shared" ref="BD7:BO7" si="21">SUM(BD8:BD15)</f>
        <v>2239.9960000000005</v>
      </c>
      <c r="BE7" s="9">
        <f t="shared" si="21"/>
        <v>3240.2280000000001</v>
      </c>
      <c r="BF7" s="9">
        <f t="shared" si="21"/>
        <v>2753.047</v>
      </c>
      <c r="BG7" s="9">
        <f t="shared" si="21"/>
        <v>3851.317</v>
      </c>
      <c r="BH7" s="9">
        <f t="shared" si="21"/>
        <v>4304.143</v>
      </c>
      <c r="BI7" s="9">
        <f t="shared" si="21"/>
        <v>3883.279</v>
      </c>
      <c r="BJ7" s="9">
        <f t="shared" si="21"/>
        <v>4315.8270000000002</v>
      </c>
      <c r="BK7" s="9">
        <f t="shared" si="21"/>
        <v>4237.6959999999999</v>
      </c>
      <c r="BL7" s="9">
        <f t="shared" si="21"/>
        <v>4155.3010000000004</v>
      </c>
      <c r="BM7" s="9">
        <f t="shared" si="21"/>
        <v>4229.2389999999996</v>
      </c>
      <c r="BN7" s="9">
        <f t="shared" si="21"/>
        <v>3891.9859999999999</v>
      </c>
      <c r="BO7" s="9">
        <f t="shared" si="21"/>
        <v>3476.7849999999999</v>
      </c>
      <c r="BQ7" s="9">
        <f t="shared" ref="BQ7" si="22">SUM(BQ8:BQ15)</f>
        <v>1636.643</v>
      </c>
      <c r="BR7" s="9">
        <f t="shared" ref="BR7" si="23">SUM(BR8:BR15)</f>
        <v>2944.5919999999996</v>
      </c>
      <c r="BS7" s="9">
        <f t="shared" ref="BS7" si="24">SUM(BS8:BS15)</f>
        <v>4254.7740000000003</v>
      </c>
      <c r="BT7" s="9">
        <f t="shared" ref="BT7" si="25">SUM(BT8:BT15)</f>
        <v>4317.8530000000001</v>
      </c>
      <c r="BU7" s="9">
        <f t="shared" ref="BU7" si="26">SUM(BU8:BU15)</f>
        <v>4656.0020000000004</v>
      </c>
      <c r="BV7" s="9">
        <f t="shared" ref="BV7" si="27">SUM(BV8:BV15)</f>
        <v>4258.4420000000009</v>
      </c>
      <c r="BW7" s="9">
        <f t="shared" ref="BW7" si="28">SUM(BW8:BW15)</f>
        <v>0</v>
      </c>
      <c r="BX7" s="9">
        <f t="shared" ref="BX7" si="29">SUM(BX8:BX15)</f>
        <v>0</v>
      </c>
      <c r="BY7" s="9">
        <f t="shared" ref="BY7" si="30">SUM(BY8:BY15)</f>
        <v>0</v>
      </c>
      <c r="BZ7" s="9">
        <f t="shared" ref="BZ7" si="31">SUM(BZ8:BZ15)</f>
        <v>0</v>
      </c>
      <c r="CA7" s="9">
        <f t="shared" ref="CA7" si="32">SUM(CA8:CA15)</f>
        <v>0</v>
      </c>
      <c r="CB7" s="9">
        <f t="shared" ref="CB7" si="33">SUM(CB8:CB15)</f>
        <v>0</v>
      </c>
    </row>
    <row r="8" spans="2:80" ht="15.75" x14ac:dyDescent="0.25">
      <c r="B8" s="10" t="s">
        <v>112</v>
      </c>
      <c r="C8" s="43"/>
      <c r="D8" s="11">
        <f>'Volume TU North'!D8+'Volume TU South'!D8</f>
        <v>142.74599999999998</v>
      </c>
      <c r="E8" s="11">
        <f>'Volume TU North'!E8+'Volume TU South'!E8</f>
        <v>1528.5630000000001</v>
      </c>
      <c r="F8" s="11">
        <f>'Volume TU North'!F8+'Volume TU South'!F8</f>
        <v>2107.5079999999998</v>
      </c>
      <c r="G8" s="11">
        <f>'Volume TU North'!G8+'Volume TU South'!G8</f>
        <v>2097.5590000000002</v>
      </c>
      <c r="H8" s="11">
        <f>'Volume TU North'!H8+'Volume TU South'!H8</f>
        <v>1680.5549999999998</v>
      </c>
      <c r="I8" s="11">
        <f>'Volume TU North'!I8+'Volume TU South'!I8</f>
        <v>941.28500000000008</v>
      </c>
      <c r="J8" s="11">
        <f>'Volume TU North'!J8+'Volume TU South'!J8</f>
        <v>471.32099999999997</v>
      </c>
      <c r="K8" s="11">
        <f>'Volume TU North'!K8+'Volume TU South'!K8</f>
        <v>259.01400000000001</v>
      </c>
      <c r="L8" s="11">
        <f>'Volume TU North'!L8+'Volume TU South'!L8</f>
        <v>178.351</v>
      </c>
      <c r="M8" s="11">
        <f>'Volume TU North'!M8+'Volume TU South'!M8</f>
        <v>131.99100000000001</v>
      </c>
      <c r="N8" s="11">
        <f>'Volume TU North'!N8+'Volume TU South'!N8</f>
        <v>106.65600000000001</v>
      </c>
      <c r="O8" s="11">
        <f>'Volume TU North'!O8+'Volume TU South'!O8</f>
        <v>165.78399999999999</v>
      </c>
      <c r="Q8" s="11">
        <f>'Volume TU North'!Q8+'Volume TU South'!Q8</f>
        <v>609.42399999999998</v>
      </c>
      <c r="R8" s="11">
        <f>'Volume TU North'!R8+'Volume TU South'!R8</f>
        <v>1735.2359999999999</v>
      </c>
      <c r="S8" s="11">
        <f>'Volume TU North'!S8+'Volume TU South'!S8</f>
        <v>2309.471</v>
      </c>
      <c r="T8" s="11">
        <f>'Volume TU North'!T8+'Volume TU South'!T8</f>
        <v>2030.9589999999998</v>
      </c>
      <c r="U8" s="11">
        <f>'Volume TU North'!U8+'Volume TU South'!U8</f>
        <v>1941.127</v>
      </c>
      <c r="V8" s="11">
        <f>'Volume TU North'!V8+'Volume TU South'!V8</f>
        <v>1231.9269999999999</v>
      </c>
      <c r="W8" s="11">
        <f>'Volume TU North'!W8+'Volume TU South'!W8</f>
        <v>769.84699999999998</v>
      </c>
      <c r="X8" s="11">
        <f>'Volume TU North'!X8+'Volume TU South'!X8</f>
        <v>531.851</v>
      </c>
      <c r="Y8" s="11">
        <f>'Volume TU North'!Y8+'Volume TU South'!Y8</f>
        <v>248.45099999999999</v>
      </c>
      <c r="Z8" s="11">
        <f>'Volume TU North'!Z8+'Volume TU South'!Z8</f>
        <v>307.33100000000002</v>
      </c>
      <c r="AA8" s="11">
        <f>'Volume TU North'!AA8+'Volume TU South'!AA8</f>
        <v>519.91099999999994</v>
      </c>
      <c r="AB8" s="11">
        <f>'Volume TU North'!AB8+'Volume TU South'!AB8</f>
        <v>544.00300000000004</v>
      </c>
      <c r="AD8" s="11">
        <f>'Volume TU North'!AD8+'Volume TU South'!AD8</f>
        <v>788.63100000000009</v>
      </c>
      <c r="AE8" s="11">
        <f>'Volume TU North'!AE8+'Volume TU South'!AE8</f>
        <v>1917.713</v>
      </c>
      <c r="AF8" s="11">
        <f>'Volume TU North'!AF8+'Volume TU South'!AF8</f>
        <v>2641.4539999999997</v>
      </c>
      <c r="AG8" s="11">
        <f>'Volume TU North'!AG8+'Volume TU South'!AG8</f>
        <v>2517.6149999999998</v>
      </c>
      <c r="AH8" s="11">
        <f>'Volume TU North'!AH8+'Volume TU South'!AH8</f>
        <v>2080.9229999999998</v>
      </c>
      <c r="AI8" s="11">
        <f>'Volume TU North'!AI8+'Volume TU South'!AI8</f>
        <v>2080.9259999999999</v>
      </c>
      <c r="AJ8" s="11">
        <f>'Volume TU North'!AJ8+'Volume TU South'!AJ8</f>
        <v>1235.597</v>
      </c>
      <c r="AK8" s="11">
        <f>'Volume TU North'!AK8+'Volume TU South'!AK8</f>
        <v>1018.472</v>
      </c>
      <c r="AL8" s="11">
        <f>'Volume TU North'!AL8+'Volume TU South'!AL8</f>
        <v>856.22199999999998</v>
      </c>
      <c r="AM8" s="11">
        <f>'Volume TU North'!AM8+'Volume TU South'!AM8</f>
        <v>1009.054</v>
      </c>
      <c r="AN8" s="11">
        <f>'Volume TU North'!AN8+'Volume TU South'!AN8</f>
        <v>768.97399999999993</v>
      </c>
      <c r="AO8" s="11">
        <f>'Volume TU North'!AO8+'Volume TU South'!AO8</f>
        <v>375.79399999999998</v>
      </c>
      <c r="AQ8" s="11">
        <f>'Volume TU North'!AQ8+'Volume TU South'!AQ8</f>
        <v>1473.443</v>
      </c>
      <c r="AR8" s="11">
        <f>'Volume TU North'!AR8+'Volume TU South'!AR8</f>
        <v>2093.7220000000002</v>
      </c>
      <c r="AS8" s="11">
        <f>'Volume TU North'!AS8+'Volume TU South'!AS8</f>
        <v>2725.9360000000001</v>
      </c>
      <c r="AT8" s="11">
        <f>'Volume TU North'!AT8+'Volume TU South'!AT8</f>
        <v>2114.4549999999999</v>
      </c>
      <c r="AU8" s="11">
        <f>'Volume TU North'!AU8+'Volume TU South'!AU8</f>
        <v>1676.4960000000001</v>
      </c>
      <c r="AV8" s="11">
        <f>'Volume TU North'!AV8+'Volume TU South'!AV8</f>
        <v>914.74600000000009</v>
      </c>
      <c r="AW8" s="11">
        <f>'Volume TU North'!AW8+'Volume TU South'!AW8</f>
        <v>611.33500000000004</v>
      </c>
      <c r="AX8" s="11">
        <f>'Volume TU North'!AX8+'Volume TU South'!AX8</f>
        <v>555.49299999999994</v>
      </c>
      <c r="AY8" s="11">
        <f>'Volume TU North'!AY8+'Volume TU South'!AY8</f>
        <v>535.53499999999997</v>
      </c>
      <c r="AZ8" s="11">
        <f>'Volume TU North'!AZ8+'Volume TU South'!AZ8</f>
        <v>910.34400000000005</v>
      </c>
      <c r="BA8" s="11">
        <f>'Volume TU North'!BA8+'Volume TU South'!BA8</f>
        <v>857.83100000000002</v>
      </c>
      <c r="BB8" s="11">
        <f>'Volume TU North'!BB8+'Volume TU South'!BB8</f>
        <v>376.637</v>
      </c>
      <c r="BD8" s="11">
        <f>'Volume TU North'!BD8+'Volume TU South'!BD8</f>
        <v>1062.0840000000001</v>
      </c>
      <c r="BE8" s="11">
        <f>'Volume TU North'!BE8+'Volume TU South'!BE8</f>
        <v>2204.0410000000002</v>
      </c>
      <c r="BF8" s="11">
        <f>'Volume TU North'!BF8+'Volume TU South'!BF8</f>
        <v>1936.8630000000001</v>
      </c>
      <c r="BG8" s="11">
        <f>'Volume TU North'!BG8+'Volume TU South'!BG8</f>
        <v>2704.4490000000001</v>
      </c>
      <c r="BH8" s="11">
        <f>'Volume TU North'!BH8+'Volume TU South'!BH8</f>
        <v>2797.585</v>
      </c>
      <c r="BI8" s="11">
        <f>'Volume TU North'!BI8+'Volume TU South'!BI8</f>
        <v>1651.143</v>
      </c>
      <c r="BJ8" s="11">
        <f>'Volume TU North'!BJ8+'Volume TU South'!BJ8</f>
        <v>1161.146</v>
      </c>
      <c r="BK8" s="11">
        <f>'Volume TU North'!BK8+'Volume TU South'!BK8</f>
        <v>701.78300000000002</v>
      </c>
      <c r="BL8" s="11">
        <f>'Volume TU North'!BL8+'Volume TU South'!BL8</f>
        <v>397.161</v>
      </c>
      <c r="BM8" s="11">
        <f>'Volume TU North'!BM8+'Volume TU South'!BM8</f>
        <v>201.99799999999999</v>
      </c>
      <c r="BN8" s="11">
        <f>'Volume TU North'!BN8+'Volume TU South'!BN8</f>
        <v>62.343000000000004</v>
      </c>
      <c r="BO8" s="11">
        <f>'Volume TU North'!BO8+'Volume TU South'!BO8</f>
        <v>58.633000000000003</v>
      </c>
      <c r="BQ8" s="11">
        <f>'Volume TU North'!BQ8+'Volume TU South'!BQ8</f>
        <v>214.72899999999998</v>
      </c>
      <c r="BR8" s="11">
        <f>'Volume TU North'!BR8+'Volume TU South'!BR8</f>
        <v>1991.434</v>
      </c>
      <c r="BS8" s="11">
        <f>'Volume TU North'!BS8+'Volume TU South'!BS8</f>
        <v>3321.7060000000001</v>
      </c>
      <c r="BT8" s="11">
        <f>'Volume TU North'!BT8+'Volume TU South'!BT8</f>
        <v>3165.8910000000001</v>
      </c>
      <c r="BU8" s="11">
        <f>'Volume TU North'!BU8+'Volume TU South'!BU8</f>
        <v>2992.26</v>
      </c>
      <c r="BV8" s="11">
        <f>'Volume TU North'!BV8+'Volume TU South'!BV8</f>
        <v>2074.8620000000001</v>
      </c>
      <c r="BW8" s="11">
        <f>'Volume TU North'!BW8+'Volume TU South'!BW8</f>
        <v>0</v>
      </c>
      <c r="BX8" s="11">
        <f>'Volume TU North'!BX8+'Volume TU South'!BX8</f>
        <v>0</v>
      </c>
      <c r="BY8" s="11">
        <f>'Volume TU North'!BY8+'Volume TU South'!BY8</f>
        <v>0</v>
      </c>
      <c r="BZ8" s="11">
        <f>'Volume TU North'!BZ8+'Volume TU South'!BZ8</f>
        <v>0</v>
      </c>
      <c r="CA8" s="11">
        <f>'Volume TU North'!CA8+'Volume TU South'!CA8</f>
        <v>0</v>
      </c>
      <c r="CB8" s="11">
        <f>'Volume TU North'!CB8+'Volume TU South'!CB8</f>
        <v>0</v>
      </c>
    </row>
    <row r="9" spans="2:80" ht="15.75" x14ac:dyDescent="0.25">
      <c r="B9" s="10" t="s">
        <v>108</v>
      </c>
      <c r="C9" s="43"/>
      <c r="D9" s="11">
        <f>'Volume TU North'!D9+'Volume TU South'!D9</f>
        <v>201.066</v>
      </c>
      <c r="E9" s="11">
        <f>'Volume TU North'!E9+'Volume TU South'!E9</f>
        <v>310.15899999999999</v>
      </c>
      <c r="F9" s="11">
        <f>'Volume TU North'!F9+'Volume TU South'!F9</f>
        <v>390.72299999999996</v>
      </c>
      <c r="G9" s="11">
        <f>'Volume TU North'!G9+'Volume TU South'!G9</f>
        <v>434.66899999999998</v>
      </c>
      <c r="H9" s="11">
        <f>'Volume TU North'!H9+'Volume TU South'!H9</f>
        <v>400.65299999999996</v>
      </c>
      <c r="I9" s="11">
        <f>'Volume TU North'!I9+'Volume TU South'!I9</f>
        <v>377.34100000000001</v>
      </c>
      <c r="J9" s="11">
        <f>'Volume TU North'!J9+'Volume TU South'!J9</f>
        <v>297.404</v>
      </c>
      <c r="K9" s="11">
        <f>'Volume TU North'!K9+'Volume TU South'!K9</f>
        <v>251.399</v>
      </c>
      <c r="L9" s="11">
        <f>'Volume TU North'!L9+'Volume TU South'!L9</f>
        <v>277.005</v>
      </c>
      <c r="M9" s="11">
        <f>'Volume TU North'!M9+'Volume TU South'!M9</f>
        <v>338.68599999999998</v>
      </c>
      <c r="N9" s="11">
        <f>'Volume TU North'!N9+'Volume TU South'!N9</f>
        <v>367.55200000000002</v>
      </c>
      <c r="O9" s="11">
        <f>'Volume TU North'!O9+'Volume TU South'!O9</f>
        <v>323.33499999999998</v>
      </c>
      <c r="Q9" s="11">
        <f>'Volume TU North'!Q9+'Volume TU South'!Q9</f>
        <v>322.85700000000003</v>
      </c>
      <c r="R9" s="11">
        <f>'Volume TU North'!R9+'Volume TU South'!R9</f>
        <v>338.25300000000004</v>
      </c>
      <c r="S9" s="11">
        <f>'Volume TU North'!S9+'Volume TU South'!S9</f>
        <v>416.84699999999998</v>
      </c>
      <c r="T9" s="11">
        <f>'Volume TU North'!T9+'Volume TU South'!T9</f>
        <v>466.62400000000002</v>
      </c>
      <c r="U9" s="11">
        <f>'Volume TU North'!U9+'Volume TU South'!U9</f>
        <v>421.60700000000003</v>
      </c>
      <c r="V9" s="11">
        <f>'Volume TU North'!V9+'Volume TU South'!V9</f>
        <v>358.04</v>
      </c>
      <c r="W9" s="11">
        <f>'Volume TU North'!W9+'Volume TU South'!W9</f>
        <v>416.762</v>
      </c>
      <c r="X9" s="11">
        <f>'Volume TU North'!X9+'Volume TU South'!X9</f>
        <v>337.64100000000002</v>
      </c>
      <c r="Y9" s="11">
        <f>'Volume TU North'!Y9+'Volume TU South'!Y9</f>
        <v>342.96199999999999</v>
      </c>
      <c r="Z9" s="11">
        <f>'Volume TU North'!Z9+'Volume TU South'!Z9</f>
        <v>421.26299999999998</v>
      </c>
      <c r="AA9" s="11">
        <f>'Volume TU North'!AA9+'Volume TU South'!AA9</f>
        <v>414.32800000000003</v>
      </c>
      <c r="AB9" s="11">
        <f>'Volume TU North'!AB9+'Volume TU South'!AB9</f>
        <v>428.827</v>
      </c>
      <c r="AD9" s="11">
        <f>'Volume TU North'!AD9+'Volume TU South'!AD9</f>
        <v>371.79199999999997</v>
      </c>
      <c r="AE9" s="11">
        <f>'Volume TU North'!AE9+'Volume TU South'!AE9</f>
        <v>412.18799999999999</v>
      </c>
      <c r="AF9" s="11">
        <f>'Volume TU North'!AF9+'Volume TU South'!AF9</f>
        <v>466.13899999999995</v>
      </c>
      <c r="AG9" s="11">
        <f>'Volume TU North'!AG9+'Volume TU South'!AG9</f>
        <v>510.47299999999996</v>
      </c>
      <c r="AH9" s="11">
        <f>'Volume TU North'!AH9+'Volume TU South'!AH9</f>
        <v>422.16399999999999</v>
      </c>
      <c r="AI9" s="11">
        <f>'Volume TU North'!AI9+'Volume TU South'!AI9</f>
        <v>464.21199999999999</v>
      </c>
      <c r="AJ9" s="11">
        <f>'Volume TU North'!AJ9+'Volume TU South'!AJ9</f>
        <v>426.05399999999997</v>
      </c>
      <c r="AK9" s="11">
        <f>'Volume TU North'!AK9+'Volume TU South'!AK9</f>
        <v>411.50700000000001</v>
      </c>
      <c r="AL9" s="11">
        <f>'Volume TU North'!AL9+'Volume TU South'!AL9</f>
        <v>435.91800000000001</v>
      </c>
      <c r="AM9" s="11">
        <f>'Volume TU North'!AM9+'Volume TU South'!AM9</f>
        <v>374.36700000000002</v>
      </c>
      <c r="AN9" s="11">
        <f>'Volume TU North'!AN9+'Volume TU South'!AN9</f>
        <v>432.49299999999999</v>
      </c>
      <c r="AO9" s="11">
        <f>'Volume TU North'!AO9+'Volume TU South'!AO9</f>
        <v>499.10186999999996</v>
      </c>
      <c r="AQ9" s="11">
        <f>'Volume TU North'!AQ9+'Volume TU South'!AQ9</f>
        <v>393.57299999999998</v>
      </c>
      <c r="AR9" s="11">
        <f>'Volume TU North'!AR9+'Volume TU South'!AR9</f>
        <v>393.024</v>
      </c>
      <c r="AS9" s="11">
        <f>'Volume TU North'!AS9+'Volume TU South'!AS9</f>
        <v>521.64599999999996</v>
      </c>
      <c r="AT9" s="11">
        <f>'Volume TU North'!AT9+'Volume TU South'!AT9</f>
        <v>521.30100000000004</v>
      </c>
      <c r="AU9" s="11">
        <f>'Volume TU North'!AU9+'Volume TU South'!AU9</f>
        <v>488.44499999999999</v>
      </c>
      <c r="AV9" s="11">
        <f>'Volume TU North'!AV9+'Volume TU South'!AV9</f>
        <v>550.63300000000004</v>
      </c>
      <c r="AW9" s="11">
        <f>'Volume TU North'!AW9+'Volume TU South'!AW9</f>
        <v>519.30500000000006</v>
      </c>
      <c r="AX9" s="11">
        <f>'Volume TU North'!AX9+'Volume TU South'!AX9</f>
        <v>401.11599999999999</v>
      </c>
      <c r="AY9" s="11">
        <f>'Volume TU North'!AY9+'Volume TU South'!AY9</f>
        <v>463.47400000000005</v>
      </c>
      <c r="AZ9" s="11">
        <f>'Volume TU North'!AZ9+'Volume TU South'!AZ9</f>
        <v>492.40899999999999</v>
      </c>
      <c r="BA9" s="11">
        <f>'Volume TU North'!BA9+'Volume TU South'!BA9</f>
        <v>536.87400000000002</v>
      </c>
      <c r="BB9" s="11">
        <f>'Volume TU North'!BB9+'Volume TU South'!BB9</f>
        <v>472.54699999999997</v>
      </c>
      <c r="BD9" s="11">
        <f>'Volume TU North'!BD9+'Volume TU South'!BD9</f>
        <v>362.15100000000001</v>
      </c>
      <c r="BE9" s="11">
        <f>'Volume TU North'!BE9+'Volume TU South'!BE9</f>
        <v>453.77000000000004</v>
      </c>
      <c r="BF9" s="11">
        <f>'Volume TU North'!BF9+'Volume TU South'!BF9</f>
        <v>477.68299999999999</v>
      </c>
      <c r="BG9" s="11">
        <f>'Volume TU North'!BG9+'Volume TU South'!BG9</f>
        <v>539.11699999999996</v>
      </c>
      <c r="BH9" s="11">
        <f>'Volume TU North'!BH9+'Volume TU South'!BH9</f>
        <v>540.87599999999998</v>
      </c>
      <c r="BI9" s="11">
        <f>'Volume TU North'!BI9+'Volume TU South'!BI9</f>
        <v>536.495</v>
      </c>
      <c r="BJ9" s="11">
        <f>'Volume TU North'!BJ9+'Volume TU South'!BJ9</f>
        <v>571.58600000000001</v>
      </c>
      <c r="BK9" s="11">
        <f>'Volume TU North'!BK9+'Volume TU South'!BK9</f>
        <v>534.12300000000005</v>
      </c>
      <c r="BL9" s="11">
        <f>'Volume TU North'!BL9+'Volume TU South'!BL9</f>
        <v>518.57899999999995</v>
      </c>
      <c r="BM9" s="11">
        <f>'Volume TU North'!BM9+'Volume TU South'!BM9</f>
        <v>548.96600000000001</v>
      </c>
      <c r="BN9" s="11">
        <f>'Volume TU North'!BN9+'Volume TU South'!BN9</f>
        <v>450.41800000000001</v>
      </c>
      <c r="BO9" s="11">
        <f>'Volume TU North'!BO9+'Volume TU South'!BO9</f>
        <v>488.26299999999998</v>
      </c>
      <c r="BQ9" s="11">
        <f>'Volume TU North'!BQ9+'Volume TU South'!BQ9</f>
        <v>334.87599999999998</v>
      </c>
      <c r="BR9" s="11">
        <f>'Volume TU North'!BR9+'Volume TU South'!BR9</f>
        <v>419.029</v>
      </c>
      <c r="BS9" s="11">
        <f>'Volume TU North'!BS9+'Volume TU South'!BS9</f>
        <v>529.52700000000004</v>
      </c>
      <c r="BT9" s="11">
        <f>'Volume TU North'!BT9+'Volume TU South'!BT9</f>
        <v>603.17899999999997</v>
      </c>
      <c r="BU9" s="11">
        <f>'Volume TU North'!BU9+'Volume TU South'!BU9</f>
        <v>582.25199999999995</v>
      </c>
      <c r="BV9" s="11">
        <f>'Volume TU North'!BV9+'Volume TU South'!BV9</f>
        <v>628.71100000000001</v>
      </c>
      <c r="BW9" s="11">
        <f>'Volume TU North'!BW9+'Volume TU South'!BW9</f>
        <v>0</v>
      </c>
      <c r="BX9" s="11">
        <f>'Volume TU North'!BX9+'Volume TU South'!BX9</f>
        <v>0</v>
      </c>
      <c r="BY9" s="11">
        <f>'Volume TU North'!BY9+'Volume TU South'!BY9</f>
        <v>0</v>
      </c>
      <c r="BZ9" s="11">
        <f>'Volume TU North'!BZ9+'Volume TU South'!BZ9</f>
        <v>0</v>
      </c>
      <c r="CA9" s="11">
        <f>'Volume TU North'!CA9+'Volume TU South'!CA9</f>
        <v>0</v>
      </c>
      <c r="CB9" s="11">
        <f>'Volume TU North'!CB9+'Volume TU South'!CB9</f>
        <v>0</v>
      </c>
    </row>
    <row r="10" spans="2:80" ht="15.75" x14ac:dyDescent="0.25">
      <c r="B10" s="10" t="s">
        <v>111</v>
      </c>
      <c r="C10" s="43"/>
      <c r="D10" s="11">
        <f>'Volume TU North'!D10+'Volume TU South'!D10</f>
        <v>1245.723</v>
      </c>
      <c r="E10" s="11">
        <f>'Volume TU North'!E10+'Volume TU South'!E10</f>
        <v>140.90899999999999</v>
      </c>
      <c r="F10" s="11">
        <f>'Volume TU North'!F10+'Volume TU South'!F10</f>
        <v>1.6819999999999999</v>
      </c>
      <c r="G10" s="11">
        <f>'Volume TU North'!G10+'Volume TU South'!G10</f>
        <v>0</v>
      </c>
      <c r="H10" s="11">
        <f>'Volume TU North'!H10+'Volume TU South'!H10</f>
        <v>0</v>
      </c>
      <c r="I10" s="11">
        <f>'Volume TU North'!I10+'Volume TU South'!I10</f>
        <v>213.88300000000001</v>
      </c>
      <c r="J10" s="11">
        <f>'Volume TU North'!J10+'Volume TU South'!J10</f>
        <v>1271.999</v>
      </c>
      <c r="K10" s="11">
        <f>'Volume TU North'!K10+'Volume TU South'!K10</f>
        <v>1588.8409999999999</v>
      </c>
      <c r="L10" s="11">
        <f>'Volume TU North'!L10+'Volume TU South'!L10</f>
        <v>1316.65</v>
      </c>
      <c r="M10" s="11">
        <f>'Volume TU North'!M10+'Volume TU South'!M10</f>
        <v>510.67</v>
      </c>
      <c r="N10" s="11">
        <f>'Volume TU North'!N10+'Volume TU South'!N10</f>
        <v>344.11200000000002</v>
      </c>
      <c r="O10" s="11">
        <f>'Volume TU North'!O10+'Volume TU South'!O10</f>
        <v>479.88599999999997</v>
      </c>
      <c r="Q10" s="11">
        <f>'Volume TU North'!Q10+'Volume TU South'!Q10</f>
        <v>85.296000000000006</v>
      </c>
      <c r="R10" s="11">
        <f>'Volume TU North'!R10+'Volume TU South'!R10</f>
        <v>8.7970000000000006</v>
      </c>
      <c r="S10" s="11">
        <f>'Volume TU North'!S10+'Volume TU South'!S10</f>
        <v>0</v>
      </c>
      <c r="T10" s="11">
        <f>'Volume TU North'!T10+'Volume TU South'!T10</f>
        <v>0</v>
      </c>
      <c r="U10" s="11">
        <f>'Volume TU North'!U10+'Volume TU South'!U10</f>
        <v>7.2930000000000001</v>
      </c>
      <c r="V10" s="11">
        <f>'Volume TU North'!V10+'Volume TU South'!V10</f>
        <v>780.24600000000009</v>
      </c>
      <c r="W10" s="11">
        <f>'Volume TU North'!W10+'Volume TU South'!W10</f>
        <v>1542.625</v>
      </c>
      <c r="X10" s="11">
        <f>'Volume TU North'!X10+'Volume TU South'!X10</f>
        <v>1971.538</v>
      </c>
      <c r="Y10" s="11">
        <f>'Volume TU North'!Y10+'Volume TU South'!Y10</f>
        <v>2109.0889999999999</v>
      </c>
      <c r="Z10" s="11">
        <f>'Volume TU North'!Z10+'Volume TU South'!Z10</f>
        <v>1993.7729999999999</v>
      </c>
      <c r="AA10" s="11">
        <f>'Volume TU North'!AA10+'Volume TU South'!AA10</f>
        <v>1553.7929999999999</v>
      </c>
      <c r="AB10" s="11">
        <f>'Volume TU North'!AB10+'Volume TU South'!AB10</f>
        <v>1406.125</v>
      </c>
      <c r="AD10" s="11">
        <f>'Volume TU North'!AD10+'Volume TU South'!AD10</f>
        <v>511.87099999999998</v>
      </c>
      <c r="AE10" s="11">
        <f>'Volume TU North'!AE10+'Volume TU South'!AE10</f>
        <v>58.202999999999996</v>
      </c>
      <c r="AF10" s="11">
        <f>'Volume TU North'!AF10+'Volume TU South'!AF10</f>
        <v>0</v>
      </c>
      <c r="AG10" s="11">
        <f>'Volume TU North'!AG10+'Volume TU South'!AG10</f>
        <v>0</v>
      </c>
      <c r="AH10" s="11">
        <f>'Volume TU North'!AH10+'Volume TU South'!AH10</f>
        <v>22.683999999999997</v>
      </c>
      <c r="AI10" s="11">
        <f>'Volume TU North'!AI10+'Volume TU South'!AI10</f>
        <v>227.17699999999999</v>
      </c>
      <c r="AJ10" s="11">
        <f>'Volume TU North'!AJ10+'Volume TU South'!AJ10</f>
        <v>1437.771</v>
      </c>
      <c r="AK10" s="11">
        <f>'Volume TU North'!AK10+'Volume TU South'!AK10</f>
        <v>1791.48</v>
      </c>
      <c r="AL10" s="11">
        <f>'Volume TU North'!AL10+'Volume TU South'!AL10</f>
        <v>1790.3530000000001</v>
      </c>
      <c r="AM10" s="11">
        <f>'Volume TU North'!AM10+'Volume TU South'!AM10</f>
        <v>1424.9639999999999</v>
      </c>
      <c r="AN10" s="11">
        <f>'Volume TU North'!AN10+'Volume TU South'!AN10</f>
        <v>1820.7</v>
      </c>
      <c r="AO10" s="11">
        <f>'Volume TU North'!AO10+'Volume TU South'!AO10</f>
        <v>1674.0989999999999</v>
      </c>
      <c r="AQ10" s="11">
        <f>'Volume TU North'!AQ10+'Volume TU South'!AQ10</f>
        <v>388.76300000000003</v>
      </c>
      <c r="AR10" s="11">
        <f>'Volume TU North'!AR10+'Volume TU South'!AR10</f>
        <v>106.889</v>
      </c>
      <c r="AS10" s="11">
        <f>'Volume TU North'!AS10+'Volume TU South'!AS10</f>
        <v>21.356999999999999</v>
      </c>
      <c r="AT10" s="11">
        <f>'Volume TU North'!AT10+'Volume TU South'!AT10</f>
        <v>59.186</v>
      </c>
      <c r="AU10" s="11">
        <f>'Volume TU North'!AU10+'Volume TU South'!AU10</f>
        <v>105.342</v>
      </c>
      <c r="AV10" s="11">
        <f>'Volume TU North'!AV10+'Volume TU South'!AV10</f>
        <v>1738.048</v>
      </c>
      <c r="AW10" s="11">
        <f>'Volume TU North'!AW10+'Volume TU South'!AW10</f>
        <v>2489.866</v>
      </c>
      <c r="AX10" s="11">
        <f>'Volume TU North'!AX10+'Volume TU South'!AX10</f>
        <v>2524.502</v>
      </c>
      <c r="AY10" s="11">
        <f>'Volume TU North'!AY10+'Volume TU South'!AY10</f>
        <v>2139.6</v>
      </c>
      <c r="AZ10" s="11">
        <f>'Volume TU North'!AZ10+'Volume TU South'!AZ10</f>
        <v>1938.5640000000001</v>
      </c>
      <c r="BA10" s="11">
        <f>'Volume TU North'!BA10+'Volume TU South'!BA10</f>
        <v>1831.6860000000001</v>
      </c>
      <c r="BB10" s="11">
        <f>'Volume TU North'!BB10+'Volume TU South'!BB10</f>
        <v>913.41700000000003</v>
      </c>
      <c r="BD10" s="11">
        <f>'Volume TU North'!BD10+'Volume TU South'!BD10</f>
        <v>88.58</v>
      </c>
      <c r="BE10" s="11">
        <f>'Volume TU North'!BE10+'Volume TU South'!BE10</f>
        <v>102.557</v>
      </c>
      <c r="BF10" s="11">
        <f>'Volume TU North'!BF10+'Volume TU South'!BF10</f>
        <v>20.268999999999998</v>
      </c>
      <c r="BG10" s="11">
        <f>'Volume TU North'!BG10+'Volume TU South'!BG10</f>
        <v>0</v>
      </c>
      <c r="BH10" s="11">
        <f>'Volume TU North'!BH10+'Volume TU South'!BH10</f>
        <v>4.1000000000000002E-2</v>
      </c>
      <c r="BI10" s="11">
        <f>'Volume TU North'!BI10+'Volume TU South'!BI10</f>
        <v>869.98800000000006</v>
      </c>
      <c r="BJ10" s="11">
        <f>'Volume TU North'!BJ10+'Volume TU South'!BJ10</f>
        <v>1771.9470000000001</v>
      </c>
      <c r="BK10" s="11">
        <f>'Volume TU North'!BK10+'Volume TU South'!BK10</f>
        <v>1999.5539999999999</v>
      </c>
      <c r="BL10" s="11">
        <f>'Volume TU North'!BL10+'Volume TU South'!BL10</f>
        <v>1911.519</v>
      </c>
      <c r="BM10" s="11">
        <f>'Volume TU North'!BM10+'Volume TU South'!BM10</f>
        <v>1934.6089999999999</v>
      </c>
      <c r="BN10" s="11">
        <f>'Volume TU North'!BN10+'Volume TU South'!BN10</f>
        <v>1869.337</v>
      </c>
      <c r="BO10" s="11">
        <f>'Volume TU North'!BO10+'Volume TU South'!BO10</f>
        <v>1695.7439999999999</v>
      </c>
      <c r="BQ10" s="11">
        <f>'Volume TU North'!BQ10+'Volume TU South'!BQ10</f>
        <v>141.40800000000002</v>
      </c>
      <c r="BR10" s="11">
        <f>'Volume TU North'!BR10+'Volume TU South'!BR10</f>
        <v>101.24299999999999</v>
      </c>
      <c r="BS10" s="11">
        <f>'Volume TU North'!BS10+'Volume TU South'!BS10</f>
        <v>9.7650000000000006</v>
      </c>
      <c r="BT10" s="11">
        <f>'Volume TU North'!BT10+'Volume TU South'!BT10</f>
        <v>0</v>
      </c>
      <c r="BU10" s="11">
        <f>'Volume TU North'!BU10+'Volume TU South'!BU10</f>
        <v>0</v>
      </c>
      <c r="BV10" s="11">
        <f>'Volume TU North'!BV10+'Volume TU South'!BV10</f>
        <v>319.69400000000002</v>
      </c>
      <c r="BW10" s="11">
        <f>'Volume TU North'!BW10+'Volume TU South'!BW10</f>
        <v>0</v>
      </c>
      <c r="BX10" s="11">
        <f>'Volume TU North'!BX10+'Volume TU South'!BX10</f>
        <v>0</v>
      </c>
      <c r="BY10" s="11">
        <f>'Volume TU North'!BY10+'Volume TU South'!BY10</f>
        <v>0</v>
      </c>
      <c r="BZ10" s="11">
        <f>'Volume TU North'!BZ10+'Volume TU South'!BZ10</f>
        <v>0</v>
      </c>
      <c r="CA10" s="11">
        <f>'Volume TU North'!CA10+'Volume TU South'!CA10</f>
        <v>0</v>
      </c>
      <c r="CB10" s="11">
        <f>'Volume TU North'!CB10+'Volume TU South'!CB10</f>
        <v>0</v>
      </c>
    </row>
    <row r="11" spans="2:80" ht="15.75" x14ac:dyDescent="0.25">
      <c r="B11" s="10" t="s">
        <v>105</v>
      </c>
      <c r="C11" s="43"/>
      <c r="D11" s="11">
        <f>'Volume TU North'!D11+'Volume TU South'!D11</f>
        <v>343.24199999999996</v>
      </c>
      <c r="E11" s="11">
        <f>'Volume TU North'!E11+'Volume TU South'!E11</f>
        <v>222.58500000000001</v>
      </c>
      <c r="F11" s="11">
        <f>'Volume TU North'!F11+'Volume TU South'!F11</f>
        <v>259.31899999999996</v>
      </c>
      <c r="G11" s="11">
        <f>'Volume TU North'!G11+'Volume TU South'!G11</f>
        <v>317.08699999999999</v>
      </c>
      <c r="H11" s="11">
        <f>'Volume TU North'!H11+'Volume TU South'!H11</f>
        <v>643.20699999999999</v>
      </c>
      <c r="I11" s="11">
        <f>'Volume TU North'!I11+'Volume TU South'!I11</f>
        <v>906.71199999999999</v>
      </c>
      <c r="J11" s="11">
        <f>'Volume TU North'!J11+'Volume TU South'!J11</f>
        <v>757.60699999999997</v>
      </c>
      <c r="K11" s="11">
        <f>'Volume TU North'!K11+'Volume TU South'!K11</f>
        <v>841.56400000000008</v>
      </c>
      <c r="L11" s="11">
        <f>'Volume TU North'!L11+'Volume TU South'!L11</f>
        <v>869.16000000000008</v>
      </c>
      <c r="M11" s="11">
        <f>'Volume TU North'!M11+'Volume TU South'!M11</f>
        <v>1096.123</v>
      </c>
      <c r="N11" s="11">
        <f>'Volume TU North'!N11+'Volume TU South'!N11</f>
        <v>960.16799999999989</v>
      </c>
      <c r="O11" s="11">
        <f>'Volume TU North'!O11+'Volume TU South'!O11</f>
        <v>855.66800000000001</v>
      </c>
      <c r="Q11" s="11">
        <f>'Volume TU North'!Q11+'Volume TU South'!Q11</f>
        <v>426.322</v>
      </c>
      <c r="R11" s="11">
        <f>'Volume TU North'!R11+'Volume TU South'!R11</f>
        <v>173.79400000000001</v>
      </c>
      <c r="S11" s="11">
        <f>'Volume TU North'!S11+'Volume TU South'!S11</f>
        <v>156.52700000000002</v>
      </c>
      <c r="T11" s="11">
        <f>'Volume TU North'!T11+'Volume TU South'!T11</f>
        <v>329.55700000000002</v>
      </c>
      <c r="U11" s="11">
        <f>'Volume TU North'!U11+'Volume TU South'!U11</f>
        <v>818.79600000000005</v>
      </c>
      <c r="V11" s="11">
        <f>'Volume TU North'!V11+'Volume TU South'!V11</f>
        <v>636.71400000000006</v>
      </c>
      <c r="W11" s="11">
        <f>'Volume TU North'!W11+'Volume TU South'!W11</f>
        <v>584.45299999999997</v>
      </c>
      <c r="X11" s="11">
        <f>'Volume TU North'!X11+'Volume TU South'!X11</f>
        <v>613.09</v>
      </c>
      <c r="Y11" s="11">
        <f>'Volume TU North'!Y11+'Volume TU South'!Y11</f>
        <v>630.28700000000003</v>
      </c>
      <c r="Z11" s="11">
        <f>'Volume TU North'!Z11+'Volume TU South'!Z11</f>
        <v>583.24</v>
      </c>
      <c r="AA11" s="11">
        <f>'Volume TU North'!AA11+'Volume TU South'!AA11</f>
        <v>567.45100000000002</v>
      </c>
      <c r="AB11" s="11">
        <f>'Volume TU North'!AB11+'Volume TU South'!AB11</f>
        <v>443.73699999999997</v>
      </c>
      <c r="AD11" s="11">
        <f>'Volume TU North'!AD11+'Volume TU South'!AD11</f>
        <v>502.69900000000001</v>
      </c>
      <c r="AE11" s="11">
        <f>'Volume TU North'!AE11+'Volume TU South'!AE11</f>
        <v>297.03199999999998</v>
      </c>
      <c r="AF11" s="11">
        <f>'Volume TU North'!AF11+'Volume TU South'!AF11</f>
        <v>221.35700000000003</v>
      </c>
      <c r="AG11" s="11">
        <f>'Volume TU North'!AG11+'Volume TU South'!AG11</f>
        <v>254.70300000000003</v>
      </c>
      <c r="AH11" s="11">
        <f>'Volume TU North'!AH11+'Volume TU South'!AH11</f>
        <v>640.70499999999993</v>
      </c>
      <c r="AI11" s="11">
        <f>'Volume TU North'!AI11+'Volume TU South'!AI11</f>
        <v>692.89100000000008</v>
      </c>
      <c r="AJ11" s="11">
        <f>'Volume TU North'!AJ11+'Volume TU South'!AJ11</f>
        <v>483.19299999999998</v>
      </c>
      <c r="AK11" s="11">
        <f>'Volume TU North'!AK11+'Volume TU South'!AK11</f>
        <v>488.12</v>
      </c>
      <c r="AL11" s="11">
        <f>'Volume TU North'!AL11+'Volume TU South'!AL11</f>
        <v>525.60400000000004</v>
      </c>
      <c r="AM11" s="11">
        <f>'Volume TU North'!AM11+'Volume TU South'!AM11</f>
        <v>601.84799999999996</v>
      </c>
      <c r="AN11" s="11">
        <f>'Volume TU North'!AN11+'Volume TU South'!AN11</f>
        <v>340.06100000000004</v>
      </c>
      <c r="AO11" s="11">
        <f>'Volume TU North'!AO11+'Volume TU South'!AO11</f>
        <v>373.69299999999998</v>
      </c>
      <c r="AQ11" s="11">
        <f>'Volume TU North'!AQ11+'Volume TU South'!AQ11</f>
        <v>214.29899999999998</v>
      </c>
      <c r="AR11" s="11">
        <f>'Volume TU North'!AR11+'Volume TU South'!AR11</f>
        <v>124.41200000000001</v>
      </c>
      <c r="AS11" s="11">
        <f>'Volume TU North'!AS11+'Volume TU South'!AS11</f>
        <v>226.78800000000001</v>
      </c>
      <c r="AT11" s="11">
        <f>'Volume TU North'!AT11+'Volume TU South'!AT11</f>
        <v>394.36799999999994</v>
      </c>
      <c r="AU11" s="11">
        <f>'Volume TU North'!AU11+'Volume TU South'!AU11</f>
        <v>479.4</v>
      </c>
      <c r="AV11" s="11">
        <f>'Volume TU North'!AV11+'Volume TU South'!AV11</f>
        <v>380.56899999999996</v>
      </c>
      <c r="AW11" s="11">
        <f>'Volume TU North'!AW11+'Volume TU South'!AW11</f>
        <v>437.48500000000001</v>
      </c>
      <c r="AX11" s="11">
        <f>'Volume TU North'!AX11+'Volume TU South'!AX11</f>
        <v>351.40899999999999</v>
      </c>
      <c r="AY11" s="11">
        <f>'Volume TU North'!AY11+'Volume TU South'!AY11</f>
        <v>381.15999999999997</v>
      </c>
      <c r="AZ11" s="11">
        <f>'Volume TU North'!AZ11+'Volume TU South'!AZ11</f>
        <v>350.45500000000004</v>
      </c>
      <c r="BA11" s="11">
        <f>'Volume TU North'!BA11+'Volume TU South'!BA11</f>
        <v>398.86899999999997</v>
      </c>
      <c r="BB11" s="11">
        <f>'Volume TU North'!BB11+'Volume TU South'!BB11</f>
        <v>591.68700000000001</v>
      </c>
      <c r="BD11" s="11">
        <f>'Volume TU North'!BD11+'Volume TU South'!BD11</f>
        <v>400.38</v>
      </c>
      <c r="BE11" s="11">
        <f>'Volume TU North'!BE11+'Volume TU South'!BE11</f>
        <v>266.399</v>
      </c>
      <c r="BF11" s="11">
        <f>'Volume TU North'!BF11+'Volume TU South'!BF11</f>
        <v>217.00299999999999</v>
      </c>
      <c r="BG11" s="11">
        <f>'Volume TU North'!BG11+'Volume TU South'!BG11</f>
        <v>360.52300000000002</v>
      </c>
      <c r="BH11" s="11">
        <f>'Volume TU North'!BH11+'Volume TU South'!BH11</f>
        <v>650.20399999999995</v>
      </c>
      <c r="BI11" s="11">
        <f>'Volume TU North'!BI11+'Volume TU South'!BI11</f>
        <v>535.26299999999992</v>
      </c>
      <c r="BJ11" s="11">
        <f>'Volume TU North'!BJ11+'Volume TU South'!BJ11</f>
        <v>496.44000000000005</v>
      </c>
      <c r="BK11" s="11">
        <f>'Volume TU North'!BK11+'Volume TU South'!BK11</f>
        <v>772.57999999999993</v>
      </c>
      <c r="BL11" s="11">
        <f>'Volume TU North'!BL11+'Volume TU South'!BL11</f>
        <v>1080.2809999999999</v>
      </c>
      <c r="BM11" s="11">
        <f>'Volume TU North'!BM11+'Volume TU South'!BM11</f>
        <v>1204.5819999999999</v>
      </c>
      <c r="BN11" s="11">
        <f>'Volume TU North'!BN11+'Volume TU South'!BN11</f>
        <v>1090.213</v>
      </c>
      <c r="BO11" s="11">
        <f>'Volume TU North'!BO11+'Volume TU South'!BO11</f>
        <v>831.93499999999995</v>
      </c>
      <c r="BQ11" s="11">
        <f>'Volume TU North'!BQ11+'Volume TU South'!BQ11</f>
        <v>611.04700000000003</v>
      </c>
      <c r="BR11" s="11">
        <f>'Volume TU North'!BR11+'Volume TU South'!BR11</f>
        <v>150.06</v>
      </c>
      <c r="BS11" s="11">
        <f>'Volume TU North'!BS11+'Volume TU South'!BS11</f>
        <v>236.76299999999998</v>
      </c>
      <c r="BT11" s="11">
        <f>'Volume TU North'!BT11+'Volume TU South'!BT11</f>
        <v>359.12799999999999</v>
      </c>
      <c r="BU11" s="11">
        <f>'Volume TU North'!BU11+'Volume TU South'!BU11</f>
        <v>856.17700000000002</v>
      </c>
      <c r="BV11" s="11">
        <f>'Volume TU North'!BV11+'Volume TU South'!BV11</f>
        <v>988.53899999999999</v>
      </c>
      <c r="BW11" s="11">
        <f>'Volume TU North'!BW11+'Volume TU South'!BW11</f>
        <v>0</v>
      </c>
      <c r="BX11" s="11">
        <f>'Volume TU North'!BX11+'Volume TU South'!BX11</f>
        <v>0</v>
      </c>
      <c r="BY11" s="11">
        <f>'Volume TU North'!BY11+'Volume TU South'!BY11</f>
        <v>0</v>
      </c>
      <c r="BZ11" s="11">
        <f>'Volume TU North'!BZ11+'Volume TU South'!BZ11</f>
        <v>0</v>
      </c>
      <c r="CA11" s="11">
        <f>'Volume TU North'!CA11+'Volume TU South'!CA11</f>
        <v>0</v>
      </c>
      <c r="CB11" s="11">
        <f>'Volume TU North'!CB11+'Volume TU South'!CB11</f>
        <v>0</v>
      </c>
    </row>
    <row r="12" spans="2:80" ht="15.75" x14ac:dyDescent="0.25">
      <c r="B12" s="10" t="s">
        <v>107</v>
      </c>
      <c r="C12" s="43"/>
      <c r="D12" s="11">
        <f>'Volume TU North'!D12+'Volume TU South'!D12</f>
        <v>40.015999999999998</v>
      </c>
      <c r="E12" s="11">
        <f>'Volume TU North'!E12+'Volume TU South'!E12</f>
        <v>26.385000000000002</v>
      </c>
      <c r="F12" s="11">
        <f>'Volume TU North'!F12+'Volume TU South'!F12</f>
        <v>29.763999999999999</v>
      </c>
      <c r="G12" s="11">
        <f>'Volume TU North'!G12+'Volume TU South'!G12</f>
        <v>37.642000000000003</v>
      </c>
      <c r="H12" s="11">
        <f>'Volume TU North'!H12+'Volume TU South'!H12</f>
        <v>94.590999999999994</v>
      </c>
      <c r="I12" s="11">
        <f>'Volume TU North'!I12+'Volume TU South'!I12</f>
        <v>118.747</v>
      </c>
      <c r="J12" s="11">
        <f>'Volume TU North'!J12+'Volume TU South'!J12</f>
        <v>135.369</v>
      </c>
      <c r="K12" s="11">
        <f>'Volume TU North'!K12+'Volume TU South'!K12</f>
        <v>148.98500000000001</v>
      </c>
      <c r="L12" s="11">
        <f>'Volume TU North'!L12+'Volume TU South'!L12</f>
        <v>195.93199999999999</v>
      </c>
      <c r="M12" s="11">
        <f>'Volume TU North'!M12+'Volume TU South'!M12</f>
        <v>149.495</v>
      </c>
      <c r="N12" s="11">
        <f>'Volume TU North'!N12+'Volume TU South'!N12</f>
        <v>157.22999999999999</v>
      </c>
      <c r="O12" s="11">
        <f>'Volume TU North'!O12+'Volume TU South'!O12</f>
        <v>121.94</v>
      </c>
      <c r="Q12" s="11">
        <f>'Volume TU North'!Q12+'Volume TU South'!Q12</f>
        <v>101.56399999999999</v>
      </c>
      <c r="R12" s="11">
        <f>'Volume TU North'!R12+'Volume TU South'!R12</f>
        <v>70.692999999999998</v>
      </c>
      <c r="S12" s="11">
        <f>'Volume TU North'!S12+'Volume TU South'!S12</f>
        <v>52.874000000000002</v>
      </c>
      <c r="T12" s="11">
        <f>'Volume TU North'!T12+'Volume TU South'!T12</f>
        <v>118.539</v>
      </c>
      <c r="U12" s="11">
        <f>'Volume TU North'!U12+'Volume TU South'!U12</f>
        <v>108.35</v>
      </c>
      <c r="V12" s="11">
        <f>'Volume TU North'!V12+'Volume TU South'!V12</f>
        <v>77.277000000000001</v>
      </c>
      <c r="W12" s="11">
        <f>'Volume TU North'!W12+'Volume TU South'!W12</f>
        <v>76.747</v>
      </c>
      <c r="X12" s="11">
        <f>'Volume TU North'!X12+'Volume TU South'!X12</f>
        <v>91.299000000000007</v>
      </c>
      <c r="Y12" s="11">
        <f>'Volume TU North'!Y12+'Volume TU South'!Y12</f>
        <v>99.471000000000004</v>
      </c>
      <c r="Z12" s="11">
        <f>'Volume TU North'!Z12+'Volume TU South'!Z12</f>
        <v>110.258</v>
      </c>
      <c r="AA12" s="11">
        <f>'Volume TU North'!AA12+'Volume TU South'!AA12</f>
        <v>95.177000000000007</v>
      </c>
      <c r="AB12" s="11">
        <f>'Volume TU North'!AB12+'Volume TU South'!AB12</f>
        <v>96.216999999999999</v>
      </c>
      <c r="AD12" s="11">
        <f>'Volume TU North'!AD12+'Volume TU South'!AD12</f>
        <v>101.39400000000001</v>
      </c>
      <c r="AE12" s="11">
        <f>'Volume TU North'!AE12+'Volume TU South'!AE12</f>
        <v>79.974999999999994</v>
      </c>
      <c r="AF12" s="11">
        <f>'Volume TU North'!AF12+'Volume TU South'!AF12</f>
        <v>58.162999999999997</v>
      </c>
      <c r="AG12" s="11">
        <f>'Volume TU North'!AG12+'Volume TU South'!AG12</f>
        <v>72.631999999999991</v>
      </c>
      <c r="AH12" s="11">
        <f>'Volume TU North'!AH12+'Volume TU South'!AH12</f>
        <v>110.30199999999999</v>
      </c>
      <c r="AI12" s="11">
        <f>'Volume TU North'!AI12+'Volume TU South'!AI12</f>
        <v>142.22499999999999</v>
      </c>
      <c r="AJ12" s="11">
        <f>'Volume TU North'!AJ12+'Volume TU South'!AJ12</f>
        <v>211.946</v>
      </c>
      <c r="AK12" s="11">
        <f>'Volume TU North'!AK12+'Volume TU South'!AK12</f>
        <v>215.261</v>
      </c>
      <c r="AL12" s="11">
        <f>'Volume TU North'!AL12+'Volume TU South'!AL12</f>
        <v>148.04500000000002</v>
      </c>
      <c r="AM12" s="11">
        <f>'Volume TU North'!AM12+'Volume TU South'!AM12</f>
        <v>152.613</v>
      </c>
      <c r="AN12" s="11">
        <f>'Volume TU North'!AN12+'Volume TU South'!AN12</f>
        <v>217.358</v>
      </c>
      <c r="AO12" s="11">
        <f>'Volume TU North'!AO12+'Volume TU South'!AO12</f>
        <v>261.14300000000003</v>
      </c>
      <c r="AQ12" s="11">
        <f>'Volume TU North'!AQ12+'Volume TU South'!AQ12</f>
        <v>232.57499999999999</v>
      </c>
      <c r="AR12" s="11">
        <f>'Volume TU North'!AR12+'Volume TU South'!AR12</f>
        <v>136.28800000000001</v>
      </c>
      <c r="AS12" s="11">
        <f>'Volume TU North'!AS12+'Volume TU South'!AS12</f>
        <v>143.88900000000001</v>
      </c>
      <c r="AT12" s="11">
        <f>'Volume TU North'!AT12+'Volume TU South'!AT12</f>
        <v>188.62</v>
      </c>
      <c r="AU12" s="11">
        <f>'Volume TU North'!AU12+'Volume TU South'!AU12</f>
        <v>288.45000000000005</v>
      </c>
      <c r="AV12" s="11">
        <f>'Volume TU North'!AV12+'Volume TU South'!AV12</f>
        <v>275.75400000000002</v>
      </c>
      <c r="AW12" s="11">
        <f>'Volume TU North'!AW12+'Volume TU South'!AW12</f>
        <v>306.30700000000002</v>
      </c>
      <c r="AX12" s="11">
        <f>'Volume TU North'!AX12+'Volume TU South'!AX12</f>
        <v>261.45100000000002</v>
      </c>
      <c r="AY12" s="11">
        <f>'Volume TU North'!AY12+'Volume TU South'!AY12</f>
        <v>176.59300000000002</v>
      </c>
      <c r="AZ12" s="11">
        <f>'Volume TU North'!AZ12+'Volume TU South'!AZ12</f>
        <v>218.01799999999997</v>
      </c>
      <c r="BA12" s="11">
        <f>'Volume TU North'!BA12+'Volume TU South'!BA12</f>
        <v>247.82799999999997</v>
      </c>
      <c r="BB12" s="11">
        <f>'Volume TU North'!BB12+'Volume TU South'!BB12</f>
        <v>292.017</v>
      </c>
      <c r="BD12" s="11">
        <f>'Volume TU North'!BD12+'Volume TU South'!BD12</f>
        <v>272.86500000000001</v>
      </c>
      <c r="BE12" s="11">
        <f>'Volume TU North'!BE12+'Volume TU South'!BE12</f>
        <v>211.18800000000002</v>
      </c>
      <c r="BF12" s="11">
        <f>'Volume TU North'!BF12+'Volume TU South'!BF12</f>
        <v>101.229</v>
      </c>
      <c r="BG12" s="11">
        <f>'Volume TU North'!BG12+'Volume TU South'!BG12</f>
        <v>247.22800000000001</v>
      </c>
      <c r="BH12" s="11">
        <f>'Volume TU North'!BH12+'Volume TU South'!BH12</f>
        <v>315.43700000000001</v>
      </c>
      <c r="BI12" s="11">
        <f>'Volume TU North'!BI12+'Volume TU South'!BI12</f>
        <v>290.39</v>
      </c>
      <c r="BJ12" s="11">
        <f>'Volume TU North'!BJ12+'Volume TU South'!BJ12</f>
        <v>314.70799999999997</v>
      </c>
      <c r="BK12" s="11">
        <f>'Volume TU North'!BK12+'Volume TU South'!BK12</f>
        <v>229.65600000000001</v>
      </c>
      <c r="BL12" s="11">
        <f>'Volume TU North'!BL12+'Volume TU South'!BL12</f>
        <v>247.761</v>
      </c>
      <c r="BM12" s="11">
        <f>'Volume TU North'!BM12+'Volume TU South'!BM12</f>
        <v>322.07100000000003</v>
      </c>
      <c r="BN12" s="11">
        <f>'Volume TU North'!BN12+'Volume TU South'!BN12</f>
        <v>313.08699999999999</v>
      </c>
      <c r="BO12" s="11">
        <f>'Volume TU North'!BO12+'Volume TU South'!BO12</f>
        <v>309.625</v>
      </c>
      <c r="BQ12" s="11">
        <f>'Volume TU North'!BQ12+'Volume TU South'!BQ12</f>
        <v>329.63</v>
      </c>
      <c r="BR12" s="11">
        <f>'Volume TU North'!BR12+'Volume TU South'!BR12</f>
        <v>282.82600000000002</v>
      </c>
      <c r="BS12" s="11">
        <f>'Volume TU North'!BS12+'Volume TU South'!BS12</f>
        <v>157.01299999999998</v>
      </c>
      <c r="BT12" s="11">
        <f>'Volume TU North'!BT12+'Volume TU South'!BT12</f>
        <v>189.655</v>
      </c>
      <c r="BU12" s="11">
        <f>'Volume TU North'!BU12+'Volume TU South'!BU12</f>
        <v>225.31299999999999</v>
      </c>
      <c r="BV12" s="11">
        <f>'Volume TU North'!BV12+'Volume TU South'!BV12</f>
        <v>246.636</v>
      </c>
      <c r="BW12" s="11">
        <f>'Volume TU North'!BW12+'Volume TU South'!BW12</f>
        <v>0</v>
      </c>
      <c r="BX12" s="11">
        <f>'Volume TU North'!BX12+'Volume TU South'!BX12</f>
        <v>0</v>
      </c>
      <c r="BY12" s="11">
        <f>'Volume TU North'!BY12+'Volume TU South'!BY12</f>
        <v>0</v>
      </c>
      <c r="BZ12" s="11">
        <f>'Volume TU North'!BZ12+'Volume TU South'!BZ12</f>
        <v>0</v>
      </c>
      <c r="CA12" s="11">
        <f>'Volume TU North'!CA12+'Volume TU South'!CA12</f>
        <v>0</v>
      </c>
      <c r="CB12" s="11">
        <f>'Volume TU North'!CB12+'Volume TU South'!CB12</f>
        <v>0</v>
      </c>
    </row>
    <row r="13" spans="2:80" ht="15.75" x14ac:dyDescent="0.25">
      <c r="B13" s="10" t="s">
        <v>113</v>
      </c>
      <c r="C13" s="43"/>
      <c r="D13" s="11">
        <f>'Volume TU North'!D13+'Volume TU South'!D13</f>
        <v>56.14</v>
      </c>
      <c r="E13" s="11">
        <f>'Volume TU North'!E13+'Volume TU South'!E13</f>
        <v>1.9339999999999999</v>
      </c>
      <c r="F13" s="11">
        <f>'Volume TU North'!F13+'Volume TU South'!F13</f>
        <v>2.9740000000000002</v>
      </c>
      <c r="G13" s="11">
        <f>'Volume TU North'!G13+'Volume TU South'!G13</f>
        <v>0</v>
      </c>
      <c r="H13" s="11">
        <f>'Volume TU North'!H13+'Volume TU South'!H13</f>
        <v>0</v>
      </c>
      <c r="I13" s="11">
        <f>'Volume TU North'!I13+'Volume TU South'!I13</f>
        <v>0</v>
      </c>
      <c r="J13" s="11">
        <f>'Volume TU North'!J13+'Volume TU South'!J13</f>
        <v>0</v>
      </c>
      <c r="K13" s="11">
        <f>'Volume TU North'!K13+'Volume TU South'!K13</f>
        <v>0</v>
      </c>
      <c r="L13" s="11">
        <f>'Volume TU North'!L13+'Volume TU South'!L13</f>
        <v>0</v>
      </c>
      <c r="M13" s="11">
        <f>'Volume TU North'!M13+'Volume TU South'!M13</f>
        <v>0</v>
      </c>
      <c r="N13" s="11">
        <f>'Volume TU North'!N13+'Volume TU South'!N13</f>
        <v>9.1210000000000004</v>
      </c>
      <c r="O13" s="11">
        <f>'Volume TU North'!O13+'Volume TU South'!O13</f>
        <v>22.268999999999998</v>
      </c>
      <c r="Q13" s="11">
        <f>'Volume TU North'!Q13+'Volume TU South'!Q13</f>
        <v>62.997999999999998</v>
      </c>
      <c r="R13" s="11">
        <f>'Volume TU North'!R13+'Volume TU South'!R13</f>
        <v>82.959000000000003</v>
      </c>
      <c r="S13" s="11">
        <f>'Volume TU North'!S13+'Volume TU South'!S13</f>
        <v>18.082000000000001</v>
      </c>
      <c r="T13" s="11">
        <f>'Volume TU North'!T13+'Volume TU South'!T13</f>
        <v>0</v>
      </c>
      <c r="U13" s="11">
        <f>'Volume TU North'!U13+'Volume TU South'!U13</f>
        <v>0</v>
      </c>
      <c r="V13" s="11">
        <f>'Volume TU North'!V13+'Volume TU South'!V13</f>
        <v>0</v>
      </c>
      <c r="W13" s="11">
        <f>'Volume TU North'!W13+'Volume TU South'!W13</f>
        <v>0</v>
      </c>
      <c r="X13" s="11">
        <f>'Volume TU North'!X13+'Volume TU South'!X13</f>
        <v>0</v>
      </c>
      <c r="Y13" s="11">
        <f>'Volume TU North'!Y13+'Volume TU South'!Y13</f>
        <v>0</v>
      </c>
      <c r="Z13" s="11">
        <f>'Volume TU North'!Z13+'Volume TU South'!Z13</f>
        <v>0</v>
      </c>
      <c r="AA13" s="11">
        <f>'Volume TU North'!AA13+'Volume TU South'!AA13</f>
        <v>6.04</v>
      </c>
      <c r="AB13" s="11">
        <f>'Volume TU North'!AB13+'Volume TU South'!AB13</f>
        <v>13.396000000000001</v>
      </c>
      <c r="AD13" s="11">
        <f>'Volume TU North'!AD13+'Volume TU South'!AD13</f>
        <v>27.41</v>
      </c>
      <c r="AE13" s="11">
        <f>'Volume TU North'!AE13+'Volume TU South'!AE13</f>
        <v>6.7839999999999998</v>
      </c>
      <c r="AF13" s="11">
        <f>'Volume TU North'!AF13+'Volume TU South'!AF13</f>
        <v>0</v>
      </c>
      <c r="AG13" s="11">
        <f>'Volume TU North'!AG13+'Volume TU South'!AG13</f>
        <v>0</v>
      </c>
      <c r="AH13" s="11">
        <f>'Volume TU North'!AH13+'Volume TU South'!AH13</f>
        <v>0</v>
      </c>
      <c r="AI13" s="11">
        <f>'Volume TU North'!AI13+'Volume TU South'!AI13</f>
        <v>0</v>
      </c>
      <c r="AJ13" s="11">
        <f>'Volume TU North'!AJ13+'Volume TU South'!AJ13</f>
        <v>0</v>
      </c>
      <c r="AK13" s="11">
        <f>'Volume TU North'!AK13+'Volume TU South'!AK13</f>
        <v>0</v>
      </c>
      <c r="AL13" s="11">
        <f>'Volume TU North'!AL13+'Volume TU South'!AL13</f>
        <v>0</v>
      </c>
      <c r="AM13" s="11">
        <f>'Volume TU North'!AM13+'Volume TU South'!AM13</f>
        <v>0</v>
      </c>
      <c r="AN13" s="11">
        <f>'Volume TU North'!AN13+'Volume TU South'!AN13</f>
        <v>57.524000000000001</v>
      </c>
      <c r="AO13" s="11">
        <f>'Volume TU North'!AO13+'Volume TU South'!AO13</f>
        <v>87.164000000000001</v>
      </c>
      <c r="AQ13" s="11">
        <f>'Volume TU North'!AQ13+'Volume TU South'!AQ13</f>
        <v>46.884999999999998</v>
      </c>
      <c r="AR13" s="11">
        <f>'Volume TU North'!AR13+'Volume TU South'!AR13</f>
        <v>5.42</v>
      </c>
      <c r="AS13" s="11">
        <f>'Volume TU North'!AS13+'Volume TU South'!AS13</f>
        <v>0</v>
      </c>
      <c r="AT13" s="11">
        <f>'Volume TU North'!AT13+'Volume TU South'!AT13</f>
        <v>0</v>
      </c>
      <c r="AU13" s="11">
        <f>'Volume TU North'!AU13+'Volume TU South'!AU13</f>
        <v>0</v>
      </c>
      <c r="AV13" s="11">
        <f>'Volume TU North'!AV13+'Volume TU South'!AV13</f>
        <v>0</v>
      </c>
      <c r="AW13" s="11">
        <f>'Volume TU North'!AW13+'Volume TU South'!AW13</f>
        <v>0</v>
      </c>
      <c r="AX13" s="11">
        <f>'Volume TU North'!AX13+'Volume TU South'!AX13</f>
        <v>0</v>
      </c>
      <c r="AY13" s="11">
        <f>'Volume TU North'!AY13+'Volume TU South'!AY13</f>
        <v>0</v>
      </c>
      <c r="AZ13" s="11">
        <f>'Volume TU North'!AZ13+'Volume TU South'!AZ13</f>
        <v>0</v>
      </c>
      <c r="BA13" s="11">
        <f>'Volume TU North'!BA13+'Volume TU South'!BA13</f>
        <v>7.8390000000000004</v>
      </c>
      <c r="BB13" s="11">
        <f>'Volume TU North'!BB13+'Volume TU South'!BB13</f>
        <v>53.780999999999999</v>
      </c>
      <c r="BD13" s="11">
        <f>'Volume TU North'!BD13+'Volume TU South'!BD13</f>
        <v>40.94</v>
      </c>
      <c r="BE13" s="11">
        <f>'Volume TU North'!BE13+'Volume TU South'!BE13</f>
        <v>2.2730000000000001</v>
      </c>
      <c r="BF13" s="11">
        <f>'Volume TU North'!BF13+'Volume TU South'!BF13</f>
        <v>0</v>
      </c>
      <c r="BG13" s="11">
        <f>'Volume TU North'!BG13+'Volume TU South'!BG13</f>
        <v>0</v>
      </c>
      <c r="BH13" s="11">
        <f>'Volume TU North'!BH13+'Volume TU South'!BH13</f>
        <v>0</v>
      </c>
      <c r="BI13" s="11">
        <f>'Volume TU North'!BI13+'Volume TU South'!BI13</f>
        <v>0</v>
      </c>
      <c r="BJ13" s="11">
        <f>'Volume TU North'!BJ13+'Volume TU South'!BJ13</f>
        <v>0</v>
      </c>
      <c r="BK13" s="11">
        <f>'Volume TU North'!BK13+'Volume TU South'!BK13</f>
        <v>0</v>
      </c>
      <c r="BL13" s="11">
        <f>'Volume TU North'!BL13+'Volume TU South'!BL13</f>
        <v>0</v>
      </c>
      <c r="BM13" s="11">
        <f>'Volume TU North'!BM13+'Volume TU South'!BM13</f>
        <v>17.013000000000002</v>
      </c>
      <c r="BN13" s="11">
        <f>'Volume TU North'!BN13+'Volume TU South'!BN13</f>
        <v>106.58799999999999</v>
      </c>
      <c r="BO13" s="11">
        <f>'Volume TU North'!BO13+'Volume TU South'!BO13</f>
        <v>92.584999999999994</v>
      </c>
      <c r="BQ13" s="11">
        <f>'Volume TU North'!BQ13+'Volume TU South'!BQ13</f>
        <v>4.9530000000000003</v>
      </c>
      <c r="BR13" s="11">
        <f>'Volume TU North'!BR13+'Volume TU South'!BR13</f>
        <v>0</v>
      </c>
      <c r="BS13" s="11">
        <f>'Volume TU North'!BS13+'Volume TU South'!BS13</f>
        <v>0</v>
      </c>
      <c r="BT13" s="11">
        <f>'Volume TU North'!BT13+'Volume TU South'!BT13</f>
        <v>0</v>
      </c>
      <c r="BU13" s="11">
        <f>'Volume TU North'!BU13+'Volume TU South'!BU13</f>
        <v>0</v>
      </c>
      <c r="BV13" s="11">
        <f>'Volume TU North'!BV13+'Volume TU South'!BV13</f>
        <v>0</v>
      </c>
      <c r="BW13" s="11">
        <f>'Volume TU North'!BW13+'Volume TU South'!BW13</f>
        <v>0</v>
      </c>
      <c r="BX13" s="11">
        <f>'Volume TU North'!BX13+'Volume TU South'!BX13</f>
        <v>0</v>
      </c>
      <c r="BY13" s="11">
        <f>'Volume TU North'!BY13+'Volume TU South'!BY13</f>
        <v>0</v>
      </c>
      <c r="BZ13" s="11">
        <f>'Volume TU North'!BZ13+'Volume TU South'!BZ13</f>
        <v>0</v>
      </c>
      <c r="CA13" s="11">
        <f>'Volume TU North'!CA13+'Volume TU South'!CA13</f>
        <v>0</v>
      </c>
      <c r="CB13" s="11">
        <f>'Volume TU North'!CB13+'Volume TU South'!CB13</f>
        <v>0</v>
      </c>
    </row>
    <row r="14" spans="2:80" ht="15.75" x14ac:dyDescent="0.25">
      <c r="B14" s="10" t="s">
        <v>110</v>
      </c>
      <c r="C14" s="43"/>
      <c r="D14" s="11">
        <f>'Volume TU North'!D14+'Volume TU South'!D14</f>
        <v>0</v>
      </c>
      <c r="E14" s="11">
        <f>'Volume TU North'!E14+'Volume TU South'!E14</f>
        <v>0</v>
      </c>
      <c r="F14" s="11">
        <f>'Volume TU North'!F14+'Volume TU South'!F14</f>
        <v>0</v>
      </c>
      <c r="G14" s="11">
        <f>'Volume TU North'!G14+'Volume TU South'!G14</f>
        <v>0</v>
      </c>
      <c r="H14" s="11">
        <f>'Volume TU North'!H14+'Volume TU South'!H14</f>
        <v>0</v>
      </c>
      <c r="I14" s="11">
        <f>'Volume TU North'!I14+'Volume TU South'!I14</f>
        <v>0</v>
      </c>
      <c r="J14" s="11">
        <f>'Volume TU North'!J14+'Volume TU South'!J14</f>
        <v>0</v>
      </c>
      <c r="K14" s="11">
        <f>'Volume TU North'!K14+'Volume TU South'!K14</f>
        <v>0</v>
      </c>
      <c r="L14" s="11">
        <f>'Volume TU North'!L14+'Volume TU South'!L14</f>
        <v>0</v>
      </c>
      <c r="M14" s="11">
        <f>'Volume TU North'!M14+'Volume TU South'!M14</f>
        <v>2.3109999999999999</v>
      </c>
      <c r="N14" s="11">
        <f>'Volume TU North'!N14+'Volume TU South'!N14</f>
        <v>0</v>
      </c>
      <c r="O14" s="11">
        <f>'Volume TU North'!O14+'Volume TU South'!O14</f>
        <v>0</v>
      </c>
      <c r="Q14" s="11">
        <f>'Volume TU North'!Q14+'Volume TU South'!Q14</f>
        <v>0</v>
      </c>
      <c r="R14" s="11">
        <f>'Volume TU North'!R14+'Volume TU South'!R14</f>
        <v>0</v>
      </c>
      <c r="S14" s="11">
        <f>'Volume TU North'!S14+'Volume TU South'!S14</f>
        <v>0</v>
      </c>
      <c r="T14" s="11">
        <f>'Volume TU North'!T14+'Volume TU South'!T14</f>
        <v>0</v>
      </c>
      <c r="U14" s="11">
        <f>'Volume TU North'!U14+'Volume TU South'!U14</f>
        <v>0</v>
      </c>
      <c r="V14" s="11">
        <f>'Volume TU North'!V14+'Volume TU South'!V14</f>
        <v>0</v>
      </c>
      <c r="W14" s="11">
        <f>'Volume TU North'!W14+'Volume TU South'!W14</f>
        <v>0</v>
      </c>
      <c r="X14" s="11">
        <f>'Volume TU North'!X14+'Volume TU South'!X14</f>
        <v>0</v>
      </c>
      <c r="Y14" s="11">
        <f>'Volume TU North'!Y14+'Volume TU South'!Y14</f>
        <v>0</v>
      </c>
      <c r="Z14" s="11">
        <f>'Volume TU North'!Z14+'Volume TU South'!Z14</f>
        <v>0</v>
      </c>
      <c r="AA14" s="11">
        <f>'Volume TU North'!AA14+'Volume TU South'!AA14</f>
        <v>0</v>
      </c>
      <c r="AB14" s="11">
        <f>'Volume TU North'!AB14+'Volume TU South'!AB14</f>
        <v>0</v>
      </c>
      <c r="AD14" s="11">
        <f>'Volume TU North'!AD14+'Volume TU South'!AD14</f>
        <v>0</v>
      </c>
      <c r="AE14" s="11">
        <f>'Volume TU North'!AE14+'Volume TU South'!AE14</f>
        <v>0</v>
      </c>
      <c r="AF14" s="11">
        <f>'Volume TU North'!AF14+'Volume TU South'!AF14</f>
        <v>0</v>
      </c>
      <c r="AG14" s="11">
        <f>'Volume TU North'!AG14+'Volume TU South'!AG14</f>
        <v>0</v>
      </c>
      <c r="AH14" s="11">
        <f>'Volume TU North'!AH14+'Volume TU South'!AH14</f>
        <v>0</v>
      </c>
      <c r="AI14" s="11">
        <f>'Volume TU North'!AI14+'Volume TU South'!AI14</f>
        <v>0</v>
      </c>
      <c r="AJ14" s="11">
        <f>'Volume TU North'!AJ14+'Volume TU South'!AJ14</f>
        <v>0</v>
      </c>
      <c r="AK14" s="11">
        <f>'Volume TU North'!AK14+'Volume TU South'!AK14</f>
        <v>0</v>
      </c>
      <c r="AL14" s="11">
        <f>'Volume TU North'!AL14+'Volume TU South'!AL14</f>
        <v>0</v>
      </c>
      <c r="AM14" s="11">
        <f>'Volume TU North'!AM14+'Volume TU South'!AM14</f>
        <v>0</v>
      </c>
      <c r="AN14" s="11">
        <f>'Volume TU North'!AN14+'Volume TU South'!AN14</f>
        <v>0</v>
      </c>
      <c r="AO14" s="11">
        <f>'Volume TU North'!AO14+'Volume TU South'!AO14</f>
        <v>0</v>
      </c>
      <c r="AQ14" s="11">
        <f>'Volume TU North'!AQ14+'Volume TU South'!AQ14</f>
        <v>0</v>
      </c>
      <c r="AR14" s="11">
        <f>'Volume TU North'!AR14+'Volume TU South'!AR14</f>
        <v>0</v>
      </c>
      <c r="AS14" s="11">
        <f>'Volume TU North'!AS14+'Volume TU South'!AS14</f>
        <v>0</v>
      </c>
      <c r="AT14" s="11">
        <f>'Volume TU North'!AT14+'Volume TU South'!AT14</f>
        <v>0</v>
      </c>
      <c r="AU14" s="11">
        <f>'Volume TU North'!AU14+'Volume TU South'!AU14</f>
        <v>0</v>
      </c>
      <c r="AV14" s="11">
        <f>'Volume TU North'!AV14+'Volume TU South'!AV14</f>
        <v>0</v>
      </c>
      <c r="AW14" s="11">
        <f>'Volume TU North'!AW14+'Volume TU South'!AW14</f>
        <v>0</v>
      </c>
      <c r="AX14" s="11">
        <f>'Volume TU North'!AX14+'Volume TU South'!AX14</f>
        <v>0</v>
      </c>
      <c r="AY14" s="11">
        <f>'Volume TU North'!AY14+'Volume TU South'!AY14</f>
        <v>0</v>
      </c>
      <c r="AZ14" s="11">
        <f>'Volume TU North'!AZ14+'Volume TU South'!AZ14</f>
        <v>0</v>
      </c>
      <c r="BA14" s="11">
        <f>'Volume TU North'!BA14+'Volume TU South'!BA14</f>
        <v>0</v>
      </c>
      <c r="BB14" s="11">
        <f>'Volume TU North'!BB14+'Volume TU South'!BB14</f>
        <v>0</v>
      </c>
      <c r="BD14" s="11">
        <f>'Volume TU North'!BD14+'Volume TU South'!BD14</f>
        <v>0</v>
      </c>
      <c r="BE14" s="11">
        <f>'Volume TU North'!BE14+'Volume TU South'!BE14</f>
        <v>0</v>
      </c>
      <c r="BF14" s="11">
        <f>'Volume TU North'!BF14+'Volume TU South'!BF14</f>
        <v>0</v>
      </c>
      <c r="BG14" s="11">
        <f>'Volume TU North'!BG14+'Volume TU South'!BG14</f>
        <v>0</v>
      </c>
      <c r="BH14" s="11">
        <f>'Volume TU North'!BH14+'Volume TU South'!BH14</f>
        <v>0</v>
      </c>
      <c r="BI14" s="11">
        <f>'Volume TU North'!BI14+'Volume TU South'!BI14</f>
        <v>0</v>
      </c>
      <c r="BJ14" s="11">
        <f>'Volume TU North'!BJ14+'Volume TU South'!BJ14</f>
        <v>0</v>
      </c>
      <c r="BK14" s="11">
        <f>'Volume TU North'!BK14+'Volume TU South'!BK14</f>
        <v>0</v>
      </c>
      <c r="BL14" s="11">
        <f>'Volume TU North'!BL14+'Volume TU South'!BL14</f>
        <v>0</v>
      </c>
      <c r="BM14" s="11">
        <f>'Volume TU North'!BM14+'Volume TU South'!BM14</f>
        <v>0</v>
      </c>
      <c r="BN14" s="11">
        <f>'Volume TU North'!BN14+'Volume TU South'!BN14</f>
        <v>0</v>
      </c>
      <c r="BO14" s="11">
        <f>'Volume TU North'!BO14+'Volume TU South'!BO14</f>
        <v>0</v>
      </c>
      <c r="BQ14" s="11">
        <f>'Volume TU North'!BQ14+'Volume TU South'!BQ14</f>
        <v>0</v>
      </c>
      <c r="BR14" s="11">
        <f>'Volume TU North'!BR14+'Volume TU South'!BR14</f>
        <v>0</v>
      </c>
      <c r="BS14" s="11">
        <f>'Volume TU North'!BS14+'Volume TU South'!BS14</f>
        <v>0</v>
      </c>
      <c r="BT14" s="11">
        <f>'Volume TU North'!BT14+'Volume TU South'!BT14</f>
        <v>0</v>
      </c>
      <c r="BU14" s="11">
        <f>'Volume TU North'!BU14+'Volume TU South'!BU14</f>
        <v>0</v>
      </c>
      <c r="BV14" s="11">
        <f>'Volume TU North'!BV14+'Volume TU South'!BV14</f>
        <v>0</v>
      </c>
      <c r="BW14" s="11">
        <f>'Volume TU North'!BW14+'Volume TU South'!BW14</f>
        <v>0</v>
      </c>
      <c r="BX14" s="11">
        <f>'Volume TU North'!BX14+'Volume TU South'!BX14</f>
        <v>0</v>
      </c>
      <c r="BY14" s="11">
        <f>'Volume TU North'!BY14+'Volume TU South'!BY14</f>
        <v>0</v>
      </c>
      <c r="BZ14" s="11">
        <f>'Volume TU North'!BZ14+'Volume TU South'!BZ14</f>
        <v>0</v>
      </c>
      <c r="CA14" s="11">
        <f>'Volume TU North'!CA14+'Volume TU South'!CA14</f>
        <v>0</v>
      </c>
      <c r="CB14" s="11">
        <f>'Volume TU North'!CB14+'Volume TU South'!CB14</f>
        <v>0</v>
      </c>
    </row>
    <row r="15" spans="2:80" ht="15.75" x14ac:dyDescent="0.25">
      <c r="B15" s="10" t="s">
        <v>109</v>
      </c>
      <c r="C15" s="43"/>
      <c r="D15" s="11">
        <f>'Volume TU North'!D15+'Volume TU South'!D15</f>
        <v>0</v>
      </c>
      <c r="E15" s="11">
        <f>'Volume TU North'!E15+'Volume TU South'!E15</f>
        <v>0</v>
      </c>
      <c r="F15" s="11">
        <f>'Volume TU North'!F15+'Volume TU South'!F15</f>
        <v>0</v>
      </c>
      <c r="G15" s="11">
        <f>'Volume TU North'!G15+'Volume TU South'!G15</f>
        <v>0</v>
      </c>
      <c r="H15" s="11">
        <f>'Volume TU North'!H15+'Volume TU South'!H15</f>
        <v>0</v>
      </c>
      <c r="I15" s="11">
        <f>'Volume TU North'!I15+'Volume TU South'!I15</f>
        <v>0</v>
      </c>
      <c r="J15" s="11">
        <f>'Volume TU North'!J15+'Volume TU South'!J15</f>
        <v>0</v>
      </c>
      <c r="K15" s="11">
        <f>'Volume TU North'!K15+'Volume TU South'!K15</f>
        <v>0</v>
      </c>
      <c r="L15" s="11">
        <f>'Volume TU North'!L15+'Volume TU South'!L15</f>
        <v>0</v>
      </c>
      <c r="M15" s="11">
        <f>'Volume TU North'!M15+'Volume TU South'!M15</f>
        <v>0</v>
      </c>
      <c r="N15" s="11">
        <f>'Volume TU North'!N15+'Volume TU South'!N15</f>
        <v>0</v>
      </c>
      <c r="O15" s="11">
        <f>'Volume TU North'!O15+'Volume TU South'!O15</f>
        <v>0</v>
      </c>
      <c r="Q15" s="11">
        <f>'Volume TU North'!Q15+'Volume TU South'!Q15</f>
        <v>0</v>
      </c>
      <c r="R15" s="11">
        <f>'Volume TU North'!R15+'Volume TU South'!R15</f>
        <v>0</v>
      </c>
      <c r="S15" s="11">
        <f>'Volume TU North'!S15+'Volume TU South'!S15</f>
        <v>0</v>
      </c>
      <c r="T15" s="11">
        <f>'Volume TU North'!T15+'Volume TU South'!T15</f>
        <v>0</v>
      </c>
      <c r="U15" s="11">
        <f>'Volume TU North'!U15+'Volume TU South'!U15</f>
        <v>0</v>
      </c>
      <c r="V15" s="11">
        <f>'Volume TU North'!V15+'Volume TU South'!V15</f>
        <v>0</v>
      </c>
      <c r="W15" s="11">
        <f>'Volume TU North'!W15+'Volume TU South'!W15</f>
        <v>0</v>
      </c>
      <c r="X15" s="11">
        <f>'Volume TU North'!X15+'Volume TU South'!X15</f>
        <v>0</v>
      </c>
      <c r="Y15" s="11">
        <f>'Volume TU North'!Y15+'Volume TU South'!Y15</f>
        <v>0</v>
      </c>
      <c r="Z15" s="11">
        <f>'Volume TU North'!Z15+'Volume TU South'!Z15</f>
        <v>0</v>
      </c>
      <c r="AA15" s="11">
        <f>'Volume TU North'!AA15+'Volume TU South'!AA15</f>
        <v>0</v>
      </c>
      <c r="AB15" s="11">
        <f>'Volume TU North'!AB15+'Volume TU South'!AB15</f>
        <v>0</v>
      </c>
      <c r="AD15" s="11">
        <f>'Volume TU North'!AD15+'Volume TU South'!AD15</f>
        <v>0</v>
      </c>
      <c r="AE15" s="11">
        <f>'Volume TU North'!AE15+'Volume TU South'!AE15</f>
        <v>0</v>
      </c>
      <c r="AF15" s="11">
        <f>'Volume TU North'!AF15+'Volume TU South'!AF15</f>
        <v>0</v>
      </c>
      <c r="AG15" s="11">
        <f>'Volume TU North'!AG15+'Volume TU South'!AG15</f>
        <v>0</v>
      </c>
      <c r="AH15" s="11">
        <f>'Volume TU North'!AH15+'Volume TU South'!AH15</f>
        <v>0</v>
      </c>
      <c r="AI15" s="11">
        <f>'Volume TU North'!AI15+'Volume TU South'!AI15</f>
        <v>0</v>
      </c>
      <c r="AJ15" s="11">
        <f>'Volume TU North'!AJ15+'Volume TU South'!AJ15</f>
        <v>0</v>
      </c>
      <c r="AK15" s="11">
        <f>'Volume TU North'!AK15+'Volume TU South'!AK15</f>
        <v>0</v>
      </c>
      <c r="AL15" s="11">
        <f>'Volume TU North'!AL15+'Volume TU South'!AL15</f>
        <v>0</v>
      </c>
      <c r="AM15" s="11">
        <f>'Volume TU North'!AM15+'Volume TU South'!AM15</f>
        <v>0</v>
      </c>
      <c r="AN15" s="11">
        <f>'Volume TU North'!AN15+'Volume TU South'!AN15</f>
        <v>0</v>
      </c>
      <c r="AO15" s="11">
        <f>'Volume TU North'!AO15+'Volume TU South'!AO15</f>
        <v>0</v>
      </c>
      <c r="AQ15" s="11">
        <f>'Volume TU North'!AQ15+'Volume TU South'!AQ15</f>
        <v>0</v>
      </c>
      <c r="AR15" s="11">
        <f>'Volume TU North'!AR15+'Volume TU South'!AR15</f>
        <v>0</v>
      </c>
      <c r="AS15" s="11">
        <f>'Volume TU North'!AS15+'Volume TU South'!AS15</f>
        <v>0</v>
      </c>
      <c r="AT15" s="11">
        <f>'Volume TU North'!AT15+'Volume TU South'!AT15</f>
        <v>0</v>
      </c>
      <c r="AU15" s="11">
        <f>'Volume TU North'!AU15+'Volume TU South'!AU15</f>
        <v>0</v>
      </c>
      <c r="AV15" s="11">
        <f>'Volume TU North'!AV15+'Volume TU South'!AV15</f>
        <v>0</v>
      </c>
      <c r="AW15" s="11">
        <f>'Volume TU North'!AW15+'Volume TU South'!AW15</f>
        <v>0</v>
      </c>
      <c r="AX15" s="11">
        <f>'Volume TU North'!AX15+'Volume TU South'!AX15</f>
        <v>0</v>
      </c>
      <c r="AY15" s="11">
        <f>'Volume TU North'!AY15+'Volume TU South'!AY15</f>
        <v>0</v>
      </c>
      <c r="AZ15" s="11">
        <f>'Volume TU North'!AZ15+'Volume TU South'!AZ15</f>
        <v>0</v>
      </c>
      <c r="BA15" s="11">
        <f>'Volume TU North'!BA15+'Volume TU South'!BA15</f>
        <v>0</v>
      </c>
      <c r="BB15" s="11">
        <f>'Volume TU North'!BB15+'Volume TU South'!BB15</f>
        <v>14.885999999999999</v>
      </c>
      <c r="BD15" s="11">
        <f>'Volume TU North'!BD15+'Volume TU South'!BD15</f>
        <v>12.996</v>
      </c>
      <c r="BE15" s="11">
        <f>'Volume TU North'!BE15+'Volume TU South'!BE15</f>
        <v>0</v>
      </c>
      <c r="BF15" s="11">
        <f>'Volume TU North'!BF15+'Volume TU South'!BF15</f>
        <v>0</v>
      </c>
      <c r="BG15" s="11">
        <f>'Volume TU North'!BG15+'Volume TU South'!BG15</f>
        <v>0</v>
      </c>
      <c r="BH15" s="11">
        <f>'Volume TU North'!BH15+'Volume TU South'!BH15</f>
        <v>0</v>
      </c>
      <c r="BI15" s="11">
        <f>'Volume TU North'!BI15+'Volume TU South'!BI15</f>
        <v>0</v>
      </c>
      <c r="BJ15" s="11">
        <f>'Volume TU North'!BJ15+'Volume TU South'!BJ15</f>
        <v>0</v>
      </c>
      <c r="BK15" s="11">
        <f>'Volume TU North'!BK15+'Volume TU South'!BK15</f>
        <v>0</v>
      </c>
      <c r="BL15" s="11">
        <f>'Volume TU North'!BL15+'Volume TU South'!BL15</f>
        <v>0</v>
      </c>
      <c r="BM15" s="11">
        <f>'Volume TU North'!BM15+'Volume TU South'!BM15</f>
        <v>0</v>
      </c>
      <c r="BN15" s="11">
        <f>'Volume TU North'!BN15+'Volume TU South'!BN15</f>
        <v>0</v>
      </c>
      <c r="BO15" s="11">
        <f>'Volume TU North'!BO15+'Volume TU South'!BO15</f>
        <v>0</v>
      </c>
      <c r="BQ15" s="11">
        <f>'Volume TU North'!BQ15+'Volume TU South'!BQ15</f>
        <v>0</v>
      </c>
      <c r="BR15" s="11">
        <f>'Volume TU North'!BR15+'Volume TU South'!BR15</f>
        <v>0</v>
      </c>
      <c r="BS15" s="11">
        <f>'Volume TU North'!BS15+'Volume TU South'!BS15</f>
        <v>0</v>
      </c>
      <c r="BT15" s="11">
        <f>'Volume TU North'!BT15+'Volume TU South'!BT15</f>
        <v>0</v>
      </c>
      <c r="BU15" s="11">
        <f>'Volume TU North'!BU15+'Volume TU South'!BU15</f>
        <v>0</v>
      </c>
      <c r="BV15" s="11">
        <f>'Volume TU North'!BV15+'Volume TU South'!BV15</f>
        <v>0</v>
      </c>
      <c r="BW15" s="11">
        <f>'Volume TU North'!BW15+'Volume TU South'!BW15</f>
        <v>0</v>
      </c>
      <c r="BX15" s="11">
        <f>'Volume TU North'!BX15+'Volume TU South'!BX15</f>
        <v>0</v>
      </c>
      <c r="BY15" s="11">
        <f>'Volume TU North'!BY15+'Volume TU South'!BY15</f>
        <v>0</v>
      </c>
      <c r="BZ15" s="11">
        <f>'Volume TU North'!BZ15+'Volume TU South'!BZ15</f>
        <v>0</v>
      </c>
      <c r="CA15" s="11">
        <f>'Volume TU North'!CA15+'Volume TU South'!CA15</f>
        <v>0</v>
      </c>
      <c r="CB15" s="11">
        <f>'Volume TU North'!CB15+'Volume TU South'!CB15</f>
        <v>0</v>
      </c>
    </row>
    <row r="16" spans="2:80" ht="15.75" x14ac:dyDescent="0.25">
      <c r="B16" s="8" t="s">
        <v>106</v>
      </c>
      <c r="C16" s="43"/>
      <c r="D16" s="9">
        <f>'Volume TU North'!D16+'Volume TU South'!D16</f>
        <v>140.19499999999999</v>
      </c>
      <c r="E16" s="9">
        <f>'Volume TU North'!E16+'Volume TU South'!E16</f>
        <v>164.41800000000001</v>
      </c>
      <c r="F16" s="9">
        <f>'Volume TU North'!F16+'Volume TU South'!F16</f>
        <v>177.74799999999999</v>
      </c>
      <c r="G16" s="9">
        <f>'Volume TU North'!G16+'Volume TU South'!G16</f>
        <v>166.38900000000001</v>
      </c>
      <c r="H16" s="9">
        <f>'Volume TU North'!H16+'Volume TU South'!H16</f>
        <v>169.42400000000001</v>
      </c>
      <c r="I16" s="9">
        <f>'Volume TU North'!I16+'Volume TU South'!I16</f>
        <v>172.846</v>
      </c>
      <c r="J16" s="9">
        <f>'Volume TU North'!J16+'Volume TU South'!J16</f>
        <v>165.29700000000003</v>
      </c>
      <c r="K16" s="9">
        <f>'Volume TU North'!K16+'Volume TU South'!K16</f>
        <v>157.87299999999999</v>
      </c>
      <c r="L16" s="9">
        <f>'Volume TU North'!L16+'Volume TU South'!L16</f>
        <v>147.81</v>
      </c>
      <c r="M16" s="9">
        <f>'Volume TU North'!M16+'Volume TU South'!M16</f>
        <v>153.98699999999999</v>
      </c>
      <c r="N16" s="9">
        <f>'Volume TU North'!N16+'Volume TU South'!N16</f>
        <v>147.32600000000002</v>
      </c>
      <c r="O16" s="9">
        <f>'Volume TU North'!O16+'Volume TU South'!O16</f>
        <v>126.71700000000001</v>
      </c>
      <c r="Q16" s="9">
        <f>'Volume TU North'!Q16+'Volume TU South'!Q16</f>
        <v>150.226</v>
      </c>
      <c r="R16" s="9">
        <f>'Volume TU North'!R16+'Volume TU South'!R16</f>
        <v>132.31200000000001</v>
      </c>
      <c r="S16" s="9">
        <f>'Volume TU North'!S16+'Volume TU South'!S16</f>
        <v>147.85</v>
      </c>
      <c r="T16" s="9">
        <f>'Volume TU North'!T16+'Volume TU South'!T16</f>
        <v>156.88299999999998</v>
      </c>
      <c r="U16" s="9">
        <f>'Volume TU North'!U16+'Volume TU South'!U16</f>
        <v>180.30799999999999</v>
      </c>
      <c r="V16" s="9">
        <f>'Volume TU North'!V16+'Volume TU South'!V16</f>
        <v>166.727</v>
      </c>
      <c r="W16" s="9">
        <f>'Volume TU North'!W16+'Volume TU South'!W16</f>
        <v>165.137</v>
      </c>
      <c r="X16" s="9">
        <f>'Volume TU North'!X16+'Volume TU South'!X16</f>
        <v>183.179</v>
      </c>
      <c r="Y16" s="9">
        <f>'Volume TU North'!Y16+'Volume TU South'!Y16</f>
        <v>159.23099999999999</v>
      </c>
      <c r="Z16" s="9">
        <f>'Volume TU North'!Z16+'Volume TU South'!Z16</f>
        <v>163.31100000000001</v>
      </c>
      <c r="AA16" s="9">
        <f>'Volume TU North'!AA16+'Volume TU South'!AA16</f>
        <v>137.26</v>
      </c>
      <c r="AB16" s="9">
        <f>'Volume TU North'!AB16+'Volume TU South'!AB16</f>
        <v>131.977</v>
      </c>
      <c r="AD16" s="9">
        <f>'Volume TU North'!AD16+'Volume TU South'!AD16</f>
        <v>89.717999999999989</v>
      </c>
      <c r="AE16" s="9">
        <f>'Volume TU North'!AE16+'Volume TU South'!AE16</f>
        <v>182.69200000000001</v>
      </c>
      <c r="AF16" s="9">
        <f>'Volume TU North'!AF16+'Volume TU South'!AF16</f>
        <v>178.786</v>
      </c>
      <c r="AG16" s="9">
        <f>'Volume TU North'!AG16+'Volume TU South'!AG16</f>
        <v>190.065</v>
      </c>
      <c r="AH16" s="9">
        <f>'Volume TU North'!AH16+'Volume TU South'!AH16</f>
        <v>156.91899999999998</v>
      </c>
      <c r="AI16" s="9">
        <f>'Volume TU North'!AI16+'Volume TU South'!AI16</f>
        <v>175.00700000000001</v>
      </c>
      <c r="AJ16" s="9">
        <f>'Volume TU North'!AJ16+'Volume TU South'!AJ16</f>
        <v>211.27800000000002</v>
      </c>
      <c r="AK16" s="9">
        <f>'Volume TU North'!AK16+'Volume TU South'!AK16</f>
        <v>223.10599999999999</v>
      </c>
      <c r="AL16" s="9">
        <f>'Volume TU North'!AL16+'Volume TU South'!AL16</f>
        <v>208.607</v>
      </c>
      <c r="AM16" s="9">
        <f>'Volume TU North'!AM16+'Volume TU South'!AM16</f>
        <v>207.62900000000002</v>
      </c>
      <c r="AN16" s="9">
        <f>'Volume TU North'!AN16+'Volume TU South'!AN16</f>
        <v>195.32400000000001</v>
      </c>
      <c r="AO16" s="9">
        <f>'Volume TU North'!AO16+'Volume TU South'!AO16</f>
        <v>196.334</v>
      </c>
      <c r="AQ16" s="9">
        <f>'Volume TU North'!AQ16+'Volume TU South'!AQ16</f>
        <v>187.554</v>
      </c>
      <c r="AR16" s="9">
        <f>'Volume TU North'!AR16+'Volume TU South'!AR16</f>
        <v>180.19900000000001</v>
      </c>
      <c r="AS16" s="9">
        <f>'Volume TU North'!AS16+'Volume TU South'!AS16</f>
        <v>228.28699999999998</v>
      </c>
      <c r="AT16" s="9">
        <f>'Volume TU North'!AT16+'Volume TU South'!AT16</f>
        <v>224.428</v>
      </c>
      <c r="AU16" s="9">
        <f>'Volume TU North'!AU16+'Volume TU South'!AU16</f>
        <v>229.67500000000001</v>
      </c>
      <c r="AV16" s="9">
        <f>'Volume TU North'!AV16+'Volume TU South'!AV16</f>
        <v>214.065</v>
      </c>
      <c r="AW16" s="9">
        <f>'Volume TU North'!AW16+'Volume TU South'!AW16</f>
        <v>245.95800000000003</v>
      </c>
      <c r="AX16" s="9">
        <f>'Volume TU North'!AX16+'Volume TU South'!AX16</f>
        <v>259.33699999999999</v>
      </c>
      <c r="AY16" s="9">
        <f>'Volume TU North'!AY16+'Volume TU South'!AY16</f>
        <v>259.73</v>
      </c>
      <c r="AZ16" s="9">
        <f>'Volume TU North'!AZ16+'Volume TU South'!AZ16</f>
        <v>246.87899999999999</v>
      </c>
      <c r="BA16" s="9">
        <f>'Volume TU North'!BA16+'Volume TU South'!BA16</f>
        <v>248.91000000000003</v>
      </c>
      <c r="BB16" s="9">
        <f>'Volume TU North'!BB16+'Volume TU South'!BB16</f>
        <v>235.19</v>
      </c>
      <c r="BD16" s="9">
        <f>'Volume TU North'!BD16+'Volume TU South'!BD16</f>
        <v>230.73099999999999</v>
      </c>
      <c r="BE16" s="9">
        <f>'Volume TU North'!BE16+'Volume TU South'!BE16</f>
        <v>220.654</v>
      </c>
      <c r="BF16" s="9">
        <f>'Volume TU North'!BF16+'Volume TU South'!BF16</f>
        <v>205.364</v>
      </c>
      <c r="BG16" s="9">
        <f>'Volume TU North'!BG16+'Volume TU South'!BG16</f>
        <v>198.601</v>
      </c>
      <c r="BH16" s="9">
        <f>'Volume TU North'!BH16+'Volume TU South'!BH16</f>
        <v>191.26499999999999</v>
      </c>
      <c r="BI16" s="9">
        <f>'Volume TU North'!BI16+'Volume TU South'!BI16</f>
        <v>247.279</v>
      </c>
      <c r="BJ16" s="9">
        <f>'Volume TU North'!BJ16+'Volume TU South'!BJ16</f>
        <v>259.38099999999997</v>
      </c>
      <c r="BK16" s="9">
        <f>'Volume TU North'!BK16+'Volume TU South'!BK16</f>
        <v>249.148</v>
      </c>
      <c r="BL16" s="9">
        <f>'Volume TU North'!BL16+'Volume TU South'!BL16</f>
        <v>257.89400000000001</v>
      </c>
      <c r="BM16" s="9">
        <f>'Volume TU North'!BM16+'Volume TU South'!BM16</f>
        <v>251.529</v>
      </c>
      <c r="BN16" s="9">
        <f>'Volume TU North'!BN16+'Volume TU South'!BN16</f>
        <v>262.50400000000002</v>
      </c>
      <c r="BO16" s="9">
        <f>'Volume TU North'!BO16+'Volume TU South'!BO16</f>
        <v>241.072</v>
      </c>
      <c r="BQ16" s="9">
        <f>'Volume TU North'!BQ16+'Volume TU South'!BQ16</f>
        <v>226.125</v>
      </c>
      <c r="BR16" s="9">
        <f>'Volume TU North'!BR16+'Volume TU South'!BR16</f>
        <v>230.441</v>
      </c>
      <c r="BS16" s="9">
        <f>'Volume TU North'!BS16+'Volume TU South'!BS16</f>
        <v>224.83099999999999</v>
      </c>
      <c r="BT16" s="9">
        <f>'Volume TU North'!BT16+'Volume TU South'!BT16</f>
        <v>262.33499999999998</v>
      </c>
      <c r="BU16" s="9">
        <f>'Volume TU North'!BU16+'Volume TU South'!BU16</f>
        <v>248.245</v>
      </c>
      <c r="BV16" s="9">
        <f>'Volume TU North'!BV16+'Volume TU South'!BV16</f>
        <v>254.39999999999998</v>
      </c>
      <c r="BW16" s="9">
        <f>'Volume TU North'!BW16+'Volume TU South'!BW16</f>
        <v>0</v>
      </c>
      <c r="BX16" s="9">
        <f>'Volume TU North'!BX16+'Volume TU South'!BX16</f>
        <v>0</v>
      </c>
      <c r="BY16" s="9">
        <f>'Volume TU North'!BY16+'Volume TU South'!BY16</f>
        <v>0</v>
      </c>
      <c r="BZ16" s="9">
        <f>'Volume TU North'!BZ16+'Volume TU South'!BZ16</f>
        <v>0</v>
      </c>
      <c r="CA16" s="9">
        <f>'Volume TU North'!CA16+'Volume TU South'!CA16</f>
        <v>0</v>
      </c>
      <c r="CB16" s="9">
        <f>'Volume TU North'!CB16+'Volume TU South'!CB16</f>
        <v>0</v>
      </c>
    </row>
    <row r="17" spans="2:80" ht="15.75" x14ac:dyDescent="0.25">
      <c r="B17" s="8" t="s">
        <v>190</v>
      </c>
      <c r="C17" s="43"/>
      <c r="D17" s="9">
        <f t="shared" ref="D17:O17" si="34">SUM(D18:D21)</f>
        <v>740.06700000000001</v>
      </c>
      <c r="E17" s="9">
        <f t="shared" si="34"/>
        <v>723.72500000000002</v>
      </c>
      <c r="F17" s="9">
        <f t="shared" si="34"/>
        <v>816.63599999999997</v>
      </c>
      <c r="G17" s="9">
        <f t="shared" si="34"/>
        <v>799.36099999999988</v>
      </c>
      <c r="H17" s="9">
        <f t="shared" si="34"/>
        <v>870.37799999999993</v>
      </c>
      <c r="I17" s="9">
        <f t="shared" si="34"/>
        <v>931.43100000000004</v>
      </c>
      <c r="J17" s="9">
        <f t="shared" si="34"/>
        <v>1003.774</v>
      </c>
      <c r="K17" s="9">
        <f t="shared" si="34"/>
        <v>1046.2640000000001</v>
      </c>
      <c r="L17" s="9">
        <f t="shared" si="34"/>
        <v>984.11599999999999</v>
      </c>
      <c r="M17" s="9">
        <f t="shared" si="34"/>
        <v>978.86300000000006</v>
      </c>
      <c r="N17" s="9">
        <f t="shared" si="34"/>
        <v>898.84699999999998</v>
      </c>
      <c r="O17" s="9">
        <f t="shared" si="34"/>
        <v>837.36799999999994</v>
      </c>
      <c r="Q17" s="9">
        <f t="shared" ref="Q17:AB17" si="35">SUM(Q18:Q21)</f>
        <v>906.6160000000001</v>
      </c>
      <c r="R17" s="9">
        <f t="shared" si="35"/>
        <v>823.70700000000011</v>
      </c>
      <c r="S17" s="9">
        <f t="shared" si="35"/>
        <v>902.18300000000011</v>
      </c>
      <c r="T17" s="9">
        <f t="shared" si="35"/>
        <v>873.471</v>
      </c>
      <c r="U17" s="9">
        <f t="shared" si="35"/>
        <v>995.11500000000001</v>
      </c>
      <c r="V17" s="9">
        <f t="shared" si="35"/>
        <v>993.28700000000003</v>
      </c>
      <c r="W17" s="9">
        <f t="shared" si="35"/>
        <v>1059.376</v>
      </c>
      <c r="X17" s="9">
        <f t="shared" si="35"/>
        <v>1075.7040000000002</v>
      </c>
      <c r="Y17" s="9">
        <f t="shared" si="35"/>
        <v>1039.1979999999999</v>
      </c>
      <c r="Z17" s="9">
        <f t="shared" si="35"/>
        <v>1134.3220000000001</v>
      </c>
      <c r="AA17" s="9">
        <f t="shared" si="35"/>
        <v>1024.19</v>
      </c>
      <c r="AB17" s="9">
        <f t="shared" si="35"/>
        <v>1045.0639999999999</v>
      </c>
      <c r="AD17" s="9">
        <f t="shared" ref="AD17:AO17" si="36">SUM(AD18:AD21)</f>
        <v>1018.0640000000001</v>
      </c>
      <c r="AE17" s="9">
        <f t="shared" si="36"/>
        <v>1001.0050000000001</v>
      </c>
      <c r="AF17" s="9">
        <f t="shared" si="36"/>
        <v>1039.749</v>
      </c>
      <c r="AG17" s="9">
        <f t="shared" si="36"/>
        <v>976.00300000000004</v>
      </c>
      <c r="AH17" s="9">
        <f t="shared" si="36"/>
        <v>1036.873</v>
      </c>
      <c r="AI17" s="9">
        <f t="shared" si="36"/>
        <v>1136.0970000000002</v>
      </c>
      <c r="AJ17" s="9">
        <f t="shared" si="36"/>
        <v>1144.3180000000002</v>
      </c>
      <c r="AK17" s="9">
        <f t="shared" si="36"/>
        <v>1186.066</v>
      </c>
      <c r="AL17" s="9">
        <f t="shared" si="36"/>
        <v>1141.2329999999999</v>
      </c>
      <c r="AM17" s="9">
        <f t="shared" si="36"/>
        <v>1169.3420000000001</v>
      </c>
      <c r="AN17" s="9">
        <f t="shared" si="36"/>
        <v>1121.7750000000001</v>
      </c>
      <c r="AO17" s="9">
        <f t="shared" si="36"/>
        <v>1112.1420000000001</v>
      </c>
      <c r="AQ17" s="9">
        <f t="shared" ref="AQ17:BB17" si="37">SUM(AQ18:AQ21)</f>
        <v>1002.3799999999999</v>
      </c>
      <c r="AR17" s="9">
        <f t="shared" si="37"/>
        <v>876.7829999999999</v>
      </c>
      <c r="AS17" s="9">
        <f t="shared" si="37"/>
        <v>981.41000000000008</v>
      </c>
      <c r="AT17" s="9">
        <f t="shared" si="37"/>
        <v>1033.3529999999998</v>
      </c>
      <c r="AU17" s="9">
        <f t="shared" si="37"/>
        <v>1075.4739999999999</v>
      </c>
      <c r="AV17" s="9">
        <f t="shared" si="37"/>
        <v>1130.2550000000001</v>
      </c>
      <c r="AW17" s="9">
        <f t="shared" si="37"/>
        <v>1181.8909999999998</v>
      </c>
      <c r="AX17" s="9">
        <f t="shared" si="37"/>
        <v>1218.1400000000001</v>
      </c>
      <c r="AY17" s="9">
        <f t="shared" si="37"/>
        <v>1165.7249999999999</v>
      </c>
      <c r="AZ17" s="9">
        <f t="shared" si="37"/>
        <v>1190.05</v>
      </c>
      <c r="BA17" s="9">
        <f t="shared" si="37"/>
        <v>1076.4379999999999</v>
      </c>
      <c r="BB17" s="9">
        <f t="shared" si="37"/>
        <v>896.88700000000006</v>
      </c>
      <c r="BD17" s="9">
        <f t="shared" ref="BD17:BO17" si="38">SUM(BD18:BD21)</f>
        <v>957.24299999999994</v>
      </c>
      <c r="BE17" s="9">
        <f t="shared" si="38"/>
        <v>977.94500000000005</v>
      </c>
      <c r="BF17" s="9">
        <f t="shared" si="38"/>
        <v>768.84799999999996</v>
      </c>
      <c r="BG17" s="9">
        <f t="shared" si="38"/>
        <v>874.09899999999993</v>
      </c>
      <c r="BH17" s="9">
        <f t="shared" si="38"/>
        <v>980.51299999999992</v>
      </c>
      <c r="BI17" s="9">
        <f t="shared" si="38"/>
        <v>946.23699999999997</v>
      </c>
      <c r="BJ17" s="9">
        <f t="shared" si="38"/>
        <v>1091.7040000000002</v>
      </c>
      <c r="BK17" s="9">
        <f t="shared" si="38"/>
        <v>1135.4659999999999</v>
      </c>
      <c r="BL17" s="9">
        <f t="shared" si="38"/>
        <v>1156.402</v>
      </c>
      <c r="BM17" s="9">
        <f t="shared" si="38"/>
        <v>971.702</v>
      </c>
      <c r="BN17" s="9">
        <f t="shared" si="38"/>
        <v>902.89</v>
      </c>
      <c r="BO17" s="9">
        <f t="shared" si="38"/>
        <v>827.1869999999999</v>
      </c>
      <c r="BQ17" s="9">
        <f t="shared" ref="BQ17" si="39">SUM(BQ18:BQ21)</f>
        <v>938.47299999999996</v>
      </c>
      <c r="BR17" s="9">
        <f t="shared" ref="BR17" si="40">SUM(BR18:BR21)</f>
        <v>1012.8580000000001</v>
      </c>
      <c r="BS17" s="9">
        <f t="shared" ref="BS17" si="41">SUM(BS18:BS21)</f>
        <v>1108.963</v>
      </c>
      <c r="BT17" s="9">
        <f t="shared" ref="BT17" si="42">SUM(BT18:BT21)</f>
        <v>1110.4739999999999</v>
      </c>
      <c r="BU17" s="9">
        <f t="shared" ref="BU17" si="43">SUM(BU18:BU21)</f>
        <v>1186.4560000000001</v>
      </c>
      <c r="BV17" s="9">
        <f t="shared" ref="BV17" si="44">SUM(BV18:BV21)</f>
        <v>1104.8579999999999</v>
      </c>
      <c r="BW17" s="9">
        <f t="shared" ref="BW17" si="45">SUM(BW18:BW21)</f>
        <v>0</v>
      </c>
      <c r="BX17" s="9">
        <f t="shared" ref="BX17" si="46">SUM(BX18:BX21)</f>
        <v>0</v>
      </c>
      <c r="BY17" s="9">
        <f t="shared" ref="BY17" si="47">SUM(BY18:BY21)</f>
        <v>0</v>
      </c>
      <c r="BZ17" s="9">
        <f t="shared" ref="BZ17" si="48">SUM(BZ18:BZ21)</f>
        <v>0</v>
      </c>
      <c r="CA17" s="9">
        <f t="shared" ref="CA17" si="49">SUM(CA18:CA21)</f>
        <v>0</v>
      </c>
      <c r="CB17" s="9">
        <f t="shared" ref="CB17" si="50">SUM(CB18:CB21)</f>
        <v>0</v>
      </c>
    </row>
    <row r="18" spans="2:80" ht="15.75" x14ac:dyDescent="0.25">
      <c r="B18" s="10" t="s">
        <v>117</v>
      </c>
      <c r="C18" s="43"/>
      <c r="D18" s="11">
        <f>'Volume TU North'!D18+'Volume TU South'!D18</f>
        <v>403.89499999999998</v>
      </c>
      <c r="E18" s="11">
        <f>'Volume TU North'!E18+'Volume TU South'!E18</f>
        <v>431.63800000000003</v>
      </c>
      <c r="F18" s="11">
        <f>'Volume TU North'!F18+'Volume TU South'!F18</f>
        <v>472.20400000000001</v>
      </c>
      <c r="G18" s="11">
        <f>'Volume TU North'!G18+'Volume TU South'!G18</f>
        <v>441.57099999999997</v>
      </c>
      <c r="H18" s="11">
        <f>'Volume TU North'!H18+'Volume TU South'!H18</f>
        <v>448.42599999999999</v>
      </c>
      <c r="I18" s="11">
        <f>'Volume TU North'!I18+'Volume TU South'!I18</f>
        <v>485.322</v>
      </c>
      <c r="J18" s="11">
        <f>'Volume TU North'!J18+'Volume TU South'!J18</f>
        <v>485.77</v>
      </c>
      <c r="K18" s="11">
        <f>'Volume TU North'!K18+'Volume TU South'!K18</f>
        <v>504.97400000000005</v>
      </c>
      <c r="L18" s="11">
        <f>'Volume TU North'!L18+'Volume TU South'!L18</f>
        <v>506.60199999999998</v>
      </c>
      <c r="M18" s="11">
        <f>'Volume TU North'!M18+'Volume TU South'!M18</f>
        <v>510.16700000000003</v>
      </c>
      <c r="N18" s="11">
        <f>'Volume TU North'!N18+'Volume TU South'!N18</f>
        <v>451.553</v>
      </c>
      <c r="O18" s="11">
        <f>'Volume TU North'!O18+'Volume TU South'!O18</f>
        <v>416.80599999999998</v>
      </c>
      <c r="Q18" s="11">
        <f>'Volume TU North'!Q18+'Volume TU South'!Q18</f>
        <v>438.423</v>
      </c>
      <c r="R18" s="11">
        <f>'Volume TU North'!R18+'Volume TU South'!R18</f>
        <v>403.00900000000001</v>
      </c>
      <c r="S18" s="11">
        <f>'Volume TU North'!S18+'Volume TU South'!S18</f>
        <v>442.32299999999998</v>
      </c>
      <c r="T18" s="11">
        <f>'Volume TU North'!T18+'Volume TU South'!T18</f>
        <v>409.399</v>
      </c>
      <c r="U18" s="11">
        <f>'Volume TU North'!U18+'Volume TU South'!U18</f>
        <v>461.798</v>
      </c>
      <c r="V18" s="11">
        <f>'Volume TU North'!V18+'Volume TU South'!V18</f>
        <v>459.98700000000002</v>
      </c>
      <c r="W18" s="11">
        <f>'Volume TU North'!W18+'Volume TU South'!W18</f>
        <v>520.245</v>
      </c>
      <c r="X18" s="11">
        <f>'Volume TU North'!X18+'Volume TU South'!X18</f>
        <v>534.97900000000004</v>
      </c>
      <c r="Y18" s="11">
        <f>'Volume TU North'!Y18+'Volume TU South'!Y18</f>
        <v>504.548</v>
      </c>
      <c r="Z18" s="11">
        <f>'Volume TU North'!Z18+'Volume TU South'!Z18</f>
        <v>567.98099999999999</v>
      </c>
      <c r="AA18" s="11">
        <f>'Volume TU North'!AA18+'Volume TU South'!AA18</f>
        <v>455.34</v>
      </c>
      <c r="AB18" s="11">
        <f>'Volume TU North'!AB18+'Volume TU South'!AB18</f>
        <v>441.16300000000001</v>
      </c>
      <c r="AD18" s="11">
        <f>'Volume TU North'!AD18+'Volume TU South'!AD18</f>
        <v>432.72699999999998</v>
      </c>
      <c r="AE18" s="11">
        <f>'Volume TU North'!AE18+'Volume TU South'!AE18</f>
        <v>454.74800000000005</v>
      </c>
      <c r="AF18" s="11">
        <f>'Volume TU North'!AF18+'Volume TU South'!AF18</f>
        <v>482.49699999999996</v>
      </c>
      <c r="AG18" s="11">
        <f>'Volume TU North'!AG18+'Volume TU South'!AG18</f>
        <v>414.91199999999998</v>
      </c>
      <c r="AH18" s="11">
        <f>'Volume TU North'!AH18+'Volume TU South'!AH18</f>
        <v>420.84699999999998</v>
      </c>
      <c r="AI18" s="11">
        <f>'Volume TU North'!AI18+'Volume TU South'!AI18</f>
        <v>501.89600000000002</v>
      </c>
      <c r="AJ18" s="11">
        <f>'Volume TU North'!AJ18+'Volume TU South'!AJ18</f>
        <v>515.88200000000006</v>
      </c>
      <c r="AK18" s="11">
        <f>'Volume TU North'!AK18+'Volume TU South'!AK18</f>
        <v>488.697</v>
      </c>
      <c r="AL18" s="11">
        <f>'Volume TU North'!AL18+'Volume TU South'!AL18</f>
        <v>482.38299999999998</v>
      </c>
      <c r="AM18" s="11">
        <f>'Volume TU North'!AM18+'Volume TU South'!AM18</f>
        <v>465.4</v>
      </c>
      <c r="AN18" s="11">
        <f>'Volume TU North'!AN18+'Volume TU South'!AN18</f>
        <v>455.72199999999998</v>
      </c>
      <c r="AO18" s="11">
        <f>'Volume TU North'!AO18+'Volume TU South'!AO18</f>
        <v>456.375</v>
      </c>
      <c r="AQ18" s="11">
        <f>'Volume TU North'!AQ18+'Volume TU South'!AQ18</f>
        <v>457.709</v>
      </c>
      <c r="AR18" s="11">
        <f>'Volume TU North'!AR18+'Volume TU South'!AR18</f>
        <v>437.43700000000001</v>
      </c>
      <c r="AS18" s="11">
        <f>'Volume TU North'!AS18+'Volume TU South'!AS18</f>
        <v>455.24700000000001</v>
      </c>
      <c r="AT18" s="11">
        <f>'Volume TU North'!AT18+'Volume TU South'!AT18</f>
        <v>458.75200000000001</v>
      </c>
      <c r="AU18" s="11">
        <f>'Volume TU North'!AU18+'Volume TU South'!AU18</f>
        <v>483.31600000000003</v>
      </c>
      <c r="AV18" s="11">
        <f>'Volume TU North'!AV18+'Volume TU South'!AV18</f>
        <v>498.33600000000001</v>
      </c>
      <c r="AW18" s="11">
        <f>'Volume TU North'!AW18+'Volume TU South'!AW18</f>
        <v>522.49299999999994</v>
      </c>
      <c r="AX18" s="11">
        <f>'Volume TU North'!AX18+'Volume TU South'!AX18</f>
        <v>532.35900000000004</v>
      </c>
      <c r="AY18" s="11">
        <f>'Volume TU North'!AY18+'Volume TU South'!AY18</f>
        <v>501.47300000000001</v>
      </c>
      <c r="AZ18" s="11">
        <f>'Volume TU North'!AZ18+'Volume TU South'!AZ18</f>
        <v>525.13900000000001</v>
      </c>
      <c r="BA18" s="11">
        <f>'Volume TU North'!BA18+'Volume TU South'!BA18</f>
        <v>472.61099999999999</v>
      </c>
      <c r="BB18" s="11">
        <f>'Volume TU North'!BB18+'Volume TU South'!BB18</f>
        <v>447.55600000000004</v>
      </c>
      <c r="BD18" s="11">
        <f>'Volume TU North'!BD18+'Volume TU South'!BD18</f>
        <v>461.69599999999997</v>
      </c>
      <c r="BE18" s="11">
        <f>'Volume TU North'!BE18+'Volume TU South'!BE18</f>
        <v>461.952</v>
      </c>
      <c r="BF18" s="11">
        <f>'Volume TU North'!BF18+'Volume TU South'!BF18</f>
        <v>322.45799999999997</v>
      </c>
      <c r="BG18" s="11">
        <f>'Volume TU North'!BG18+'Volume TU South'!BG18</f>
        <v>286.74299999999999</v>
      </c>
      <c r="BH18" s="11">
        <f>'Volume TU North'!BH18+'Volume TU South'!BH18</f>
        <v>410.08299999999997</v>
      </c>
      <c r="BI18" s="11">
        <f>'Volume TU North'!BI18+'Volume TU South'!BI18</f>
        <v>409.30200000000002</v>
      </c>
      <c r="BJ18" s="11">
        <f>'Volume TU North'!BJ18+'Volume TU South'!BJ18</f>
        <v>459.79300000000001</v>
      </c>
      <c r="BK18" s="11">
        <f>'Volume TU North'!BK18+'Volume TU South'!BK18</f>
        <v>467.178</v>
      </c>
      <c r="BL18" s="11">
        <f>'Volume TU North'!BL18+'Volume TU South'!BL18</f>
        <v>492.08299999999997</v>
      </c>
      <c r="BM18" s="11">
        <f>'Volume TU North'!BM18+'Volume TU South'!BM18</f>
        <v>520.57899999999995</v>
      </c>
      <c r="BN18" s="11">
        <f>'Volume TU North'!BN18+'Volume TU South'!BN18</f>
        <v>494.29399999999998</v>
      </c>
      <c r="BO18" s="11">
        <f>'Volume TU North'!BO18+'Volume TU South'!BO18</f>
        <v>458.81799999999998</v>
      </c>
      <c r="BQ18" s="11">
        <f>'Volume TU North'!BQ18+'Volume TU South'!BQ18</f>
        <v>471.74799999999999</v>
      </c>
      <c r="BR18" s="11">
        <f>'Volume TU North'!BR18+'Volume TU South'!BR18</f>
        <v>480.32400000000001</v>
      </c>
      <c r="BS18" s="11">
        <f>'Volume TU North'!BS18+'Volume TU South'!BS18</f>
        <v>476.45600000000002</v>
      </c>
      <c r="BT18" s="11">
        <f>'Volume TU North'!BT18+'Volume TU South'!BT18</f>
        <v>466.83799999999997</v>
      </c>
      <c r="BU18" s="11">
        <f>'Volume TU North'!BU18+'Volume TU South'!BU18</f>
        <v>510.74400000000003</v>
      </c>
      <c r="BV18" s="11">
        <f>'Volume TU North'!BV18+'Volume TU South'!BV18</f>
        <v>497.00599999999997</v>
      </c>
      <c r="BW18" s="11">
        <f>'Volume TU North'!BW18+'Volume TU South'!BW18</f>
        <v>0</v>
      </c>
      <c r="BX18" s="11">
        <f>'Volume TU North'!BX18+'Volume TU South'!BX18</f>
        <v>0</v>
      </c>
      <c r="BY18" s="11">
        <f>'Volume TU North'!BY18+'Volume TU South'!BY18</f>
        <v>0</v>
      </c>
      <c r="BZ18" s="11">
        <f>'Volume TU North'!BZ18+'Volume TU South'!BZ18</f>
        <v>0</v>
      </c>
      <c r="CA18" s="11">
        <f>'Volume TU North'!CA18+'Volume TU South'!CA18</f>
        <v>0</v>
      </c>
      <c r="CB18" s="11">
        <f>'Volume TU North'!CB18+'Volume TU South'!CB18</f>
        <v>0</v>
      </c>
    </row>
    <row r="19" spans="2:80" ht="15.75" x14ac:dyDescent="0.25">
      <c r="B19" s="10" t="s">
        <v>114</v>
      </c>
      <c r="C19" s="43"/>
      <c r="D19" s="11">
        <f>'Volume TU North'!D19+'Volume TU South'!D19</f>
        <v>60.374000000000002</v>
      </c>
      <c r="E19" s="11">
        <f>'Volume TU North'!E19+'Volume TU South'!E19</f>
        <v>62.96</v>
      </c>
      <c r="F19" s="11">
        <f>'Volume TU North'!F19+'Volume TU South'!F19</f>
        <v>64.436000000000007</v>
      </c>
      <c r="G19" s="11">
        <f>'Volume TU North'!G19+'Volume TU South'!G19</f>
        <v>64.503</v>
      </c>
      <c r="H19" s="11">
        <f>'Volume TU North'!H19+'Volume TU South'!H19</f>
        <v>82.876000000000005</v>
      </c>
      <c r="I19" s="11">
        <f>'Volume TU North'!I19+'Volume TU South'!I19</f>
        <v>90.808000000000007</v>
      </c>
      <c r="J19" s="11">
        <f>'Volume TU North'!J19+'Volume TU South'!J19</f>
        <v>129.744</v>
      </c>
      <c r="K19" s="11">
        <f>'Volume TU North'!K19+'Volume TU South'!K19</f>
        <v>131.49199999999999</v>
      </c>
      <c r="L19" s="11">
        <f>'Volume TU North'!L19+'Volume TU South'!L19</f>
        <v>123.536</v>
      </c>
      <c r="M19" s="11">
        <f>'Volume TU North'!M19+'Volume TU South'!M19</f>
        <v>134.66800000000001</v>
      </c>
      <c r="N19" s="11">
        <f>'Volume TU North'!N19+'Volume TU South'!N19</f>
        <v>119.172</v>
      </c>
      <c r="O19" s="11">
        <f>'Volume TU North'!O19+'Volume TU South'!O19</f>
        <v>116.38</v>
      </c>
      <c r="Q19" s="11">
        <f>'Volume TU North'!Q19+'Volume TU South'!Q19</f>
        <v>121.27200000000001</v>
      </c>
      <c r="R19" s="11">
        <f>'Volume TU North'!R19+'Volume TU South'!R19</f>
        <v>78.311999999999998</v>
      </c>
      <c r="S19" s="11">
        <f>'Volume TU North'!S19+'Volume TU South'!S19</f>
        <v>109.82</v>
      </c>
      <c r="T19" s="11">
        <f>'Volume TU North'!T19+'Volume TU South'!T19</f>
        <v>123.256</v>
      </c>
      <c r="U19" s="11">
        <f>'Volume TU North'!U19+'Volume TU South'!U19</f>
        <v>143.63200000000001</v>
      </c>
      <c r="V19" s="11">
        <f>'Volume TU North'!V19+'Volume TU South'!V19</f>
        <v>136.928</v>
      </c>
      <c r="W19" s="11">
        <f>'Volume TU North'!W19+'Volume TU South'!W19</f>
        <v>138.18799999999999</v>
      </c>
      <c r="X19" s="11">
        <f>'Volume TU North'!X19+'Volume TU South'!X19</f>
        <v>139.476</v>
      </c>
      <c r="Y19" s="11">
        <f>'Volume TU North'!Y19+'Volume TU South'!Y19</f>
        <v>147.08799999999999</v>
      </c>
      <c r="Z19" s="11">
        <f>'Volume TU North'!Z19+'Volume TU South'!Z19</f>
        <v>178.596</v>
      </c>
      <c r="AA19" s="11">
        <f>'Volume TU North'!AA19+'Volume TU South'!AA19</f>
        <v>203.292</v>
      </c>
      <c r="AB19" s="11">
        <f>'Volume TU North'!AB19+'Volume TU South'!AB19</f>
        <v>238</v>
      </c>
      <c r="AD19" s="11">
        <f>'Volume TU North'!AD19+'Volume TU South'!AD19</f>
        <v>218.791</v>
      </c>
      <c r="AE19" s="11">
        <f>'Volume TU North'!AE19+'Volume TU South'!AE19</f>
        <v>202.26400000000001</v>
      </c>
      <c r="AF19" s="11">
        <f>'Volume TU North'!AF19+'Volume TU South'!AF19</f>
        <v>180.32400000000001</v>
      </c>
      <c r="AG19" s="11">
        <f>'Volume TU North'!AG19+'Volume TU South'!AG19</f>
        <v>171.28800000000001</v>
      </c>
      <c r="AH19" s="11">
        <f>'Volume TU North'!AH19+'Volume TU South'!AH19</f>
        <v>189.148</v>
      </c>
      <c r="AI19" s="11">
        <f>'Volume TU North'!AI19+'Volume TU South'!AI19</f>
        <v>257.74400000000003</v>
      </c>
      <c r="AJ19" s="11">
        <f>'Volume TU North'!AJ19+'Volume TU South'!AJ19</f>
        <v>234.73999999999998</v>
      </c>
      <c r="AK19" s="11">
        <f>'Volume TU North'!AK19+'Volume TU South'!AK19</f>
        <v>300.69799999999998</v>
      </c>
      <c r="AL19" s="11">
        <f>'Volume TU North'!AL19+'Volume TU South'!AL19</f>
        <v>259.93599999999998</v>
      </c>
      <c r="AM19" s="11">
        <f>'Volume TU North'!AM19+'Volume TU South'!AM19</f>
        <v>292.32</v>
      </c>
      <c r="AN19" s="11">
        <f>'Volume TU North'!AN19+'Volume TU South'!AN19</f>
        <v>272.892</v>
      </c>
      <c r="AO19" s="11">
        <f>'Volume TU North'!AO19+'Volume TU South'!AO19</f>
        <v>284.29600000000005</v>
      </c>
      <c r="AQ19" s="11">
        <f>'Volume TU North'!AQ19+'Volume TU South'!AQ19</f>
        <v>261.55200000000002</v>
      </c>
      <c r="AR19" s="11">
        <f>'Volume TU North'!AR19+'Volume TU South'!AR19</f>
        <v>219.11199999999999</v>
      </c>
      <c r="AS19" s="11">
        <f>'Volume TU North'!AS19+'Volume TU South'!AS19</f>
        <v>267.03999999999996</v>
      </c>
      <c r="AT19" s="11">
        <f>'Volume TU North'!AT19+'Volume TU South'!AT19</f>
        <v>249.30799999999999</v>
      </c>
      <c r="AU19" s="11">
        <f>'Volume TU North'!AU19+'Volume TU South'!AU19</f>
        <v>254.196</v>
      </c>
      <c r="AV19" s="11">
        <f>'Volume TU North'!AV19+'Volume TU South'!AV19</f>
        <v>245.80799999999999</v>
      </c>
      <c r="AW19" s="11">
        <f>'Volume TU North'!AW19+'Volume TU South'!AW19</f>
        <v>229.32</v>
      </c>
      <c r="AX19" s="11">
        <f>'Volume TU North'!AX19+'Volume TU South'!AX19</f>
        <v>260.012</v>
      </c>
      <c r="AY19" s="11">
        <f>'Volume TU North'!AY19+'Volume TU South'!AY19</f>
        <v>271.52</v>
      </c>
      <c r="AZ19" s="11">
        <f>'Volume TU North'!AZ19+'Volume TU South'!AZ19</f>
        <v>293.31200000000001</v>
      </c>
      <c r="BA19" s="11">
        <f>'Volume TU North'!BA19+'Volume TU South'!BA19</f>
        <v>284.94</v>
      </c>
      <c r="BB19" s="11">
        <f>'Volume TU North'!BB19+'Volume TU South'!BB19</f>
        <v>288.24400000000003</v>
      </c>
      <c r="BD19" s="11">
        <f>'Volume TU North'!BD19+'Volume TU South'!BD19</f>
        <v>277.46000000000004</v>
      </c>
      <c r="BE19" s="11">
        <f>'Volume TU North'!BE19+'Volume TU South'!BE19</f>
        <v>217.452</v>
      </c>
      <c r="BF19" s="11">
        <f>'Volume TU North'!BF19+'Volume TU South'!BF19</f>
        <v>218.27600000000001</v>
      </c>
      <c r="BG19" s="11">
        <f>'Volume TU North'!BG19+'Volume TU South'!BG19</f>
        <v>199.66</v>
      </c>
      <c r="BH19" s="11">
        <f>'Volume TU North'!BH19+'Volume TU South'!BH19</f>
        <v>261.83000000000004</v>
      </c>
      <c r="BI19" s="11">
        <f>'Volume TU North'!BI19+'Volume TU South'!BI19</f>
        <v>257.29599999999999</v>
      </c>
      <c r="BJ19" s="11">
        <f>'Volume TU North'!BJ19+'Volume TU South'!BJ19</f>
        <v>297.38600000000002</v>
      </c>
      <c r="BK19" s="11">
        <f>'Volume TU North'!BK19+'Volume TU South'!BK19</f>
        <v>304.64400000000001</v>
      </c>
      <c r="BL19" s="11">
        <f>'Volume TU North'!BL19+'Volume TU South'!BL19</f>
        <v>307.78999999999996</v>
      </c>
      <c r="BM19" s="11">
        <f>'Volume TU North'!BM19+'Volume TU South'!BM19</f>
        <v>302.31600000000003</v>
      </c>
      <c r="BN19" s="11">
        <f>'Volume TU North'!BN19+'Volume TU South'!BN19</f>
        <v>303.03199999999998</v>
      </c>
      <c r="BO19" s="11">
        <f>'Volume TU North'!BO19+'Volume TU South'!BO19</f>
        <v>188.57</v>
      </c>
      <c r="BQ19" s="11">
        <f>'Volume TU North'!BQ19+'Volume TU South'!BQ19</f>
        <v>277.14600000000002</v>
      </c>
      <c r="BR19" s="11">
        <f>'Volume TU North'!BR19+'Volume TU South'!BR19</f>
        <v>272.464</v>
      </c>
      <c r="BS19" s="11">
        <f>'Volume TU North'!BS19+'Volume TU South'!BS19</f>
        <v>295.072</v>
      </c>
      <c r="BT19" s="11">
        <f>'Volume TU North'!BT19+'Volume TU South'!BT19</f>
        <v>288.31200000000001</v>
      </c>
      <c r="BU19" s="11">
        <f>'Volume TU North'!BU19+'Volume TU South'!BU19</f>
        <v>298.50599999999997</v>
      </c>
      <c r="BV19" s="11">
        <f>'Volume TU North'!BV19+'Volume TU South'!BV19</f>
        <v>273.60000000000002</v>
      </c>
      <c r="BW19" s="11">
        <f>'Volume TU North'!BW19+'Volume TU South'!BW19</f>
        <v>0</v>
      </c>
      <c r="BX19" s="11">
        <f>'Volume TU North'!BX19+'Volume TU South'!BX19</f>
        <v>0</v>
      </c>
      <c r="BY19" s="11">
        <f>'Volume TU North'!BY19+'Volume TU South'!BY19</f>
        <v>0</v>
      </c>
      <c r="BZ19" s="11">
        <f>'Volume TU North'!BZ19+'Volume TU South'!BZ19</f>
        <v>0</v>
      </c>
      <c r="CA19" s="11">
        <f>'Volume TU North'!CA19+'Volume TU South'!CA19</f>
        <v>0</v>
      </c>
      <c r="CB19" s="11">
        <f>'Volume TU North'!CB19+'Volume TU South'!CB19</f>
        <v>0</v>
      </c>
    </row>
    <row r="20" spans="2:80" ht="15.75" x14ac:dyDescent="0.25">
      <c r="B20" s="10" t="s">
        <v>115</v>
      </c>
      <c r="C20" s="43"/>
      <c r="D20" s="11">
        <f>'Volume TU North'!D20+'Volume TU South'!D20</f>
        <v>63.997999999999998</v>
      </c>
      <c r="E20" s="11">
        <f>'Volume TU North'!E20+'Volume TU South'!E20</f>
        <v>75.308000000000007</v>
      </c>
      <c r="F20" s="11">
        <f>'Volume TU North'!F20+'Volume TU South'!F20</f>
        <v>84.034999999999997</v>
      </c>
      <c r="G20" s="11">
        <f>'Volume TU North'!G20+'Volume TU South'!G20</f>
        <v>85.867000000000004</v>
      </c>
      <c r="H20" s="11">
        <f>'Volume TU North'!H20+'Volume TU South'!H20</f>
        <v>78.944000000000003</v>
      </c>
      <c r="I20" s="11">
        <f>'Volume TU North'!I20+'Volume TU South'!I20</f>
        <v>97.022999999999996</v>
      </c>
      <c r="J20" s="11">
        <f>'Volume TU North'!J20+'Volume TU South'!J20</f>
        <v>102.803</v>
      </c>
      <c r="K20" s="11">
        <f>'Volume TU North'!K20+'Volume TU South'!K20</f>
        <v>111.39700000000001</v>
      </c>
      <c r="L20" s="11">
        <f>'Volume TU North'!L20+'Volume TU South'!L20</f>
        <v>105.209</v>
      </c>
      <c r="M20" s="11">
        <f>'Volume TU North'!M20+'Volume TU South'!M20</f>
        <v>100.83</v>
      </c>
      <c r="N20" s="11">
        <f>'Volume TU North'!N20+'Volume TU South'!N20</f>
        <v>97.067999999999998</v>
      </c>
      <c r="O20" s="11">
        <f>'Volume TU North'!O20+'Volume TU South'!O20</f>
        <v>92.293000000000006</v>
      </c>
      <c r="Q20" s="11">
        <f>'Volume TU North'!Q20+'Volume TU South'!Q20</f>
        <v>101.41200000000001</v>
      </c>
      <c r="R20" s="11">
        <f>'Volume TU North'!R20+'Volume TU South'!R20</f>
        <v>87.427000000000007</v>
      </c>
      <c r="S20" s="11">
        <f>'Volume TU North'!S20+'Volume TU South'!S20</f>
        <v>94.281999999999996</v>
      </c>
      <c r="T20" s="11">
        <f>'Volume TU North'!T20+'Volume TU South'!T20</f>
        <v>92.403000000000006</v>
      </c>
      <c r="U20" s="11">
        <f>'Volume TU North'!U20+'Volume TU South'!U20</f>
        <v>101.154</v>
      </c>
      <c r="V20" s="11">
        <f>'Volume TU North'!V20+'Volume TU South'!V20</f>
        <v>82.278999999999996</v>
      </c>
      <c r="W20" s="11">
        <f>'Volume TU North'!W20+'Volume TU South'!W20</f>
        <v>101.848</v>
      </c>
      <c r="X20" s="11">
        <f>'Volume TU North'!X20+'Volume TU South'!X20</f>
        <v>102.581</v>
      </c>
      <c r="Y20" s="11">
        <f>'Volume TU North'!Y20+'Volume TU South'!Y20</f>
        <v>93.915999999999997</v>
      </c>
      <c r="Z20" s="11">
        <f>'Volume TU North'!Z20+'Volume TU South'!Z20</f>
        <v>100.30500000000001</v>
      </c>
      <c r="AA20" s="11">
        <f>'Volume TU North'!AA20+'Volume TU South'!AA20</f>
        <v>75.057000000000002</v>
      </c>
      <c r="AB20" s="11">
        <f>'Volume TU North'!AB20+'Volume TU South'!AB20</f>
        <v>86.501999999999995</v>
      </c>
      <c r="AD20" s="11">
        <f>'Volume TU North'!AD20+'Volume TU South'!AD20</f>
        <v>79.734999999999999</v>
      </c>
      <c r="AE20" s="11">
        <f>'Volume TU North'!AE20+'Volume TU South'!AE20</f>
        <v>78.171999999999997</v>
      </c>
      <c r="AF20" s="11">
        <f>'Volume TU North'!AF20+'Volume TU South'!AF20</f>
        <v>91.382000000000005</v>
      </c>
      <c r="AG20" s="11">
        <f>'Volume TU North'!AG20+'Volume TU South'!AG20</f>
        <v>78.183999999999997</v>
      </c>
      <c r="AH20" s="11">
        <f>'Volume TU North'!AH20+'Volume TU South'!AH20</f>
        <v>82.296999999999997</v>
      </c>
      <c r="AI20" s="11">
        <f>'Volume TU North'!AI20+'Volume TU South'!AI20</f>
        <v>81.956000000000003</v>
      </c>
      <c r="AJ20" s="11">
        <f>'Volume TU North'!AJ20+'Volume TU South'!AJ20</f>
        <v>83.495000000000005</v>
      </c>
      <c r="AK20" s="11">
        <f>'Volume TU North'!AK20+'Volume TU South'!AK20</f>
        <v>82.566999999999993</v>
      </c>
      <c r="AL20" s="11">
        <f>'Volume TU North'!AL20+'Volume TU South'!AL20</f>
        <v>89.221999999999994</v>
      </c>
      <c r="AM20" s="11">
        <f>'Volume TU North'!AM20+'Volume TU South'!AM20</f>
        <v>95.337000000000003</v>
      </c>
      <c r="AN20" s="11">
        <f>'Volume TU North'!AN20+'Volume TU South'!AN20</f>
        <v>95.387</v>
      </c>
      <c r="AO20" s="11">
        <f>'Volume TU North'!AO20+'Volume TU South'!AO20</f>
        <v>69.846999999999994</v>
      </c>
      <c r="AQ20" s="11">
        <f>'Volume TU North'!AQ20+'Volume TU South'!AQ20</f>
        <v>86.203999999999994</v>
      </c>
      <c r="AR20" s="11">
        <f>'Volume TU North'!AR20+'Volume TU South'!AR20</f>
        <v>82.105999999999995</v>
      </c>
      <c r="AS20" s="11">
        <f>'Volume TU North'!AS20+'Volume TU South'!AS20</f>
        <v>82.644000000000005</v>
      </c>
      <c r="AT20" s="11">
        <f>'Volume TU North'!AT20+'Volume TU South'!AT20</f>
        <v>76.054000000000002</v>
      </c>
      <c r="AU20" s="11">
        <f>'Volume TU North'!AU20+'Volume TU South'!AU20</f>
        <v>87.521000000000001</v>
      </c>
      <c r="AV20" s="11">
        <f>'Volume TU North'!AV20+'Volume TU South'!AV20</f>
        <v>90.51</v>
      </c>
      <c r="AW20" s="11">
        <f>'Volume TU North'!AW20+'Volume TU South'!AW20</f>
        <v>94.313999999999993</v>
      </c>
      <c r="AX20" s="11">
        <f>'Volume TU North'!AX20+'Volume TU South'!AX20</f>
        <v>103.953</v>
      </c>
      <c r="AY20" s="11">
        <f>'Volume TU North'!AY20+'Volume TU South'!AY20</f>
        <v>97.713999999999999</v>
      </c>
      <c r="AZ20" s="11">
        <f>'Volume TU North'!AZ20+'Volume TU South'!AZ20</f>
        <v>100.559</v>
      </c>
      <c r="BA20" s="11">
        <f>'Volume TU North'!BA20+'Volume TU South'!BA20</f>
        <v>87.456000000000003</v>
      </c>
      <c r="BB20" s="11">
        <f>'Volume TU North'!BB20+'Volume TU South'!BB20</f>
        <v>79.257999999999996</v>
      </c>
      <c r="BD20" s="11">
        <f>'Volume TU North'!BD20+'Volume TU South'!BD20</f>
        <v>89.27</v>
      </c>
      <c r="BE20" s="11">
        <f>'Volume TU North'!BE20+'Volume TU South'!BE20</f>
        <v>92.811000000000007</v>
      </c>
      <c r="BF20" s="11">
        <f>'Volume TU North'!BF20+'Volume TU South'!BF20</f>
        <v>60.804000000000002</v>
      </c>
      <c r="BG20" s="11">
        <f>'Volume TU North'!BG20+'Volume TU South'!BG20</f>
        <v>90.418999999999997</v>
      </c>
      <c r="BH20" s="11">
        <f>'Volume TU North'!BH20+'Volume TU South'!BH20</f>
        <v>102.468</v>
      </c>
      <c r="BI20" s="11">
        <f>'Volume TU North'!BI20+'Volume TU South'!BI20</f>
        <v>92.522999999999996</v>
      </c>
      <c r="BJ20" s="11">
        <f>'Volume TU North'!BJ20+'Volume TU South'!BJ20</f>
        <v>89.373000000000005</v>
      </c>
      <c r="BK20" s="11">
        <f>'Volume TU North'!BK20+'Volume TU South'!BK20</f>
        <v>98.649000000000001</v>
      </c>
      <c r="BL20" s="11">
        <f>'Volume TU North'!BL20+'Volume TU South'!BL20</f>
        <v>94.611000000000004</v>
      </c>
      <c r="BM20" s="11">
        <f>'Volume TU North'!BM20+'Volume TU South'!BM20</f>
        <v>113.919</v>
      </c>
      <c r="BN20" s="11">
        <f>'Volume TU North'!BN20+'Volume TU South'!BN20</f>
        <v>101.962</v>
      </c>
      <c r="BO20" s="11">
        <f>'Volume TU North'!BO20+'Volume TU South'!BO20</f>
        <v>86.102999999999994</v>
      </c>
      <c r="BQ20" s="11">
        <f>'Volume TU North'!BQ20+'Volume TU South'!BQ20</f>
        <v>95.335999999999999</v>
      </c>
      <c r="BR20" s="11">
        <f>'Volume TU North'!BR20+'Volume TU South'!BR20</f>
        <v>88.218999999999994</v>
      </c>
      <c r="BS20" s="11">
        <f>'Volume TU North'!BS20+'Volume TU South'!BS20</f>
        <v>110.014</v>
      </c>
      <c r="BT20" s="11">
        <f>'Volume TU North'!BT20+'Volume TU South'!BT20</f>
        <v>110.886</v>
      </c>
      <c r="BU20" s="11">
        <f>'Volume TU North'!BU20+'Volume TU South'!BU20</f>
        <v>111.273</v>
      </c>
      <c r="BV20" s="11">
        <f>'Volume TU North'!BV20+'Volume TU South'!BV20</f>
        <v>101.712</v>
      </c>
      <c r="BW20" s="11">
        <f>'Volume TU North'!BW20+'Volume TU South'!BW20</f>
        <v>0</v>
      </c>
      <c r="BX20" s="11">
        <f>'Volume TU North'!BX20+'Volume TU South'!BX20</f>
        <v>0</v>
      </c>
      <c r="BY20" s="11">
        <f>'Volume TU North'!BY20+'Volume TU South'!BY20</f>
        <v>0</v>
      </c>
      <c r="BZ20" s="11">
        <f>'Volume TU North'!BZ20+'Volume TU South'!BZ20</f>
        <v>0</v>
      </c>
      <c r="CA20" s="11">
        <f>'Volume TU North'!CA20+'Volume TU South'!CA20</f>
        <v>0</v>
      </c>
      <c r="CB20" s="11">
        <f>'Volume TU North'!CB20+'Volume TU South'!CB20</f>
        <v>0</v>
      </c>
    </row>
    <row r="21" spans="2:80" ht="15.75" x14ac:dyDescent="0.25">
      <c r="B21" s="10" t="s">
        <v>116</v>
      </c>
      <c r="C21" s="43"/>
      <c r="D21" s="11">
        <f>'Volume TU North'!D21+'Volume TU South'!D21</f>
        <v>211.8</v>
      </c>
      <c r="E21" s="11">
        <f>'Volume TU North'!E21+'Volume TU South'!E21</f>
        <v>153.81899999999999</v>
      </c>
      <c r="F21" s="11">
        <f>'Volume TU North'!F21+'Volume TU South'!F21</f>
        <v>195.96100000000001</v>
      </c>
      <c r="G21" s="11">
        <f>'Volume TU North'!G21+'Volume TU South'!G21</f>
        <v>207.42</v>
      </c>
      <c r="H21" s="11">
        <f>'Volume TU North'!H21+'Volume TU South'!H21</f>
        <v>260.13200000000001</v>
      </c>
      <c r="I21" s="11">
        <f>'Volume TU North'!I21+'Volume TU South'!I21</f>
        <v>258.27800000000002</v>
      </c>
      <c r="J21" s="11">
        <f>'Volume TU North'!J21+'Volume TU South'!J21</f>
        <v>285.45699999999999</v>
      </c>
      <c r="K21" s="11">
        <f>'Volume TU North'!K21+'Volume TU South'!K21</f>
        <v>298.40100000000001</v>
      </c>
      <c r="L21" s="11">
        <f>'Volume TU North'!L21+'Volume TU South'!L21</f>
        <v>248.76900000000001</v>
      </c>
      <c r="M21" s="11">
        <f>'Volume TU North'!M21+'Volume TU South'!M21</f>
        <v>233.19800000000001</v>
      </c>
      <c r="N21" s="11">
        <f>'Volume TU North'!N21+'Volume TU South'!N21</f>
        <v>231.054</v>
      </c>
      <c r="O21" s="11">
        <f>'Volume TU North'!O21+'Volume TU South'!O21</f>
        <v>211.88900000000001</v>
      </c>
      <c r="Q21" s="11">
        <f>'Volume TU North'!Q21+'Volume TU South'!Q21</f>
        <v>245.50899999999999</v>
      </c>
      <c r="R21" s="11">
        <f>'Volume TU North'!R21+'Volume TU South'!R21</f>
        <v>254.959</v>
      </c>
      <c r="S21" s="11">
        <f>'Volume TU North'!S21+'Volume TU South'!S21</f>
        <v>255.75800000000001</v>
      </c>
      <c r="T21" s="11">
        <f>'Volume TU North'!T21+'Volume TU South'!T21</f>
        <v>248.41300000000001</v>
      </c>
      <c r="U21" s="11">
        <f>'Volume TU North'!U21+'Volume TU South'!U21</f>
        <v>288.53100000000001</v>
      </c>
      <c r="V21" s="11">
        <f>'Volume TU North'!V21+'Volume TU South'!V21</f>
        <v>314.09300000000002</v>
      </c>
      <c r="W21" s="11">
        <f>'Volume TU North'!W21+'Volume TU South'!W21</f>
        <v>299.09500000000003</v>
      </c>
      <c r="X21" s="11">
        <f>'Volume TU North'!X21+'Volume TU South'!X21</f>
        <v>298.66800000000001</v>
      </c>
      <c r="Y21" s="11">
        <f>'Volume TU North'!Y21+'Volume TU South'!Y21</f>
        <v>293.64600000000002</v>
      </c>
      <c r="Z21" s="11">
        <f>'Volume TU North'!Z21+'Volume TU South'!Z21</f>
        <v>287.44</v>
      </c>
      <c r="AA21" s="11">
        <f>'Volume TU North'!AA21+'Volume TU South'!AA21</f>
        <v>290.50099999999998</v>
      </c>
      <c r="AB21" s="11">
        <f>'Volume TU North'!AB21+'Volume TU South'!AB21</f>
        <v>279.399</v>
      </c>
      <c r="AD21" s="11">
        <f>'Volume TU North'!AD21+'Volume TU South'!AD21</f>
        <v>286.81099999999998</v>
      </c>
      <c r="AE21" s="11">
        <f>'Volume TU North'!AE21+'Volume TU South'!AE21</f>
        <v>265.82100000000003</v>
      </c>
      <c r="AF21" s="11">
        <f>'Volume TU North'!AF21+'Volume TU South'!AF21</f>
        <v>285.54599999999999</v>
      </c>
      <c r="AG21" s="11">
        <f>'Volume TU North'!AG21+'Volume TU South'!AG21</f>
        <v>311.61900000000003</v>
      </c>
      <c r="AH21" s="11">
        <f>'Volume TU North'!AH21+'Volume TU South'!AH21</f>
        <v>344.58100000000002</v>
      </c>
      <c r="AI21" s="11">
        <f>'Volume TU North'!AI21+'Volume TU South'!AI21</f>
        <v>294.50099999999998</v>
      </c>
      <c r="AJ21" s="11">
        <f>'Volume TU North'!AJ21+'Volume TU South'!AJ21</f>
        <v>310.20100000000002</v>
      </c>
      <c r="AK21" s="11">
        <f>'Volume TU North'!AK21+'Volume TU South'!AK21</f>
        <v>314.10399999999998</v>
      </c>
      <c r="AL21" s="11">
        <f>'Volume TU North'!AL21+'Volume TU South'!AL21</f>
        <v>309.69200000000001</v>
      </c>
      <c r="AM21" s="11">
        <f>'Volume TU North'!AM21+'Volume TU South'!AM21</f>
        <v>316.28500000000003</v>
      </c>
      <c r="AN21" s="11">
        <f>'Volume TU North'!AN21+'Volume TU South'!AN21</f>
        <v>297.774</v>
      </c>
      <c r="AO21" s="11">
        <f>'Volume TU North'!AO21+'Volume TU South'!AO21</f>
        <v>301.62400000000002</v>
      </c>
      <c r="AQ21" s="11">
        <f>'Volume TU North'!AQ21+'Volume TU South'!AQ21</f>
        <v>196.91499999999999</v>
      </c>
      <c r="AR21" s="11">
        <f>'Volume TU North'!AR21+'Volume TU South'!AR21</f>
        <v>138.12799999999999</v>
      </c>
      <c r="AS21" s="11">
        <f>'Volume TU North'!AS21+'Volume TU South'!AS21</f>
        <v>176.47900000000001</v>
      </c>
      <c r="AT21" s="11">
        <f>'Volume TU North'!AT21+'Volume TU South'!AT21</f>
        <v>249.239</v>
      </c>
      <c r="AU21" s="11">
        <f>'Volume TU North'!AU21+'Volume TU South'!AU21</f>
        <v>250.441</v>
      </c>
      <c r="AV21" s="11">
        <f>'Volume TU North'!AV21+'Volume TU South'!AV21</f>
        <v>295.601</v>
      </c>
      <c r="AW21" s="11">
        <f>'Volume TU North'!AW21+'Volume TU South'!AW21</f>
        <v>335.76400000000001</v>
      </c>
      <c r="AX21" s="11">
        <f>'Volume TU North'!AX21+'Volume TU South'!AX21</f>
        <v>321.81599999999997</v>
      </c>
      <c r="AY21" s="11">
        <f>'Volume TU North'!AY21+'Volume TU South'!AY21</f>
        <v>295.01799999999997</v>
      </c>
      <c r="AZ21" s="11">
        <f>'Volume TU North'!AZ21+'Volume TU South'!AZ21</f>
        <v>271.04000000000002</v>
      </c>
      <c r="BA21" s="11">
        <f>'Volume TU North'!BA21+'Volume TU South'!BA21</f>
        <v>231.43100000000001</v>
      </c>
      <c r="BB21" s="11">
        <f>'Volume TU North'!BB21+'Volume TU South'!BB21</f>
        <v>81.828999999999994</v>
      </c>
      <c r="BD21" s="11">
        <f>'Volume TU North'!BD21+'Volume TU South'!BD21</f>
        <v>128.81700000000001</v>
      </c>
      <c r="BE21" s="11">
        <f>'Volume TU North'!BE21+'Volume TU South'!BE21</f>
        <v>205.73</v>
      </c>
      <c r="BF21" s="11">
        <f>'Volume TU North'!BF21+'Volume TU South'!BF21</f>
        <v>167.31</v>
      </c>
      <c r="BG21" s="11">
        <f>'Volume TU North'!BG21+'Volume TU South'!BG21</f>
        <v>297.27699999999999</v>
      </c>
      <c r="BH21" s="11">
        <f>'Volume TU North'!BH21+'Volume TU South'!BH21</f>
        <v>206.13200000000001</v>
      </c>
      <c r="BI21" s="11">
        <f>'Volume TU North'!BI21+'Volume TU South'!BI21</f>
        <v>187.11600000000001</v>
      </c>
      <c r="BJ21" s="11">
        <f>'Volume TU North'!BJ21+'Volume TU South'!BJ21</f>
        <v>245.15199999999999</v>
      </c>
      <c r="BK21" s="11">
        <f>'Volume TU North'!BK21+'Volume TU South'!BK21</f>
        <v>264.995</v>
      </c>
      <c r="BL21" s="11">
        <f>'Volume TU North'!BL21+'Volume TU South'!BL21</f>
        <v>261.91800000000001</v>
      </c>
      <c r="BM21" s="11">
        <f>'Volume TU North'!BM21+'Volume TU South'!BM21</f>
        <v>34.887999999999998</v>
      </c>
      <c r="BN21" s="11">
        <f>'Volume TU North'!BN21+'Volume TU South'!BN21</f>
        <v>3.6019999999999999</v>
      </c>
      <c r="BO21" s="11">
        <f>'Volume TU North'!BO21+'Volume TU South'!BO21</f>
        <v>93.695999999999998</v>
      </c>
      <c r="BQ21" s="11">
        <f>'Volume TU North'!BQ21+'Volume TU South'!BQ21</f>
        <v>94.242999999999995</v>
      </c>
      <c r="BR21" s="11">
        <f>'Volume TU North'!BR21+'Volume TU South'!BR21</f>
        <v>171.851</v>
      </c>
      <c r="BS21" s="11">
        <f>'Volume TU North'!BS21+'Volume TU South'!BS21</f>
        <v>227.42099999999999</v>
      </c>
      <c r="BT21" s="11">
        <f>'Volume TU North'!BT21+'Volume TU South'!BT21</f>
        <v>244.43799999999999</v>
      </c>
      <c r="BU21" s="11">
        <f>'Volume TU North'!BU21+'Volume TU South'!BU21</f>
        <v>265.93299999999999</v>
      </c>
      <c r="BV21" s="11">
        <f>'Volume TU North'!BV21+'Volume TU South'!BV21</f>
        <v>232.54</v>
      </c>
      <c r="BW21" s="11">
        <f>'Volume TU North'!BW21+'Volume TU South'!BW21</f>
        <v>0</v>
      </c>
      <c r="BX21" s="11">
        <f>'Volume TU North'!BX21+'Volume TU South'!BX21</f>
        <v>0</v>
      </c>
      <c r="BY21" s="11">
        <f>'Volume TU North'!BY21+'Volume TU South'!BY21</f>
        <v>0</v>
      </c>
      <c r="BZ21" s="11">
        <f>'Volume TU North'!BZ21+'Volume TU South'!BZ21</f>
        <v>0</v>
      </c>
      <c r="CA21" s="11">
        <f>'Volume TU North'!CA21+'Volume TU South'!CA21</f>
        <v>0</v>
      </c>
      <c r="CB21" s="11">
        <f>'Volume TU North'!CB21+'Volume TU South'!CB21</f>
        <v>0</v>
      </c>
    </row>
    <row r="23" spans="2:80" ht="15.75" x14ac:dyDescent="0.25">
      <c r="B23" s="6" t="s">
        <v>195</v>
      </c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</row>
    <row r="24" spans="2:80" ht="15.75" x14ac:dyDescent="0.25">
      <c r="B24" s="12" t="s">
        <v>132</v>
      </c>
      <c r="D24" s="11">
        <f>'Rumo DB'!C10/1000</f>
        <v>563.94399999999996</v>
      </c>
      <c r="E24" s="11">
        <f>'Rumo DB'!D10/1000</f>
        <v>1034.725146</v>
      </c>
      <c r="F24" s="11">
        <f>'Rumo DB'!E10/1000</f>
        <v>1256.2875680000002</v>
      </c>
      <c r="G24" s="11">
        <f>'Rumo DB'!F10/1000</f>
        <v>790.29090199999996</v>
      </c>
      <c r="H24" s="11">
        <f>'Rumo DB'!G10/1000</f>
        <v>1385.839786</v>
      </c>
      <c r="I24" s="11">
        <f>'Rumo DB'!H10/1000</f>
        <v>1337.2284069999998</v>
      </c>
      <c r="J24" s="11">
        <f>'Rumo DB'!I10/1000</f>
        <v>1446.5915230000001</v>
      </c>
      <c r="K24" s="11">
        <f>'Rumo DB'!J10/1000</f>
        <v>1370.670883</v>
      </c>
      <c r="L24" s="11">
        <f>'Rumo DB'!K10/1000</f>
        <v>1335.4415190000002</v>
      </c>
      <c r="M24" s="11">
        <f>'Rumo DB'!L10/1000</f>
        <v>1002.999902</v>
      </c>
      <c r="N24" s="11">
        <f>'Rumo DB'!M10/1000</f>
        <v>991.27300100000002</v>
      </c>
      <c r="O24" s="11">
        <f>'Rumo DB'!N10/1000</f>
        <v>598.403908</v>
      </c>
      <c r="Q24" s="11">
        <f>'Rumo DB'!P10/1000</f>
        <v>448.69178600000004</v>
      </c>
      <c r="R24" s="11">
        <f>'Rumo DB'!Q10/1000</f>
        <v>990.33767399999999</v>
      </c>
      <c r="S24" s="11">
        <f>'Rumo DB'!R10/1000</f>
        <v>1062.339528</v>
      </c>
      <c r="T24" s="11">
        <f>'Rumo DB'!S10/1000</f>
        <v>728.49934499999995</v>
      </c>
      <c r="U24" s="11">
        <f>'Rumo DB'!T10/1000</f>
        <v>1386.04321</v>
      </c>
      <c r="V24" s="11">
        <f>'Rumo DB'!U10/1000</f>
        <v>1177.1301960000001</v>
      </c>
      <c r="W24" s="11">
        <f>'Rumo DB'!V10/1000</f>
        <v>1198.89724</v>
      </c>
      <c r="X24" s="11">
        <f>'Rumo DB'!W10/1000</f>
        <v>1305.7225740000001</v>
      </c>
      <c r="Y24" s="11">
        <f>'Rumo DB'!X10/1000</f>
        <v>1462.392844</v>
      </c>
      <c r="Z24" s="11">
        <f>'Rumo DB'!Y10/1000</f>
        <v>1422.8486189999999</v>
      </c>
      <c r="AA24" s="11">
        <f>'Rumo DB'!Z10/1000</f>
        <v>1202.030622</v>
      </c>
      <c r="AB24" s="11">
        <f>'Rumo DB'!AA10/1000</f>
        <v>748.33121099999994</v>
      </c>
      <c r="AD24" s="11">
        <f>'Rumo DB'!AC10/1000</f>
        <v>575.25229800000011</v>
      </c>
      <c r="AE24" s="11">
        <f>'Rumo DB'!AD10/1000</f>
        <v>894.19707600000004</v>
      </c>
      <c r="AF24" s="11">
        <f>'Rumo DB'!AE10/1000</f>
        <v>1004.462753</v>
      </c>
      <c r="AG24" s="11">
        <f>'Rumo DB'!AF10/1000</f>
        <v>770.34461599999997</v>
      </c>
      <c r="AH24" s="11">
        <f>'Rumo DB'!AG10/1000</f>
        <v>860.54832499999998</v>
      </c>
      <c r="AI24" s="11">
        <f>'Rumo DB'!AH10/1000</f>
        <v>1041.4643060000001</v>
      </c>
      <c r="AJ24" s="11">
        <f>'Rumo DB'!AI10/1000</f>
        <v>1139.3327389999999</v>
      </c>
      <c r="AK24" s="11">
        <f>'Rumo DB'!AJ10/1000</f>
        <v>1028.6506129999998</v>
      </c>
      <c r="AL24" s="11">
        <f>'Rumo DB'!AK10/1000</f>
        <v>1300.371042</v>
      </c>
      <c r="AM24" s="11">
        <f>'Rumo DB'!AL10/1000</f>
        <v>578.96342099999993</v>
      </c>
      <c r="AN24" s="11">
        <f>'Rumo DB'!AM10/1000</f>
        <v>1127.2850169999999</v>
      </c>
      <c r="AO24" s="11">
        <f>'Rumo DB'!AN10/1000</f>
        <v>1079.664777</v>
      </c>
      <c r="AQ24" s="11">
        <f>'Rumo DB'!AP10/1000</f>
        <v>849.24155000000007</v>
      </c>
      <c r="AR24" s="11">
        <f>'Rumo DB'!AQ10/1000</f>
        <v>848.43707999999992</v>
      </c>
      <c r="AS24" s="11">
        <f>'Rumo DB'!AR10/1000</f>
        <v>1122.6431399999999</v>
      </c>
      <c r="AT24" s="11">
        <f>'Rumo DB'!AS10/1000</f>
        <v>820.90233000000001</v>
      </c>
      <c r="AU24" s="11">
        <f>'Rumo DB'!AT10/1000</f>
        <v>683.43934000000002</v>
      </c>
      <c r="AV24" s="11">
        <f>'Rumo DB'!AU10/1000</f>
        <v>1123.12553</v>
      </c>
      <c r="AW24" s="11">
        <f>'Rumo DB'!AV10/1000</f>
        <v>1175.6769299999999</v>
      </c>
      <c r="AX24" s="11">
        <f>'Rumo DB'!AW10/1000</f>
        <v>971.10751000000005</v>
      </c>
      <c r="AY24" s="11">
        <f>'Rumo DB'!AX10/1000</f>
        <v>953.16534000000001</v>
      </c>
      <c r="AZ24" s="11">
        <f>'Rumo DB'!AY10/1000</f>
        <v>1148.33692</v>
      </c>
      <c r="BA24" s="11">
        <f>'Rumo DB'!AZ10/1000</f>
        <v>766.63091000000009</v>
      </c>
      <c r="BB24" s="11">
        <f>'Rumo DB'!BA10/1000</f>
        <v>750.42047000000002</v>
      </c>
      <c r="BD24" s="11">
        <f>'Rumo DB'!BC10/1000</f>
        <v>593.45799</v>
      </c>
      <c r="BE24" s="11">
        <f>'Rumo DB'!BD10/1000</f>
        <v>844.55329000000006</v>
      </c>
      <c r="BF24" s="11">
        <f>'Rumo DB'!BE10/1000</f>
        <v>1106.75332</v>
      </c>
      <c r="BG24" s="11">
        <f>'Rumo DB'!BF10/1000</f>
        <v>1257.8714399999999</v>
      </c>
      <c r="BH24" s="11">
        <f>'Rumo DB'!BG10/1000</f>
        <v>1654.9123300000001</v>
      </c>
      <c r="BI24" s="11">
        <f>'Rumo DB'!BH10/1000</f>
        <v>1210.7697599999999</v>
      </c>
      <c r="BJ24" s="11">
        <f>'Rumo DB'!BI10/1000</f>
        <v>1452.7168700000002</v>
      </c>
      <c r="BK24" s="11">
        <f>'Rumo DB'!BJ10/1000</f>
        <v>1502.8918899999999</v>
      </c>
      <c r="BL24" s="11">
        <f>'Rumo DB'!BK10/1000</f>
        <v>1289.8112900000001</v>
      </c>
      <c r="BM24" s="11">
        <f>'Rumo DB'!BL10/1000</f>
        <v>1181.0653300000001</v>
      </c>
      <c r="BN24" s="11">
        <f>'Rumo DB'!BM10/1000</f>
        <v>1208.73676</v>
      </c>
      <c r="BO24" s="11">
        <f>'Rumo DB'!BN10/1000</f>
        <v>1143.1041399999999</v>
      </c>
      <c r="BQ24" s="11">
        <f>'Rumo DB'!BP10/1000</f>
        <v>644.08199999999999</v>
      </c>
      <c r="BR24" s="11">
        <f>'Rumo DB'!BQ10/1000</f>
        <v>845.28908999999999</v>
      </c>
      <c r="BS24" s="11">
        <f>'Rumo DB'!BR10/1000</f>
        <v>1374.48848</v>
      </c>
      <c r="BT24" s="11">
        <f>'Rumo DB'!BS10/1000</f>
        <v>1178.8648700000001</v>
      </c>
      <c r="BU24" s="11">
        <f>'Rumo DB'!BT10/1000</f>
        <v>1286.0656000000001</v>
      </c>
      <c r="BV24" s="11">
        <f>'Rumo DB'!BU10/1000</f>
        <v>1171.8168780000001</v>
      </c>
      <c r="BW24" s="11">
        <f>'Rumo DB'!BV10/1000</f>
        <v>0</v>
      </c>
      <c r="BX24" s="11">
        <f>'Rumo DB'!BW10/1000</f>
        <v>0</v>
      </c>
      <c r="BY24" s="11">
        <f>'Rumo DB'!BX10/1000</f>
        <v>0</v>
      </c>
      <c r="BZ24" s="11">
        <f>'Rumo DB'!BY10/1000</f>
        <v>0</v>
      </c>
      <c r="CA24" s="11">
        <f>'Rumo DB'!BZ10/1000</f>
        <v>0</v>
      </c>
      <c r="CB24" s="11">
        <f>'Rumo DB'!CA10/1000</f>
        <v>0</v>
      </c>
    </row>
    <row r="25" spans="2:80" ht="15.75" x14ac:dyDescent="0.25">
      <c r="B25" s="12" t="s">
        <v>133</v>
      </c>
      <c r="D25" s="11">
        <f>'Rumo DB'!C11/1000</f>
        <v>729.09867399999996</v>
      </c>
      <c r="E25" s="11">
        <f>'Rumo DB'!D11/1000</f>
        <v>1067.7981090000001</v>
      </c>
      <c r="F25" s="11">
        <f>'Rumo DB'!E11/1000</f>
        <v>886.89300000000003</v>
      </c>
      <c r="G25" s="11">
        <f>'Rumo DB'!F11/1000</f>
        <v>179.87980999999999</v>
      </c>
      <c r="H25" s="11">
        <f>'Rumo DB'!G11/1000</f>
        <v>429.34505999999999</v>
      </c>
      <c r="I25" s="11">
        <f>'Rumo DB'!H11/1000</f>
        <v>573.34385999999995</v>
      </c>
      <c r="J25" s="11">
        <f>'Rumo DB'!I11/1000</f>
        <v>466.91241899999977</v>
      </c>
      <c r="K25" s="11">
        <f>'Rumo DB'!J11/1000</f>
        <v>531.46580699999981</v>
      </c>
      <c r="L25" s="11">
        <f>'Rumo DB'!K11/1000</f>
        <v>496.56652200000002</v>
      </c>
      <c r="M25" s="11">
        <f>'Rumo DB'!L11/1000</f>
        <v>561.48228700000004</v>
      </c>
      <c r="N25" s="11">
        <f>'Rumo DB'!M11/1000</f>
        <v>420.73100800000026</v>
      </c>
      <c r="O25" s="11">
        <f>'Rumo DB'!N11/1000</f>
        <v>254.09882099999996</v>
      </c>
      <c r="Q25" s="11">
        <f>'Rumo DB'!P11/1000</f>
        <v>213.88675000000001</v>
      </c>
      <c r="R25" s="11">
        <f>'Rumo DB'!Q11/1000</f>
        <v>340.74869999999993</v>
      </c>
      <c r="S25" s="11">
        <f>'Rumo DB'!R11/1000</f>
        <v>306.41654399999999</v>
      </c>
      <c r="T25" s="11">
        <f>'Rumo DB'!S11/1000</f>
        <v>241.59591900000007</v>
      </c>
      <c r="U25" s="11">
        <f>'Rumo DB'!T11/1000</f>
        <v>533.24844799999994</v>
      </c>
      <c r="V25" s="11">
        <f>'Rumo DB'!U11/1000</f>
        <v>538.28774500000009</v>
      </c>
      <c r="W25" s="11">
        <f>'Rumo DB'!V11/1000</f>
        <v>399.64013400000022</v>
      </c>
      <c r="X25" s="11">
        <f>'Rumo DB'!W11/1000</f>
        <v>433.39075900000006</v>
      </c>
      <c r="Y25" s="11">
        <f>'Rumo DB'!X11/1000</f>
        <v>475.42910099999983</v>
      </c>
      <c r="Z25" s="11">
        <f>'Rumo DB'!Y11/1000</f>
        <v>451.94466299999971</v>
      </c>
      <c r="AA25" s="11">
        <f>'Rumo DB'!Z11/1000</f>
        <v>371.50363100000015</v>
      </c>
      <c r="AB25" s="11">
        <f>'Rumo DB'!AA11/1000</f>
        <v>218.29270100000005</v>
      </c>
      <c r="AD25" s="11">
        <f>'Rumo DB'!AC11/1000</f>
        <v>284.31497499999989</v>
      </c>
      <c r="AE25" s="11">
        <f>'Rumo DB'!AD11/1000</f>
        <v>312.54101500000002</v>
      </c>
      <c r="AF25" s="11">
        <f>'Rumo DB'!AE11/1000</f>
        <v>509.32677500000011</v>
      </c>
      <c r="AG25" s="11">
        <f>'Rumo DB'!AF11/1000</f>
        <v>240.08712500000007</v>
      </c>
      <c r="AH25" s="11">
        <f>'Rumo DB'!AG11/1000</f>
        <v>540.74277899999959</v>
      </c>
      <c r="AI25" s="11">
        <f>'Rumo DB'!AH11/1000</f>
        <v>683.71264600000018</v>
      </c>
      <c r="AJ25" s="11">
        <f>'Rumo DB'!AI11/1000</f>
        <v>440.17774200000008</v>
      </c>
      <c r="AK25" s="11">
        <f>'Rumo DB'!AJ11/1000</f>
        <v>337.17517199999992</v>
      </c>
      <c r="AL25" s="11">
        <f>'Rumo DB'!AK11/1000</f>
        <v>457.1985699999999</v>
      </c>
      <c r="AM25" s="11">
        <f>'Rumo DB'!AL11/1000</f>
        <v>356.70425999999998</v>
      </c>
      <c r="AN25" s="11">
        <f>'Rumo DB'!AM11/1000</f>
        <v>262.02019400000012</v>
      </c>
      <c r="AO25" s="11">
        <f>'Rumo DB'!AN11/1000</f>
        <v>250.21187899999998</v>
      </c>
      <c r="AQ25" s="11">
        <f>'Rumo DB'!AP11/1000</f>
        <v>366.34309999999999</v>
      </c>
      <c r="AR25" s="11">
        <f>'Rumo DB'!AQ11/1000</f>
        <v>414.35300999999998</v>
      </c>
      <c r="AS25" s="11">
        <f>'Rumo DB'!AR11/1000</f>
        <v>466.17480999999998</v>
      </c>
      <c r="AT25" s="11">
        <f>'Rumo DB'!AS11/1000</f>
        <v>274.82718</v>
      </c>
      <c r="AU25" s="11">
        <f>'Rumo DB'!AT11/1000</f>
        <v>427.63938999999999</v>
      </c>
      <c r="AV25" s="11">
        <f>'Rumo DB'!AU11/1000</f>
        <v>383.77843999999999</v>
      </c>
      <c r="AW25" s="11">
        <f>'Rumo DB'!AV11/1000</f>
        <v>266.76515999999998</v>
      </c>
      <c r="AX25" s="11">
        <f>'Rumo DB'!AW11/1000</f>
        <v>366.02146000000005</v>
      </c>
      <c r="AY25" s="11">
        <f>'Rumo DB'!AX11/1000</f>
        <v>365.69380999999998</v>
      </c>
      <c r="AZ25" s="11">
        <f>'Rumo DB'!AY11/1000</f>
        <v>353.07976000000002</v>
      </c>
      <c r="BA25" s="11">
        <f>'Rumo DB'!AZ11/1000</f>
        <v>287.01044000000002</v>
      </c>
      <c r="BB25" s="11">
        <f>'Rumo DB'!BA11/1000</f>
        <v>363.54597999999999</v>
      </c>
      <c r="BD25" s="11">
        <f>'Rumo DB'!BC11/1000</f>
        <v>389.62268</v>
      </c>
      <c r="BE25" s="11">
        <f>'Rumo DB'!BD11/1000</f>
        <v>440.34727000000004</v>
      </c>
      <c r="BF25" s="11">
        <f>'Rumo DB'!BE11/1000</f>
        <v>316.39077000000003</v>
      </c>
      <c r="BG25" s="11">
        <f>'Rumo DB'!BF11/1000</f>
        <v>472.88797</v>
      </c>
      <c r="BH25" s="11">
        <f>'Rumo DB'!BG11/1000</f>
        <v>562.33517000000006</v>
      </c>
      <c r="BI25" s="11">
        <f>'Rumo DB'!BH11/1000</f>
        <v>561.16909999999996</v>
      </c>
      <c r="BJ25" s="11">
        <f>'Rumo DB'!BI11/1000</f>
        <v>581.30233999999996</v>
      </c>
      <c r="BK25" s="11">
        <f>'Rumo DB'!BJ11/1000</f>
        <v>725.88894999999991</v>
      </c>
      <c r="BL25" s="11">
        <f>'Rumo DB'!BK11/1000</f>
        <v>722.61734000000001</v>
      </c>
      <c r="BM25" s="11">
        <f>'Rumo DB'!BL11/1000</f>
        <v>839.41719999999998</v>
      </c>
      <c r="BN25" s="11">
        <f>'Rumo DB'!BM11/1000</f>
        <v>863.48901999999998</v>
      </c>
      <c r="BO25" s="11">
        <f>'Rumo DB'!BN11/1000</f>
        <v>557.85689000000002</v>
      </c>
      <c r="BQ25" s="11">
        <f>'Rumo DB'!BP11/1000</f>
        <v>441.35472999999996</v>
      </c>
      <c r="BR25" s="11">
        <f>'Rumo DB'!BQ11/1000</f>
        <v>268.37684999999999</v>
      </c>
      <c r="BS25" s="11">
        <f>'Rumo DB'!BR11/1000</f>
        <v>368.16843999999998</v>
      </c>
      <c r="BT25" s="11">
        <f>'Rumo DB'!BS11/1000</f>
        <v>309.18083000000001</v>
      </c>
      <c r="BU25" s="11">
        <f>'Rumo DB'!BT11/1000</f>
        <v>596.12175000000002</v>
      </c>
      <c r="BV25" s="11">
        <f>'Rumo DB'!BU11/1000</f>
        <v>631.75253999999984</v>
      </c>
      <c r="BW25" s="11">
        <f>'Rumo DB'!BV11/1000</f>
        <v>0</v>
      </c>
      <c r="BX25" s="11">
        <f>'Rumo DB'!BW11/1000</f>
        <v>0</v>
      </c>
      <c r="BY25" s="11">
        <f>'Rumo DB'!BX11/1000</f>
        <v>0</v>
      </c>
      <c r="BZ25" s="11">
        <f>'Rumo DB'!BY11/1000</f>
        <v>0</v>
      </c>
      <c r="CA25" s="11">
        <f>'Rumo DB'!BZ11/1000</f>
        <v>0</v>
      </c>
      <c r="CB25" s="11">
        <f>'Rumo DB'!CA11/1000</f>
        <v>0</v>
      </c>
    </row>
  </sheetData>
  <mergeCells count="73">
    <mergeCell ref="CA4:CA5"/>
    <mergeCell ref="CB4:CB5"/>
    <mergeCell ref="BV4:BV5"/>
    <mergeCell ref="BW4:BW5"/>
    <mergeCell ref="BX4:BX5"/>
    <mergeCell ref="BY4:BY5"/>
    <mergeCell ref="BZ4:BZ5"/>
    <mergeCell ref="BQ4:BQ5"/>
    <mergeCell ref="BR4:BR5"/>
    <mergeCell ref="BS4:BS5"/>
    <mergeCell ref="BT4:BT5"/>
    <mergeCell ref="BU4:BU5"/>
    <mergeCell ref="B4:B5"/>
    <mergeCell ref="D4:D5"/>
    <mergeCell ref="E4:E5"/>
    <mergeCell ref="F4:F5"/>
    <mergeCell ref="G4:G5"/>
    <mergeCell ref="N4:N5"/>
    <mergeCell ref="O4:O5"/>
    <mergeCell ref="Q4:Q5"/>
    <mergeCell ref="R4:R5"/>
    <mergeCell ref="H4:H5"/>
    <mergeCell ref="I4:I5"/>
    <mergeCell ref="J4:J5"/>
    <mergeCell ref="K4:K5"/>
    <mergeCell ref="L4:L5"/>
    <mergeCell ref="M4:M5"/>
    <mergeCell ref="S4:S5"/>
    <mergeCell ref="T4:T5"/>
    <mergeCell ref="AH4:AH5"/>
    <mergeCell ref="V4:V5"/>
    <mergeCell ref="W4:W5"/>
    <mergeCell ref="X4:X5"/>
    <mergeCell ref="Y4:Y5"/>
    <mergeCell ref="Z4:Z5"/>
    <mergeCell ref="AA4:AA5"/>
    <mergeCell ref="AB4:AB5"/>
    <mergeCell ref="U4:U5"/>
    <mergeCell ref="AR4:AR5"/>
    <mergeCell ref="AD4:AD5"/>
    <mergeCell ref="AE4:AE5"/>
    <mergeCell ref="AF4:AF5"/>
    <mergeCell ref="AG4:AG5"/>
    <mergeCell ref="AI4:AI5"/>
    <mergeCell ref="AJ4:AJ5"/>
    <mergeCell ref="AK4:AK5"/>
    <mergeCell ref="AL4:AL5"/>
    <mergeCell ref="AM4:AM5"/>
    <mergeCell ref="AN4:AN5"/>
    <mergeCell ref="AO4:AO5"/>
    <mergeCell ref="AQ4:AQ5"/>
    <mergeCell ref="AS4:AS5"/>
    <mergeCell ref="AT4:AT5"/>
    <mergeCell ref="BH4:BH5"/>
    <mergeCell ref="AV4:AV5"/>
    <mergeCell ref="AW4:AW5"/>
    <mergeCell ref="AX4:AX5"/>
    <mergeCell ref="AY4:AY5"/>
    <mergeCell ref="AZ4:AZ5"/>
    <mergeCell ref="BA4:BA5"/>
    <mergeCell ref="BB4:BB5"/>
    <mergeCell ref="AU4:AU5"/>
    <mergeCell ref="BM4:BM5"/>
    <mergeCell ref="BN4:BN5"/>
    <mergeCell ref="BO4:BO5"/>
    <mergeCell ref="BD4:BD5"/>
    <mergeCell ref="BE4:BE5"/>
    <mergeCell ref="BF4:BF5"/>
    <mergeCell ref="BG4:BG5"/>
    <mergeCell ref="BK4:BK5"/>
    <mergeCell ref="BL4:BL5"/>
    <mergeCell ref="BI4:BI5"/>
    <mergeCell ref="BJ4:BJ5"/>
  </mergeCells>
  <pageMargins left="0.511811024" right="0.511811024" top="0.78740157499999996" bottom="0.78740157499999996" header="0.31496062000000002" footer="0.3149606200000000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Planilha20"/>
  <dimension ref="B2:CB46"/>
  <sheetViews>
    <sheetView showGridLines="0" zoomScale="85" zoomScaleNormal="85" workbookViewId="0">
      <pane xSplit="3" ySplit="6" topLeftCell="BN16" activePane="bottomRight" state="frozen"/>
      <selection activeCell="BQ6" sqref="BQ6"/>
      <selection pane="topRight" activeCell="BQ6" sqref="BQ6"/>
      <selection pane="bottomLeft" activeCell="BQ6" sqref="BQ6"/>
      <selection pane="bottomRight" activeCell="B37" sqref="B37"/>
    </sheetView>
  </sheetViews>
  <sheetFormatPr defaultRowHeight="15" x14ac:dyDescent="0.25"/>
  <cols>
    <col min="2" max="2" width="45" customWidth="1"/>
    <col min="3" max="3" width="1.7109375" customWidth="1"/>
    <col min="4" max="15" width="9.85546875" customWidth="1"/>
    <col min="16" max="16" width="1.7109375" customWidth="1"/>
    <col min="17" max="28" width="9.85546875" customWidth="1"/>
    <col min="29" max="29" width="1.7109375" customWidth="1"/>
    <col min="30" max="36" width="9.85546875" customWidth="1"/>
    <col min="37" max="41" width="9.140625" customWidth="1"/>
    <col min="42" max="42" width="1.7109375" customWidth="1"/>
    <col min="43" max="43" width="9.140625" customWidth="1"/>
    <col min="44" max="49" width="9.85546875" customWidth="1"/>
    <col min="50" max="54" width="9.140625" customWidth="1"/>
    <col min="55" max="55" width="1.7109375" customWidth="1"/>
    <col min="56" max="57" width="8.7109375" customWidth="1"/>
    <col min="58" max="58" width="9" customWidth="1"/>
    <col min="59" max="59" width="8.7109375" customWidth="1"/>
    <col min="60" max="60" width="10" customWidth="1"/>
    <col min="61" max="61" width="8.7109375" customWidth="1"/>
    <col min="62" max="65" width="10" customWidth="1"/>
    <col min="66" max="66" width="9.28515625" customWidth="1"/>
    <col min="67" max="67" width="8.85546875" customWidth="1"/>
    <col min="68" max="68" width="1.7109375" customWidth="1"/>
    <col min="69" max="80" width="8.85546875" customWidth="1"/>
  </cols>
  <sheetData>
    <row r="2" spans="2:80" ht="23.25" x14ac:dyDescent="0.35">
      <c r="B2" s="1" t="s">
        <v>196</v>
      </c>
      <c r="C2" s="2"/>
      <c r="D2" s="2"/>
      <c r="E2" s="4"/>
      <c r="F2" s="4"/>
      <c r="G2" s="2"/>
      <c r="H2" s="2"/>
      <c r="I2" s="3"/>
      <c r="J2" s="2"/>
      <c r="K2" s="2"/>
      <c r="L2" s="4"/>
      <c r="M2" s="4"/>
      <c r="N2" s="2"/>
      <c r="O2" s="2"/>
      <c r="Q2" s="2"/>
      <c r="R2" s="4"/>
      <c r="S2" s="4"/>
      <c r="T2" s="2"/>
      <c r="U2" s="2"/>
      <c r="V2" s="3"/>
      <c r="W2" s="2"/>
      <c r="X2" s="2"/>
      <c r="Y2" s="4"/>
      <c r="Z2" s="4"/>
      <c r="AA2" s="2"/>
      <c r="AB2" s="2"/>
      <c r="AD2" s="2"/>
      <c r="AE2" s="4"/>
      <c r="AF2" s="4"/>
      <c r="AG2" s="2"/>
      <c r="AH2" s="2"/>
      <c r="AI2" s="3"/>
      <c r="AJ2" s="2"/>
      <c r="AK2" s="2"/>
      <c r="AL2" s="2"/>
      <c r="AM2" s="2"/>
      <c r="AN2" s="2"/>
      <c r="AO2" s="2"/>
      <c r="AQ2" s="2"/>
      <c r="AR2" s="4"/>
      <c r="AS2" s="4"/>
      <c r="AT2" s="2"/>
      <c r="AU2" s="2"/>
      <c r="AV2" s="3"/>
      <c r="AW2" s="2"/>
      <c r="AX2" s="2"/>
      <c r="AY2" s="2"/>
      <c r="AZ2" s="2"/>
      <c r="BA2" s="2"/>
      <c r="BB2" s="2"/>
      <c r="BD2" s="2"/>
      <c r="BE2" s="4"/>
      <c r="BF2" s="4"/>
      <c r="BG2" s="2"/>
      <c r="BH2" s="2"/>
      <c r="BI2" s="3"/>
      <c r="BJ2" s="2"/>
      <c r="BK2" s="2"/>
      <c r="BL2" s="2"/>
      <c r="BM2" s="2"/>
      <c r="BN2" s="2"/>
      <c r="BO2" s="2"/>
      <c r="BQ2" s="2"/>
      <c r="BR2" s="4"/>
      <c r="BS2" s="4"/>
      <c r="BT2" s="2"/>
      <c r="BU2" s="2"/>
      <c r="BV2" s="3"/>
      <c r="BW2" s="2"/>
      <c r="BX2" s="2"/>
      <c r="BY2" s="2"/>
      <c r="BZ2" s="2"/>
      <c r="CA2" s="2"/>
      <c r="CB2" s="2"/>
    </row>
    <row r="3" spans="2:80" ht="15.75" x14ac:dyDescent="0.2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D3" s="5"/>
      <c r="AE3" s="5"/>
      <c r="AF3" s="5"/>
      <c r="AG3" s="5"/>
      <c r="AH3" s="5"/>
      <c r="AI3" s="5"/>
      <c r="AJ3" s="5"/>
      <c r="AR3" s="5"/>
      <c r="AS3" s="5"/>
      <c r="AT3" s="5"/>
      <c r="AU3" s="5"/>
      <c r="AV3" s="5"/>
      <c r="AW3" s="5"/>
      <c r="BE3" s="5"/>
      <c r="BF3" s="5"/>
      <c r="BG3" s="5"/>
      <c r="BH3" s="5"/>
      <c r="BI3" s="5"/>
      <c r="BJ3" s="5"/>
      <c r="BR3" s="5"/>
      <c r="BS3" s="5"/>
      <c r="BT3" s="5"/>
      <c r="BU3" s="5"/>
      <c r="BV3" s="5"/>
      <c r="BW3" s="5"/>
    </row>
    <row r="4" spans="2:80" ht="15.75" customHeight="1" x14ac:dyDescent="0.25">
      <c r="B4" s="69"/>
      <c r="C4" s="43"/>
      <c r="D4" s="72">
        <v>42370</v>
      </c>
      <c r="E4" s="72" t="s">
        <v>149</v>
      </c>
      <c r="F4" s="72">
        <v>42430</v>
      </c>
      <c r="G4" s="72" t="s">
        <v>150</v>
      </c>
      <c r="H4" s="72" t="s">
        <v>151</v>
      </c>
      <c r="I4" s="72">
        <v>42522</v>
      </c>
      <c r="J4" s="72">
        <v>42552</v>
      </c>
      <c r="K4" s="72" t="s">
        <v>152</v>
      </c>
      <c r="L4" s="72" t="s">
        <v>153</v>
      </c>
      <c r="M4" s="72" t="s">
        <v>154</v>
      </c>
      <c r="N4" s="72">
        <v>42675</v>
      </c>
      <c r="O4" s="72" t="s">
        <v>155</v>
      </c>
      <c r="Q4" s="72">
        <v>42736</v>
      </c>
      <c r="R4" s="72" t="s">
        <v>149</v>
      </c>
      <c r="S4" s="72">
        <v>42795</v>
      </c>
      <c r="T4" s="72" t="s">
        <v>156</v>
      </c>
      <c r="U4" s="72" t="s">
        <v>157</v>
      </c>
      <c r="V4" s="72">
        <v>42887</v>
      </c>
      <c r="W4" s="72">
        <v>42917</v>
      </c>
      <c r="X4" s="72" t="s">
        <v>158</v>
      </c>
      <c r="Y4" s="72" t="s">
        <v>159</v>
      </c>
      <c r="Z4" s="72" t="s">
        <v>160</v>
      </c>
      <c r="AA4" s="72">
        <v>43040</v>
      </c>
      <c r="AB4" s="72" t="s">
        <v>161</v>
      </c>
      <c r="AD4" s="72">
        <v>43101</v>
      </c>
      <c r="AE4" s="72" t="s">
        <v>162</v>
      </c>
      <c r="AF4" s="72">
        <v>43160</v>
      </c>
      <c r="AG4" s="72" t="s">
        <v>163</v>
      </c>
      <c r="AH4" s="72" t="s">
        <v>164</v>
      </c>
      <c r="AI4" s="72">
        <v>43252</v>
      </c>
      <c r="AJ4" s="72">
        <v>43282</v>
      </c>
      <c r="AK4" s="72" t="s">
        <v>165</v>
      </c>
      <c r="AL4" s="72" t="s">
        <v>166</v>
      </c>
      <c r="AM4" s="72" t="s">
        <v>167</v>
      </c>
      <c r="AN4" s="72">
        <v>43405</v>
      </c>
      <c r="AO4" s="72" t="s">
        <v>168</v>
      </c>
      <c r="AQ4" s="70" t="s">
        <v>169</v>
      </c>
      <c r="AR4" s="70" t="s">
        <v>170</v>
      </c>
      <c r="AS4" s="70" t="s">
        <v>171</v>
      </c>
      <c r="AT4" s="70" t="s">
        <v>172</v>
      </c>
      <c r="AU4" s="70" t="s">
        <v>173</v>
      </c>
      <c r="AV4" s="70" t="s">
        <v>174</v>
      </c>
      <c r="AW4" s="70" t="s">
        <v>175</v>
      </c>
      <c r="AX4" s="70" t="s">
        <v>176</v>
      </c>
      <c r="AY4" s="70" t="s">
        <v>177</v>
      </c>
      <c r="AZ4" s="70" t="s">
        <v>178</v>
      </c>
      <c r="BA4" s="70" t="s">
        <v>179</v>
      </c>
      <c r="BB4" s="70" t="s">
        <v>180</v>
      </c>
      <c r="BD4" s="71">
        <v>43831</v>
      </c>
      <c r="BE4" s="70" t="s">
        <v>181</v>
      </c>
      <c r="BF4" s="71">
        <v>43891</v>
      </c>
      <c r="BG4" s="70" t="s">
        <v>182</v>
      </c>
      <c r="BH4" s="70" t="s">
        <v>183</v>
      </c>
      <c r="BI4" s="71">
        <v>43983</v>
      </c>
      <c r="BJ4" s="71">
        <v>44013</v>
      </c>
      <c r="BK4" s="70" t="s">
        <v>184</v>
      </c>
      <c r="BL4" s="70" t="s">
        <v>185</v>
      </c>
      <c r="BM4" s="70" t="s">
        <v>186</v>
      </c>
      <c r="BN4" s="71">
        <v>44136</v>
      </c>
      <c r="BO4" s="70" t="s">
        <v>187</v>
      </c>
      <c r="BQ4" s="71">
        <v>44197</v>
      </c>
      <c r="BR4" s="71">
        <v>44228</v>
      </c>
      <c r="BS4" s="71">
        <v>44256</v>
      </c>
      <c r="BT4" s="71">
        <v>44287</v>
      </c>
      <c r="BU4" s="71">
        <v>44317</v>
      </c>
      <c r="BV4" s="71">
        <v>44348</v>
      </c>
      <c r="BW4" s="71">
        <v>44378</v>
      </c>
      <c r="BX4" s="71">
        <v>44409</v>
      </c>
      <c r="BY4" s="71">
        <v>44440</v>
      </c>
      <c r="BZ4" s="71">
        <v>44470</v>
      </c>
      <c r="CA4" s="71">
        <v>44501</v>
      </c>
      <c r="CB4" s="71">
        <v>44531</v>
      </c>
    </row>
    <row r="5" spans="2:80" ht="15.75" x14ac:dyDescent="0.25">
      <c r="B5" s="69"/>
      <c r="C5" s="43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D5" s="70"/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/>
      <c r="BQ5" s="70"/>
      <c r="BR5" s="70"/>
      <c r="BS5" s="70"/>
      <c r="BT5" s="70"/>
      <c r="BU5" s="70"/>
      <c r="BV5" s="70"/>
      <c r="BW5" s="70"/>
      <c r="BX5" s="70"/>
      <c r="BY5" s="70"/>
      <c r="BZ5" s="70"/>
      <c r="CA5" s="70"/>
      <c r="CB5" s="70"/>
    </row>
    <row r="6" spans="2:80" ht="15.75" x14ac:dyDescent="0.25">
      <c r="B6" s="6" t="s">
        <v>194</v>
      </c>
      <c r="C6" s="43"/>
      <c r="D6" s="7">
        <f t="shared" ref="D6:O6" si="0">SUM(D7,D17,D16)</f>
        <v>1512.5</v>
      </c>
      <c r="E6" s="7">
        <f t="shared" si="0"/>
        <v>1600.153</v>
      </c>
      <c r="F6" s="7">
        <f t="shared" si="0"/>
        <v>1923.4350000000002</v>
      </c>
      <c r="G6" s="7">
        <f t="shared" si="0"/>
        <v>1972.2</v>
      </c>
      <c r="H6" s="7">
        <f t="shared" si="0"/>
        <v>1864.269</v>
      </c>
      <c r="I6" s="7">
        <f t="shared" si="0"/>
        <v>1649.9620000000002</v>
      </c>
      <c r="J6" s="7">
        <f t="shared" si="0"/>
        <v>1977.5539999999999</v>
      </c>
      <c r="K6" s="7">
        <f t="shared" si="0"/>
        <v>2075.8530000000001</v>
      </c>
      <c r="L6" s="7">
        <f t="shared" si="0"/>
        <v>1982.434</v>
      </c>
      <c r="M6" s="7">
        <f t="shared" si="0"/>
        <v>1606.9299999999998</v>
      </c>
      <c r="N6" s="7">
        <f t="shared" si="0"/>
        <v>1394.598</v>
      </c>
      <c r="O6" s="7">
        <f t="shared" si="0"/>
        <v>1381.5940000000001</v>
      </c>
      <c r="Q6" s="7">
        <f t="shared" ref="Q6:AB6" si="1">SUM(Q7,Q17,Q16)</f>
        <v>1297.5729999999999</v>
      </c>
      <c r="R6" s="7">
        <f t="shared" si="1"/>
        <v>1752.7339999999997</v>
      </c>
      <c r="S6" s="7">
        <f t="shared" si="1"/>
        <v>2010.546</v>
      </c>
      <c r="T6" s="7">
        <f t="shared" si="1"/>
        <v>1959.8789999999999</v>
      </c>
      <c r="U6" s="7">
        <f t="shared" si="1"/>
        <v>2217.895</v>
      </c>
      <c r="V6" s="7">
        <f t="shared" si="1"/>
        <v>2029.4910000000002</v>
      </c>
      <c r="W6" s="7">
        <f t="shared" si="1"/>
        <v>2121.596</v>
      </c>
      <c r="X6" s="7">
        <f t="shared" si="1"/>
        <v>2257.4279999999999</v>
      </c>
      <c r="Y6" s="7">
        <f t="shared" si="1"/>
        <v>2105.5060000000003</v>
      </c>
      <c r="Z6" s="7">
        <f t="shared" si="1"/>
        <v>2353.317</v>
      </c>
      <c r="AA6" s="7">
        <f t="shared" si="1"/>
        <v>2194.9430000000002</v>
      </c>
      <c r="AB6" s="7">
        <f t="shared" si="1"/>
        <v>2136.6179999999999</v>
      </c>
      <c r="AD6" s="7">
        <f t="shared" ref="AD6:AO6" si="2">SUM(AD7,AD17,AD16)</f>
        <v>1680.3910000000001</v>
      </c>
      <c r="AE6" s="7">
        <f t="shared" si="2"/>
        <v>2143.0209999999997</v>
      </c>
      <c r="AF6" s="7">
        <f t="shared" si="2"/>
        <v>2398.665</v>
      </c>
      <c r="AG6" s="7">
        <f t="shared" si="2"/>
        <v>2264.991</v>
      </c>
      <c r="AH6" s="7">
        <f t="shared" si="2"/>
        <v>2158.864</v>
      </c>
      <c r="AI6" s="7">
        <f t="shared" si="2"/>
        <v>2509.5159999999996</v>
      </c>
      <c r="AJ6" s="7">
        <f t="shared" si="2"/>
        <v>2662.23</v>
      </c>
      <c r="AK6" s="7">
        <f t="shared" si="2"/>
        <v>2743.605</v>
      </c>
      <c r="AL6" s="7">
        <f t="shared" si="2"/>
        <v>2685.4690000000005</v>
      </c>
      <c r="AM6" s="7">
        <f t="shared" si="2"/>
        <v>2491.9329999999995</v>
      </c>
      <c r="AN6" s="7">
        <f t="shared" si="2"/>
        <v>2711.8889999999997</v>
      </c>
      <c r="AO6" s="7">
        <f t="shared" si="2"/>
        <v>2516.7688699999999</v>
      </c>
      <c r="AQ6" s="7">
        <f t="shared" ref="AQ6:BB6" si="3">SUM(AQ7,AQ17,AQ16)</f>
        <v>2219.067</v>
      </c>
      <c r="AR6" s="7">
        <f t="shared" si="3"/>
        <v>1984.367</v>
      </c>
      <c r="AS6" s="7">
        <f t="shared" si="3"/>
        <v>2702.5930000000003</v>
      </c>
      <c r="AT6" s="7">
        <f t="shared" si="3"/>
        <v>2539.7079999999996</v>
      </c>
      <c r="AU6" s="7">
        <f t="shared" si="3"/>
        <v>2303.0320000000002</v>
      </c>
      <c r="AV6" s="7">
        <f t="shared" si="3"/>
        <v>2913.556</v>
      </c>
      <c r="AW6" s="7">
        <f t="shared" si="3"/>
        <v>3182.5510000000004</v>
      </c>
      <c r="AX6" s="7">
        <f t="shared" si="3"/>
        <v>2954.1930000000002</v>
      </c>
      <c r="AY6" s="7">
        <f t="shared" si="3"/>
        <v>2724.5099999999998</v>
      </c>
      <c r="AZ6" s="7">
        <f t="shared" si="3"/>
        <v>2850.9850000000001</v>
      </c>
      <c r="BA6" s="7">
        <f t="shared" si="3"/>
        <v>2856.6150000000002</v>
      </c>
      <c r="BB6" s="7">
        <f t="shared" si="3"/>
        <v>2229.7740000000003</v>
      </c>
      <c r="BD6" s="7">
        <f t="shared" ref="BD6:BO6" si="4">SUM(BD7,BD17,BD16)</f>
        <v>2066.8009999999999</v>
      </c>
      <c r="BE6" s="7">
        <f t="shared" si="4"/>
        <v>2777.616</v>
      </c>
      <c r="BF6" s="7">
        <f t="shared" si="4"/>
        <v>1960.4570000000001</v>
      </c>
      <c r="BG6" s="7">
        <f t="shared" si="4"/>
        <v>2787.5800000000004</v>
      </c>
      <c r="BH6" s="7">
        <f t="shared" si="4"/>
        <v>3057.4959999999996</v>
      </c>
      <c r="BI6" s="7">
        <f t="shared" si="4"/>
        <v>2866.4460000000004</v>
      </c>
      <c r="BJ6" s="7">
        <f t="shared" si="4"/>
        <v>3251.4569999999999</v>
      </c>
      <c r="BK6" s="7">
        <f t="shared" si="4"/>
        <v>3138.4549999999999</v>
      </c>
      <c r="BL6" s="7">
        <f t="shared" si="4"/>
        <v>3167.355</v>
      </c>
      <c r="BM6" s="7">
        <f t="shared" si="4"/>
        <v>3329.7509999999997</v>
      </c>
      <c r="BN6" s="7">
        <f t="shared" si="4"/>
        <v>3056.1970000000001</v>
      </c>
      <c r="BO6" s="7">
        <f t="shared" si="4"/>
        <v>2939.3560000000007</v>
      </c>
      <c r="BQ6" s="7">
        <f t="shared" ref="BQ6" si="5">SUM(BQ7,BQ17,BQ16)</f>
        <v>1643.0909999999999</v>
      </c>
      <c r="BR6" s="7">
        <f t="shared" ref="BR6" si="6">SUM(BR7,BR17,BR16)</f>
        <v>2851.0949999999998</v>
      </c>
      <c r="BS6" s="7">
        <f t="shared" ref="BS6" si="7">SUM(BS7,BS17,BS16)</f>
        <v>3255.748</v>
      </c>
      <c r="BT6" s="7">
        <f t="shared" ref="BT6" si="8">SUM(BT7,BT17,BT16)</f>
        <v>3292.2350000000001</v>
      </c>
      <c r="BU6" s="7">
        <f t="shared" ref="BU6" si="9">SUM(BU7,BU17,BU16)</f>
        <v>3518.2700000000004</v>
      </c>
      <c r="BV6" s="7">
        <f t="shared" ref="BV6" si="10">SUM(BV7,BV17,BV16)</f>
        <v>3270.0109999999995</v>
      </c>
      <c r="BW6" s="7">
        <f t="shared" ref="BW6" si="11">SUM(BW7,BW17,BW16)</f>
        <v>0</v>
      </c>
      <c r="BX6" s="7">
        <f t="shared" ref="BX6" si="12">SUM(BX7,BX17,BX16)</f>
        <v>0</v>
      </c>
      <c r="BY6" s="7">
        <f t="shared" ref="BY6" si="13">SUM(BY7,BY17,BY16)</f>
        <v>0</v>
      </c>
      <c r="BZ6" s="7">
        <f t="shared" ref="BZ6" si="14">SUM(BZ7,BZ17,BZ16)</f>
        <v>0</v>
      </c>
      <c r="CA6" s="7">
        <f t="shared" ref="CA6" si="15">SUM(CA7,CA17,CA16)</f>
        <v>0</v>
      </c>
      <c r="CB6" s="7">
        <f t="shared" ref="CB6" si="16">SUM(CB7,CB17,CB16)</f>
        <v>0</v>
      </c>
    </row>
    <row r="7" spans="2:80" ht="15.75" x14ac:dyDescent="0.25">
      <c r="B7" s="8" t="s">
        <v>189</v>
      </c>
      <c r="C7" s="43"/>
      <c r="D7" s="9">
        <f t="shared" ref="D7:O7" si="17">SUM(D8:D15)</f>
        <v>1271.933</v>
      </c>
      <c r="E7" s="9">
        <f t="shared" si="17"/>
        <v>1362.097</v>
      </c>
      <c r="F7" s="9">
        <f t="shared" si="17"/>
        <v>1665.5590000000002</v>
      </c>
      <c r="G7" s="9">
        <f t="shared" si="17"/>
        <v>1730.6010000000001</v>
      </c>
      <c r="H7" s="9">
        <f t="shared" si="17"/>
        <v>1610.86</v>
      </c>
      <c r="I7" s="9">
        <f t="shared" si="17"/>
        <v>1377.5640000000001</v>
      </c>
      <c r="J7" s="9">
        <f t="shared" si="17"/>
        <v>1706.721</v>
      </c>
      <c r="K7" s="9">
        <f t="shared" si="17"/>
        <v>1793.5240000000001</v>
      </c>
      <c r="L7" s="9">
        <f t="shared" si="17"/>
        <v>1688.203</v>
      </c>
      <c r="M7" s="9">
        <f t="shared" si="17"/>
        <v>1305.5339999999999</v>
      </c>
      <c r="N7" s="9">
        <f t="shared" si="17"/>
        <v>1132.828</v>
      </c>
      <c r="O7" s="9">
        <f t="shared" si="17"/>
        <v>1131.9839999999999</v>
      </c>
      <c r="Q7" s="9">
        <f t="shared" ref="Q7:AB7" si="18">SUM(Q8:Q15)</f>
        <v>1029.298</v>
      </c>
      <c r="R7" s="9">
        <f t="shared" si="18"/>
        <v>1516.8759999999997</v>
      </c>
      <c r="S7" s="9">
        <f t="shared" si="18"/>
        <v>1752.3150000000001</v>
      </c>
      <c r="T7" s="9">
        <f t="shared" si="18"/>
        <v>1705.1759999999999</v>
      </c>
      <c r="U7" s="9">
        <f t="shared" si="18"/>
        <v>1928.5540000000001</v>
      </c>
      <c r="V7" s="9">
        <f t="shared" si="18"/>
        <v>1739.8400000000001</v>
      </c>
      <c r="W7" s="9">
        <f t="shared" si="18"/>
        <v>1839.7590000000002</v>
      </c>
      <c r="X7" s="9">
        <f t="shared" si="18"/>
        <v>1954.4469999999999</v>
      </c>
      <c r="Y7" s="9">
        <f t="shared" si="18"/>
        <v>1835.8090000000002</v>
      </c>
      <c r="Z7" s="9">
        <f t="shared" si="18"/>
        <v>2006.318</v>
      </c>
      <c r="AA7" s="9">
        <f t="shared" si="18"/>
        <v>1875.143</v>
      </c>
      <c r="AB7" s="9">
        <f t="shared" si="18"/>
        <v>1816.788</v>
      </c>
      <c r="AD7" s="9">
        <f t="shared" ref="AD7:AO7" si="19">SUM(AD8:AD15)</f>
        <v>1400.797</v>
      </c>
      <c r="AE7" s="9">
        <f t="shared" si="19"/>
        <v>1788.675</v>
      </c>
      <c r="AF7" s="9">
        <f t="shared" si="19"/>
        <v>2015.7360000000001</v>
      </c>
      <c r="AG7" s="9">
        <f t="shared" si="19"/>
        <v>1932.3530000000001</v>
      </c>
      <c r="AH7" s="9">
        <f t="shared" si="19"/>
        <v>1806.0219999999999</v>
      </c>
      <c r="AI7" s="9">
        <f t="shared" si="19"/>
        <v>2092.3959999999997</v>
      </c>
      <c r="AJ7" s="9">
        <f t="shared" si="19"/>
        <v>2220.127</v>
      </c>
      <c r="AK7" s="9">
        <f t="shared" si="19"/>
        <v>2291.3910000000001</v>
      </c>
      <c r="AL7" s="9">
        <f t="shared" si="19"/>
        <v>2257.5410000000002</v>
      </c>
      <c r="AM7" s="9">
        <f t="shared" si="19"/>
        <v>2070.9279999999999</v>
      </c>
      <c r="AN7" s="9">
        <f t="shared" si="19"/>
        <v>2292.8979999999997</v>
      </c>
      <c r="AO7" s="9">
        <f t="shared" si="19"/>
        <v>2096.7728699999998</v>
      </c>
      <c r="AQ7" s="9">
        <f t="shared" ref="AQ7:BB7" si="20">SUM(AQ8:AQ15)</f>
        <v>1807.3589999999999</v>
      </c>
      <c r="AR7" s="9">
        <f t="shared" si="20"/>
        <v>1634.153</v>
      </c>
      <c r="AS7" s="9">
        <f t="shared" si="20"/>
        <v>2276.2110000000002</v>
      </c>
      <c r="AT7" s="9">
        <f t="shared" si="20"/>
        <v>2124.4569999999999</v>
      </c>
      <c r="AU7" s="9">
        <f t="shared" si="20"/>
        <v>1863.884</v>
      </c>
      <c r="AV7" s="9">
        <f t="shared" si="20"/>
        <v>2486.498</v>
      </c>
      <c r="AW7" s="9">
        <f t="shared" si="20"/>
        <v>2721.88</v>
      </c>
      <c r="AX7" s="9">
        <f t="shared" si="20"/>
        <v>2490.0040000000004</v>
      </c>
      <c r="AY7" s="9">
        <f t="shared" si="20"/>
        <v>2255.3710000000001</v>
      </c>
      <c r="AZ7" s="9">
        <f t="shared" si="20"/>
        <v>2365.893</v>
      </c>
      <c r="BA7" s="9">
        <f t="shared" si="20"/>
        <v>2392.2490000000003</v>
      </c>
      <c r="BB7" s="9">
        <f t="shared" si="20"/>
        <v>1778.0440000000001</v>
      </c>
      <c r="BD7" s="9">
        <f t="shared" ref="BD7:BO7" si="21">SUM(BD8:BD15)</f>
        <v>1616.4770000000001</v>
      </c>
      <c r="BE7" s="9">
        <f t="shared" si="21"/>
        <v>2335.3910000000001</v>
      </c>
      <c r="BF7" s="9">
        <f t="shared" si="21"/>
        <v>1561.481</v>
      </c>
      <c r="BG7" s="9">
        <f t="shared" si="21"/>
        <v>2458.3500000000004</v>
      </c>
      <c r="BH7" s="9">
        <f t="shared" si="21"/>
        <v>2619.6049999999996</v>
      </c>
      <c r="BI7" s="9">
        <f t="shared" si="21"/>
        <v>2406.2980000000002</v>
      </c>
      <c r="BJ7" s="9">
        <f t="shared" si="21"/>
        <v>2754.4670000000001</v>
      </c>
      <c r="BK7" s="9">
        <f t="shared" si="21"/>
        <v>2634.4609999999998</v>
      </c>
      <c r="BL7" s="9">
        <f t="shared" si="21"/>
        <v>2629.8150000000001</v>
      </c>
      <c r="BM7" s="9">
        <f t="shared" si="21"/>
        <v>2774.893</v>
      </c>
      <c r="BN7" s="9">
        <f t="shared" si="21"/>
        <v>2498.5219999999999</v>
      </c>
      <c r="BO7" s="9">
        <f t="shared" si="21"/>
        <v>2463.8450000000003</v>
      </c>
      <c r="BQ7" s="9">
        <f t="shared" ref="BQ7" si="22">SUM(BQ8:BQ15)</f>
        <v>1164.0219999999999</v>
      </c>
      <c r="BR7" s="9">
        <f t="shared" ref="BR7" si="23">SUM(BR8:BR15)</f>
        <v>2379.2249999999999</v>
      </c>
      <c r="BS7" s="9">
        <f t="shared" ref="BS7" si="24">SUM(BS8:BS15)</f>
        <v>2762.4779999999996</v>
      </c>
      <c r="BT7" s="9">
        <f t="shared" ref="BT7" si="25">SUM(BT8:BT15)</f>
        <v>2772</v>
      </c>
      <c r="BU7" s="9">
        <f t="shared" ref="BU7" si="26">SUM(BU8:BU15)</f>
        <v>2987.9150000000004</v>
      </c>
      <c r="BV7" s="9">
        <f t="shared" ref="BV7" si="27">SUM(BV8:BV15)</f>
        <v>2725.7849999999999</v>
      </c>
      <c r="BW7" s="9">
        <f t="shared" ref="BW7" si="28">SUM(BW8:BW15)</f>
        <v>0</v>
      </c>
      <c r="BX7" s="9">
        <f t="shared" ref="BX7" si="29">SUM(BX8:BX15)</f>
        <v>0</v>
      </c>
      <c r="BY7" s="9">
        <f t="shared" ref="BY7" si="30">SUM(BY8:BY15)</f>
        <v>0</v>
      </c>
      <c r="BZ7" s="9">
        <f t="shared" ref="BZ7" si="31">SUM(BZ8:BZ15)</f>
        <v>0</v>
      </c>
      <c r="CA7" s="9">
        <f t="shared" ref="CA7" si="32">SUM(CA8:CA15)</f>
        <v>0</v>
      </c>
      <c r="CB7" s="9">
        <f t="shared" ref="CB7" si="33">SUM(CB8:CB15)</f>
        <v>0</v>
      </c>
    </row>
    <row r="8" spans="2:80" ht="15.75" x14ac:dyDescent="0.25">
      <c r="B8" s="10" t="s">
        <v>112</v>
      </c>
      <c r="C8" s="43"/>
      <c r="D8" s="11">
        <v>73.013999999999996</v>
      </c>
      <c r="E8" s="11">
        <v>881.78700000000003</v>
      </c>
      <c r="F8" s="11">
        <v>1211.989</v>
      </c>
      <c r="G8" s="11">
        <v>1258.287</v>
      </c>
      <c r="H8" s="11">
        <v>941.61199999999997</v>
      </c>
      <c r="I8" s="11">
        <v>319.03699999999998</v>
      </c>
      <c r="J8" s="11">
        <v>27.036999999999999</v>
      </c>
      <c r="K8" s="11">
        <v>0</v>
      </c>
      <c r="L8" s="11">
        <v>0</v>
      </c>
      <c r="M8" s="11">
        <v>0</v>
      </c>
      <c r="N8" s="11">
        <v>15.911</v>
      </c>
      <c r="O8" s="11">
        <v>86.180999999999997</v>
      </c>
      <c r="Q8" s="11">
        <v>446.45499999999998</v>
      </c>
      <c r="R8" s="11">
        <v>1148.2619999999999</v>
      </c>
      <c r="S8" s="11">
        <v>1357.143</v>
      </c>
      <c r="T8" s="11">
        <v>1196.2139999999999</v>
      </c>
      <c r="U8" s="11">
        <v>1154.559</v>
      </c>
      <c r="V8" s="11">
        <v>446.97899999999998</v>
      </c>
      <c r="W8" s="11">
        <v>101.054</v>
      </c>
      <c r="X8" s="11">
        <v>73.435000000000002</v>
      </c>
      <c r="Y8" s="11">
        <v>0</v>
      </c>
      <c r="Z8" s="11">
        <v>0</v>
      </c>
      <c r="AA8" s="11">
        <v>0</v>
      </c>
      <c r="AB8" s="11">
        <v>0</v>
      </c>
      <c r="AD8" s="11">
        <v>422.93400000000003</v>
      </c>
      <c r="AE8" s="11">
        <v>1213.539</v>
      </c>
      <c r="AF8" s="11">
        <v>1474.787</v>
      </c>
      <c r="AG8" s="11">
        <v>1406.1120000000001</v>
      </c>
      <c r="AH8" s="11">
        <v>1083.9110000000001</v>
      </c>
      <c r="AI8" s="11">
        <v>1092.5899999999999</v>
      </c>
      <c r="AJ8" s="11">
        <v>202.88399999999999</v>
      </c>
      <c r="AK8" s="11">
        <v>45.655000000000001</v>
      </c>
      <c r="AL8" s="11">
        <v>17.306999999999999</v>
      </c>
      <c r="AM8" s="11">
        <v>15.151</v>
      </c>
      <c r="AN8" s="11">
        <v>21.491</v>
      </c>
      <c r="AO8" s="11">
        <v>0</v>
      </c>
      <c r="AQ8" s="11">
        <v>999.24699999999996</v>
      </c>
      <c r="AR8" s="11">
        <v>1196.7</v>
      </c>
      <c r="AS8" s="11">
        <v>1594.508</v>
      </c>
      <c r="AT8" s="11">
        <v>1335.452</v>
      </c>
      <c r="AU8" s="11">
        <v>996.26</v>
      </c>
      <c r="AV8" s="11">
        <v>309.30500000000001</v>
      </c>
      <c r="AW8" s="11">
        <v>125.76600000000001</v>
      </c>
      <c r="AX8" s="11">
        <v>99.298000000000002</v>
      </c>
      <c r="AY8" s="11">
        <v>85.010999999999996</v>
      </c>
      <c r="AZ8" s="11">
        <v>190.01300000000001</v>
      </c>
      <c r="BA8" s="11">
        <v>279.84500000000003</v>
      </c>
      <c r="BB8" s="11">
        <v>47.975000000000001</v>
      </c>
      <c r="BD8" s="11">
        <f>SUMIFS('UT Base'!BE:BE,'UT Base'!$A:$A,$B8,'UT Base'!$B:$B,"North")/10^3</f>
        <v>896.93299999999999</v>
      </c>
      <c r="BE8" s="11">
        <f>SUMIFS('UT Base'!BF:BF,'UT Base'!$A:$A,$B8,'UT Base'!$B:$B,"North")/10^3</f>
        <v>1633.251</v>
      </c>
      <c r="BF8" s="11">
        <f>SUMIFS('UT Base'!BG:BG,'UT Base'!$A:$A,$B8,'UT Base'!$B:$B,"North")/10^3</f>
        <v>1029.2080000000001</v>
      </c>
      <c r="BG8" s="11">
        <f>SUMIFS('UT Base'!BH:BH,'UT Base'!$A:$A,$B8,'UT Base'!$B:$B,"North")/10^3</f>
        <v>1664.442</v>
      </c>
      <c r="BH8" s="11">
        <f>SUMIFS('UT Base'!BI:BI,'UT Base'!$A:$A,$B8,'UT Base'!$B:$B,"North")/10^3</f>
        <v>1713.201</v>
      </c>
      <c r="BI8" s="11">
        <f>SUMIFS('UT Base'!BJ:BJ,'UT Base'!$A:$A,$B8,'UT Base'!$B:$B,"North")/10^3</f>
        <v>695.63199999999995</v>
      </c>
      <c r="BJ8" s="11">
        <f>SUMIFS('UT Base'!BK:BK,'UT Base'!$A:$A,$B8,'UT Base'!$B:$B,"North")/10^3</f>
        <v>232.61099999999999</v>
      </c>
      <c r="BK8" s="11">
        <f>SUMIFS('UT Base'!BL:BL,'UT Base'!$A:$A,$B8,'UT Base'!$B:$B,"North")/10^3</f>
        <v>47.783000000000001</v>
      </c>
      <c r="BL8" s="11">
        <f>SUMIFS('UT Base'!BM:BM,'UT Base'!$A:$A,$B8,'UT Base'!$B:$B,"North")/10^3</f>
        <v>47.389000000000003</v>
      </c>
      <c r="BM8" s="11">
        <f>SUMIFS('UT Base'!BN:BN,'UT Base'!$A:$A,$B8,'UT Base'!$B:$B,"North")/10^3</f>
        <v>0</v>
      </c>
      <c r="BN8" s="11">
        <f>SUMIFS('UT Base'!BO:BO,'UT Base'!$A:$A,$B8,'UT Base'!$B:$B,"North")/10^3</f>
        <v>0</v>
      </c>
      <c r="BO8" s="11">
        <f>SUMIFS('UT Base'!BP:BP,'UT Base'!$A:$A,$B8,'UT Base'!$B:$B,"North")/10^3</f>
        <v>0</v>
      </c>
      <c r="BQ8" s="11">
        <f>SUMIFS('UT Base'!BR:BR,'UT Base'!$A:$A,$B8,'UT Base'!$B:$B,"North")/10^3</f>
        <v>196.387</v>
      </c>
      <c r="BR8" s="11">
        <f>SUMIFS('UT Base'!BS:BS,'UT Base'!$A:$A,$B8,'UT Base'!$B:$B,"North")/10^3</f>
        <v>1749.519</v>
      </c>
      <c r="BS8" s="11">
        <f>SUMIFS('UT Base'!BT:BT,'UT Base'!$A:$A,$B8,'UT Base'!$B:$B,"North")/10^3</f>
        <v>2134.7289999999998</v>
      </c>
      <c r="BT8" s="11">
        <f>SUMIFS('UT Base'!BU:BU,'UT Base'!$A:$A,$B8,'UT Base'!$B:$B,"North")/10^3</f>
        <v>1994.6510000000001</v>
      </c>
      <c r="BU8" s="11">
        <f>SUMIFS('UT Base'!BV:BV,'UT Base'!$A:$A,$B8,'UT Base'!$B:$B,"North")/10^3</f>
        <v>1957.124</v>
      </c>
      <c r="BV8" s="11">
        <f>SUMIFS('UT Base'!BW:BW,'UT Base'!$A:$A,$B8,'UT Base'!$B:$B,"North")/10^3</f>
        <v>1351.8979999999999</v>
      </c>
      <c r="BW8" s="11">
        <f>SUMIFS('UT Base'!BX:BX,'UT Base'!$A:$A,$B8,'UT Base'!$B:$B,"North")/10^3</f>
        <v>0</v>
      </c>
      <c r="BX8" s="11">
        <f>SUMIFS('UT Base'!BY:BY,'UT Base'!$A:$A,$B8,'UT Base'!$B:$B,"North")/10^3</f>
        <v>0</v>
      </c>
      <c r="BY8" s="11">
        <f>SUMIFS('UT Base'!BZ:BZ,'UT Base'!$A:$A,$B8,'UT Base'!$B:$B,"North")/10^3</f>
        <v>0</v>
      </c>
      <c r="BZ8" s="11">
        <f>SUMIFS('UT Base'!CA:CA,'UT Base'!$A:$A,$B8,'UT Base'!$B:$B,"North")/10^3</f>
        <v>0</v>
      </c>
      <c r="CA8" s="11">
        <f>SUMIFS('UT Base'!CB:CB,'UT Base'!$A:$A,$B8,'UT Base'!$B:$B,"North")/10^3</f>
        <v>0</v>
      </c>
      <c r="CB8" s="11">
        <f>SUMIFS('UT Base'!CC:CC,'UT Base'!$A:$A,$B8,'UT Base'!$B:$B,"North")/10^3</f>
        <v>0</v>
      </c>
    </row>
    <row r="9" spans="2:80" ht="15.75" x14ac:dyDescent="0.25">
      <c r="B9" s="10" t="s">
        <v>108</v>
      </c>
      <c r="C9" s="43"/>
      <c r="D9" s="11">
        <v>138.66499999999999</v>
      </c>
      <c r="E9" s="11">
        <v>248.37200000000001</v>
      </c>
      <c r="F9" s="11">
        <v>314.17399999999998</v>
      </c>
      <c r="G9" s="11">
        <v>344.702</v>
      </c>
      <c r="H9" s="11">
        <v>327.07299999999998</v>
      </c>
      <c r="I9" s="11">
        <v>294.54000000000002</v>
      </c>
      <c r="J9" s="11">
        <v>225.291</v>
      </c>
      <c r="K9" s="11">
        <v>201.26599999999999</v>
      </c>
      <c r="L9" s="11">
        <v>205.21</v>
      </c>
      <c r="M9" s="11">
        <v>236.37799999999999</v>
      </c>
      <c r="N9" s="11">
        <v>251.827</v>
      </c>
      <c r="O9" s="11">
        <v>241.71299999999999</v>
      </c>
      <c r="Q9" s="11">
        <v>254.83</v>
      </c>
      <c r="R9" s="11">
        <v>271.25200000000001</v>
      </c>
      <c r="S9" s="11">
        <v>337.92899999999997</v>
      </c>
      <c r="T9" s="11">
        <v>376.59899999999999</v>
      </c>
      <c r="U9" s="11">
        <v>339.76600000000002</v>
      </c>
      <c r="V9" s="11">
        <v>288.49900000000002</v>
      </c>
      <c r="W9" s="11">
        <v>342.22800000000001</v>
      </c>
      <c r="X9" s="11">
        <v>281.327</v>
      </c>
      <c r="Y9" s="11">
        <v>288.63200000000001</v>
      </c>
      <c r="Z9" s="11">
        <v>356.2</v>
      </c>
      <c r="AA9" s="11">
        <v>336.90100000000001</v>
      </c>
      <c r="AB9" s="11">
        <v>351.15899999999999</v>
      </c>
      <c r="AD9" s="11">
        <v>276.81099999999998</v>
      </c>
      <c r="AE9" s="11">
        <v>338.18200000000002</v>
      </c>
      <c r="AF9" s="11">
        <v>380.64299999999997</v>
      </c>
      <c r="AG9" s="11">
        <v>410.91399999999999</v>
      </c>
      <c r="AH9" s="11">
        <v>314.03199999999998</v>
      </c>
      <c r="AI9" s="11">
        <v>361.90499999999997</v>
      </c>
      <c r="AJ9" s="11">
        <v>313.79899999999998</v>
      </c>
      <c r="AK9" s="11">
        <v>309.70100000000002</v>
      </c>
      <c r="AL9" s="11">
        <v>339.57400000000001</v>
      </c>
      <c r="AM9" s="11">
        <v>308.94600000000003</v>
      </c>
      <c r="AN9" s="11">
        <v>327.625</v>
      </c>
      <c r="AO9" s="11">
        <v>382.68986999999998</v>
      </c>
      <c r="AQ9" s="11">
        <v>301.233</v>
      </c>
      <c r="AR9" s="11">
        <v>288.05900000000003</v>
      </c>
      <c r="AS9" s="11">
        <v>399.56599999999997</v>
      </c>
      <c r="AT9" s="11">
        <v>394.77100000000002</v>
      </c>
      <c r="AU9" s="11">
        <v>373.017</v>
      </c>
      <c r="AV9" s="11">
        <v>382.77199999999999</v>
      </c>
      <c r="AW9" s="11">
        <v>366.67700000000002</v>
      </c>
      <c r="AX9" s="11">
        <v>311.84800000000001</v>
      </c>
      <c r="AY9" s="11">
        <v>332.05</v>
      </c>
      <c r="AZ9" s="11">
        <v>355.964</v>
      </c>
      <c r="BA9" s="11">
        <v>410.59899999999999</v>
      </c>
      <c r="BB9" s="11">
        <v>353.76299999999998</v>
      </c>
      <c r="BD9" s="11">
        <f>SUMIFS('UT Base'!BE:BE,'UT Base'!$A:$A,$B9,'UT Base'!$B:$B,"North")/10^3</f>
        <v>258.548</v>
      </c>
      <c r="BE9" s="11">
        <f>SUMIFS('UT Base'!BF:BF,'UT Base'!$A:$A,$B9,'UT Base'!$B:$B,"North")/10^3</f>
        <v>357.15300000000002</v>
      </c>
      <c r="BF9" s="11">
        <f>SUMIFS('UT Base'!BG:BG,'UT Base'!$A:$A,$B9,'UT Base'!$B:$B,"North")/10^3</f>
        <v>337.66699999999997</v>
      </c>
      <c r="BG9" s="11">
        <f>SUMIFS('UT Base'!BH:BH,'UT Base'!$A:$A,$B9,'UT Base'!$B:$B,"North")/10^3</f>
        <v>441.61200000000002</v>
      </c>
      <c r="BH9" s="11">
        <f>SUMIFS('UT Base'!BI:BI,'UT Base'!$A:$A,$B9,'UT Base'!$B:$B,"North")/10^3</f>
        <v>390.45</v>
      </c>
      <c r="BI9" s="11">
        <f>SUMIFS('UT Base'!BJ:BJ,'UT Base'!$A:$A,$B9,'UT Base'!$B:$B,"North")/10^3</f>
        <v>411.49</v>
      </c>
      <c r="BJ9" s="11">
        <f>SUMIFS('UT Base'!BK:BK,'UT Base'!$A:$A,$B9,'UT Base'!$B:$B,"North")/10^3</f>
        <v>417.49</v>
      </c>
      <c r="BK9" s="11">
        <f>SUMIFS('UT Base'!BL:BL,'UT Base'!$A:$A,$B9,'UT Base'!$B:$B,"North")/10^3</f>
        <v>402.11500000000001</v>
      </c>
      <c r="BL9" s="11">
        <f>SUMIFS('UT Base'!BM:BM,'UT Base'!$A:$A,$B9,'UT Base'!$B:$B,"North")/10^3</f>
        <v>368.12900000000002</v>
      </c>
      <c r="BM9" s="11">
        <f>SUMIFS('UT Base'!BN:BN,'UT Base'!$A:$A,$B9,'UT Base'!$B:$B,"North")/10^3</f>
        <v>410.44099999999997</v>
      </c>
      <c r="BN9" s="11">
        <f>SUMIFS('UT Base'!BO:BO,'UT Base'!$A:$A,$B9,'UT Base'!$B:$B,"North")/10^3</f>
        <v>354.10199999999998</v>
      </c>
      <c r="BO9" s="11">
        <f>SUMIFS('UT Base'!BP:BP,'UT Base'!$A:$A,$B9,'UT Base'!$B:$B,"North")/10^3</f>
        <v>403.69</v>
      </c>
      <c r="BQ9" s="11">
        <f>SUMIFS('UT Base'!BR:BR,'UT Base'!$A:$A,$B9,'UT Base'!$B:$B,"North")/10^3</f>
        <v>264.32799999999997</v>
      </c>
      <c r="BR9" s="11">
        <f>SUMIFS('UT Base'!BS:BS,'UT Base'!$A:$A,$B9,'UT Base'!$B:$B,"North")/10^3</f>
        <v>363.904</v>
      </c>
      <c r="BS9" s="11">
        <f>SUMIFS('UT Base'!BT:BT,'UT Base'!$A:$A,$B9,'UT Base'!$B:$B,"North")/10^3</f>
        <v>403.452</v>
      </c>
      <c r="BT9" s="11">
        <f>SUMIFS('UT Base'!BU:BU,'UT Base'!$A:$A,$B9,'UT Base'!$B:$B,"North")/10^3</f>
        <v>450.71499999999997</v>
      </c>
      <c r="BU9" s="11">
        <f>SUMIFS('UT Base'!BV:BV,'UT Base'!$A:$A,$B9,'UT Base'!$B:$B,"North")/10^3</f>
        <v>426.79599999999999</v>
      </c>
      <c r="BV9" s="11">
        <f>SUMIFS('UT Base'!BW:BW,'UT Base'!$A:$A,$B9,'UT Base'!$B:$B,"North")/10^3</f>
        <v>467.85</v>
      </c>
      <c r="BW9" s="11">
        <f>SUMIFS('UT Base'!BX:BX,'UT Base'!$A:$A,$B9,'UT Base'!$B:$B,"North")/10^3</f>
        <v>0</v>
      </c>
      <c r="BX9" s="11">
        <f>SUMIFS('UT Base'!BY:BY,'UT Base'!$A:$A,$B9,'UT Base'!$B:$B,"North")/10^3</f>
        <v>0</v>
      </c>
      <c r="BY9" s="11">
        <f>SUMIFS('UT Base'!BZ:BZ,'UT Base'!$A:$A,$B9,'UT Base'!$B:$B,"North")/10^3</f>
        <v>0</v>
      </c>
      <c r="BZ9" s="11">
        <f>SUMIFS('UT Base'!CA:CA,'UT Base'!$A:$A,$B9,'UT Base'!$B:$B,"North")/10^3</f>
        <v>0</v>
      </c>
      <c r="CA9" s="11">
        <f>SUMIFS('UT Base'!CB:CB,'UT Base'!$A:$A,$B9,'UT Base'!$B:$B,"North")/10^3</f>
        <v>0</v>
      </c>
      <c r="CB9" s="11">
        <f>SUMIFS('UT Base'!CC:CC,'UT Base'!$A:$A,$B9,'UT Base'!$B:$B,"North")/10^3</f>
        <v>0</v>
      </c>
    </row>
    <row r="10" spans="2:80" ht="15.75" x14ac:dyDescent="0.25">
      <c r="B10" s="10" t="s">
        <v>111</v>
      </c>
      <c r="C10" s="43"/>
      <c r="D10" s="11">
        <v>901.14</v>
      </c>
      <c r="E10" s="11">
        <v>51.329000000000001</v>
      </c>
      <c r="F10" s="11">
        <v>0.13100000000000001</v>
      </c>
      <c r="G10" s="11">
        <v>0</v>
      </c>
      <c r="H10" s="11">
        <v>0</v>
      </c>
      <c r="I10" s="11">
        <v>213.47900000000001</v>
      </c>
      <c r="J10" s="11">
        <v>1159.751</v>
      </c>
      <c r="K10" s="11">
        <v>1276.682</v>
      </c>
      <c r="L10" s="11">
        <v>1143.481</v>
      </c>
      <c r="M10" s="11">
        <v>425.577</v>
      </c>
      <c r="N10" s="11">
        <v>299.06400000000002</v>
      </c>
      <c r="O10" s="11">
        <v>431.08199999999999</v>
      </c>
      <c r="Q10" s="11">
        <v>63.752000000000002</v>
      </c>
      <c r="R10" s="11">
        <v>0.185</v>
      </c>
      <c r="S10" s="11">
        <v>0</v>
      </c>
      <c r="T10" s="11">
        <v>0</v>
      </c>
      <c r="U10" s="11">
        <v>7.24</v>
      </c>
      <c r="V10" s="11">
        <v>761.55600000000004</v>
      </c>
      <c r="W10" s="11">
        <v>1283.0920000000001</v>
      </c>
      <c r="X10" s="11">
        <v>1455.549</v>
      </c>
      <c r="Y10" s="11">
        <v>1391.249</v>
      </c>
      <c r="Z10" s="11">
        <v>1494.28</v>
      </c>
      <c r="AA10" s="11">
        <v>1379.3489999999999</v>
      </c>
      <c r="AB10" s="11">
        <v>1251.2049999999999</v>
      </c>
      <c r="AD10" s="11">
        <v>294.06900000000002</v>
      </c>
      <c r="AE10" s="11">
        <v>40.662999999999997</v>
      </c>
      <c r="AF10" s="11">
        <v>0</v>
      </c>
      <c r="AG10" s="11">
        <v>0</v>
      </c>
      <c r="AH10" s="11">
        <v>22.06</v>
      </c>
      <c r="AI10" s="11">
        <v>227.17699999999999</v>
      </c>
      <c r="AJ10" s="11">
        <v>1432.7719999999999</v>
      </c>
      <c r="AK10" s="11">
        <v>1687.615</v>
      </c>
      <c r="AL10" s="11">
        <v>1645.201</v>
      </c>
      <c r="AM10" s="11">
        <v>1407.075</v>
      </c>
      <c r="AN10" s="11">
        <v>1689.643</v>
      </c>
      <c r="AO10" s="11">
        <v>1428.011</v>
      </c>
      <c r="AQ10" s="11">
        <v>234.74600000000001</v>
      </c>
      <c r="AR10" s="11">
        <v>0</v>
      </c>
      <c r="AS10" s="11">
        <v>0</v>
      </c>
      <c r="AT10" s="11">
        <v>0</v>
      </c>
      <c r="AU10" s="11">
        <v>44.665999999999997</v>
      </c>
      <c r="AV10" s="11">
        <v>1479.97</v>
      </c>
      <c r="AW10" s="11">
        <v>1912.6420000000001</v>
      </c>
      <c r="AX10" s="11">
        <v>1818.8589999999999</v>
      </c>
      <c r="AY10" s="11">
        <v>1619.625</v>
      </c>
      <c r="AZ10" s="11">
        <v>1554.4290000000001</v>
      </c>
      <c r="BA10" s="11">
        <v>1439.8040000000001</v>
      </c>
      <c r="BB10" s="11">
        <v>674.40200000000004</v>
      </c>
      <c r="BD10" s="11">
        <f>SUMIFS('UT Base'!BE:BE,'UT Base'!$A:$A,$B10,'UT Base'!$B:$B,"North")/10^3</f>
        <v>1.2230000000000001</v>
      </c>
      <c r="BE10" s="11">
        <f>SUMIFS('UT Base'!BF:BF,'UT Base'!$A:$A,$B10,'UT Base'!$B:$B,"North")/10^3</f>
        <v>0</v>
      </c>
      <c r="BF10" s="11">
        <f>SUMIFS('UT Base'!BG:BG,'UT Base'!$A:$A,$B10,'UT Base'!$B:$B,"North")/10^3</f>
        <v>0</v>
      </c>
      <c r="BG10" s="11">
        <f>SUMIFS('UT Base'!BH:BH,'UT Base'!$A:$A,$B10,'UT Base'!$B:$B,"North")/10^3</f>
        <v>0</v>
      </c>
      <c r="BH10" s="11">
        <f>SUMIFS('UT Base'!BI:BI,'UT Base'!$A:$A,$B10,'UT Base'!$B:$B,"North")/10^3</f>
        <v>0</v>
      </c>
      <c r="BI10" s="11">
        <f>SUMIFS('UT Base'!BJ:BJ,'UT Base'!$A:$A,$B10,'UT Base'!$B:$B,"North")/10^3</f>
        <v>869.98800000000006</v>
      </c>
      <c r="BJ10" s="11">
        <f>SUMIFS('UT Base'!BK:BK,'UT Base'!$A:$A,$B10,'UT Base'!$B:$B,"North")/10^3</f>
        <v>1694.89</v>
      </c>
      <c r="BK10" s="11">
        <f>SUMIFS('UT Base'!BL:BL,'UT Base'!$A:$A,$B10,'UT Base'!$B:$B,"North")/10^3</f>
        <v>1617.5719999999999</v>
      </c>
      <c r="BL10" s="11">
        <f>SUMIFS('UT Base'!BM:BM,'UT Base'!$A:$A,$B10,'UT Base'!$B:$B,"North")/10^3</f>
        <v>1449.172</v>
      </c>
      <c r="BM10" s="11">
        <f>SUMIFS('UT Base'!BN:BN,'UT Base'!$A:$A,$B10,'UT Base'!$B:$B,"North")/10^3</f>
        <v>1392.27</v>
      </c>
      <c r="BN10" s="11">
        <f>SUMIFS('UT Base'!BO:BO,'UT Base'!$A:$A,$B10,'UT Base'!$B:$B,"North")/10^3</f>
        <v>1266.441</v>
      </c>
      <c r="BO10" s="11">
        <f>SUMIFS('UT Base'!BP:BP,'UT Base'!$A:$A,$B10,'UT Base'!$B:$B,"North")/10^3</f>
        <v>1338.2139999999999</v>
      </c>
      <c r="BQ10" s="11">
        <f>SUMIFS('UT Base'!BR:BR,'UT Base'!$A:$A,$B10,'UT Base'!$B:$B,"North")/10^3</f>
        <v>31.013999999999999</v>
      </c>
      <c r="BR10" s="11">
        <f>SUMIFS('UT Base'!BS:BS,'UT Base'!$A:$A,$B10,'UT Base'!$B:$B,"North")/10^3</f>
        <v>-2.9420000000000002</v>
      </c>
      <c r="BS10" s="11">
        <f>SUMIFS('UT Base'!BT:BT,'UT Base'!$A:$A,$B10,'UT Base'!$B:$B,"North")/10^3</f>
        <v>0</v>
      </c>
      <c r="BT10" s="11">
        <f>SUMIFS('UT Base'!BU:BU,'UT Base'!$A:$A,$B10,'UT Base'!$B:$B,"North")/10^3</f>
        <v>0</v>
      </c>
      <c r="BU10" s="11">
        <f>SUMIFS('UT Base'!BV:BV,'UT Base'!$A:$A,$B10,'UT Base'!$B:$B,"North")/10^3</f>
        <v>0</v>
      </c>
      <c r="BV10" s="11">
        <f>SUMIFS('UT Base'!BW:BW,'UT Base'!$A:$A,$B10,'UT Base'!$B:$B,"North")/10^3</f>
        <v>319.36799999999999</v>
      </c>
      <c r="BW10" s="11">
        <f>SUMIFS('UT Base'!BX:BX,'UT Base'!$A:$A,$B10,'UT Base'!$B:$B,"North")/10^3</f>
        <v>0</v>
      </c>
      <c r="BX10" s="11">
        <f>SUMIFS('UT Base'!BY:BY,'UT Base'!$A:$A,$B10,'UT Base'!$B:$B,"North")/10^3</f>
        <v>0</v>
      </c>
      <c r="BY10" s="11">
        <f>SUMIFS('UT Base'!BZ:BZ,'UT Base'!$A:$A,$B10,'UT Base'!$B:$B,"North")/10^3</f>
        <v>0</v>
      </c>
      <c r="BZ10" s="11">
        <f>SUMIFS('UT Base'!CA:CA,'UT Base'!$A:$A,$B10,'UT Base'!$B:$B,"North")/10^3</f>
        <v>0</v>
      </c>
      <c r="CA10" s="11">
        <f>SUMIFS('UT Base'!CB:CB,'UT Base'!$A:$A,$B10,'UT Base'!$B:$B,"North")/10^3</f>
        <v>0</v>
      </c>
      <c r="CB10" s="11">
        <f>SUMIFS('UT Base'!CC:CC,'UT Base'!$A:$A,$B10,'UT Base'!$B:$B,"North")/10^3</f>
        <v>0</v>
      </c>
    </row>
    <row r="11" spans="2:80" ht="15.75" x14ac:dyDescent="0.25">
      <c r="B11" s="10" t="s">
        <v>105</v>
      </c>
      <c r="C11" s="43"/>
      <c r="D11" s="11">
        <v>159.114</v>
      </c>
      <c r="E11" s="11">
        <v>180.60900000000001</v>
      </c>
      <c r="F11" s="11">
        <v>139.26499999999999</v>
      </c>
      <c r="G11" s="11">
        <v>127.61199999999999</v>
      </c>
      <c r="H11" s="11">
        <v>342.17500000000001</v>
      </c>
      <c r="I11" s="11">
        <v>550.50800000000004</v>
      </c>
      <c r="J11" s="11">
        <v>294.642</v>
      </c>
      <c r="K11" s="11">
        <v>315.57600000000002</v>
      </c>
      <c r="L11" s="11">
        <v>339.512</v>
      </c>
      <c r="M11" s="11">
        <v>643.57899999999995</v>
      </c>
      <c r="N11" s="11">
        <v>566.02599999999995</v>
      </c>
      <c r="O11" s="11">
        <v>373.00799999999998</v>
      </c>
      <c r="Q11" s="11">
        <v>264.26100000000002</v>
      </c>
      <c r="R11" s="11">
        <v>97.177000000000007</v>
      </c>
      <c r="S11" s="11">
        <v>57.243000000000002</v>
      </c>
      <c r="T11" s="11">
        <v>132.363</v>
      </c>
      <c r="U11" s="11">
        <v>426.98899999999998</v>
      </c>
      <c r="V11" s="11">
        <v>242.80600000000001</v>
      </c>
      <c r="W11" s="11">
        <v>113.38500000000001</v>
      </c>
      <c r="X11" s="11">
        <v>144.136</v>
      </c>
      <c r="Y11" s="11">
        <v>155.928</v>
      </c>
      <c r="Z11" s="11">
        <v>155.83799999999999</v>
      </c>
      <c r="AA11" s="11">
        <v>158.893</v>
      </c>
      <c r="AB11" s="11">
        <v>214.42400000000001</v>
      </c>
      <c r="AD11" s="11">
        <v>406.983</v>
      </c>
      <c r="AE11" s="11">
        <v>196.291</v>
      </c>
      <c r="AF11" s="11">
        <v>160.30600000000001</v>
      </c>
      <c r="AG11" s="11">
        <v>113.837</v>
      </c>
      <c r="AH11" s="11">
        <v>346.88099999999997</v>
      </c>
      <c r="AI11" s="11">
        <v>363.892</v>
      </c>
      <c r="AJ11" s="11">
        <v>159.52000000000001</v>
      </c>
      <c r="AK11" s="11">
        <v>139.393</v>
      </c>
      <c r="AL11" s="11">
        <v>202.911</v>
      </c>
      <c r="AM11" s="11">
        <v>269.31400000000002</v>
      </c>
      <c r="AN11" s="11">
        <v>150.131</v>
      </c>
      <c r="AO11" s="11">
        <v>120.01900000000001</v>
      </c>
      <c r="AQ11" s="11">
        <v>164.75399999999999</v>
      </c>
      <c r="AR11" s="11">
        <v>74.713999999999999</v>
      </c>
      <c r="AS11" s="11">
        <v>182.71700000000001</v>
      </c>
      <c r="AT11" s="11">
        <v>263.26799999999997</v>
      </c>
      <c r="AU11" s="11">
        <v>265.24200000000002</v>
      </c>
      <c r="AV11" s="11">
        <v>138.80099999999999</v>
      </c>
      <c r="AW11" s="11">
        <v>114.18899999999999</v>
      </c>
      <c r="AX11" s="11">
        <v>98.405000000000001</v>
      </c>
      <c r="AY11" s="11">
        <v>154.178</v>
      </c>
      <c r="AZ11" s="11">
        <v>129.01900000000001</v>
      </c>
      <c r="BA11" s="11">
        <v>95.748000000000005</v>
      </c>
      <c r="BB11" s="11">
        <v>459.06</v>
      </c>
      <c r="BD11" s="11">
        <f>SUMIFS('UT Base'!BE:BE,'UT Base'!$A:$A,$B11,'UT Base'!$B:$B,"North")/10^3</f>
        <v>263.83800000000002</v>
      </c>
      <c r="BE11" s="11">
        <f>SUMIFS('UT Base'!BF:BF,'UT Base'!$A:$A,$B11,'UT Base'!$B:$B,"North")/10^3</f>
        <v>194.41399999999999</v>
      </c>
      <c r="BF11" s="11">
        <f>SUMIFS('UT Base'!BG:BG,'UT Base'!$A:$A,$B11,'UT Base'!$B:$B,"North")/10^3</f>
        <v>122.806</v>
      </c>
      <c r="BG11" s="11">
        <f>SUMIFS('UT Base'!BH:BH,'UT Base'!$A:$A,$B11,'UT Base'!$B:$B,"North")/10^3</f>
        <v>173.78399999999999</v>
      </c>
      <c r="BH11" s="11">
        <f>SUMIFS('UT Base'!BI:BI,'UT Base'!$A:$A,$B11,'UT Base'!$B:$B,"North")/10^3</f>
        <v>278.25599999999997</v>
      </c>
      <c r="BI11" s="11">
        <f>SUMIFS('UT Base'!BJ:BJ,'UT Base'!$A:$A,$B11,'UT Base'!$B:$B,"North")/10^3</f>
        <v>207.346</v>
      </c>
      <c r="BJ11" s="11">
        <f>SUMIFS('UT Base'!BK:BK,'UT Base'!$A:$A,$B11,'UT Base'!$B:$B,"North")/10^3</f>
        <v>171.83</v>
      </c>
      <c r="BK11" s="11">
        <f>SUMIFS('UT Base'!BL:BL,'UT Base'!$A:$A,$B11,'UT Base'!$B:$B,"North")/10^3</f>
        <v>406.858</v>
      </c>
      <c r="BL11" s="11">
        <f>SUMIFS('UT Base'!BM:BM,'UT Base'!$A:$A,$B11,'UT Base'!$B:$B,"North")/10^3</f>
        <v>587.31700000000001</v>
      </c>
      <c r="BM11" s="11">
        <f>SUMIFS('UT Base'!BN:BN,'UT Base'!$A:$A,$B11,'UT Base'!$B:$B,"North")/10^3</f>
        <v>717.88499999999999</v>
      </c>
      <c r="BN11" s="11">
        <f>SUMIFS('UT Base'!BO:BO,'UT Base'!$A:$A,$B11,'UT Base'!$B:$B,"North")/10^3</f>
        <v>631.24699999999996</v>
      </c>
      <c r="BO11" s="11">
        <f>SUMIFS('UT Base'!BP:BP,'UT Base'!$A:$A,$B11,'UT Base'!$B:$B,"North")/10^3</f>
        <v>473.92700000000002</v>
      </c>
      <c r="BQ11" s="11">
        <f>SUMIFS('UT Base'!BR:BR,'UT Base'!$A:$A,$B11,'UT Base'!$B:$B,"North")/10^3</f>
        <v>412.83</v>
      </c>
      <c r="BR11" s="11">
        <f>SUMIFS('UT Base'!BS:BS,'UT Base'!$A:$A,$B11,'UT Base'!$B:$B,"North")/10^3</f>
        <v>45.569000000000003</v>
      </c>
      <c r="BS11" s="11">
        <f>SUMIFS('UT Base'!BT:BT,'UT Base'!$A:$A,$B11,'UT Base'!$B:$B,"North")/10^3</f>
        <v>77.191999999999993</v>
      </c>
      <c r="BT11" s="11">
        <f>SUMIFS('UT Base'!BU:BU,'UT Base'!$A:$A,$B11,'UT Base'!$B:$B,"North")/10^3</f>
        <v>175.53399999999999</v>
      </c>
      <c r="BU11" s="11">
        <f>SUMIFS('UT Base'!BV:BV,'UT Base'!$A:$A,$B11,'UT Base'!$B:$B,"North")/10^3</f>
        <v>444.666</v>
      </c>
      <c r="BV11" s="11">
        <f>SUMIFS('UT Base'!BW:BW,'UT Base'!$A:$A,$B11,'UT Base'!$B:$B,"North")/10^3</f>
        <v>430.41500000000002</v>
      </c>
      <c r="BW11" s="11">
        <f>SUMIFS('UT Base'!BX:BX,'UT Base'!$A:$A,$B11,'UT Base'!$B:$B,"North")/10^3</f>
        <v>0</v>
      </c>
      <c r="BX11" s="11">
        <f>SUMIFS('UT Base'!BY:BY,'UT Base'!$A:$A,$B11,'UT Base'!$B:$B,"North")/10^3</f>
        <v>0</v>
      </c>
      <c r="BY11" s="11">
        <f>SUMIFS('UT Base'!BZ:BZ,'UT Base'!$A:$A,$B11,'UT Base'!$B:$B,"North")/10^3</f>
        <v>0</v>
      </c>
      <c r="BZ11" s="11">
        <f>SUMIFS('UT Base'!CA:CA,'UT Base'!$A:$A,$B11,'UT Base'!$B:$B,"North")/10^3</f>
        <v>0</v>
      </c>
      <c r="CA11" s="11">
        <f>SUMIFS('UT Base'!CB:CB,'UT Base'!$A:$A,$B11,'UT Base'!$B:$B,"North")/10^3</f>
        <v>0</v>
      </c>
      <c r="CB11" s="11">
        <f>SUMIFS('UT Base'!CC:CC,'UT Base'!$A:$A,$B11,'UT Base'!$B:$B,"North")/10^3</f>
        <v>0</v>
      </c>
    </row>
    <row r="12" spans="2:80" ht="15.75" x14ac:dyDescent="0.25">
      <c r="B12" s="10" t="s">
        <v>107</v>
      </c>
      <c r="C12" s="43"/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Q12" s="11">
        <v>0</v>
      </c>
      <c r="R12" s="11">
        <v>0</v>
      </c>
      <c r="S12" s="11">
        <v>0</v>
      </c>
      <c r="T12" s="11">
        <v>0</v>
      </c>
      <c r="U12" s="11">
        <v>0</v>
      </c>
      <c r="V12" s="11">
        <v>0</v>
      </c>
      <c r="W12" s="11">
        <v>0</v>
      </c>
      <c r="X12" s="11">
        <v>0</v>
      </c>
      <c r="Y12" s="11">
        <v>0</v>
      </c>
      <c r="Z12" s="11">
        <v>0</v>
      </c>
      <c r="AA12" s="11">
        <v>0</v>
      </c>
      <c r="AB12" s="11">
        <v>0</v>
      </c>
      <c r="AD12" s="11">
        <v>0</v>
      </c>
      <c r="AE12" s="11">
        <v>0</v>
      </c>
      <c r="AF12" s="11">
        <v>0</v>
      </c>
      <c r="AG12" s="11">
        <v>1.49</v>
      </c>
      <c r="AH12" s="11">
        <v>39.137999999999998</v>
      </c>
      <c r="AI12" s="11">
        <v>46.832000000000001</v>
      </c>
      <c r="AJ12" s="11">
        <v>111.152</v>
      </c>
      <c r="AK12" s="11">
        <v>109.027</v>
      </c>
      <c r="AL12" s="11">
        <v>52.548000000000002</v>
      </c>
      <c r="AM12" s="11">
        <v>70.441999999999993</v>
      </c>
      <c r="AN12" s="11">
        <v>104.008</v>
      </c>
      <c r="AO12" s="11">
        <v>166.053</v>
      </c>
      <c r="AQ12" s="11">
        <v>107.379</v>
      </c>
      <c r="AR12" s="11">
        <v>74.680000000000007</v>
      </c>
      <c r="AS12" s="11">
        <v>99.42</v>
      </c>
      <c r="AT12" s="11">
        <v>130.96600000000001</v>
      </c>
      <c r="AU12" s="11">
        <v>184.69900000000001</v>
      </c>
      <c r="AV12" s="11">
        <v>175.65</v>
      </c>
      <c r="AW12" s="11">
        <v>202.60599999999999</v>
      </c>
      <c r="AX12" s="11">
        <v>161.59399999999999</v>
      </c>
      <c r="AY12" s="11">
        <v>64.507000000000005</v>
      </c>
      <c r="AZ12" s="11">
        <v>136.46799999999999</v>
      </c>
      <c r="BA12" s="11">
        <v>166.25299999999999</v>
      </c>
      <c r="BB12" s="11">
        <v>227.958</v>
      </c>
      <c r="BD12" s="11">
        <f>SUMIFS('UT Base'!BE:BE,'UT Base'!$A:$A,$B12,'UT Base'!$B:$B,"North")/10^3</f>
        <v>182.93899999999999</v>
      </c>
      <c r="BE12" s="11">
        <f>SUMIFS('UT Base'!BF:BF,'UT Base'!$A:$A,$B12,'UT Base'!$B:$B,"North")/10^3</f>
        <v>150.57300000000001</v>
      </c>
      <c r="BF12" s="11">
        <f>SUMIFS('UT Base'!BG:BG,'UT Base'!$A:$A,$B12,'UT Base'!$B:$B,"North")/10^3</f>
        <v>71.8</v>
      </c>
      <c r="BG12" s="11">
        <f>SUMIFS('UT Base'!BH:BH,'UT Base'!$A:$A,$B12,'UT Base'!$B:$B,"North")/10^3</f>
        <v>178.512</v>
      </c>
      <c r="BH12" s="11">
        <f>SUMIFS('UT Base'!BI:BI,'UT Base'!$A:$A,$B12,'UT Base'!$B:$B,"North")/10^3</f>
        <v>237.69800000000001</v>
      </c>
      <c r="BI12" s="11">
        <f>SUMIFS('UT Base'!BJ:BJ,'UT Base'!$A:$A,$B12,'UT Base'!$B:$B,"North")/10^3</f>
        <v>221.84200000000001</v>
      </c>
      <c r="BJ12" s="11">
        <f>SUMIFS('UT Base'!BK:BK,'UT Base'!$A:$A,$B12,'UT Base'!$B:$B,"North")/10^3</f>
        <v>237.64599999999999</v>
      </c>
      <c r="BK12" s="11">
        <f>SUMIFS('UT Base'!BL:BL,'UT Base'!$A:$A,$B12,'UT Base'!$B:$B,"North")/10^3</f>
        <v>160.13300000000001</v>
      </c>
      <c r="BL12" s="11">
        <f>SUMIFS('UT Base'!BM:BM,'UT Base'!$A:$A,$B12,'UT Base'!$B:$B,"North")/10^3</f>
        <v>177.80799999999999</v>
      </c>
      <c r="BM12" s="11">
        <f>SUMIFS('UT Base'!BN:BN,'UT Base'!$A:$A,$B12,'UT Base'!$B:$B,"North")/10^3</f>
        <v>254.297</v>
      </c>
      <c r="BN12" s="11">
        <f>SUMIFS('UT Base'!BO:BO,'UT Base'!$A:$A,$B12,'UT Base'!$B:$B,"North")/10^3</f>
        <v>246.732</v>
      </c>
      <c r="BO12" s="11">
        <f>SUMIFS('UT Base'!BP:BP,'UT Base'!$A:$A,$B12,'UT Base'!$B:$B,"North")/10^3</f>
        <v>248.01400000000001</v>
      </c>
      <c r="BQ12" s="11">
        <f>SUMIFS('UT Base'!BR:BR,'UT Base'!$A:$A,$B12,'UT Base'!$B:$B,"North")/10^3</f>
        <v>259.46300000000002</v>
      </c>
      <c r="BR12" s="11">
        <f>SUMIFS('UT Base'!BS:BS,'UT Base'!$A:$A,$B12,'UT Base'!$B:$B,"North")/10^3</f>
        <v>223.17500000000001</v>
      </c>
      <c r="BS12" s="11">
        <f>SUMIFS('UT Base'!BT:BT,'UT Base'!$A:$A,$B12,'UT Base'!$B:$B,"North")/10^3</f>
        <v>147.10499999999999</v>
      </c>
      <c r="BT12" s="11">
        <f>SUMIFS('UT Base'!BU:BU,'UT Base'!$A:$A,$B12,'UT Base'!$B:$B,"North")/10^3</f>
        <v>151.1</v>
      </c>
      <c r="BU12" s="11">
        <f>SUMIFS('UT Base'!BV:BV,'UT Base'!$A:$A,$B12,'UT Base'!$B:$B,"North")/10^3</f>
        <v>159.32900000000001</v>
      </c>
      <c r="BV12" s="11">
        <f>SUMIFS('UT Base'!BW:BW,'UT Base'!$A:$A,$B12,'UT Base'!$B:$B,"North")/10^3</f>
        <v>156.25399999999999</v>
      </c>
      <c r="BW12" s="11">
        <f>SUMIFS('UT Base'!BX:BX,'UT Base'!$A:$A,$B12,'UT Base'!$B:$B,"North")/10^3</f>
        <v>0</v>
      </c>
      <c r="BX12" s="11">
        <f>SUMIFS('UT Base'!BY:BY,'UT Base'!$A:$A,$B12,'UT Base'!$B:$B,"North")/10^3</f>
        <v>0</v>
      </c>
      <c r="BY12" s="11">
        <f>SUMIFS('UT Base'!BZ:BZ,'UT Base'!$A:$A,$B12,'UT Base'!$B:$B,"North")/10^3</f>
        <v>0</v>
      </c>
      <c r="BZ12" s="11">
        <f>SUMIFS('UT Base'!CA:CA,'UT Base'!$A:$A,$B12,'UT Base'!$B:$B,"North")/10^3</f>
        <v>0</v>
      </c>
      <c r="CA12" s="11">
        <f>SUMIFS('UT Base'!CB:CB,'UT Base'!$A:$A,$B12,'UT Base'!$B:$B,"North")/10^3</f>
        <v>0</v>
      </c>
      <c r="CB12" s="11">
        <f>SUMIFS('UT Base'!CC:CC,'UT Base'!$A:$A,$B12,'UT Base'!$B:$B,"North")/10^3</f>
        <v>0</v>
      </c>
    </row>
    <row r="13" spans="2:80" ht="15.75" x14ac:dyDescent="0.25">
      <c r="B13" s="10" t="s">
        <v>113</v>
      </c>
      <c r="C13" s="43"/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  <c r="V13" s="11">
        <v>0</v>
      </c>
      <c r="W13" s="11">
        <v>0</v>
      </c>
      <c r="X13" s="11">
        <v>0</v>
      </c>
      <c r="Y13" s="11">
        <v>0</v>
      </c>
      <c r="Z13" s="11">
        <v>0</v>
      </c>
      <c r="AA13" s="11">
        <v>0</v>
      </c>
      <c r="AB13" s="11">
        <v>0</v>
      </c>
      <c r="AD13" s="11">
        <v>0</v>
      </c>
      <c r="AE13" s="11">
        <v>0</v>
      </c>
      <c r="AF13" s="11">
        <v>0</v>
      </c>
      <c r="AG13" s="11">
        <v>0</v>
      </c>
      <c r="AH13" s="11">
        <v>0</v>
      </c>
      <c r="AI13" s="11">
        <v>0</v>
      </c>
      <c r="AJ13" s="11">
        <v>0</v>
      </c>
      <c r="AK13" s="11">
        <v>0</v>
      </c>
      <c r="AL13" s="11">
        <v>0</v>
      </c>
      <c r="AM13" s="11">
        <v>0</v>
      </c>
      <c r="AN13" s="11">
        <v>0</v>
      </c>
      <c r="AO13" s="11">
        <v>0</v>
      </c>
      <c r="AQ13" s="11">
        <v>0</v>
      </c>
      <c r="AR13" s="11">
        <v>0</v>
      </c>
      <c r="AS13" s="11">
        <v>0</v>
      </c>
      <c r="AT13" s="11">
        <v>0</v>
      </c>
      <c r="AU13" s="11">
        <v>0</v>
      </c>
      <c r="AV13" s="11">
        <v>0</v>
      </c>
      <c r="AW13" s="11">
        <v>0</v>
      </c>
      <c r="AX13" s="11">
        <v>0</v>
      </c>
      <c r="AY13" s="11">
        <v>0</v>
      </c>
      <c r="AZ13" s="11">
        <v>0</v>
      </c>
      <c r="BA13" s="11">
        <v>0</v>
      </c>
      <c r="BB13" s="11">
        <v>0</v>
      </c>
      <c r="BD13" s="11">
        <f>SUMIFS('UT Base'!BE:BE,'UT Base'!$A:$A,$B13,'UT Base'!$B:$B,"North")/10^3</f>
        <v>0</v>
      </c>
      <c r="BE13" s="11">
        <f>SUMIFS('UT Base'!BF:BF,'UT Base'!$A:$A,$B13,'UT Base'!$B:$B,"North")/10^3</f>
        <v>0</v>
      </c>
      <c r="BF13" s="11">
        <f>SUMIFS('UT Base'!BG:BG,'UT Base'!$A:$A,$B13,'UT Base'!$B:$B,"North")/10^3</f>
        <v>0</v>
      </c>
      <c r="BG13" s="11">
        <f>SUMIFS('UT Base'!BH:BH,'UT Base'!$A:$A,$B13,'UT Base'!$B:$B,"North")/10^3</f>
        <v>0</v>
      </c>
      <c r="BH13" s="11">
        <f>SUMIFS('UT Base'!BI:BI,'UT Base'!$A:$A,$B13,'UT Base'!$B:$B,"North")/10^3</f>
        <v>0</v>
      </c>
      <c r="BI13" s="11">
        <f>SUMIFS('UT Base'!BJ:BJ,'UT Base'!$A:$A,$B13,'UT Base'!$B:$B,"North")/10^3</f>
        <v>0</v>
      </c>
      <c r="BJ13" s="11">
        <f>SUMIFS('UT Base'!BK:BK,'UT Base'!$A:$A,$B13,'UT Base'!$B:$B,"North")/10^3</f>
        <v>0</v>
      </c>
      <c r="BK13" s="11">
        <f>SUMIFS('UT Base'!BL:BL,'UT Base'!$A:$A,$B13,'UT Base'!$B:$B,"North")/10^3</f>
        <v>0</v>
      </c>
      <c r="BL13" s="11">
        <f>SUMIFS('UT Base'!BM:BM,'UT Base'!$A:$A,$B13,'UT Base'!$B:$B,"North")/10^3</f>
        <v>0</v>
      </c>
      <c r="BM13" s="11">
        <f>SUMIFS('UT Base'!BN:BN,'UT Base'!$A:$A,$B13,'UT Base'!$B:$B,"North")/10^3</f>
        <v>0</v>
      </c>
      <c r="BN13" s="11">
        <f>SUMIFS('UT Base'!BO:BO,'UT Base'!$A:$A,$B13,'UT Base'!$B:$B,"North")/10^3</f>
        <v>0</v>
      </c>
      <c r="BO13" s="11">
        <f>SUMIFS('UT Base'!BP:BP,'UT Base'!$A:$A,$B13,'UT Base'!$B:$B,"North")/10^3</f>
        <v>0</v>
      </c>
      <c r="BQ13" s="11">
        <f>SUMIFS('UT Base'!BR:BR,'UT Base'!$A:$A,$B13,'UT Base'!$B:$B,"North")/10^3</f>
        <v>0</v>
      </c>
      <c r="BR13" s="11">
        <f>SUMIFS('UT Base'!BS:BS,'UT Base'!$A:$A,$B13,'UT Base'!$B:$B,"North")/10^3</f>
        <v>0</v>
      </c>
      <c r="BS13" s="11">
        <f>SUMIFS('UT Base'!BT:BT,'UT Base'!$A:$A,$B13,'UT Base'!$B:$B,"North")/10^3</f>
        <v>0</v>
      </c>
      <c r="BT13" s="11">
        <f>SUMIFS('UT Base'!BU:BU,'UT Base'!$A:$A,$B13,'UT Base'!$B:$B,"North")/10^3</f>
        <v>0</v>
      </c>
      <c r="BU13" s="11">
        <f>SUMIFS('UT Base'!BV:BV,'UT Base'!$A:$A,$B13,'UT Base'!$B:$B,"North")/10^3</f>
        <v>0</v>
      </c>
      <c r="BV13" s="11">
        <f>SUMIFS('UT Base'!BW:BW,'UT Base'!$A:$A,$B13,'UT Base'!$B:$B,"North")/10^3</f>
        <v>0</v>
      </c>
      <c r="BW13" s="11">
        <f>SUMIFS('UT Base'!BX:BX,'UT Base'!$A:$A,$B13,'UT Base'!$B:$B,"North")/10^3</f>
        <v>0</v>
      </c>
      <c r="BX13" s="11">
        <f>SUMIFS('UT Base'!BY:BY,'UT Base'!$A:$A,$B13,'UT Base'!$B:$B,"North")/10^3</f>
        <v>0</v>
      </c>
      <c r="BY13" s="11">
        <f>SUMIFS('UT Base'!BZ:BZ,'UT Base'!$A:$A,$B13,'UT Base'!$B:$B,"North")/10^3</f>
        <v>0</v>
      </c>
      <c r="BZ13" s="11">
        <f>SUMIFS('UT Base'!CA:CA,'UT Base'!$A:$A,$B13,'UT Base'!$B:$B,"North")/10^3</f>
        <v>0</v>
      </c>
      <c r="CA13" s="11">
        <f>SUMIFS('UT Base'!CB:CB,'UT Base'!$A:$A,$B13,'UT Base'!$B:$B,"North")/10^3</f>
        <v>0</v>
      </c>
      <c r="CB13" s="11">
        <f>SUMIFS('UT Base'!CC:CC,'UT Base'!$A:$A,$B13,'UT Base'!$B:$B,"North")/10^3</f>
        <v>0</v>
      </c>
    </row>
    <row r="14" spans="2:80" ht="15.75" x14ac:dyDescent="0.25">
      <c r="B14" s="10" t="s">
        <v>110</v>
      </c>
      <c r="C14" s="43"/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Q14" s="11">
        <v>0</v>
      </c>
      <c r="R14" s="11">
        <v>0</v>
      </c>
      <c r="S14" s="11">
        <v>0</v>
      </c>
      <c r="T14" s="11">
        <v>0</v>
      </c>
      <c r="U14" s="11">
        <v>0</v>
      </c>
      <c r="V14" s="11">
        <v>0</v>
      </c>
      <c r="W14" s="11">
        <v>0</v>
      </c>
      <c r="X14" s="11">
        <v>0</v>
      </c>
      <c r="Y14" s="11">
        <v>0</v>
      </c>
      <c r="Z14" s="11">
        <v>0</v>
      </c>
      <c r="AA14" s="11">
        <v>0</v>
      </c>
      <c r="AB14" s="11">
        <v>0</v>
      </c>
      <c r="AD14" s="11">
        <v>0</v>
      </c>
      <c r="AE14" s="11">
        <v>0</v>
      </c>
      <c r="AF14" s="11">
        <v>0</v>
      </c>
      <c r="AG14" s="11">
        <v>0</v>
      </c>
      <c r="AH14" s="11">
        <v>0</v>
      </c>
      <c r="AI14" s="11">
        <v>0</v>
      </c>
      <c r="AJ14" s="11">
        <v>0</v>
      </c>
      <c r="AK14" s="11">
        <v>0</v>
      </c>
      <c r="AL14" s="11">
        <v>0</v>
      </c>
      <c r="AM14" s="11">
        <v>0</v>
      </c>
      <c r="AN14" s="11">
        <v>0</v>
      </c>
      <c r="AO14" s="11">
        <v>0</v>
      </c>
      <c r="AQ14" s="11">
        <v>0</v>
      </c>
      <c r="AR14" s="11">
        <v>0</v>
      </c>
      <c r="AS14" s="11">
        <v>0</v>
      </c>
      <c r="AT14" s="11">
        <v>0</v>
      </c>
      <c r="AU14" s="11">
        <v>0</v>
      </c>
      <c r="AV14" s="11">
        <v>0</v>
      </c>
      <c r="AW14" s="11">
        <v>0</v>
      </c>
      <c r="AX14" s="11">
        <v>0</v>
      </c>
      <c r="AY14" s="11">
        <v>0</v>
      </c>
      <c r="AZ14" s="11">
        <v>0</v>
      </c>
      <c r="BA14" s="11">
        <v>0</v>
      </c>
      <c r="BB14" s="11">
        <v>0</v>
      </c>
      <c r="BD14" s="11">
        <f>SUMIFS('UT Base'!BE:BE,'UT Base'!$A:$A,$B14,'UT Base'!$B:$B,"North")/10^3</f>
        <v>0</v>
      </c>
      <c r="BE14" s="11">
        <f>SUMIFS('UT Base'!BF:BF,'UT Base'!$A:$A,$B14,'UT Base'!$B:$B,"North")/10^3</f>
        <v>0</v>
      </c>
      <c r="BF14" s="11">
        <f>SUMIFS('UT Base'!BG:BG,'UT Base'!$A:$A,$B14,'UT Base'!$B:$B,"North")/10^3</f>
        <v>0</v>
      </c>
      <c r="BG14" s="11">
        <f>SUMIFS('UT Base'!BH:BH,'UT Base'!$A:$A,$B14,'UT Base'!$B:$B,"North")/10^3</f>
        <v>0</v>
      </c>
      <c r="BH14" s="11">
        <f>SUMIFS('UT Base'!BI:BI,'UT Base'!$A:$A,$B14,'UT Base'!$B:$B,"North")/10^3</f>
        <v>0</v>
      </c>
      <c r="BI14" s="11">
        <f>SUMIFS('UT Base'!BJ:BJ,'UT Base'!$A:$A,$B14,'UT Base'!$B:$B,"North")/10^3</f>
        <v>0</v>
      </c>
      <c r="BJ14" s="11">
        <f>SUMIFS('UT Base'!BK:BK,'UT Base'!$A:$A,$B14,'UT Base'!$B:$B,"North")/10^3</f>
        <v>0</v>
      </c>
      <c r="BK14" s="11">
        <f>SUMIFS('UT Base'!BL:BL,'UT Base'!$A:$A,$B14,'UT Base'!$B:$B,"North")/10^3</f>
        <v>0</v>
      </c>
      <c r="BL14" s="11">
        <f>SUMIFS('UT Base'!BM:BM,'UT Base'!$A:$A,$B14,'UT Base'!$B:$B,"North")/10^3</f>
        <v>0</v>
      </c>
      <c r="BM14" s="11">
        <f>SUMIFS('UT Base'!BN:BN,'UT Base'!$A:$A,$B14,'UT Base'!$B:$B,"North")/10^3</f>
        <v>0</v>
      </c>
      <c r="BN14" s="11">
        <f>SUMIFS('UT Base'!BO:BO,'UT Base'!$A:$A,$B14,'UT Base'!$B:$B,"North")/10^3</f>
        <v>0</v>
      </c>
      <c r="BO14" s="11">
        <f>SUMIFS('UT Base'!BP:BP,'UT Base'!$A:$A,$B14,'UT Base'!$B:$B,"North")/10^3</f>
        <v>0</v>
      </c>
      <c r="BQ14" s="11">
        <f>SUMIFS('UT Base'!BR:BR,'UT Base'!$A:$A,$B14,'UT Base'!$B:$B,"North")/10^3</f>
        <v>0</v>
      </c>
      <c r="BR14" s="11">
        <f>SUMIFS('UT Base'!BS:BS,'UT Base'!$A:$A,$B14,'UT Base'!$B:$B,"North")/10^3</f>
        <v>0</v>
      </c>
      <c r="BS14" s="11">
        <f>SUMIFS('UT Base'!BT:BT,'UT Base'!$A:$A,$B14,'UT Base'!$B:$B,"North")/10^3</f>
        <v>0</v>
      </c>
      <c r="BT14" s="11">
        <f>SUMIFS('UT Base'!BU:BU,'UT Base'!$A:$A,$B14,'UT Base'!$B:$B,"North")/10^3</f>
        <v>0</v>
      </c>
      <c r="BU14" s="11">
        <f>SUMIFS('UT Base'!BV:BV,'UT Base'!$A:$A,$B14,'UT Base'!$B:$B,"North")/10^3</f>
        <v>0</v>
      </c>
      <c r="BV14" s="11">
        <f>SUMIFS('UT Base'!BW:BW,'UT Base'!$A:$A,$B14,'UT Base'!$B:$B,"North")/10^3</f>
        <v>0</v>
      </c>
      <c r="BW14" s="11">
        <f>SUMIFS('UT Base'!BX:BX,'UT Base'!$A:$A,$B14,'UT Base'!$B:$B,"North")/10^3</f>
        <v>0</v>
      </c>
      <c r="BX14" s="11">
        <f>SUMIFS('UT Base'!BY:BY,'UT Base'!$A:$A,$B14,'UT Base'!$B:$B,"North")/10^3</f>
        <v>0</v>
      </c>
      <c r="BY14" s="11">
        <f>SUMIFS('UT Base'!BZ:BZ,'UT Base'!$A:$A,$B14,'UT Base'!$B:$B,"North")/10^3</f>
        <v>0</v>
      </c>
      <c r="BZ14" s="11">
        <f>SUMIFS('UT Base'!CA:CA,'UT Base'!$A:$A,$B14,'UT Base'!$B:$B,"North")/10^3</f>
        <v>0</v>
      </c>
      <c r="CA14" s="11">
        <f>SUMIFS('UT Base'!CB:CB,'UT Base'!$A:$A,$B14,'UT Base'!$B:$B,"North")/10^3</f>
        <v>0</v>
      </c>
      <c r="CB14" s="11">
        <f>SUMIFS('UT Base'!CC:CC,'UT Base'!$A:$A,$B14,'UT Base'!$B:$B,"North")/10^3</f>
        <v>0</v>
      </c>
    </row>
    <row r="15" spans="2:80" ht="15.75" x14ac:dyDescent="0.25">
      <c r="B15" s="10" t="s">
        <v>109</v>
      </c>
      <c r="C15" s="43"/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Q15" s="11">
        <v>0</v>
      </c>
      <c r="R15" s="11">
        <v>0</v>
      </c>
      <c r="S15" s="11">
        <v>0</v>
      </c>
      <c r="T15" s="11">
        <v>0</v>
      </c>
      <c r="U15" s="11">
        <v>0</v>
      </c>
      <c r="V15" s="11">
        <v>0</v>
      </c>
      <c r="W15" s="11">
        <v>0</v>
      </c>
      <c r="X15" s="11">
        <v>0</v>
      </c>
      <c r="Y15" s="11">
        <v>0</v>
      </c>
      <c r="Z15" s="11">
        <v>0</v>
      </c>
      <c r="AA15" s="11">
        <v>0</v>
      </c>
      <c r="AB15" s="11">
        <v>0</v>
      </c>
      <c r="AD15" s="11">
        <v>0</v>
      </c>
      <c r="AE15" s="11">
        <v>0</v>
      </c>
      <c r="AF15" s="11">
        <v>0</v>
      </c>
      <c r="AG15" s="11">
        <v>0</v>
      </c>
      <c r="AH15" s="11">
        <v>0</v>
      </c>
      <c r="AI15" s="11">
        <v>0</v>
      </c>
      <c r="AJ15" s="11">
        <v>0</v>
      </c>
      <c r="AK15" s="11">
        <v>0</v>
      </c>
      <c r="AL15" s="11">
        <v>0</v>
      </c>
      <c r="AM15" s="11">
        <v>0</v>
      </c>
      <c r="AN15" s="11">
        <v>0</v>
      </c>
      <c r="AO15" s="11">
        <v>0</v>
      </c>
      <c r="AQ15" s="11">
        <v>0</v>
      </c>
      <c r="AR15" s="11">
        <v>0</v>
      </c>
      <c r="AS15" s="11">
        <v>0</v>
      </c>
      <c r="AT15" s="11">
        <v>0</v>
      </c>
      <c r="AU15" s="11">
        <v>0</v>
      </c>
      <c r="AV15" s="11">
        <v>0</v>
      </c>
      <c r="AW15" s="11">
        <v>0</v>
      </c>
      <c r="AX15" s="11">
        <v>0</v>
      </c>
      <c r="AY15" s="11">
        <v>0</v>
      </c>
      <c r="AZ15" s="11">
        <v>0</v>
      </c>
      <c r="BA15" s="11">
        <v>0</v>
      </c>
      <c r="BB15" s="11">
        <v>14.885999999999999</v>
      </c>
      <c r="BD15" s="11">
        <f>SUMIFS('UT Base'!BE:BE,'UT Base'!$A:$A,$B15,'UT Base'!$B:$B,"North")/10^3</f>
        <v>12.996</v>
      </c>
      <c r="BE15" s="11">
        <f>SUMIFS('UT Base'!BF:BF,'UT Base'!$A:$A,$B15,'UT Base'!$B:$B,"North")/10^3</f>
        <v>0</v>
      </c>
      <c r="BF15" s="11">
        <f>SUMIFS('UT Base'!BG:BG,'UT Base'!$A:$A,$B15,'UT Base'!$B:$B,"North")/10^3</f>
        <v>0</v>
      </c>
      <c r="BG15" s="11">
        <f>SUMIFS('UT Base'!BH:BH,'UT Base'!$A:$A,$B15,'UT Base'!$B:$B,"North")/10^3</f>
        <v>0</v>
      </c>
      <c r="BH15" s="11">
        <f>SUMIFS('UT Base'!BI:BI,'UT Base'!$A:$A,$B15,'UT Base'!$B:$B,"North")/10^3</f>
        <v>0</v>
      </c>
      <c r="BI15" s="11">
        <f>SUMIFS('UT Base'!BJ:BJ,'UT Base'!$A:$A,$B15,'UT Base'!$B:$B,"North")/10^3</f>
        <v>0</v>
      </c>
      <c r="BJ15" s="11">
        <f>SUMIFS('UT Base'!BK:BK,'UT Base'!$A:$A,$B15,'UT Base'!$B:$B,"North")/10^3</f>
        <v>0</v>
      </c>
      <c r="BK15" s="11">
        <f>SUMIFS('UT Base'!BL:BL,'UT Base'!$A:$A,$B15,'UT Base'!$B:$B,"North")/10^3</f>
        <v>0</v>
      </c>
      <c r="BL15" s="11">
        <f>SUMIFS('UT Base'!BM:BM,'UT Base'!$A:$A,$B15,'UT Base'!$B:$B,"North")/10^3</f>
        <v>0</v>
      </c>
      <c r="BM15" s="11">
        <f>SUMIFS('UT Base'!BN:BN,'UT Base'!$A:$A,$B15,'UT Base'!$B:$B,"North")/10^3</f>
        <v>0</v>
      </c>
      <c r="BN15" s="11">
        <f>SUMIFS('UT Base'!BO:BO,'UT Base'!$A:$A,$B15,'UT Base'!$B:$B,"North")/10^3</f>
        <v>0</v>
      </c>
      <c r="BO15" s="11">
        <f>SUMIFS('UT Base'!BP:BP,'UT Base'!$A:$A,$B15,'UT Base'!$B:$B,"North")/10^3</f>
        <v>0</v>
      </c>
      <c r="BQ15" s="11">
        <f>SUMIFS('UT Base'!BR:BR,'UT Base'!$A:$A,$B15,'UT Base'!$B:$B,"North")/10^3</f>
        <v>0</v>
      </c>
      <c r="BR15" s="11">
        <f>SUMIFS('UT Base'!BS:BS,'UT Base'!$A:$A,$B15,'UT Base'!$B:$B,"North")/10^3</f>
        <v>0</v>
      </c>
      <c r="BS15" s="11">
        <f>SUMIFS('UT Base'!BT:BT,'UT Base'!$A:$A,$B15,'UT Base'!$B:$B,"North")/10^3</f>
        <v>0</v>
      </c>
      <c r="BT15" s="11">
        <f>SUMIFS('UT Base'!BU:BU,'UT Base'!$A:$A,$B15,'UT Base'!$B:$B,"North")/10^3</f>
        <v>0</v>
      </c>
      <c r="BU15" s="11">
        <f>SUMIFS('UT Base'!BV:BV,'UT Base'!$A:$A,$B15,'UT Base'!$B:$B,"North")/10^3</f>
        <v>0</v>
      </c>
      <c r="BV15" s="11">
        <f>SUMIFS('UT Base'!BW:BW,'UT Base'!$A:$A,$B15,'UT Base'!$B:$B,"North")/10^3</f>
        <v>0</v>
      </c>
      <c r="BW15" s="11">
        <f>SUMIFS('UT Base'!BX:BX,'UT Base'!$A:$A,$B15,'UT Base'!$B:$B,"North")/10^3</f>
        <v>0</v>
      </c>
      <c r="BX15" s="11">
        <f>SUMIFS('UT Base'!BY:BY,'UT Base'!$A:$A,$B15,'UT Base'!$B:$B,"North")/10^3</f>
        <v>0</v>
      </c>
      <c r="BY15" s="11">
        <f>SUMIFS('UT Base'!BZ:BZ,'UT Base'!$A:$A,$B15,'UT Base'!$B:$B,"North")/10^3</f>
        <v>0</v>
      </c>
      <c r="BZ15" s="11">
        <f>SUMIFS('UT Base'!CA:CA,'UT Base'!$A:$A,$B15,'UT Base'!$B:$B,"North")/10^3</f>
        <v>0</v>
      </c>
      <c r="CA15" s="11">
        <f>SUMIFS('UT Base'!CB:CB,'UT Base'!$A:$A,$B15,'UT Base'!$B:$B,"North")/10^3</f>
        <v>0</v>
      </c>
      <c r="CB15" s="11">
        <f>SUMIFS('UT Base'!CC:CC,'UT Base'!$A:$A,$B15,'UT Base'!$B:$B,"North")/10^3</f>
        <v>0</v>
      </c>
    </row>
    <row r="16" spans="2:80" ht="15.75" x14ac:dyDescent="0.25">
      <c r="B16" s="8" t="s">
        <v>106</v>
      </c>
      <c r="C16" s="43"/>
      <c r="D16" s="9">
        <v>66.911000000000001</v>
      </c>
      <c r="E16" s="9">
        <v>71.227999999999994</v>
      </c>
      <c r="F16" s="9">
        <v>78.105000000000004</v>
      </c>
      <c r="G16" s="9">
        <v>68.8</v>
      </c>
      <c r="H16" s="9">
        <v>76.7</v>
      </c>
      <c r="I16" s="9">
        <v>79.313000000000002</v>
      </c>
      <c r="J16" s="9">
        <v>85.311000000000007</v>
      </c>
      <c r="K16" s="9">
        <v>79.212999999999994</v>
      </c>
      <c r="L16" s="9">
        <v>71.25</v>
      </c>
      <c r="M16" s="9">
        <v>79.876999999999995</v>
      </c>
      <c r="N16" s="9">
        <v>79.796000000000006</v>
      </c>
      <c r="O16" s="9">
        <v>65.534000000000006</v>
      </c>
      <c r="Q16" s="9">
        <v>77.206000000000003</v>
      </c>
      <c r="R16" s="9">
        <v>62.500999999999998</v>
      </c>
      <c r="S16" s="9">
        <v>70.144999999999996</v>
      </c>
      <c r="T16" s="9">
        <v>86.667000000000002</v>
      </c>
      <c r="U16" s="9">
        <v>101.449</v>
      </c>
      <c r="V16" s="9">
        <v>91</v>
      </c>
      <c r="W16" s="9">
        <v>90.524000000000001</v>
      </c>
      <c r="X16" s="9">
        <v>102.53400000000001</v>
      </c>
      <c r="Y16" s="9">
        <v>94.613</v>
      </c>
      <c r="Z16" s="9">
        <v>99.242000000000004</v>
      </c>
      <c r="AA16" s="9">
        <v>85.444999999999993</v>
      </c>
      <c r="AB16" s="9">
        <v>69.837000000000003</v>
      </c>
      <c r="AD16" s="9">
        <v>35.055999999999997</v>
      </c>
      <c r="AE16" s="9">
        <v>111.01900000000001</v>
      </c>
      <c r="AF16" s="9">
        <v>101.471</v>
      </c>
      <c r="AG16" s="9">
        <v>104.069</v>
      </c>
      <c r="AH16" s="9">
        <v>85.316999999999993</v>
      </c>
      <c r="AI16" s="9">
        <v>88.084999999999994</v>
      </c>
      <c r="AJ16" s="9">
        <v>117.664</v>
      </c>
      <c r="AK16" s="9">
        <v>124.431</v>
      </c>
      <c r="AL16" s="9">
        <v>109.664</v>
      </c>
      <c r="AM16" s="9">
        <v>103.292</v>
      </c>
      <c r="AN16" s="9">
        <v>96.879000000000005</v>
      </c>
      <c r="AO16" s="9">
        <v>99.54</v>
      </c>
      <c r="AQ16" s="9">
        <v>96.914000000000001</v>
      </c>
      <c r="AR16" s="9">
        <v>89.436999999999998</v>
      </c>
      <c r="AS16" s="9">
        <v>127.261</v>
      </c>
      <c r="AT16" s="9">
        <v>122.676</v>
      </c>
      <c r="AU16" s="9">
        <v>123.248</v>
      </c>
      <c r="AV16" s="9">
        <v>109.444</v>
      </c>
      <c r="AW16" s="9">
        <v>131.84700000000001</v>
      </c>
      <c r="AX16" s="9">
        <v>140.161</v>
      </c>
      <c r="AY16" s="9">
        <v>134.77600000000001</v>
      </c>
      <c r="AZ16" s="9">
        <v>132.64699999999999</v>
      </c>
      <c r="BA16" s="9">
        <v>138.01300000000001</v>
      </c>
      <c r="BB16" s="9">
        <v>131.57900000000001</v>
      </c>
      <c r="BD16" s="9">
        <f>SUMIFS('UT Base'!BE:BE,'UT Base'!$A:$A,$B16,'UT Base'!$B:$B,"North")/10^3</f>
        <v>117.087</v>
      </c>
      <c r="BE16" s="9">
        <f>SUMIFS('UT Base'!BF:BF,'UT Base'!$A:$A,$B16,'UT Base'!$B:$B,"North")/10^3</f>
        <v>107.946</v>
      </c>
      <c r="BF16" s="9">
        <f>SUMIFS('UT Base'!BG:BG,'UT Base'!$A:$A,$B16,'UT Base'!$B:$B,"North")/10^3</f>
        <v>109.28</v>
      </c>
      <c r="BG16" s="9">
        <f>SUMIFS('UT Base'!BH:BH,'UT Base'!$A:$A,$B16,'UT Base'!$B:$B,"North")/10^3</f>
        <v>80.242000000000004</v>
      </c>
      <c r="BH16" s="9">
        <f>SUMIFS('UT Base'!BI:BI,'UT Base'!$A:$A,$B16,'UT Base'!$B:$B,"North")/10^3</f>
        <v>71.525000000000006</v>
      </c>
      <c r="BI16" s="9">
        <f>SUMIFS('UT Base'!BJ:BJ,'UT Base'!$A:$A,$B16,'UT Base'!$B:$B,"North")/10^3</f>
        <v>117.378</v>
      </c>
      <c r="BJ16" s="9">
        <f>SUMIFS('UT Base'!BK:BK,'UT Base'!$A:$A,$B16,'UT Base'!$B:$B,"North")/10^3</f>
        <v>125.06399999999999</v>
      </c>
      <c r="BK16" s="9">
        <f>SUMIFS('UT Base'!BL:BL,'UT Base'!$A:$A,$B16,'UT Base'!$B:$B,"North")/10^3</f>
        <v>123.70399999999999</v>
      </c>
      <c r="BL16" s="9">
        <f>SUMIFS('UT Base'!BM:BM,'UT Base'!$A:$A,$B16,'UT Base'!$B:$B,"North")/10^3</f>
        <v>130.72200000000001</v>
      </c>
      <c r="BM16" s="9">
        <f>SUMIFS('UT Base'!BN:BN,'UT Base'!$A:$A,$B16,'UT Base'!$B:$B,"North")/10^3</f>
        <v>127.553</v>
      </c>
      <c r="BN16" s="9">
        <f>SUMIFS('UT Base'!BO:BO,'UT Base'!$A:$A,$B16,'UT Base'!$B:$B,"North")/10^3</f>
        <v>142.40600000000001</v>
      </c>
      <c r="BO16" s="9">
        <f>SUMIFS('UT Base'!BP:BP,'UT Base'!$A:$A,$B16,'UT Base'!$B:$B,"North")/10^3</f>
        <v>134.876</v>
      </c>
      <c r="BQ16" s="9">
        <f>SUMIFS('UT Base'!BR:BR,'UT Base'!$A:$A,$B16,'UT Base'!$B:$B,"North")/10^3</f>
        <v>115.55200000000001</v>
      </c>
      <c r="BR16" s="9">
        <f>SUMIFS('UT Base'!BS:BS,'UT Base'!$A:$A,$B16,'UT Base'!$B:$B,"North")/10^3</f>
        <v>105.97</v>
      </c>
      <c r="BS16" s="9">
        <f>SUMIFS('UT Base'!BT:BT,'UT Base'!$A:$A,$B16,'UT Base'!$B:$B,"North")/10^3</f>
        <v>109.34699999999999</v>
      </c>
      <c r="BT16" s="9">
        <f>SUMIFS('UT Base'!BU:BU,'UT Base'!$A:$A,$B16,'UT Base'!$B:$B,"North")/10^3</f>
        <v>137.08699999999999</v>
      </c>
      <c r="BU16" s="9">
        <f>SUMIFS('UT Base'!BV:BV,'UT Base'!$A:$A,$B16,'UT Base'!$B:$B,"North")/10^3</f>
        <v>129.78399999999999</v>
      </c>
      <c r="BV16" s="9">
        <f>SUMIFS('UT Base'!BW:BW,'UT Base'!$A:$A,$B16,'UT Base'!$B:$B,"North")/10^3</f>
        <v>145.624</v>
      </c>
      <c r="BW16" s="9">
        <f>SUMIFS('UT Base'!BX:BX,'UT Base'!$A:$A,$B16,'UT Base'!$B:$B,"North")/10^3</f>
        <v>0</v>
      </c>
      <c r="BX16" s="9">
        <f>SUMIFS('UT Base'!BY:BY,'UT Base'!$A:$A,$B16,'UT Base'!$B:$B,"North")/10^3</f>
        <v>0</v>
      </c>
      <c r="BY16" s="9">
        <f>SUMIFS('UT Base'!BZ:BZ,'UT Base'!$A:$A,$B16,'UT Base'!$B:$B,"North")/10^3</f>
        <v>0</v>
      </c>
      <c r="BZ16" s="9">
        <f>SUMIFS('UT Base'!CA:CA,'UT Base'!$A:$A,$B16,'UT Base'!$B:$B,"North")/10^3</f>
        <v>0</v>
      </c>
      <c r="CA16" s="9">
        <f>SUMIFS('UT Base'!CB:CB,'UT Base'!$A:$A,$B16,'UT Base'!$B:$B,"North")/10^3</f>
        <v>0</v>
      </c>
      <c r="CB16" s="9">
        <f>SUMIFS('UT Base'!CC:CC,'UT Base'!$A:$A,$B16,'UT Base'!$B:$B,"North")/10^3</f>
        <v>0</v>
      </c>
    </row>
    <row r="17" spans="2:80" ht="15.75" x14ac:dyDescent="0.25">
      <c r="B17" s="8" t="s">
        <v>190</v>
      </c>
      <c r="C17" s="43"/>
      <c r="D17" s="9">
        <f t="shared" ref="D17:O17" si="34">SUM(D18:D21)</f>
        <v>173.65600000000001</v>
      </c>
      <c r="E17" s="9">
        <f t="shared" si="34"/>
        <v>166.828</v>
      </c>
      <c r="F17" s="9">
        <f t="shared" si="34"/>
        <v>179.77099999999999</v>
      </c>
      <c r="G17" s="9">
        <f t="shared" si="34"/>
        <v>172.79899999999998</v>
      </c>
      <c r="H17" s="9">
        <f t="shared" si="34"/>
        <v>176.709</v>
      </c>
      <c r="I17" s="9">
        <f t="shared" si="34"/>
        <v>193.08500000000001</v>
      </c>
      <c r="J17" s="9">
        <f t="shared" si="34"/>
        <v>185.52199999999999</v>
      </c>
      <c r="K17" s="9">
        <f t="shared" si="34"/>
        <v>203.11600000000001</v>
      </c>
      <c r="L17" s="9">
        <f t="shared" si="34"/>
        <v>222.98099999999999</v>
      </c>
      <c r="M17" s="9">
        <f t="shared" si="34"/>
        <v>221.51900000000001</v>
      </c>
      <c r="N17" s="9">
        <f t="shared" si="34"/>
        <v>181.97399999999999</v>
      </c>
      <c r="O17" s="9">
        <f t="shared" si="34"/>
        <v>184.07599999999999</v>
      </c>
      <c r="Q17" s="9">
        <f t="shared" ref="Q17:AB17" si="35">SUM(Q18:Q21)</f>
        <v>191.06899999999999</v>
      </c>
      <c r="R17" s="9">
        <f t="shared" si="35"/>
        <v>173.357</v>
      </c>
      <c r="S17" s="9">
        <f t="shared" si="35"/>
        <v>188.08600000000001</v>
      </c>
      <c r="T17" s="9">
        <f t="shared" si="35"/>
        <v>168.036</v>
      </c>
      <c r="U17" s="9">
        <f t="shared" si="35"/>
        <v>187.892</v>
      </c>
      <c r="V17" s="9">
        <f t="shared" si="35"/>
        <v>198.65100000000001</v>
      </c>
      <c r="W17" s="9">
        <f t="shared" si="35"/>
        <v>191.31299999999999</v>
      </c>
      <c r="X17" s="9">
        <f t="shared" si="35"/>
        <v>200.447</v>
      </c>
      <c r="Y17" s="9">
        <f t="shared" si="35"/>
        <v>175.084</v>
      </c>
      <c r="Z17" s="9">
        <f t="shared" si="35"/>
        <v>247.75700000000001</v>
      </c>
      <c r="AA17" s="9">
        <f t="shared" si="35"/>
        <v>234.35499999999999</v>
      </c>
      <c r="AB17" s="9">
        <f t="shared" si="35"/>
        <v>249.99299999999999</v>
      </c>
      <c r="AD17" s="9">
        <f t="shared" ref="AD17:AO17" si="36">SUM(AD18:AD21)</f>
        <v>244.53800000000001</v>
      </c>
      <c r="AE17" s="9">
        <f t="shared" si="36"/>
        <v>243.327</v>
      </c>
      <c r="AF17" s="9">
        <f t="shared" si="36"/>
        <v>281.45799999999997</v>
      </c>
      <c r="AG17" s="9">
        <f t="shared" si="36"/>
        <v>228.56899999999999</v>
      </c>
      <c r="AH17" s="9">
        <f t="shared" si="36"/>
        <v>267.52499999999998</v>
      </c>
      <c r="AI17" s="9">
        <f t="shared" si="36"/>
        <v>329.03499999999997</v>
      </c>
      <c r="AJ17" s="9">
        <f t="shared" si="36"/>
        <v>324.43899999999996</v>
      </c>
      <c r="AK17" s="9">
        <f t="shared" si="36"/>
        <v>327.78300000000002</v>
      </c>
      <c r="AL17" s="9">
        <f t="shared" si="36"/>
        <v>318.26400000000001</v>
      </c>
      <c r="AM17" s="9">
        <f t="shared" si="36"/>
        <v>317.71299999999997</v>
      </c>
      <c r="AN17" s="9">
        <f t="shared" si="36"/>
        <v>322.11199999999997</v>
      </c>
      <c r="AO17" s="9">
        <f t="shared" si="36"/>
        <v>320.45600000000002</v>
      </c>
      <c r="AQ17" s="9">
        <f t="shared" ref="AQ17:BB17" si="37">SUM(AQ18:AQ21)</f>
        <v>314.79399999999998</v>
      </c>
      <c r="AR17" s="9">
        <f t="shared" si="37"/>
        <v>260.77699999999999</v>
      </c>
      <c r="AS17" s="9">
        <f t="shared" si="37"/>
        <v>299.12099999999998</v>
      </c>
      <c r="AT17" s="9">
        <f t="shared" si="37"/>
        <v>292.57499999999999</v>
      </c>
      <c r="AU17" s="9">
        <f t="shared" si="37"/>
        <v>315.89999999999998</v>
      </c>
      <c r="AV17" s="9">
        <f t="shared" si="37"/>
        <v>317.61400000000003</v>
      </c>
      <c r="AW17" s="9">
        <f t="shared" si="37"/>
        <v>328.82400000000001</v>
      </c>
      <c r="AX17" s="9">
        <f t="shared" si="37"/>
        <v>324.02800000000002</v>
      </c>
      <c r="AY17" s="9">
        <f t="shared" si="37"/>
        <v>334.363</v>
      </c>
      <c r="AZ17" s="9">
        <f t="shared" si="37"/>
        <v>352.44500000000005</v>
      </c>
      <c r="BA17" s="9">
        <f t="shared" si="37"/>
        <v>326.35299999999995</v>
      </c>
      <c r="BB17" s="9">
        <f t="shared" si="37"/>
        <v>320.15099999999995</v>
      </c>
      <c r="BD17" s="9">
        <f t="shared" ref="BD17:BO17" si="38">SUM(BD18:BD21)</f>
        <v>333.23699999999997</v>
      </c>
      <c r="BE17" s="9">
        <f t="shared" si="38"/>
        <v>334.279</v>
      </c>
      <c r="BF17" s="9">
        <f t="shared" si="38"/>
        <v>289.69600000000003</v>
      </c>
      <c r="BG17" s="9">
        <f t="shared" si="38"/>
        <v>248.988</v>
      </c>
      <c r="BH17" s="9">
        <f t="shared" si="38"/>
        <v>366.36599999999999</v>
      </c>
      <c r="BI17" s="9">
        <f t="shared" si="38"/>
        <v>342.77</v>
      </c>
      <c r="BJ17" s="9">
        <f t="shared" si="38"/>
        <v>371.92600000000004</v>
      </c>
      <c r="BK17" s="9">
        <f t="shared" si="38"/>
        <v>380.28999999999996</v>
      </c>
      <c r="BL17" s="9">
        <f t="shared" si="38"/>
        <v>406.81799999999998</v>
      </c>
      <c r="BM17" s="9">
        <f t="shared" si="38"/>
        <v>427.30500000000001</v>
      </c>
      <c r="BN17" s="9">
        <f t="shared" si="38"/>
        <v>415.26900000000001</v>
      </c>
      <c r="BO17" s="9">
        <f t="shared" si="38"/>
        <v>340.63499999999999</v>
      </c>
      <c r="BQ17" s="9">
        <f t="shared" ref="BQ17" si="39">SUM(BQ18:BQ21)</f>
        <v>363.517</v>
      </c>
      <c r="BR17" s="9">
        <f t="shared" ref="BR17" si="40">SUM(BR18:BR21)</f>
        <v>365.9</v>
      </c>
      <c r="BS17" s="9">
        <f t="shared" ref="BS17" si="41">SUM(BS18:BS21)</f>
        <v>383.923</v>
      </c>
      <c r="BT17" s="9">
        <f t="shared" ref="BT17" si="42">SUM(BT18:BT21)</f>
        <v>383.14800000000002</v>
      </c>
      <c r="BU17" s="9">
        <f t="shared" ref="BU17" si="43">SUM(BU18:BU21)</f>
        <v>400.57100000000003</v>
      </c>
      <c r="BV17" s="9">
        <f t="shared" ref="BV17" si="44">SUM(BV18:BV21)</f>
        <v>398.60199999999998</v>
      </c>
      <c r="BW17" s="9">
        <f t="shared" ref="BW17" si="45">SUM(BW18:BW21)</f>
        <v>0</v>
      </c>
      <c r="BX17" s="9">
        <f t="shared" ref="BX17" si="46">SUM(BX18:BX21)</f>
        <v>0</v>
      </c>
      <c r="BY17" s="9">
        <f t="shared" ref="BY17" si="47">SUM(BY18:BY21)</f>
        <v>0</v>
      </c>
      <c r="BZ17" s="9">
        <f t="shared" ref="BZ17" si="48">SUM(BZ18:BZ21)</f>
        <v>0</v>
      </c>
      <c r="CA17" s="9">
        <f t="shared" ref="CA17" si="49">SUM(CA18:CA21)</f>
        <v>0</v>
      </c>
      <c r="CB17" s="9">
        <f t="shared" ref="CB17" si="50">SUM(CB18:CB21)</f>
        <v>0</v>
      </c>
    </row>
    <row r="18" spans="2:80" ht="15.75" x14ac:dyDescent="0.25">
      <c r="B18" s="10" t="s">
        <v>117</v>
      </c>
      <c r="C18" s="43"/>
      <c r="D18" s="11">
        <v>158.60400000000001</v>
      </c>
      <c r="E18" s="11">
        <v>150.756</v>
      </c>
      <c r="F18" s="11">
        <v>178.14</v>
      </c>
      <c r="G18" s="11">
        <v>172.03899999999999</v>
      </c>
      <c r="H18" s="11">
        <v>176.709</v>
      </c>
      <c r="I18" s="11">
        <v>193.08500000000001</v>
      </c>
      <c r="J18" s="11">
        <v>185.52199999999999</v>
      </c>
      <c r="K18" s="11">
        <v>203.11600000000001</v>
      </c>
      <c r="L18" s="11">
        <v>222.98099999999999</v>
      </c>
      <c r="M18" s="11">
        <v>221.51900000000001</v>
      </c>
      <c r="N18" s="11">
        <v>181.97399999999999</v>
      </c>
      <c r="O18" s="11">
        <v>184.07599999999999</v>
      </c>
      <c r="Q18" s="11">
        <v>191.06899999999999</v>
      </c>
      <c r="R18" s="11">
        <v>173.357</v>
      </c>
      <c r="S18" s="11">
        <v>188.08600000000001</v>
      </c>
      <c r="T18" s="11">
        <v>168.036</v>
      </c>
      <c r="U18" s="11">
        <v>187.892</v>
      </c>
      <c r="V18" s="11">
        <v>198.65100000000001</v>
      </c>
      <c r="W18" s="11">
        <v>191.31299999999999</v>
      </c>
      <c r="X18" s="11">
        <v>200.447</v>
      </c>
      <c r="Y18" s="11">
        <v>175.084</v>
      </c>
      <c r="Z18" s="11">
        <v>216.517</v>
      </c>
      <c r="AA18" s="11">
        <v>165.09899999999999</v>
      </c>
      <c r="AB18" s="11">
        <v>165.07300000000001</v>
      </c>
      <c r="AD18" s="11">
        <v>169.298</v>
      </c>
      <c r="AE18" s="11">
        <v>168.43899999999999</v>
      </c>
      <c r="AF18" s="11">
        <v>177.26599999999999</v>
      </c>
      <c r="AG18" s="11">
        <v>158.87299999999999</v>
      </c>
      <c r="AH18" s="11">
        <v>175.565</v>
      </c>
      <c r="AI18" s="11">
        <v>225.63499999999999</v>
      </c>
      <c r="AJ18" s="11">
        <v>220.863</v>
      </c>
      <c r="AK18" s="11">
        <v>198.423</v>
      </c>
      <c r="AL18" s="11">
        <v>200.34399999999999</v>
      </c>
      <c r="AM18" s="11">
        <v>185.36099999999999</v>
      </c>
      <c r="AN18" s="11">
        <v>189.76</v>
      </c>
      <c r="AO18" s="11">
        <v>186.52</v>
      </c>
      <c r="AQ18" s="11">
        <v>185.96199999999999</v>
      </c>
      <c r="AR18" s="11">
        <v>164.94499999999999</v>
      </c>
      <c r="AS18" s="11">
        <v>167.82499999999999</v>
      </c>
      <c r="AT18" s="11">
        <v>153.18299999999999</v>
      </c>
      <c r="AU18" s="11">
        <v>181.34800000000001</v>
      </c>
      <c r="AV18" s="11">
        <v>196.08600000000001</v>
      </c>
      <c r="AW18" s="11">
        <v>200.87200000000001</v>
      </c>
      <c r="AX18" s="11">
        <v>202.32400000000001</v>
      </c>
      <c r="AY18" s="11">
        <v>195.58699999999999</v>
      </c>
      <c r="AZ18" s="11">
        <v>199.85300000000001</v>
      </c>
      <c r="BA18" s="11">
        <v>183.61699999999999</v>
      </c>
      <c r="BB18" s="11">
        <v>167.29499999999999</v>
      </c>
      <c r="BD18" s="11">
        <f>SUMIFS('UT Base'!BE:BE,'UT Base'!$A:$A,$B18,'UT Base'!$B:$B,"North")/10^3</f>
        <v>180.90899999999999</v>
      </c>
      <c r="BE18" s="11">
        <f>SUMIFS('UT Base'!BF:BF,'UT Base'!$A:$A,$B18,'UT Base'!$B:$B,"North")/10^3</f>
        <v>185.29499999999999</v>
      </c>
      <c r="BF18" s="11">
        <f>SUMIFS('UT Base'!BG:BG,'UT Base'!$A:$A,$B18,'UT Base'!$B:$B,"North")/10^3</f>
        <v>150.38200000000001</v>
      </c>
      <c r="BG18" s="11">
        <f>SUMIFS('UT Base'!BH:BH,'UT Base'!$A:$A,$B18,'UT Base'!$B:$B,"North")/10^3</f>
        <v>85.757999999999996</v>
      </c>
      <c r="BH18" s="11">
        <f>SUMIFS('UT Base'!BI:BI,'UT Base'!$A:$A,$B18,'UT Base'!$B:$B,"North")/10^3</f>
        <v>184.536</v>
      </c>
      <c r="BI18" s="11">
        <f>SUMIFS('UT Base'!BJ:BJ,'UT Base'!$A:$A,$B18,'UT Base'!$B:$B,"North")/10^3</f>
        <v>162.72200000000001</v>
      </c>
      <c r="BJ18" s="11">
        <f>SUMIFS('UT Base'!BK:BK,'UT Base'!$A:$A,$B18,'UT Base'!$B:$B,"North")/10^3</f>
        <v>200.02</v>
      </c>
      <c r="BK18" s="11">
        <f>SUMIFS('UT Base'!BL:BL,'UT Base'!$A:$A,$B18,'UT Base'!$B:$B,"North")/10^3</f>
        <v>210.41200000000001</v>
      </c>
      <c r="BL18" s="11">
        <f>SUMIFS('UT Base'!BM:BM,'UT Base'!$A:$A,$B18,'UT Base'!$B:$B,"North")/10^3</f>
        <v>229.96799999999999</v>
      </c>
      <c r="BM18" s="11">
        <f>SUMIFS('UT Base'!BN:BN,'UT Base'!$A:$A,$B18,'UT Base'!$B:$B,"North")/10^3</f>
        <v>243.87700000000001</v>
      </c>
      <c r="BN18" s="11">
        <f>SUMIFS('UT Base'!BO:BO,'UT Base'!$A:$A,$B18,'UT Base'!$B:$B,"North")/10^3</f>
        <v>226.04900000000001</v>
      </c>
      <c r="BO18" s="11">
        <f>SUMIFS('UT Base'!BP:BP,'UT Base'!$A:$A,$B18,'UT Base'!$B:$B,"North")/10^3</f>
        <v>216.727</v>
      </c>
      <c r="BQ18" s="11">
        <f>SUMIFS('UT Base'!BR:BR,'UT Base'!$A:$A,$B18,'UT Base'!$B:$B,"North")/10^3</f>
        <v>211.875</v>
      </c>
      <c r="BR18" s="11">
        <f>SUMIFS('UT Base'!BS:BS,'UT Base'!$A:$A,$B18,'UT Base'!$B:$B,"North")/10^3</f>
        <v>213.536</v>
      </c>
      <c r="BS18" s="11">
        <f>SUMIFS('UT Base'!BT:BT,'UT Base'!$A:$A,$B18,'UT Base'!$B:$B,"North")/10^3</f>
        <v>204.279</v>
      </c>
      <c r="BT18" s="11">
        <f>SUMIFS('UT Base'!BU:BU,'UT Base'!$A:$A,$B18,'UT Base'!$B:$B,"North")/10^3</f>
        <v>219.184</v>
      </c>
      <c r="BU18" s="11">
        <f>SUMIFS('UT Base'!BV:BV,'UT Base'!$A:$A,$B18,'UT Base'!$B:$B,"North")/10^3</f>
        <v>228.79300000000001</v>
      </c>
      <c r="BV18" s="11">
        <f>SUMIFS('UT Base'!BW:BW,'UT Base'!$A:$A,$B18,'UT Base'!$B:$B,"North")/10^3</f>
        <v>239.71</v>
      </c>
      <c r="BW18" s="11">
        <f>SUMIFS('UT Base'!BX:BX,'UT Base'!$A:$A,$B18,'UT Base'!$B:$B,"North")/10^3</f>
        <v>0</v>
      </c>
      <c r="BX18" s="11">
        <f>SUMIFS('UT Base'!BY:BY,'UT Base'!$A:$A,$B18,'UT Base'!$B:$B,"North")/10^3</f>
        <v>0</v>
      </c>
      <c r="BY18" s="11">
        <f>SUMIFS('UT Base'!BZ:BZ,'UT Base'!$A:$A,$B18,'UT Base'!$B:$B,"North")/10^3</f>
        <v>0</v>
      </c>
      <c r="BZ18" s="11">
        <f>SUMIFS('UT Base'!CA:CA,'UT Base'!$A:$A,$B18,'UT Base'!$B:$B,"North")/10^3</f>
        <v>0</v>
      </c>
      <c r="CA18" s="11">
        <f>SUMIFS('UT Base'!CB:CB,'UT Base'!$A:$A,$B18,'UT Base'!$B:$B,"North")/10^3</f>
        <v>0</v>
      </c>
      <c r="CB18" s="11">
        <f>SUMIFS('UT Base'!CC:CC,'UT Base'!$A:$A,$B18,'UT Base'!$B:$B,"North")/10^3</f>
        <v>0</v>
      </c>
    </row>
    <row r="19" spans="2:80" ht="15.75" x14ac:dyDescent="0.25">
      <c r="B19" s="10" t="s">
        <v>114</v>
      </c>
      <c r="C19" s="43"/>
      <c r="D19" s="11">
        <v>15.052</v>
      </c>
      <c r="E19" s="11">
        <v>15.132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Q19" s="11">
        <v>0</v>
      </c>
      <c r="R19" s="11">
        <v>0</v>
      </c>
      <c r="S19" s="11">
        <v>0</v>
      </c>
      <c r="T19" s="11">
        <v>0</v>
      </c>
      <c r="U19" s="11">
        <v>0</v>
      </c>
      <c r="V19" s="11">
        <v>0</v>
      </c>
      <c r="W19" s="11">
        <v>0</v>
      </c>
      <c r="X19" s="11">
        <v>0</v>
      </c>
      <c r="Y19" s="11">
        <v>0</v>
      </c>
      <c r="Z19" s="11">
        <v>31.24</v>
      </c>
      <c r="AA19" s="11">
        <v>69.256</v>
      </c>
      <c r="AB19" s="11">
        <v>84.92</v>
      </c>
      <c r="AD19" s="11">
        <v>75.239999999999995</v>
      </c>
      <c r="AE19" s="11">
        <v>74.888000000000005</v>
      </c>
      <c r="AF19" s="11">
        <v>104.19199999999999</v>
      </c>
      <c r="AG19" s="11">
        <v>69.695999999999998</v>
      </c>
      <c r="AH19" s="11">
        <v>91.96</v>
      </c>
      <c r="AI19" s="11">
        <v>103.4</v>
      </c>
      <c r="AJ19" s="11">
        <v>103.57599999999999</v>
      </c>
      <c r="AK19" s="11">
        <v>129.36000000000001</v>
      </c>
      <c r="AL19" s="11">
        <v>117.92</v>
      </c>
      <c r="AM19" s="11">
        <v>132.352</v>
      </c>
      <c r="AN19" s="11">
        <v>132.352</v>
      </c>
      <c r="AO19" s="11">
        <v>133.93600000000001</v>
      </c>
      <c r="AQ19" s="11">
        <v>128.83199999999999</v>
      </c>
      <c r="AR19" s="11">
        <v>95.831999999999994</v>
      </c>
      <c r="AS19" s="11">
        <v>131.29599999999999</v>
      </c>
      <c r="AT19" s="11">
        <v>139.392</v>
      </c>
      <c r="AU19" s="11">
        <v>134.55199999999999</v>
      </c>
      <c r="AV19" s="11">
        <v>121.52800000000001</v>
      </c>
      <c r="AW19" s="11">
        <v>127.952</v>
      </c>
      <c r="AX19" s="11">
        <v>121.70399999999999</v>
      </c>
      <c r="AY19" s="11">
        <v>138.77600000000001</v>
      </c>
      <c r="AZ19" s="11">
        <v>152.59200000000001</v>
      </c>
      <c r="BA19" s="11">
        <v>142.73599999999999</v>
      </c>
      <c r="BB19" s="11">
        <v>152.85599999999999</v>
      </c>
      <c r="BD19" s="11">
        <f>SUMIFS('UT Base'!BE:BE,'UT Base'!$A:$A,$B19,'UT Base'!$B:$B,"North")/10^3</f>
        <v>152.328</v>
      </c>
      <c r="BE19" s="11">
        <f>SUMIFS('UT Base'!BF:BF,'UT Base'!$A:$A,$B19,'UT Base'!$B:$B,"North")/10^3</f>
        <v>148.98400000000001</v>
      </c>
      <c r="BF19" s="11">
        <f>SUMIFS('UT Base'!BG:BG,'UT Base'!$A:$A,$B19,'UT Base'!$B:$B,"North")/10^3</f>
        <v>139.31399999999999</v>
      </c>
      <c r="BG19" s="11">
        <f>SUMIFS('UT Base'!BH:BH,'UT Base'!$A:$A,$B19,'UT Base'!$B:$B,"North")/10^3</f>
        <v>163.22999999999999</v>
      </c>
      <c r="BH19" s="11">
        <f>SUMIFS('UT Base'!BI:BI,'UT Base'!$A:$A,$B19,'UT Base'!$B:$B,"North")/10^3</f>
        <v>181.83</v>
      </c>
      <c r="BI19" s="11">
        <f>SUMIFS('UT Base'!BJ:BJ,'UT Base'!$A:$A,$B19,'UT Base'!$B:$B,"North")/10^3</f>
        <v>180.048</v>
      </c>
      <c r="BJ19" s="11">
        <f>SUMIFS('UT Base'!BK:BK,'UT Base'!$A:$A,$B19,'UT Base'!$B:$B,"North")/10^3</f>
        <v>171.90600000000001</v>
      </c>
      <c r="BK19" s="11">
        <f>SUMIFS('UT Base'!BL:BL,'UT Base'!$A:$A,$B19,'UT Base'!$B:$B,"North")/10^3</f>
        <v>169.87799999999999</v>
      </c>
      <c r="BL19" s="11">
        <f>SUMIFS('UT Base'!BM:BM,'UT Base'!$A:$A,$B19,'UT Base'!$B:$B,"North")/10^3</f>
        <v>176.85</v>
      </c>
      <c r="BM19" s="11">
        <f>SUMIFS('UT Base'!BN:BN,'UT Base'!$A:$A,$B19,'UT Base'!$B:$B,"North")/10^3</f>
        <v>183.428</v>
      </c>
      <c r="BN19" s="11">
        <f>SUMIFS('UT Base'!BO:BO,'UT Base'!$A:$A,$B19,'UT Base'!$B:$B,"North")/10^3</f>
        <v>189.22</v>
      </c>
      <c r="BO19" s="11">
        <f>SUMIFS('UT Base'!BP:BP,'UT Base'!$A:$A,$B19,'UT Base'!$B:$B,"North")/10^3</f>
        <v>123.908</v>
      </c>
      <c r="BQ19" s="11">
        <f>SUMIFS('UT Base'!BR:BR,'UT Base'!$A:$A,$B19,'UT Base'!$B:$B,"North")/10^3</f>
        <v>151.642</v>
      </c>
      <c r="BR19" s="11">
        <f>SUMIFS('UT Base'!BS:BS,'UT Base'!$A:$A,$B19,'UT Base'!$B:$B,"North")/10^3</f>
        <v>152.364</v>
      </c>
      <c r="BS19" s="11">
        <f>SUMIFS('UT Base'!BT:BT,'UT Base'!$A:$A,$B19,'UT Base'!$B:$B,"North")/10^3</f>
        <v>179.64400000000001</v>
      </c>
      <c r="BT19" s="11">
        <f>SUMIFS('UT Base'!BU:BU,'UT Base'!$A:$A,$B19,'UT Base'!$B:$B,"North")/10^3</f>
        <v>163.964</v>
      </c>
      <c r="BU19" s="11">
        <f>SUMIFS('UT Base'!BV:BV,'UT Base'!$A:$A,$B19,'UT Base'!$B:$B,"North")/10^3</f>
        <v>171.77799999999999</v>
      </c>
      <c r="BV19" s="11">
        <f>SUMIFS('UT Base'!BW:BW,'UT Base'!$A:$A,$B19,'UT Base'!$B:$B,"North")/10^3</f>
        <v>158.892</v>
      </c>
      <c r="BW19" s="11">
        <f>SUMIFS('UT Base'!BX:BX,'UT Base'!$A:$A,$B19,'UT Base'!$B:$B,"North")/10^3</f>
        <v>0</v>
      </c>
      <c r="BX19" s="11">
        <f>SUMIFS('UT Base'!BY:BY,'UT Base'!$A:$A,$B19,'UT Base'!$B:$B,"North")/10^3</f>
        <v>0</v>
      </c>
      <c r="BY19" s="11">
        <f>SUMIFS('UT Base'!BZ:BZ,'UT Base'!$A:$A,$B19,'UT Base'!$B:$B,"North")/10^3</f>
        <v>0</v>
      </c>
      <c r="BZ19" s="11">
        <f>SUMIFS('UT Base'!CA:CA,'UT Base'!$A:$A,$B19,'UT Base'!$B:$B,"North")/10^3</f>
        <v>0</v>
      </c>
      <c r="CA19" s="11">
        <f>SUMIFS('UT Base'!CB:CB,'UT Base'!$A:$A,$B19,'UT Base'!$B:$B,"North")/10^3</f>
        <v>0</v>
      </c>
      <c r="CB19" s="11">
        <f>SUMIFS('UT Base'!CC:CC,'UT Base'!$A:$A,$B19,'UT Base'!$B:$B,"North")/10^3</f>
        <v>0</v>
      </c>
    </row>
    <row r="20" spans="2:80" ht="15.75" x14ac:dyDescent="0.25">
      <c r="B20" s="10" t="s">
        <v>115</v>
      </c>
      <c r="C20" s="43"/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Q20" s="11">
        <v>0</v>
      </c>
      <c r="R20" s="11">
        <v>0</v>
      </c>
      <c r="S20" s="11">
        <v>0</v>
      </c>
      <c r="T20" s="11">
        <v>0</v>
      </c>
      <c r="U20" s="11">
        <v>0</v>
      </c>
      <c r="V20" s="11">
        <v>0</v>
      </c>
      <c r="W20" s="11">
        <v>0</v>
      </c>
      <c r="X20" s="11">
        <v>0</v>
      </c>
      <c r="Y20" s="11">
        <v>0</v>
      </c>
      <c r="Z20" s="11">
        <v>0</v>
      </c>
      <c r="AA20" s="11">
        <v>0</v>
      </c>
      <c r="AB20" s="11">
        <v>0</v>
      </c>
      <c r="AD20" s="11">
        <v>0</v>
      </c>
      <c r="AE20" s="11">
        <v>0</v>
      </c>
      <c r="AF20" s="11">
        <v>0</v>
      </c>
      <c r="AG20" s="11">
        <v>0</v>
      </c>
      <c r="AH20" s="11">
        <v>0</v>
      </c>
      <c r="AI20" s="11">
        <v>0</v>
      </c>
      <c r="AJ20" s="11">
        <v>0</v>
      </c>
      <c r="AK20" s="11">
        <v>0</v>
      </c>
      <c r="AL20" s="11">
        <v>0</v>
      </c>
      <c r="AM20" s="11">
        <v>0</v>
      </c>
      <c r="AN20" s="11">
        <v>0</v>
      </c>
      <c r="AO20" s="11">
        <v>0</v>
      </c>
      <c r="AQ20" s="11">
        <v>0</v>
      </c>
      <c r="AR20" s="11">
        <v>0</v>
      </c>
      <c r="AS20" s="11">
        <v>0</v>
      </c>
      <c r="AT20" s="11">
        <v>0</v>
      </c>
      <c r="AU20" s="11">
        <v>0</v>
      </c>
      <c r="AV20" s="11">
        <v>0</v>
      </c>
      <c r="AW20" s="11">
        <v>0</v>
      </c>
      <c r="AX20" s="11">
        <v>0</v>
      </c>
      <c r="AY20" s="11">
        <v>0</v>
      </c>
      <c r="AZ20" s="11">
        <v>0</v>
      </c>
      <c r="BA20" s="11">
        <v>0</v>
      </c>
      <c r="BB20" s="11">
        <v>0</v>
      </c>
      <c r="BD20" s="11">
        <f>SUMIFS('UT Base'!BE:BE,'UT Base'!$A:$A,$B20,'UT Base'!$B:$B,"North")/10^3</f>
        <v>0</v>
      </c>
      <c r="BE20" s="11">
        <f>SUMIFS('UT Base'!BF:BF,'UT Base'!$A:$A,$B20,'UT Base'!$B:$B,"North")/10^3</f>
        <v>0</v>
      </c>
      <c r="BF20" s="11">
        <f>SUMIFS('UT Base'!BG:BG,'UT Base'!$A:$A,$B20,'UT Base'!$B:$B,"North")/10^3</f>
        <v>0</v>
      </c>
      <c r="BG20" s="11">
        <f>SUMIFS('UT Base'!BH:BH,'UT Base'!$A:$A,$B20,'UT Base'!$B:$B,"North")/10^3</f>
        <v>0</v>
      </c>
      <c r="BH20" s="11">
        <f>SUMIFS('UT Base'!BI:BI,'UT Base'!$A:$A,$B20,'UT Base'!$B:$B,"North")/10^3</f>
        <v>0</v>
      </c>
      <c r="BI20" s="11">
        <f>SUMIFS('UT Base'!BJ:BJ,'UT Base'!$A:$A,$B20,'UT Base'!$B:$B,"North")/10^3</f>
        <v>0</v>
      </c>
      <c r="BJ20" s="11">
        <f>SUMIFS('UT Base'!BK:BK,'UT Base'!$A:$A,$B20,'UT Base'!$B:$B,"North")/10^3</f>
        <v>0</v>
      </c>
      <c r="BK20" s="11">
        <f>SUMIFS('UT Base'!BL:BL,'UT Base'!$A:$A,$B20,'UT Base'!$B:$B,"North")/10^3</f>
        <v>0</v>
      </c>
      <c r="BL20" s="11">
        <f>SUMIFS('UT Base'!BM:BM,'UT Base'!$A:$A,$B20,'UT Base'!$B:$B,"North")/10^3</f>
        <v>0</v>
      </c>
      <c r="BM20" s="11">
        <f>SUMIFS('UT Base'!BN:BN,'UT Base'!$A:$A,$B20,'UT Base'!$B:$B,"North")/10^3</f>
        <v>0</v>
      </c>
      <c r="BN20" s="11">
        <f>SUMIFS('UT Base'!BO:BO,'UT Base'!$A:$A,$B20,'UT Base'!$B:$B,"North")/10^3</f>
        <v>0</v>
      </c>
      <c r="BO20" s="11">
        <f>SUMIFS('UT Base'!BP:BP,'UT Base'!$A:$A,$B20,'UT Base'!$B:$B,"North")/10^3</f>
        <v>0</v>
      </c>
      <c r="BQ20" s="11">
        <f>SUMIFS('UT Base'!BR:BR,'UT Base'!$A:$A,$B20,'UT Base'!$B:$B,"North")/10^3</f>
        <v>0</v>
      </c>
      <c r="BR20" s="11">
        <f>SUMIFS('UT Base'!BS:BS,'UT Base'!$A:$A,$B20,'UT Base'!$B:$B,"North")/10^3</f>
        <v>0</v>
      </c>
      <c r="BS20" s="11">
        <f>SUMIFS('UT Base'!BT:BT,'UT Base'!$A:$A,$B20,'UT Base'!$B:$B,"North")/10^3</f>
        <v>0</v>
      </c>
      <c r="BT20" s="11">
        <f>SUMIFS('UT Base'!BU:BU,'UT Base'!$A:$A,$B20,'UT Base'!$B:$B,"North")/10^3</f>
        <v>0</v>
      </c>
      <c r="BU20" s="11">
        <f>SUMIFS('UT Base'!BV:BV,'UT Base'!$A:$A,$B20,'UT Base'!$B:$B,"North")/10^3</f>
        <v>0</v>
      </c>
      <c r="BV20" s="11">
        <f>SUMIFS('UT Base'!BW:BW,'UT Base'!$A:$A,$B20,'UT Base'!$B:$B,"North")/10^3</f>
        <v>0</v>
      </c>
      <c r="BW20" s="11">
        <f>SUMIFS('UT Base'!BX:BX,'UT Base'!$A:$A,$B20,'UT Base'!$B:$B,"North")/10^3</f>
        <v>0</v>
      </c>
      <c r="BX20" s="11">
        <f>SUMIFS('UT Base'!BY:BY,'UT Base'!$A:$A,$B20,'UT Base'!$B:$B,"North")/10^3</f>
        <v>0</v>
      </c>
      <c r="BY20" s="11">
        <f>SUMIFS('UT Base'!BZ:BZ,'UT Base'!$A:$A,$B20,'UT Base'!$B:$B,"North")/10^3</f>
        <v>0</v>
      </c>
      <c r="BZ20" s="11">
        <f>SUMIFS('UT Base'!CA:CA,'UT Base'!$A:$A,$B20,'UT Base'!$B:$B,"North")/10^3</f>
        <v>0</v>
      </c>
      <c r="CA20" s="11">
        <f>SUMIFS('UT Base'!CB:CB,'UT Base'!$A:$A,$B20,'UT Base'!$B:$B,"North")/10^3</f>
        <v>0</v>
      </c>
      <c r="CB20" s="11">
        <f>SUMIFS('UT Base'!CC:CC,'UT Base'!$A:$A,$B20,'UT Base'!$B:$B,"North")/10^3</f>
        <v>0</v>
      </c>
    </row>
    <row r="21" spans="2:80" ht="15.75" x14ac:dyDescent="0.25">
      <c r="B21" s="10" t="s">
        <v>116</v>
      </c>
      <c r="C21" s="43"/>
      <c r="D21" s="11">
        <v>0</v>
      </c>
      <c r="E21" s="11">
        <v>0.94</v>
      </c>
      <c r="F21" s="11">
        <v>1.631</v>
      </c>
      <c r="G21" s="11">
        <v>0.76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Q21" s="11">
        <v>0</v>
      </c>
      <c r="R21" s="11">
        <v>0</v>
      </c>
      <c r="S21" s="11">
        <v>0</v>
      </c>
      <c r="T21" s="11">
        <v>0</v>
      </c>
      <c r="U21" s="11">
        <v>0</v>
      </c>
      <c r="V21" s="11">
        <v>0</v>
      </c>
      <c r="W21" s="11">
        <v>0</v>
      </c>
      <c r="X21" s="11">
        <v>0</v>
      </c>
      <c r="Y21" s="11">
        <v>0</v>
      </c>
      <c r="Z21" s="11">
        <v>0</v>
      </c>
      <c r="AA21" s="11">
        <v>0</v>
      </c>
      <c r="AB21" s="11">
        <v>0</v>
      </c>
      <c r="AD21" s="11">
        <v>0</v>
      </c>
      <c r="AE21" s="11">
        <v>0</v>
      </c>
      <c r="AF21" s="11">
        <v>0</v>
      </c>
      <c r="AG21" s="11">
        <v>0</v>
      </c>
      <c r="AH21" s="11">
        <v>0</v>
      </c>
      <c r="AI21" s="11">
        <v>0</v>
      </c>
      <c r="AJ21" s="11">
        <v>0</v>
      </c>
      <c r="AK21" s="11">
        <v>0</v>
      </c>
      <c r="AL21" s="11">
        <v>0</v>
      </c>
      <c r="AM21" s="11">
        <v>0</v>
      </c>
      <c r="AN21" s="11">
        <v>0</v>
      </c>
      <c r="AO21" s="11">
        <v>0</v>
      </c>
      <c r="AQ21" s="11">
        <v>0</v>
      </c>
      <c r="AR21" s="11">
        <v>0</v>
      </c>
      <c r="AS21" s="11">
        <v>0</v>
      </c>
      <c r="AT21" s="11">
        <v>0</v>
      </c>
      <c r="AU21" s="11">
        <v>0</v>
      </c>
      <c r="AV21" s="11">
        <v>0</v>
      </c>
      <c r="AW21" s="11">
        <v>0</v>
      </c>
      <c r="AX21" s="11">
        <v>0</v>
      </c>
      <c r="AY21" s="11">
        <v>0</v>
      </c>
      <c r="AZ21" s="11">
        <v>0</v>
      </c>
      <c r="BA21" s="11">
        <v>0</v>
      </c>
      <c r="BB21" s="11">
        <v>0</v>
      </c>
      <c r="BD21" s="11">
        <f>SUMIFS('UT Base'!BE:BE,'UT Base'!$A:$A,$B21,'UT Base'!$B:$B,"North")/10^3</f>
        <v>0</v>
      </c>
      <c r="BE21" s="11">
        <f>SUMIFS('UT Base'!BF:BF,'UT Base'!$A:$A,$B21,'UT Base'!$B:$B,"North")/10^3</f>
        <v>0</v>
      </c>
      <c r="BF21" s="11">
        <f>SUMIFS('UT Base'!BG:BG,'UT Base'!$A:$A,$B21,'UT Base'!$B:$B,"North")/10^3</f>
        <v>0</v>
      </c>
      <c r="BG21" s="11">
        <f>SUMIFS('UT Base'!BH:BH,'UT Base'!$A:$A,$B21,'UT Base'!$B:$B,"North")/10^3</f>
        <v>0</v>
      </c>
      <c r="BH21" s="11">
        <f>SUMIFS('UT Base'!BI:BI,'UT Base'!$A:$A,$B21,'UT Base'!$B:$B,"North")/10^3</f>
        <v>0</v>
      </c>
      <c r="BI21" s="11">
        <f>SUMIFS('UT Base'!BJ:BJ,'UT Base'!$A:$A,$B21,'UT Base'!$B:$B,"North")/10^3</f>
        <v>0</v>
      </c>
      <c r="BJ21" s="11">
        <f>SUMIFS('UT Base'!BK:BK,'UT Base'!$A:$A,$B21,'UT Base'!$B:$B,"North")/10^3</f>
        <v>0</v>
      </c>
      <c r="BK21" s="11">
        <f>SUMIFS('UT Base'!BL:BL,'UT Base'!$A:$A,$B21,'UT Base'!$B:$B,"North")/10^3</f>
        <v>0</v>
      </c>
      <c r="BL21" s="11">
        <f>SUMIFS('UT Base'!BM:BM,'UT Base'!$A:$A,$B21,'UT Base'!$B:$B,"North")/10^3</f>
        <v>0</v>
      </c>
      <c r="BM21" s="11">
        <f>SUMIFS('UT Base'!BN:BN,'UT Base'!$A:$A,$B21,'UT Base'!$B:$B,"North")/10^3</f>
        <v>0</v>
      </c>
      <c r="BN21" s="11">
        <f>SUMIFS('UT Base'!BO:BO,'UT Base'!$A:$A,$B21,'UT Base'!$B:$B,"North")/10^3</f>
        <v>0</v>
      </c>
      <c r="BO21" s="11">
        <f>SUMIFS('UT Base'!BP:BP,'UT Base'!$A:$A,$B21,'UT Base'!$B:$B,"North")/10^3</f>
        <v>0</v>
      </c>
      <c r="BQ21" s="11">
        <f>SUMIFS('UT Base'!BR:BR,'UT Base'!$A:$A,$B21,'UT Base'!$B:$B,"North")/10^3</f>
        <v>0</v>
      </c>
      <c r="BR21" s="11">
        <f>SUMIFS('UT Base'!BS:BS,'UT Base'!$A:$A,$B21,'UT Base'!$B:$B,"North")/10^3</f>
        <v>0</v>
      </c>
      <c r="BS21" s="11">
        <f>SUMIFS('UT Base'!BT:BT,'UT Base'!$A:$A,$B21,'UT Base'!$B:$B,"North")/10^3</f>
        <v>0</v>
      </c>
      <c r="BT21" s="11">
        <f>SUMIFS('UT Base'!BU:BU,'UT Base'!$A:$A,$B21,'UT Base'!$B:$B,"North")/10^3</f>
        <v>0</v>
      </c>
      <c r="BU21" s="11">
        <f>SUMIFS('UT Base'!BV:BV,'UT Base'!$A:$A,$B21,'UT Base'!$B:$B,"North")/10^3</f>
        <v>0</v>
      </c>
      <c r="BV21" s="11">
        <f>SUMIFS('UT Base'!BW:BW,'UT Base'!$A:$A,$B21,'UT Base'!$B:$B,"North")/10^3</f>
        <v>0</v>
      </c>
      <c r="BW21" s="11">
        <f>SUMIFS('UT Base'!BX:BX,'UT Base'!$A:$A,$B21,'UT Base'!$B:$B,"North")/10^3</f>
        <v>0</v>
      </c>
      <c r="BX21" s="11">
        <f>SUMIFS('UT Base'!BY:BY,'UT Base'!$A:$A,$B21,'UT Base'!$B:$B,"North")/10^3</f>
        <v>0</v>
      </c>
      <c r="BY21" s="11">
        <f>SUMIFS('UT Base'!BZ:BZ,'UT Base'!$A:$A,$B21,'UT Base'!$B:$B,"North")/10^3</f>
        <v>0</v>
      </c>
      <c r="BZ21" s="11">
        <f>SUMIFS('UT Base'!CA:CA,'UT Base'!$A:$A,$B21,'UT Base'!$B:$B,"North")/10^3</f>
        <v>0</v>
      </c>
      <c r="CA21" s="11">
        <f>SUMIFS('UT Base'!CB:CB,'UT Base'!$A:$A,$B21,'UT Base'!$B:$B,"North")/10^3</f>
        <v>0</v>
      </c>
      <c r="CB21" s="11">
        <f>SUMIFS('UT Base'!CC:CC,'UT Base'!$A:$A,$B21,'UT Base'!$B:$B,"North")/10^3</f>
        <v>0</v>
      </c>
    </row>
    <row r="23" spans="2:80" ht="15.75" x14ac:dyDescent="0.25">
      <c r="B23" s="6" t="s">
        <v>195</v>
      </c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</row>
    <row r="24" spans="2:80" ht="15.75" x14ac:dyDescent="0.25">
      <c r="B24" s="12" t="s">
        <v>132</v>
      </c>
      <c r="D24" s="11">
        <f>'Rumo DB'!C10/1000</f>
        <v>563.94399999999996</v>
      </c>
      <c r="E24" s="11">
        <f>'Rumo DB'!D10/1000</f>
        <v>1034.725146</v>
      </c>
      <c r="F24" s="11">
        <f>'Rumo DB'!E10/1000</f>
        <v>1256.2875680000002</v>
      </c>
      <c r="G24" s="11">
        <f>'Rumo DB'!F10/1000</f>
        <v>790.29090199999996</v>
      </c>
      <c r="H24" s="11">
        <f>'Rumo DB'!G10/1000</f>
        <v>1385.839786</v>
      </c>
      <c r="I24" s="11">
        <f>'Rumo DB'!H10/1000</f>
        <v>1337.2284069999998</v>
      </c>
      <c r="J24" s="11">
        <f>'Rumo DB'!I10/1000</f>
        <v>1446.5915230000001</v>
      </c>
      <c r="K24" s="11">
        <f>'Rumo DB'!J10/1000</f>
        <v>1370.670883</v>
      </c>
      <c r="L24" s="11">
        <f>'Rumo DB'!K10/1000</f>
        <v>1335.4415190000002</v>
      </c>
      <c r="M24" s="11">
        <f>'Rumo DB'!L10/1000</f>
        <v>1002.999902</v>
      </c>
      <c r="N24" s="11">
        <f>'Rumo DB'!M10/1000</f>
        <v>991.27300100000002</v>
      </c>
      <c r="O24" s="11">
        <f>'Rumo DB'!N10/1000</f>
        <v>598.403908</v>
      </c>
      <c r="Q24" s="11">
        <f>'Rumo DB'!P10/1000</f>
        <v>448.69178600000004</v>
      </c>
      <c r="R24" s="11">
        <f>'Rumo DB'!Q10/1000</f>
        <v>990.33767399999999</v>
      </c>
      <c r="S24" s="11">
        <f>'Rumo DB'!R10/1000</f>
        <v>1062.339528</v>
      </c>
      <c r="T24" s="11">
        <f>'Rumo DB'!S10/1000</f>
        <v>728.49934499999995</v>
      </c>
      <c r="U24" s="11">
        <f>'Rumo DB'!T10/1000</f>
        <v>1386.04321</v>
      </c>
      <c r="V24" s="11">
        <f>'Rumo DB'!U10/1000</f>
        <v>1177.1301960000001</v>
      </c>
      <c r="W24" s="11">
        <f>'Rumo DB'!V10/1000</f>
        <v>1198.89724</v>
      </c>
      <c r="X24" s="11">
        <f>'Rumo DB'!W10/1000</f>
        <v>1305.7225740000001</v>
      </c>
      <c r="Y24" s="11">
        <f>'Rumo DB'!X10/1000</f>
        <v>1462.392844</v>
      </c>
      <c r="Z24" s="11">
        <f>'Rumo DB'!Y10/1000</f>
        <v>1422.8486189999999</v>
      </c>
      <c r="AA24" s="11">
        <f>'Rumo DB'!Z10/1000</f>
        <v>1202.030622</v>
      </c>
      <c r="AB24" s="11">
        <f>'Rumo DB'!AA10/1000</f>
        <v>748.33121099999994</v>
      </c>
      <c r="AD24" s="11">
        <f>'Rumo DB'!AC10/1000</f>
        <v>575.25229800000011</v>
      </c>
      <c r="AE24" s="11">
        <f>'Rumo DB'!AD10/1000</f>
        <v>894.19707600000004</v>
      </c>
      <c r="AF24" s="11">
        <f>'Rumo DB'!AE10/1000</f>
        <v>1004.462753</v>
      </c>
      <c r="AG24" s="11">
        <f>'Rumo DB'!AF10/1000</f>
        <v>770.34461599999997</v>
      </c>
      <c r="AH24" s="11">
        <f>'Rumo DB'!AG10/1000</f>
        <v>860.54832499999998</v>
      </c>
      <c r="AI24" s="11">
        <f>'Rumo DB'!AH10/1000</f>
        <v>1041.4643060000001</v>
      </c>
      <c r="AJ24" s="11">
        <f>'Rumo DB'!AI10/1000</f>
        <v>1139.3327389999999</v>
      </c>
      <c r="AK24" s="11">
        <f>'Rumo DB'!AJ10/1000</f>
        <v>1028.6506129999998</v>
      </c>
      <c r="AL24" s="11">
        <f>'Rumo DB'!AK10/1000</f>
        <v>1300.371042</v>
      </c>
      <c r="AM24" s="11">
        <f>'Rumo DB'!AL10/1000</f>
        <v>578.96342099999993</v>
      </c>
      <c r="AN24" s="11">
        <f>'Rumo DB'!AM10/1000</f>
        <v>1127.2850169999999</v>
      </c>
      <c r="AO24" s="11">
        <f>'Rumo DB'!AN10/1000</f>
        <v>1079.664777</v>
      </c>
      <c r="AQ24" s="11">
        <f>'Rumo DB'!AP10/1000</f>
        <v>849.24155000000007</v>
      </c>
      <c r="AR24" s="11">
        <f>'Rumo DB'!AQ10/1000</f>
        <v>848.43707999999992</v>
      </c>
      <c r="AS24" s="11">
        <f>'Rumo DB'!AR10/1000</f>
        <v>1122.6431399999999</v>
      </c>
      <c r="AT24" s="11">
        <f>'Rumo DB'!AS10/1000</f>
        <v>820.90233000000001</v>
      </c>
      <c r="AU24" s="11">
        <f>'Rumo DB'!AT10/1000</f>
        <v>683.43934000000002</v>
      </c>
      <c r="AV24" s="11">
        <f>'Rumo DB'!AU10/1000</f>
        <v>1123.12553</v>
      </c>
      <c r="AW24" s="11">
        <f>'Rumo DB'!AV10/1000</f>
        <v>1175.6769299999999</v>
      </c>
      <c r="AX24" s="11">
        <f>'Rumo DB'!AW10/1000</f>
        <v>971.10751000000005</v>
      </c>
      <c r="AY24" s="11">
        <f>'Rumo DB'!AX10/1000</f>
        <v>953.16534000000001</v>
      </c>
      <c r="AZ24" s="11">
        <f>'Rumo DB'!AY10/1000</f>
        <v>1148.33692</v>
      </c>
      <c r="BA24" s="11">
        <f>'Rumo DB'!AZ10/1000</f>
        <v>766.63091000000009</v>
      </c>
      <c r="BB24" s="11">
        <f>'Rumo DB'!BA10/1000</f>
        <v>750.42047000000002</v>
      </c>
      <c r="BD24" s="11">
        <f>'Rumo DB'!BC10/1000</f>
        <v>593.45799</v>
      </c>
      <c r="BE24" s="11">
        <f>'Rumo DB'!BD10/1000</f>
        <v>844.55329000000006</v>
      </c>
      <c r="BF24" s="11">
        <f>'Rumo DB'!BE10/1000</f>
        <v>1106.75332</v>
      </c>
      <c r="BG24" s="11">
        <f>'Rumo DB'!BF10/1000</f>
        <v>1257.8714399999999</v>
      </c>
      <c r="BH24" s="11">
        <f>'Rumo DB'!BG10/1000</f>
        <v>1654.9123300000001</v>
      </c>
      <c r="BI24" s="11">
        <f>'Rumo DB'!BH10/1000</f>
        <v>1210.7697599999999</v>
      </c>
      <c r="BJ24" s="11">
        <f>'Rumo DB'!BI10/1000</f>
        <v>1452.7168700000002</v>
      </c>
      <c r="BK24" s="11">
        <f>'Rumo DB'!BJ10/1000</f>
        <v>1502.8918899999999</v>
      </c>
      <c r="BL24" s="11">
        <f>'Rumo DB'!BK10/1000</f>
        <v>1289.8112900000001</v>
      </c>
      <c r="BM24" s="11">
        <f>'Rumo DB'!BL10/1000</f>
        <v>1181.0653300000001</v>
      </c>
      <c r="BN24" s="11">
        <f>'Rumo DB'!BM10/1000</f>
        <v>1208.73676</v>
      </c>
      <c r="BO24" s="11">
        <f>'Rumo DB'!BN10/1000</f>
        <v>1143.1041399999999</v>
      </c>
      <c r="BQ24" s="11">
        <f>'Rumo DB'!BP10/1000</f>
        <v>644.08199999999999</v>
      </c>
      <c r="BR24" s="11">
        <f>'Rumo DB'!BQ10/1000</f>
        <v>845.28908999999999</v>
      </c>
      <c r="BS24" s="11">
        <f>'Rumo DB'!BR10/1000</f>
        <v>1374.48848</v>
      </c>
      <c r="BT24" s="11">
        <f>'Rumo DB'!BS10/1000</f>
        <v>1178.8648700000001</v>
      </c>
      <c r="BU24" s="11">
        <f>'Rumo DB'!BT10/1000</f>
        <v>1286.0656000000001</v>
      </c>
      <c r="BV24" s="11">
        <f>'Rumo DB'!BU10/1000</f>
        <v>1171.8168780000001</v>
      </c>
      <c r="BW24" s="11">
        <f>'Rumo DB'!BV10/1000</f>
        <v>0</v>
      </c>
      <c r="BX24" s="11">
        <f>'Rumo DB'!BW10/1000</f>
        <v>0</v>
      </c>
      <c r="BY24" s="11">
        <f>'Rumo DB'!BX10/1000</f>
        <v>0</v>
      </c>
      <c r="BZ24" s="11">
        <f>'Rumo DB'!BY10/1000</f>
        <v>0</v>
      </c>
      <c r="CA24" s="11">
        <f>'Rumo DB'!BZ10/1000</f>
        <v>0</v>
      </c>
      <c r="CB24" s="11">
        <f>'Rumo DB'!CA10/1000</f>
        <v>0</v>
      </c>
    </row>
    <row r="25" spans="2:80" ht="15.75" x14ac:dyDescent="0.25">
      <c r="B25" s="12" t="s">
        <v>133</v>
      </c>
      <c r="D25" s="11">
        <f>'Rumo DB'!C11/1000</f>
        <v>729.09867399999996</v>
      </c>
      <c r="E25" s="11">
        <f>'Rumo DB'!D11/1000</f>
        <v>1067.7981090000001</v>
      </c>
      <c r="F25" s="11">
        <f>'Rumo DB'!E11/1000</f>
        <v>886.89300000000003</v>
      </c>
      <c r="G25" s="11">
        <f>'Rumo DB'!F11/1000</f>
        <v>179.87980999999999</v>
      </c>
      <c r="H25" s="11">
        <f>'Rumo DB'!G11/1000</f>
        <v>429.34505999999999</v>
      </c>
      <c r="I25" s="11">
        <f>'Rumo DB'!H11/1000</f>
        <v>573.34385999999995</v>
      </c>
      <c r="J25" s="11">
        <f>'Rumo DB'!I11/1000</f>
        <v>466.91241899999977</v>
      </c>
      <c r="K25" s="11">
        <f>'Rumo DB'!J11/1000</f>
        <v>531.46580699999981</v>
      </c>
      <c r="L25" s="11">
        <f>'Rumo DB'!K11/1000</f>
        <v>496.56652200000002</v>
      </c>
      <c r="M25" s="11">
        <f>'Rumo DB'!L11/1000</f>
        <v>561.48228700000004</v>
      </c>
      <c r="N25" s="11">
        <f>'Rumo DB'!M11/1000</f>
        <v>420.73100800000026</v>
      </c>
      <c r="O25" s="11">
        <f>'Rumo DB'!N11/1000</f>
        <v>254.09882099999996</v>
      </c>
      <c r="Q25" s="11">
        <f>'Rumo DB'!P11/1000</f>
        <v>213.88675000000001</v>
      </c>
      <c r="R25" s="11">
        <f>'Rumo DB'!Q11/1000</f>
        <v>340.74869999999993</v>
      </c>
      <c r="S25" s="11">
        <f>'Rumo DB'!R11/1000</f>
        <v>306.41654399999999</v>
      </c>
      <c r="T25" s="11">
        <f>'Rumo DB'!S11/1000</f>
        <v>241.59591900000007</v>
      </c>
      <c r="U25" s="11">
        <f>'Rumo DB'!T11/1000</f>
        <v>533.24844799999994</v>
      </c>
      <c r="V25" s="11">
        <f>'Rumo DB'!U11/1000</f>
        <v>538.28774500000009</v>
      </c>
      <c r="W25" s="11">
        <f>'Rumo DB'!V11/1000</f>
        <v>399.64013400000022</v>
      </c>
      <c r="X25" s="11">
        <f>'Rumo DB'!W11/1000</f>
        <v>433.39075900000006</v>
      </c>
      <c r="Y25" s="11">
        <f>'Rumo DB'!X11/1000</f>
        <v>475.42910099999983</v>
      </c>
      <c r="Z25" s="11">
        <f>'Rumo DB'!Y11/1000</f>
        <v>451.94466299999971</v>
      </c>
      <c r="AA25" s="11">
        <f>'Rumo DB'!Z11/1000</f>
        <v>371.50363100000015</v>
      </c>
      <c r="AB25" s="11">
        <f>'Rumo DB'!AA11/1000</f>
        <v>218.29270100000005</v>
      </c>
      <c r="AD25" s="11">
        <f>'Rumo DB'!AC11/1000</f>
        <v>284.31497499999989</v>
      </c>
      <c r="AE25" s="11">
        <f>'Rumo DB'!AD11/1000</f>
        <v>312.54101500000002</v>
      </c>
      <c r="AF25" s="11">
        <f>'Rumo DB'!AE11/1000</f>
        <v>509.32677500000011</v>
      </c>
      <c r="AG25" s="11">
        <f>'Rumo DB'!AF11/1000</f>
        <v>240.08712500000007</v>
      </c>
      <c r="AH25" s="11">
        <f>'Rumo DB'!AG11/1000</f>
        <v>540.74277899999959</v>
      </c>
      <c r="AI25" s="11">
        <f>'Rumo DB'!AH11/1000</f>
        <v>683.71264600000018</v>
      </c>
      <c r="AJ25" s="11">
        <f>'Rumo DB'!AI11/1000</f>
        <v>440.17774200000008</v>
      </c>
      <c r="AK25" s="11">
        <f>'Rumo DB'!AJ11/1000</f>
        <v>337.17517199999992</v>
      </c>
      <c r="AL25" s="11">
        <f>'Rumo DB'!AK11/1000</f>
        <v>457.1985699999999</v>
      </c>
      <c r="AM25" s="11">
        <f>'Rumo DB'!AL11/1000</f>
        <v>356.70425999999998</v>
      </c>
      <c r="AN25" s="11">
        <f>'Rumo DB'!AM11/1000</f>
        <v>262.02019400000012</v>
      </c>
      <c r="AO25" s="11">
        <f>'Rumo DB'!AN11/1000</f>
        <v>250.21187899999998</v>
      </c>
      <c r="AQ25" s="11">
        <f>'Rumo DB'!AP11/1000</f>
        <v>366.34309999999999</v>
      </c>
      <c r="AR25" s="11">
        <f>'Rumo DB'!AQ11/1000</f>
        <v>414.35300999999998</v>
      </c>
      <c r="AS25" s="11">
        <f>'Rumo DB'!AR11/1000</f>
        <v>466.17480999999998</v>
      </c>
      <c r="AT25" s="11">
        <f>'Rumo DB'!AS11/1000</f>
        <v>274.82718</v>
      </c>
      <c r="AU25" s="11">
        <f>'Rumo DB'!AT11/1000</f>
        <v>427.63938999999999</v>
      </c>
      <c r="AV25" s="11">
        <f>'Rumo DB'!AU11/1000</f>
        <v>383.77843999999999</v>
      </c>
      <c r="AW25" s="11">
        <f>'Rumo DB'!AV11/1000</f>
        <v>266.76515999999998</v>
      </c>
      <c r="AX25" s="11">
        <f>'Rumo DB'!AW11/1000</f>
        <v>366.02146000000005</v>
      </c>
      <c r="AY25" s="11">
        <f>'Rumo DB'!AX11/1000</f>
        <v>365.69380999999998</v>
      </c>
      <c r="AZ25" s="11">
        <f>'Rumo DB'!AY11/1000</f>
        <v>353.07976000000002</v>
      </c>
      <c r="BA25" s="11">
        <f>'Rumo DB'!AZ11/1000</f>
        <v>287.01044000000002</v>
      </c>
      <c r="BB25" s="11">
        <f>'Rumo DB'!BA11/1000</f>
        <v>363.54597999999999</v>
      </c>
      <c r="BD25" s="11">
        <f>'Rumo DB'!BC11/1000</f>
        <v>389.62268</v>
      </c>
      <c r="BE25" s="11">
        <f>'Rumo DB'!BD11/1000</f>
        <v>440.34727000000004</v>
      </c>
      <c r="BF25" s="11">
        <f>'Rumo DB'!BE11/1000</f>
        <v>316.39077000000003</v>
      </c>
      <c r="BG25" s="11">
        <f>'Rumo DB'!BF11/1000</f>
        <v>472.88797</v>
      </c>
      <c r="BH25" s="11">
        <f>'Rumo DB'!BG11/1000</f>
        <v>562.33517000000006</v>
      </c>
      <c r="BI25" s="11">
        <f>'Rumo DB'!BH11/1000</f>
        <v>561.16909999999996</v>
      </c>
      <c r="BJ25" s="11">
        <f>'Rumo DB'!BI11/1000</f>
        <v>581.30233999999996</v>
      </c>
      <c r="BK25" s="11">
        <f>'Rumo DB'!BJ11/1000</f>
        <v>725.88894999999991</v>
      </c>
      <c r="BL25" s="11">
        <f>'Rumo DB'!BK11/1000</f>
        <v>722.61734000000001</v>
      </c>
      <c r="BM25" s="11">
        <f>'Rumo DB'!BL11/1000</f>
        <v>839.41719999999998</v>
      </c>
      <c r="BN25" s="11">
        <f>'Rumo DB'!BM11/1000</f>
        <v>863.48901999999998</v>
      </c>
      <c r="BO25" s="11">
        <f>'Rumo DB'!BN11/1000</f>
        <v>557.85689000000002</v>
      </c>
      <c r="BQ25" s="11">
        <f>'Rumo DB'!BP11/1000</f>
        <v>441.35472999999996</v>
      </c>
      <c r="BR25" s="11">
        <f>'Rumo DB'!BQ11/1000</f>
        <v>268.37684999999999</v>
      </c>
      <c r="BS25" s="11">
        <f>'Rumo DB'!BR11/1000</f>
        <v>368.16843999999998</v>
      </c>
      <c r="BT25" s="11">
        <f>'Rumo DB'!BS11/1000</f>
        <v>309.18083000000001</v>
      </c>
      <c r="BU25" s="11">
        <f>'Rumo DB'!BT11/1000</f>
        <v>596.12175000000002</v>
      </c>
      <c r="BV25" s="11">
        <f>'Rumo DB'!BU11/1000</f>
        <v>631.75253999999984</v>
      </c>
      <c r="BW25" s="11">
        <f>'Rumo DB'!BV11/1000</f>
        <v>0</v>
      </c>
      <c r="BX25" s="11">
        <f>'Rumo DB'!BW11/1000</f>
        <v>0</v>
      </c>
      <c r="BY25" s="11">
        <f>'Rumo DB'!BX11/1000</f>
        <v>0</v>
      </c>
      <c r="BZ25" s="11">
        <f>'Rumo DB'!BY11/1000</f>
        <v>0</v>
      </c>
      <c r="CA25" s="11">
        <f>'Rumo DB'!BZ11/1000</f>
        <v>0</v>
      </c>
      <c r="CB25" s="11">
        <f>'Rumo DB'!CA11/1000</f>
        <v>0</v>
      </c>
    </row>
    <row r="27" spans="2:80" ht="23.25" x14ac:dyDescent="0.35">
      <c r="B27" s="45" t="s">
        <v>198</v>
      </c>
      <c r="C27" s="2"/>
      <c r="D27" s="2"/>
      <c r="E27" s="4"/>
      <c r="F27" s="4"/>
      <c r="G27" s="2"/>
      <c r="H27" s="2"/>
      <c r="I27" s="3"/>
      <c r="J27" s="2"/>
      <c r="K27" s="2"/>
      <c r="L27" s="4"/>
      <c r="M27" s="4"/>
      <c r="N27" s="2"/>
      <c r="O27" s="2"/>
      <c r="Q27" s="2"/>
      <c r="R27" s="4"/>
      <c r="S27" s="4"/>
      <c r="T27" s="2"/>
      <c r="U27" s="2"/>
      <c r="V27" s="3"/>
      <c r="W27" s="2"/>
      <c r="X27" s="2"/>
      <c r="Y27" s="4"/>
      <c r="Z27" s="4"/>
      <c r="AA27" s="2"/>
      <c r="AB27" s="2"/>
      <c r="AD27" s="2"/>
      <c r="AE27" s="4"/>
      <c r="AF27" s="4"/>
      <c r="AG27" s="2"/>
      <c r="AH27" s="2"/>
      <c r="AI27" s="3"/>
      <c r="AJ27" s="2"/>
      <c r="AK27" s="2"/>
      <c r="AL27" s="2"/>
      <c r="AM27" s="2"/>
      <c r="AN27" s="2"/>
      <c r="AO27" s="2"/>
      <c r="AQ27" s="2"/>
      <c r="AR27" s="4"/>
      <c r="AS27" s="4"/>
      <c r="AT27" s="2"/>
      <c r="AU27" s="2"/>
      <c r="AV27" s="3"/>
      <c r="AW27" s="2"/>
      <c r="AX27" s="2"/>
      <c r="AY27" s="2"/>
      <c r="AZ27" s="2"/>
      <c r="BA27" s="2"/>
      <c r="BB27" s="2"/>
      <c r="BD27" s="2"/>
      <c r="BE27" s="4"/>
      <c r="BF27" s="4"/>
      <c r="BG27" s="2"/>
      <c r="BH27" s="2"/>
      <c r="BI27" s="3"/>
      <c r="BJ27" s="2"/>
      <c r="BK27" s="2"/>
      <c r="BL27" s="2"/>
      <c r="BM27" s="2"/>
      <c r="BN27" s="2"/>
      <c r="BO27" s="2"/>
      <c r="BQ27" s="2"/>
      <c r="BR27" s="4"/>
      <c r="BS27" s="4"/>
      <c r="BT27" s="2"/>
      <c r="BU27" s="2"/>
      <c r="BV27" s="3"/>
      <c r="BW27" s="2"/>
      <c r="BX27" s="2"/>
      <c r="BY27" s="2"/>
      <c r="BZ27" s="2"/>
      <c r="CA27" s="2"/>
      <c r="CB27" s="2"/>
    </row>
    <row r="28" spans="2:80" ht="15.75" x14ac:dyDescent="0.25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D28" s="5"/>
      <c r="AE28" s="5"/>
      <c r="AF28" s="5"/>
      <c r="AG28" s="5"/>
      <c r="AH28" s="5"/>
      <c r="AI28" s="5"/>
      <c r="AJ28" s="5"/>
      <c r="AR28" s="5"/>
      <c r="AS28" s="5"/>
      <c r="AT28" s="5"/>
      <c r="AU28" s="5"/>
      <c r="AV28" s="5"/>
      <c r="AW28" s="5"/>
      <c r="BE28" s="5"/>
      <c r="BF28" s="5"/>
      <c r="BG28" s="5"/>
      <c r="BH28" s="5"/>
      <c r="BI28" s="5"/>
      <c r="BJ28" s="5"/>
      <c r="BR28" s="5"/>
      <c r="BS28" s="5"/>
      <c r="BT28" s="5"/>
      <c r="BU28" s="5"/>
      <c r="BV28" s="5"/>
      <c r="BW28" s="5"/>
    </row>
    <row r="29" spans="2:80" ht="15.75" customHeight="1" x14ac:dyDescent="0.25">
      <c r="B29" s="69"/>
      <c r="C29" s="43"/>
      <c r="D29" s="72">
        <v>42370</v>
      </c>
      <c r="E29" s="72" t="s">
        <v>149</v>
      </c>
      <c r="F29" s="72">
        <v>42430</v>
      </c>
      <c r="G29" s="72" t="s">
        <v>150</v>
      </c>
      <c r="H29" s="72" t="s">
        <v>151</v>
      </c>
      <c r="I29" s="72">
        <v>42522</v>
      </c>
      <c r="J29" s="72">
        <v>42552</v>
      </c>
      <c r="K29" s="72" t="s">
        <v>152</v>
      </c>
      <c r="L29" s="72" t="s">
        <v>153</v>
      </c>
      <c r="M29" s="72" t="s">
        <v>154</v>
      </c>
      <c r="N29" s="72">
        <v>42675</v>
      </c>
      <c r="O29" s="72" t="s">
        <v>155</v>
      </c>
      <c r="Q29" s="72">
        <v>42736</v>
      </c>
      <c r="R29" s="72" t="s">
        <v>149</v>
      </c>
      <c r="S29" s="72">
        <v>42795</v>
      </c>
      <c r="T29" s="72" t="s">
        <v>156</v>
      </c>
      <c r="U29" s="72" t="s">
        <v>157</v>
      </c>
      <c r="V29" s="72">
        <v>42887</v>
      </c>
      <c r="W29" s="72">
        <v>42917</v>
      </c>
      <c r="X29" s="72" t="s">
        <v>158</v>
      </c>
      <c r="Y29" s="72" t="s">
        <v>159</v>
      </c>
      <c r="Z29" s="72" t="s">
        <v>160</v>
      </c>
      <c r="AA29" s="72">
        <v>43040</v>
      </c>
      <c r="AB29" s="72" t="s">
        <v>161</v>
      </c>
      <c r="AD29" s="72">
        <v>43101</v>
      </c>
      <c r="AE29" s="72" t="s">
        <v>162</v>
      </c>
      <c r="AF29" s="72">
        <v>43160</v>
      </c>
      <c r="AG29" s="72" t="s">
        <v>163</v>
      </c>
      <c r="AH29" s="72" t="s">
        <v>164</v>
      </c>
      <c r="AI29" s="72">
        <v>43252</v>
      </c>
      <c r="AJ29" s="72">
        <v>43282</v>
      </c>
      <c r="AK29" s="72" t="s">
        <v>165</v>
      </c>
      <c r="AL29" s="72" t="s">
        <v>166</v>
      </c>
      <c r="AM29" s="72" t="s">
        <v>167</v>
      </c>
      <c r="AN29" s="72">
        <v>43405</v>
      </c>
      <c r="AO29" s="72" t="s">
        <v>168</v>
      </c>
      <c r="AQ29" s="70" t="s">
        <v>169</v>
      </c>
      <c r="AR29" s="70" t="s">
        <v>170</v>
      </c>
      <c r="AS29" s="70" t="s">
        <v>171</v>
      </c>
      <c r="AT29" s="70" t="s">
        <v>172</v>
      </c>
      <c r="AU29" s="70" t="s">
        <v>173</v>
      </c>
      <c r="AV29" s="70" t="s">
        <v>174</v>
      </c>
      <c r="AW29" s="70" t="s">
        <v>175</v>
      </c>
      <c r="AX29" s="70" t="s">
        <v>176</v>
      </c>
      <c r="AY29" s="70" t="s">
        <v>177</v>
      </c>
      <c r="AZ29" s="70" t="s">
        <v>178</v>
      </c>
      <c r="BA29" s="70" t="s">
        <v>179</v>
      </c>
      <c r="BB29" s="70" t="s">
        <v>180</v>
      </c>
      <c r="BD29" s="71">
        <v>43831</v>
      </c>
      <c r="BE29" s="70" t="s">
        <v>181</v>
      </c>
      <c r="BF29" s="71">
        <v>43891</v>
      </c>
      <c r="BG29" s="70" t="s">
        <v>182</v>
      </c>
      <c r="BH29" s="70" t="s">
        <v>183</v>
      </c>
      <c r="BI29" s="71">
        <v>43983</v>
      </c>
      <c r="BJ29" s="71">
        <v>44013</v>
      </c>
      <c r="BK29" s="70" t="s">
        <v>184</v>
      </c>
      <c r="BL29" s="70" t="s">
        <v>185</v>
      </c>
      <c r="BM29" s="70" t="s">
        <v>186</v>
      </c>
      <c r="BN29" s="71">
        <v>44136</v>
      </c>
      <c r="BO29" s="70" t="s">
        <v>187</v>
      </c>
      <c r="BQ29" s="71">
        <v>44197</v>
      </c>
      <c r="BR29" s="71">
        <v>44228</v>
      </c>
      <c r="BS29" s="71">
        <v>44256</v>
      </c>
      <c r="BT29" s="71">
        <v>44287</v>
      </c>
      <c r="BU29" s="71">
        <v>44317</v>
      </c>
      <c r="BV29" s="71">
        <v>44348</v>
      </c>
      <c r="BW29" s="71">
        <v>44378</v>
      </c>
      <c r="BX29" s="71">
        <v>44409</v>
      </c>
      <c r="BY29" s="71">
        <v>44440</v>
      </c>
      <c r="BZ29" s="71">
        <v>44470</v>
      </c>
      <c r="CA29" s="71">
        <v>44501</v>
      </c>
      <c r="CB29" s="71">
        <v>44531</v>
      </c>
    </row>
    <row r="30" spans="2:80" ht="15.75" x14ac:dyDescent="0.25">
      <c r="B30" s="69"/>
      <c r="C30" s="43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D30" s="70"/>
      <c r="BE30" s="70"/>
      <c r="BF30" s="70"/>
      <c r="BG30" s="70"/>
      <c r="BH30" s="70"/>
      <c r="BI30" s="70"/>
      <c r="BJ30" s="70"/>
      <c r="BK30" s="70"/>
      <c r="BL30" s="70"/>
      <c r="BM30" s="70"/>
      <c r="BN30" s="70"/>
      <c r="BO30" s="70"/>
      <c r="BQ30" s="70"/>
      <c r="BR30" s="70"/>
      <c r="BS30" s="70"/>
      <c r="BT30" s="70"/>
      <c r="BU30" s="70"/>
      <c r="BV30" s="70"/>
      <c r="BW30" s="70"/>
      <c r="BX30" s="70"/>
      <c r="BY30" s="70"/>
      <c r="BZ30" s="70"/>
      <c r="CA30" s="70"/>
      <c r="CB30" s="70"/>
    </row>
    <row r="31" spans="2:80" ht="15.75" x14ac:dyDescent="0.25">
      <c r="B31" s="6" t="s">
        <v>194</v>
      </c>
      <c r="C31" s="43"/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  <c r="X31" s="7">
        <v>0</v>
      </c>
      <c r="Y31" s="7">
        <v>0</v>
      </c>
      <c r="Z31" s="7">
        <v>0</v>
      </c>
      <c r="AA31" s="7">
        <v>0</v>
      </c>
      <c r="AB31" s="7">
        <v>0</v>
      </c>
      <c r="AD31" s="7">
        <v>0</v>
      </c>
      <c r="AE31" s="7">
        <v>0</v>
      </c>
      <c r="AF31" s="7">
        <v>0</v>
      </c>
      <c r="AG31" s="7">
        <v>0</v>
      </c>
      <c r="AH31" s="7">
        <v>0</v>
      </c>
      <c r="AI31" s="7">
        <v>0</v>
      </c>
      <c r="AJ31" s="7">
        <v>0</v>
      </c>
      <c r="AK31" s="7">
        <v>0</v>
      </c>
      <c r="AL31" s="7">
        <v>0</v>
      </c>
      <c r="AM31" s="7">
        <v>0</v>
      </c>
      <c r="AN31" s="7">
        <v>0</v>
      </c>
      <c r="AO31" s="7">
        <v>0</v>
      </c>
      <c r="AQ31" s="7">
        <v>0</v>
      </c>
      <c r="AR31" s="7">
        <v>0</v>
      </c>
      <c r="AS31" s="7">
        <v>0</v>
      </c>
      <c r="AT31" s="7">
        <v>0</v>
      </c>
      <c r="AU31" s="7">
        <v>0</v>
      </c>
      <c r="AV31" s="7">
        <v>0</v>
      </c>
      <c r="AW31" s="7">
        <v>0</v>
      </c>
      <c r="AX31" s="7">
        <v>0</v>
      </c>
      <c r="AY31" s="7">
        <v>0</v>
      </c>
      <c r="AZ31" s="7">
        <v>0</v>
      </c>
      <c r="BA31" s="7">
        <v>0</v>
      </c>
      <c r="BB31" s="7">
        <v>0</v>
      </c>
      <c r="BD31" s="7">
        <v>0</v>
      </c>
      <c r="BE31" s="7">
        <v>0</v>
      </c>
      <c r="BF31" s="7">
        <v>0</v>
      </c>
      <c r="BG31" s="7">
        <v>0</v>
      </c>
      <c r="BH31" s="7">
        <v>0</v>
      </c>
      <c r="BI31" s="7">
        <v>0</v>
      </c>
      <c r="BJ31" s="7">
        <v>0</v>
      </c>
      <c r="BK31" s="7">
        <v>0</v>
      </c>
      <c r="BL31" s="7">
        <v>0</v>
      </c>
      <c r="BM31" s="7">
        <v>0</v>
      </c>
      <c r="BN31" s="7">
        <v>0</v>
      </c>
      <c r="BO31" s="7">
        <v>0</v>
      </c>
      <c r="BQ31" s="7">
        <v>0</v>
      </c>
      <c r="BR31" s="7">
        <v>79.855999999999995</v>
      </c>
      <c r="BS31" s="7">
        <v>253.863</v>
      </c>
      <c r="BT31" s="7">
        <v>445.54300000000001</v>
      </c>
      <c r="BU31" s="7">
        <f>BU32</f>
        <v>339.08199999999999</v>
      </c>
      <c r="BV31" s="7">
        <f>BV32</f>
        <v>414.66900000000004</v>
      </c>
      <c r="BW31" s="7">
        <v>0</v>
      </c>
      <c r="BX31" s="7">
        <v>0</v>
      </c>
      <c r="BY31" s="7">
        <v>0</v>
      </c>
      <c r="BZ31" s="7">
        <v>0</v>
      </c>
      <c r="CA31" s="7">
        <v>0</v>
      </c>
      <c r="CB31" s="7">
        <v>0</v>
      </c>
    </row>
    <row r="32" spans="2:80" ht="15.75" x14ac:dyDescent="0.25">
      <c r="B32" s="8" t="s">
        <v>189</v>
      </c>
      <c r="C32" s="43"/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Q32" s="9">
        <v>0</v>
      </c>
      <c r="R32" s="9">
        <v>0</v>
      </c>
      <c r="S32" s="9">
        <v>0</v>
      </c>
      <c r="T32" s="9">
        <v>0</v>
      </c>
      <c r="U32" s="9">
        <v>0</v>
      </c>
      <c r="V32" s="9">
        <v>0</v>
      </c>
      <c r="W32" s="9">
        <v>0</v>
      </c>
      <c r="X32" s="9">
        <v>0</v>
      </c>
      <c r="Y32" s="9">
        <v>0</v>
      </c>
      <c r="Z32" s="9">
        <v>0</v>
      </c>
      <c r="AA32" s="9">
        <v>0</v>
      </c>
      <c r="AB32" s="9">
        <v>0</v>
      </c>
      <c r="AD32" s="9">
        <v>0</v>
      </c>
      <c r="AE32" s="9">
        <v>0</v>
      </c>
      <c r="AF32" s="9">
        <v>0</v>
      </c>
      <c r="AG32" s="9">
        <v>0</v>
      </c>
      <c r="AH32" s="9">
        <v>0</v>
      </c>
      <c r="AI32" s="9">
        <v>0</v>
      </c>
      <c r="AJ32" s="9">
        <v>0</v>
      </c>
      <c r="AK32" s="9">
        <v>0</v>
      </c>
      <c r="AL32" s="9">
        <v>0</v>
      </c>
      <c r="AM32" s="9">
        <v>0</v>
      </c>
      <c r="AN32" s="9">
        <v>0</v>
      </c>
      <c r="AO32" s="9">
        <v>0</v>
      </c>
      <c r="AQ32" s="9">
        <v>0</v>
      </c>
      <c r="AR32" s="9">
        <v>0</v>
      </c>
      <c r="AS32" s="9">
        <v>0</v>
      </c>
      <c r="AT32" s="9">
        <v>0</v>
      </c>
      <c r="AU32" s="9">
        <v>0</v>
      </c>
      <c r="AV32" s="9">
        <v>0</v>
      </c>
      <c r="AW32" s="9">
        <v>0</v>
      </c>
      <c r="AX32" s="9">
        <v>0</v>
      </c>
      <c r="AY32" s="9">
        <v>0</v>
      </c>
      <c r="AZ32" s="9">
        <v>0</v>
      </c>
      <c r="BA32" s="9">
        <v>0</v>
      </c>
      <c r="BB32" s="9">
        <v>0</v>
      </c>
      <c r="BD32" s="9">
        <v>0</v>
      </c>
      <c r="BE32" s="9">
        <v>0</v>
      </c>
      <c r="BF32" s="9">
        <v>0</v>
      </c>
      <c r="BG32" s="9">
        <v>0</v>
      </c>
      <c r="BH32" s="9">
        <v>0</v>
      </c>
      <c r="BI32" s="9">
        <v>0</v>
      </c>
      <c r="BJ32" s="9">
        <v>0</v>
      </c>
      <c r="BK32" s="9">
        <v>0</v>
      </c>
      <c r="BL32" s="9">
        <v>0</v>
      </c>
      <c r="BM32" s="9">
        <v>0</v>
      </c>
      <c r="BN32" s="9">
        <v>0</v>
      </c>
      <c r="BO32" s="9">
        <v>0</v>
      </c>
      <c r="BQ32" s="9">
        <v>0</v>
      </c>
      <c r="BR32" s="9">
        <v>79.855999999999995</v>
      </c>
      <c r="BS32" s="9">
        <v>253.863</v>
      </c>
      <c r="BT32" s="9">
        <v>445.54300000000001</v>
      </c>
      <c r="BU32" s="9">
        <f>BU33</f>
        <v>339.08199999999999</v>
      </c>
      <c r="BV32" s="9">
        <f>SUM(BV33:BV35)</f>
        <v>414.66900000000004</v>
      </c>
      <c r="BW32" s="9">
        <v>0</v>
      </c>
      <c r="BX32" s="9">
        <v>0</v>
      </c>
      <c r="BY32" s="9">
        <v>0</v>
      </c>
      <c r="BZ32" s="9">
        <v>0</v>
      </c>
      <c r="CA32" s="9">
        <v>0</v>
      </c>
      <c r="CB32" s="9">
        <v>0</v>
      </c>
    </row>
    <row r="33" spans="2:80" ht="15.75" x14ac:dyDescent="0.25">
      <c r="B33" s="10" t="s">
        <v>112</v>
      </c>
      <c r="C33" s="43"/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Q33" s="11">
        <v>0</v>
      </c>
      <c r="R33" s="11">
        <v>0</v>
      </c>
      <c r="S33" s="11">
        <v>0</v>
      </c>
      <c r="T33" s="11">
        <v>0</v>
      </c>
      <c r="U33" s="11">
        <v>0</v>
      </c>
      <c r="V33" s="11">
        <v>0</v>
      </c>
      <c r="W33" s="11">
        <v>0</v>
      </c>
      <c r="X33" s="11">
        <v>0</v>
      </c>
      <c r="Y33" s="11">
        <v>0</v>
      </c>
      <c r="Z33" s="11">
        <v>0</v>
      </c>
      <c r="AA33" s="11">
        <v>0</v>
      </c>
      <c r="AB33" s="11">
        <v>0</v>
      </c>
      <c r="AD33" s="11">
        <v>0</v>
      </c>
      <c r="AE33" s="11">
        <v>0</v>
      </c>
      <c r="AF33" s="11">
        <v>0</v>
      </c>
      <c r="AG33" s="11">
        <v>0</v>
      </c>
      <c r="AH33" s="11">
        <v>0</v>
      </c>
      <c r="AI33" s="11">
        <v>0</v>
      </c>
      <c r="AJ33" s="11">
        <v>0</v>
      </c>
      <c r="AK33" s="11">
        <v>0</v>
      </c>
      <c r="AL33" s="11">
        <v>0</v>
      </c>
      <c r="AM33" s="11">
        <v>0</v>
      </c>
      <c r="AN33" s="11">
        <v>0</v>
      </c>
      <c r="AO33" s="11">
        <v>0</v>
      </c>
      <c r="AQ33" s="11">
        <v>0</v>
      </c>
      <c r="AR33" s="11">
        <v>0</v>
      </c>
      <c r="AS33" s="11">
        <v>0</v>
      </c>
      <c r="AT33" s="11">
        <v>0</v>
      </c>
      <c r="AU33" s="11">
        <v>0</v>
      </c>
      <c r="AV33" s="11">
        <v>0</v>
      </c>
      <c r="AW33" s="11">
        <v>0</v>
      </c>
      <c r="AX33" s="11">
        <v>0</v>
      </c>
      <c r="AY33" s="11">
        <v>0</v>
      </c>
      <c r="AZ33" s="11">
        <v>0</v>
      </c>
      <c r="BA33" s="11">
        <v>0</v>
      </c>
      <c r="BB33" s="11">
        <v>0</v>
      </c>
      <c r="BD33" s="11">
        <v>0</v>
      </c>
      <c r="BE33" s="11">
        <v>0</v>
      </c>
      <c r="BF33" s="11">
        <v>0</v>
      </c>
      <c r="BG33" s="11">
        <v>0</v>
      </c>
      <c r="BH33" s="11">
        <v>0</v>
      </c>
      <c r="BI33" s="11">
        <v>0</v>
      </c>
      <c r="BJ33" s="11">
        <v>0</v>
      </c>
      <c r="BK33" s="11">
        <v>0</v>
      </c>
      <c r="BL33" s="11">
        <v>0</v>
      </c>
      <c r="BM33" s="11">
        <v>0</v>
      </c>
      <c r="BN33" s="11">
        <v>0</v>
      </c>
      <c r="BO33" s="11">
        <v>0</v>
      </c>
      <c r="BQ33" s="11">
        <v>0</v>
      </c>
      <c r="BR33" s="11">
        <v>79.855999999999995</v>
      </c>
      <c r="BS33" s="11">
        <v>253.863</v>
      </c>
      <c r="BT33" s="11">
        <v>445.54300000000001</v>
      </c>
      <c r="BU33" s="11">
        <f>339082/10^3</f>
        <v>339.08199999999999</v>
      </c>
      <c r="BV33" s="11">
        <f>372694/10^3</f>
        <v>372.69400000000002</v>
      </c>
      <c r="BW33" s="11">
        <v>0</v>
      </c>
      <c r="BX33" s="11">
        <v>0</v>
      </c>
      <c r="BY33" s="11">
        <v>0</v>
      </c>
      <c r="BZ33" s="11">
        <v>0</v>
      </c>
      <c r="CA33" s="11">
        <v>0</v>
      </c>
      <c r="CB33" s="11">
        <v>0</v>
      </c>
    </row>
    <row r="34" spans="2:80" ht="15.75" x14ac:dyDescent="0.25">
      <c r="B34" s="10" t="s">
        <v>108</v>
      </c>
      <c r="C34" s="43"/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Q34" s="11">
        <v>0</v>
      </c>
      <c r="R34" s="11">
        <v>0</v>
      </c>
      <c r="S34" s="11">
        <v>0</v>
      </c>
      <c r="T34" s="11">
        <v>0</v>
      </c>
      <c r="U34" s="11">
        <v>0</v>
      </c>
      <c r="V34" s="11">
        <v>0</v>
      </c>
      <c r="W34" s="11">
        <v>0</v>
      </c>
      <c r="X34" s="11">
        <v>0</v>
      </c>
      <c r="Y34" s="11">
        <v>0</v>
      </c>
      <c r="Z34" s="11">
        <v>0</v>
      </c>
      <c r="AA34" s="11">
        <v>0</v>
      </c>
      <c r="AB34" s="11">
        <v>0</v>
      </c>
      <c r="AD34" s="11">
        <v>0</v>
      </c>
      <c r="AE34" s="11">
        <v>0</v>
      </c>
      <c r="AF34" s="11">
        <v>0</v>
      </c>
      <c r="AG34" s="11">
        <v>0</v>
      </c>
      <c r="AH34" s="11">
        <v>0</v>
      </c>
      <c r="AI34" s="11">
        <v>0</v>
      </c>
      <c r="AJ34" s="11">
        <v>0</v>
      </c>
      <c r="AK34" s="11">
        <v>0</v>
      </c>
      <c r="AL34" s="11">
        <v>0</v>
      </c>
      <c r="AM34" s="11">
        <v>0</v>
      </c>
      <c r="AN34" s="11">
        <v>0</v>
      </c>
      <c r="AO34" s="11">
        <v>0</v>
      </c>
      <c r="AQ34" s="11">
        <v>0</v>
      </c>
      <c r="AR34" s="11">
        <v>0</v>
      </c>
      <c r="AS34" s="11">
        <v>0</v>
      </c>
      <c r="AT34" s="11">
        <v>0</v>
      </c>
      <c r="AU34" s="11">
        <v>0</v>
      </c>
      <c r="AV34" s="11">
        <v>0</v>
      </c>
      <c r="AW34" s="11">
        <v>0</v>
      </c>
      <c r="AX34" s="11">
        <v>0</v>
      </c>
      <c r="AY34" s="11">
        <v>0</v>
      </c>
      <c r="AZ34" s="11">
        <v>0</v>
      </c>
      <c r="BA34" s="11">
        <v>0</v>
      </c>
      <c r="BB34" s="11">
        <v>0</v>
      </c>
      <c r="BD34" s="11">
        <v>0</v>
      </c>
      <c r="BE34" s="11">
        <v>0</v>
      </c>
      <c r="BF34" s="11">
        <v>0</v>
      </c>
      <c r="BG34" s="11">
        <v>0</v>
      </c>
      <c r="BH34" s="11">
        <v>0</v>
      </c>
      <c r="BI34" s="11">
        <v>0</v>
      </c>
      <c r="BJ34" s="11">
        <v>0</v>
      </c>
      <c r="BK34" s="11">
        <v>0</v>
      </c>
      <c r="BL34" s="11">
        <v>0</v>
      </c>
      <c r="BM34" s="11">
        <v>0</v>
      </c>
      <c r="BN34" s="11">
        <v>0</v>
      </c>
      <c r="BO34" s="11">
        <v>0</v>
      </c>
      <c r="BQ34" s="11">
        <v>0</v>
      </c>
      <c r="BR34" s="11">
        <v>0</v>
      </c>
      <c r="BS34" s="11">
        <v>0</v>
      </c>
      <c r="BT34" s="11">
        <v>0</v>
      </c>
      <c r="BU34" s="11">
        <v>0</v>
      </c>
      <c r="BV34" s="11">
        <v>0</v>
      </c>
      <c r="BW34" s="11">
        <v>0</v>
      </c>
      <c r="BX34" s="11">
        <v>0</v>
      </c>
      <c r="BY34" s="11">
        <v>0</v>
      </c>
      <c r="BZ34" s="11">
        <v>0</v>
      </c>
      <c r="CA34" s="11">
        <v>0</v>
      </c>
      <c r="CB34" s="11">
        <v>0</v>
      </c>
    </row>
    <row r="35" spans="2:80" ht="15.75" x14ac:dyDescent="0.25">
      <c r="B35" s="10" t="s">
        <v>111</v>
      </c>
      <c r="C35" s="43"/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Q35" s="11">
        <v>0</v>
      </c>
      <c r="R35" s="11">
        <v>0</v>
      </c>
      <c r="S35" s="11">
        <v>0</v>
      </c>
      <c r="T35" s="11">
        <v>0</v>
      </c>
      <c r="U35" s="11">
        <v>0</v>
      </c>
      <c r="V35" s="11">
        <v>0</v>
      </c>
      <c r="W35" s="11">
        <v>0</v>
      </c>
      <c r="X35" s="11">
        <v>0</v>
      </c>
      <c r="Y35" s="11">
        <v>0</v>
      </c>
      <c r="Z35" s="11">
        <v>0</v>
      </c>
      <c r="AA35" s="11">
        <v>0</v>
      </c>
      <c r="AB35" s="11">
        <v>0</v>
      </c>
      <c r="AD35" s="11">
        <v>0</v>
      </c>
      <c r="AE35" s="11">
        <v>0</v>
      </c>
      <c r="AF35" s="11">
        <v>0</v>
      </c>
      <c r="AG35" s="11">
        <v>0</v>
      </c>
      <c r="AH35" s="11">
        <v>0</v>
      </c>
      <c r="AI35" s="11">
        <v>0</v>
      </c>
      <c r="AJ35" s="11">
        <v>0</v>
      </c>
      <c r="AK35" s="11">
        <v>0</v>
      </c>
      <c r="AL35" s="11">
        <v>0</v>
      </c>
      <c r="AM35" s="11">
        <v>0</v>
      </c>
      <c r="AN35" s="11">
        <v>0</v>
      </c>
      <c r="AO35" s="11">
        <v>0</v>
      </c>
      <c r="AQ35" s="11">
        <v>0</v>
      </c>
      <c r="AR35" s="11">
        <v>0</v>
      </c>
      <c r="AS35" s="11">
        <v>0</v>
      </c>
      <c r="AT35" s="11">
        <v>0</v>
      </c>
      <c r="AU35" s="11">
        <v>0</v>
      </c>
      <c r="AV35" s="11">
        <v>0</v>
      </c>
      <c r="AW35" s="11">
        <v>0</v>
      </c>
      <c r="AX35" s="11">
        <v>0</v>
      </c>
      <c r="AY35" s="11">
        <v>0</v>
      </c>
      <c r="AZ35" s="11">
        <v>0</v>
      </c>
      <c r="BA35" s="11">
        <v>0</v>
      </c>
      <c r="BB35" s="11">
        <v>0</v>
      </c>
      <c r="BD35" s="11">
        <v>0</v>
      </c>
      <c r="BE35" s="11">
        <v>0</v>
      </c>
      <c r="BF35" s="11">
        <v>0</v>
      </c>
      <c r="BG35" s="11">
        <v>0</v>
      </c>
      <c r="BH35" s="11">
        <v>0</v>
      </c>
      <c r="BI35" s="11">
        <v>0</v>
      </c>
      <c r="BJ35" s="11">
        <v>0</v>
      </c>
      <c r="BK35" s="11">
        <v>0</v>
      </c>
      <c r="BL35" s="11">
        <v>0</v>
      </c>
      <c r="BM35" s="11">
        <v>0</v>
      </c>
      <c r="BN35" s="11">
        <v>0</v>
      </c>
      <c r="BO35" s="11">
        <v>0</v>
      </c>
      <c r="BQ35" s="11">
        <v>0</v>
      </c>
      <c r="BR35" s="11">
        <v>0</v>
      </c>
      <c r="BS35" s="11">
        <v>0</v>
      </c>
      <c r="BT35" s="11">
        <v>0</v>
      </c>
      <c r="BU35" s="11">
        <v>0</v>
      </c>
      <c r="BV35" s="11">
        <f>41975/10^3</f>
        <v>41.975000000000001</v>
      </c>
      <c r="BW35" s="11">
        <v>0</v>
      </c>
      <c r="BX35" s="11">
        <v>0</v>
      </c>
      <c r="BY35" s="11">
        <v>0</v>
      </c>
      <c r="BZ35" s="11">
        <v>0</v>
      </c>
      <c r="CA35" s="11">
        <v>0</v>
      </c>
      <c r="CB35" s="11">
        <v>0</v>
      </c>
    </row>
    <row r="36" spans="2:80" ht="15.75" x14ac:dyDescent="0.25">
      <c r="B36" s="10" t="s">
        <v>105</v>
      </c>
      <c r="C36" s="43"/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Q36" s="11">
        <v>0</v>
      </c>
      <c r="R36" s="11">
        <v>0</v>
      </c>
      <c r="S36" s="11">
        <v>0</v>
      </c>
      <c r="T36" s="11">
        <v>0</v>
      </c>
      <c r="U36" s="11">
        <v>0</v>
      </c>
      <c r="V36" s="11">
        <v>0</v>
      </c>
      <c r="W36" s="11">
        <v>0</v>
      </c>
      <c r="X36" s="11">
        <v>0</v>
      </c>
      <c r="Y36" s="11">
        <v>0</v>
      </c>
      <c r="Z36" s="11">
        <v>0</v>
      </c>
      <c r="AA36" s="11">
        <v>0</v>
      </c>
      <c r="AB36" s="11">
        <v>0</v>
      </c>
      <c r="AD36" s="11">
        <v>0</v>
      </c>
      <c r="AE36" s="11">
        <v>0</v>
      </c>
      <c r="AF36" s="11">
        <v>0</v>
      </c>
      <c r="AG36" s="11">
        <v>0</v>
      </c>
      <c r="AH36" s="11">
        <v>0</v>
      </c>
      <c r="AI36" s="11">
        <v>0</v>
      </c>
      <c r="AJ36" s="11">
        <v>0</v>
      </c>
      <c r="AK36" s="11">
        <v>0</v>
      </c>
      <c r="AL36" s="11">
        <v>0</v>
      </c>
      <c r="AM36" s="11">
        <v>0</v>
      </c>
      <c r="AN36" s="11">
        <v>0</v>
      </c>
      <c r="AO36" s="11">
        <v>0</v>
      </c>
      <c r="AQ36" s="11">
        <v>0</v>
      </c>
      <c r="AR36" s="11">
        <v>0</v>
      </c>
      <c r="AS36" s="11">
        <v>0</v>
      </c>
      <c r="AT36" s="11">
        <v>0</v>
      </c>
      <c r="AU36" s="11">
        <v>0</v>
      </c>
      <c r="AV36" s="11">
        <v>0</v>
      </c>
      <c r="AW36" s="11">
        <v>0</v>
      </c>
      <c r="AX36" s="11">
        <v>0</v>
      </c>
      <c r="AY36" s="11">
        <v>0</v>
      </c>
      <c r="AZ36" s="11">
        <v>0</v>
      </c>
      <c r="BA36" s="11">
        <v>0</v>
      </c>
      <c r="BB36" s="11">
        <v>0</v>
      </c>
      <c r="BD36" s="11">
        <v>0</v>
      </c>
      <c r="BE36" s="11">
        <v>0</v>
      </c>
      <c r="BF36" s="11">
        <v>0</v>
      </c>
      <c r="BG36" s="11">
        <v>0</v>
      </c>
      <c r="BH36" s="11">
        <v>0</v>
      </c>
      <c r="BI36" s="11">
        <v>0</v>
      </c>
      <c r="BJ36" s="11">
        <v>0</v>
      </c>
      <c r="BK36" s="11">
        <v>0</v>
      </c>
      <c r="BL36" s="11">
        <v>0</v>
      </c>
      <c r="BM36" s="11">
        <v>0</v>
      </c>
      <c r="BN36" s="11">
        <v>0</v>
      </c>
      <c r="BO36" s="11">
        <v>0</v>
      </c>
      <c r="BQ36" s="11">
        <v>0</v>
      </c>
      <c r="BR36" s="11">
        <v>0</v>
      </c>
      <c r="BS36" s="11">
        <v>0</v>
      </c>
      <c r="BT36" s="11">
        <v>0</v>
      </c>
      <c r="BU36" s="11">
        <v>0</v>
      </c>
      <c r="BV36" s="11">
        <v>0</v>
      </c>
      <c r="BW36" s="11">
        <v>0</v>
      </c>
      <c r="BX36" s="11">
        <v>0</v>
      </c>
      <c r="BY36" s="11">
        <v>0</v>
      </c>
      <c r="BZ36" s="11">
        <v>0</v>
      </c>
      <c r="CA36" s="11">
        <v>0</v>
      </c>
      <c r="CB36" s="11">
        <v>0</v>
      </c>
    </row>
    <row r="37" spans="2:80" ht="15.75" x14ac:dyDescent="0.25">
      <c r="B37" s="10" t="s">
        <v>107</v>
      </c>
      <c r="C37" s="43"/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Q37" s="11">
        <v>0</v>
      </c>
      <c r="R37" s="11">
        <v>0</v>
      </c>
      <c r="S37" s="11">
        <v>0</v>
      </c>
      <c r="T37" s="11">
        <v>0</v>
      </c>
      <c r="U37" s="11">
        <v>0</v>
      </c>
      <c r="V37" s="11">
        <v>0</v>
      </c>
      <c r="W37" s="11">
        <v>0</v>
      </c>
      <c r="X37" s="11">
        <v>0</v>
      </c>
      <c r="Y37" s="11">
        <v>0</v>
      </c>
      <c r="Z37" s="11">
        <v>0</v>
      </c>
      <c r="AA37" s="11">
        <v>0</v>
      </c>
      <c r="AB37" s="11">
        <v>0</v>
      </c>
      <c r="AD37" s="11">
        <v>0</v>
      </c>
      <c r="AE37" s="11">
        <v>0</v>
      </c>
      <c r="AF37" s="11">
        <v>0</v>
      </c>
      <c r="AG37" s="11">
        <v>0</v>
      </c>
      <c r="AH37" s="11">
        <v>0</v>
      </c>
      <c r="AI37" s="11">
        <v>0</v>
      </c>
      <c r="AJ37" s="11">
        <v>0</v>
      </c>
      <c r="AK37" s="11">
        <v>0</v>
      </c>
      <c r="AL37" s="11">
        <v>0</v>
      </c>
      <c r="AM37" s="11">
        <v>0</v>
      </c>
      <c r="AN37" s="11">
        <v>0</v>
      </c>
      <c r="AO37" s="11">
        <v>0</v>
      </c>
      <c r="AQ37" s="11">
        <v>0</v>
      </c>
      <c r="AR37" s="11">
        <v>0</v>
      </c>
      <c r="AS37" s="11">
        <v>0</v>
      </c>
      <c r="AT37" s="11">
        <v>0</v>
      </c>
      <c r="AU37" s="11">
        <v>0</v>
      </c>
      <c r="AV37" s="11">
        <v>0</v>
      </c>
      <c r="AW37" s="11">
        <v>0</v>
      </c>
      <c r="AX37" s="11">
        <v>0</v>
      </c>
      <c r="AY37" s="11">
        <v>0</v>
      </c>
      <c r="AZ37" s="11">
        <v>0</v>
      </c>
      <c r="BA37" s="11">
        <v>0</v>
      </c>
      <c r="BB37" s="11">
        <v>0</v>
      </c>
      <c r="BD37" s="11">
        <v>0</v>
      </c>
      <c r="BE37" s="11">
        <v>0</v>
      </c>
      <c r="BF37" s="11">
        <v>0</v>
      </c>
      <c r="BG37" s="11">
        <v>0</v>
      </c>
      <c r="BH37" s="11">
        <v>0</v>
      </c>
      <c r="BI37" s="11">
        <v>0</v>
      </c>
      <c r="BJ37" s="11">
        <v>0</v>
      </c>
      <c r="BK37" s="11">
        <v>0</v>
      </c>
      <c r="BL37" s="11">
        <v>0</v>
      </c>
      <c r="BM37" s="11">
        <v>0</v>
      </c>
      <c r="BN37" s="11">
        <v>0</v>
      </c>
      <c r="BO37" s="11">
        <v>0</v>
      </c>
      <c r="BQ37" s="11">
        <v>0</v>
      </c>
      <c r="BR37" s="11">
        <v>0</v>
      </c>
      <c r="BS37" s="11">
        <v>0</v>
      </c>
      <c r="BT37" s="11">
        <v>0</v>
      </c>
      <c r="BU37" s="11">
        <v>0</v>
      </c>
      <c r="BV37" s="11">
        <v>0</v>
      </c>
      <c r="BW37" s="11">
        <v>0</v>
      </c>
      <c r="BX37" s="11">
        <v>0</v>
      </c>
      <c r="BY37" s="11">
        <v>0</v>
      </c>
      <c r="BZ37" s="11">
        <v>0</v>
      </c>
      <c r="CA37" s="11">
        <v>0</v>
      </c>
      <c r="CB37" s="11">
        <v>0</v>
      </c>
    </row>
    <row r="38" spans="2:80" ht="15.75" x14ac:dyDescent="0.25">
      <c r="B38" s="10" t="s">
        <v>113</v>
      </c>
      <c r="C38" s="43"/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Q38" s="11">
        <v>0</v>
      </c>
      <c r="R38" s="11">
        <v>0</v>
      </c>
      <c r="S38" s="11">
        <v>0</v>
      </c>
      <c r="T38" s="11">
        <v>0</v>
      </c>
      <c r="U38" s="11">
        <v>0</v>
      </c>
      <c r="V38" s="11">
        <v>0</v>
      </c>
      <c r="W38" s="11">
        <v>0</v>
      </c>
      <c r="X38" s="11">
        <v>0</v>
      </c>
      <c r="Y38" s="11">
        <v>0</v>
      </c>
      <c r="Z38" s="11">
        <v>0</v>
      </c>
      <c r="AA38" s="11">
        <v>0</v>
      </c>
      <c r="AB38" s="11">
        <v>0</v>
      </c>
      <c r="AD38" s="11">
        <v>0</v>
      </c>
      <c r="AE38" s="11">
        <v>0</v>
      </c>
      <c r="AF38" s="11">
        <v>0</v>
      </c>
      <c r="AG38" s="11">
        <v>0</v>
      </c>
      <c r="AH38" s="11">
        <v>0</v>
      </c>
      <c r="AI38" s="11">
        <v>0</v>
      </c>
      <c r="AJ38" s="11">
        <v>0</v>
      </c>
      <c r="AK38" s="11">
        <v>0</v>
      </c>
      <c r="AL38" s="11">
        <v>0</v>
      </c>
      <c r="AM38" s="11">
        <v>0</v>
      </c>
      <c r="AN38" s="11">
        <v>0</v>
      </c>
      <c r="AO38" s="11">
        <v>0</v>
      </c>
      <c r="AQ38" s="11">
        <v>0</v>
      </c>
      <c r="AR38" s="11">
        <v>0</v>
      </c>
      <c r="AS38" s="11">
        <v>0</v>
      </c>
      <c r="AT38" s="11">
        <v>0</v>
      </c>
      <c r="AU38" s="11">
        <v>0</v>
      </c>
      <c r="AV38" s="11">
        <v>0</v>
      </c>
      <c r="AW38" s="11">
        <v>0</v>
      </c>
      <c r="AX38" s="11">
        <v>0</v>
      </c>
      <c r="AY38" s="11">
        <v>0</v>
      </c>
      <c r="AZ38" s="11">
        <v>0</v>
      </c>
      <c r="BA38" s="11">
        <v>0</v>
      </c>
      <c r="BB38" s="11">
        <v>0</v>
      </c>
      <c r="BD38" s="11">
        <v>0</v>
      </c>
      <c r="BE38" s="11">
        <v>0</v>
      </c>
      <c r="BF38" s="11">
        <v>0</v>
      </c>
      <c r="BG38" s="11">
        <v>0</v>
      </c>
      <c r="BH38" s="11">
        <v>0</v>
      </c>
      <c r="BI38" s="11">
        <v>0</v>
      </c>
      <c r="BJ38" s="11">
        <v>0</v>
      </c>
      <c r="BK38" s="11">
        <v>0</v>
      </c>
      <c r="BL38" s="11">
        <v>0</v>
      </c>
      <c r="BM38" s="11">
        <v>0</v>
      </c>
      <c r="BN38" s="11">
        <v>0</v>
      </c>
      <c r="BO38" s="11">
        <v>0</v>
      </c>
      <c r="BQ38" s="11">
        <v>0</v>
      </c>
      <c r="BR38" s="11">
        <v>0</v>
      </c>
      <c r="BS38" s="11">
        <v>0</v>
      </c>
      <c r="BT38" s="11">
        <v>0</v>
      </c>
      <c r="BU38" s="11">
        <v>0</v>
      </c>
      <c r="BV38" s="11">
        <v>0</v>
      </c>
      <c r="BW38" s="11">
        <v>0</v>
      </c>
      <c r="BX38" s="11">
        <v>0</v>
      </c>
      <c r="BY38" s="11">
        <v>0</v>
      </c>
      <c r="BZ38" s="11">
        <v>0</v>
      </c>
      <c r="CA38" s="11">
        <v>0</v>
      </c>
      <c r="CB38" s="11">
        <v>0</v>
      </c>
    </row>
    <row r="39" spans="2:80" ht="15.75" x14ac:dyDescent="0.25">
      <c r="B39" s="10" t="s">
        <v>110</v>
      </c>
      <c r="C39" s="43"/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Q39" s="11">
        <v>0</v>
      </c>
      <c r="R39" s="11">
        <v>0</v>
      </c>
      <c r="S39" s="11">
        <v>0</v>
      </c>
      <c r="T39" s="11">
        <v>0</v>
      </c>
      <c r="U39" s="11">
        <v>0</v>
      </c>
      <c r="V39" s="11">
        <v>0</v>
      </c>
      <c r="W39" s="11">
        <v>0</v>
      </c>
      <c r="X39" s="11">
        <v>0</v>
      </c>
      <c r="Y39" s="11">
        <v>0</v>
      </c>
      <c r="Z39" s="11">
        <v>0</v>
      </c>
      <c r="AA39" s="11">
        <v>0</v>
      </c>
      <c r="AB39" s="11">
        <v>0</v>
      </c>
      <c r="AD39" s="11">
        <v>0</v>
      </c>
      <c r="AE39" s="11">
        <v>0</v>
      </c>
      <c r="AF39" s="11">
        <v>0</v>
      </c>
      <c r="AG39" s="11">
        <v>0</v>
      </c>
      <c r="AH39" s="11">
        <v>0</v>
      </c>
      <c r="AI39" s="11">
        <v>0</v>
      </c>
      <c r="AJ39" s="11">
        <v>0</v>
      </c>
      <c r="AK39" s="11">
        <v>0</v>
      </c>
      <c r="AL39" s="11">
        <v>0</v>
      </c>
      <c r="AM39" s="11">
        <v>0</v>
      </c>
      <c r="AN39" s="11">
        <v>0</v>
      </c>
      <c r="AO39" s="11">
        <v>0</v>
      </c>
      <c r="AQ39" s="11">
        <v>0</v>
      </c>
      <c r="AR39" s="11">
        <v>0</v>
      </c>
      <c r="AS39" s="11">
        <v>0</v>
      </c>
      <c r="AT39" s="11">
        <v>0</v>
      </c>
      <c r="AU39" s="11">
        <v>0</v>
      </c>
      <c r="AV39" s="11">
        <v>0</v>
      </c>
      <c r="AW39" s="11">
        <v>0</v>
      </c>
      <c r="AX39" s="11">
        <v>0</v>
      </c>
      <c r="AY39" s="11">
        <v>0</v>
      </c>
      <c r="AZ39" s="11">
        <v>0</v>
      </c>
      <c r="BA39" s="11">
        <v>0</v>
      </c>
      <c r="BB39" s="11">
        <v>0</v>
      </c>
      <c r="BD39" s="11">
        <v>0</v>
      </c>
      <c r="BE39" s="11">
        <v>0</v>
      </c>
      <c r="BF39" s="11">
        <v>0</v>
      </c>
      <c r="BG39" s="11">
        <v>0</v>
      </c>
      <c r="BH39" s="11">
        <v>0</v>
      </c>
      <c r="BI39" s="11">
        <v>0</v>
      </c>
      <c r="BJ39" s="11">
        <v>0</v>
      </c>
      <c r="BK39" s="11">
        <v>0</v>
      </c>
      <c r="BL39" s="11">
        <v>0</v>
      </c>
      <c r="BM39" s="11">
        <v>0</v>
      </c>
      <c r="BN39" s="11">
        <v>0</v>
      </c>
      <c r="BO39" s="11">
        <v>0</v>
      </c>
      <c r="BQ39" s="11">
        <v>0</v>
      </c>
      <c r="BR39" s="11">
        <v>0</v>
      </c>
      <c r="BS39" s="11">
        <v>0</v>
      </c>
      <c r="BT39" s="11">
        <v>0</v>
      </c>
      <c r="BU39" s="11">
        <v>0</v>
      </c>
      <c r="BV39" s="11">
        <v>0</v>
      </c>
      <c r="BW39" s="11">
        <v>0</v>
      </c>
      <c r="BX39" s="11">
        <v>0</v>
      </c>
      <c r="BY39" s="11">
        <v>0</v>
      </c>
      <c r="BZ39" s="11">
        <v>0</v>
      </c>
      <c r="CA39" s="11">
        <v>0</v>
      </c>
      <c r="CB39" s="11">
        <v>0</v>
      </c>
    </row>
    <row r="40" spans="2:80" ht="15.75" x14ac:dyDescent="0.25">
      <c r="B40" s="10" t="s">
        <v>109</v>
      </c>
      <c r="C40" s="43"/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Q40" s="11">
        <v>0</v>
      </c>
      <c r="R40" s="11">
        <v>0</v>
      </c>
      <c r="S40" s="11">
        <v>0</v>
      </c>
      <c r="T40" s="11">
        <v>0</v>
      </c>
      <c r="U40" s="11">
        <v>0</v>
      </c>
      <c r="V40" s="11">
        <v>0</v>
      </c>
      <c r="W40" s="11">
        <v>0</v>
      </c>
      <c r="X40" s="11">
        <v>0</v>
      </c>
      <c r="Y40" s="11">
        <v>0</v>
      </c>
      <c r="Z40" s="11">
        <v>0</v>
      </c>
      <c r="AA40" s="11">
        <v>0</v>
      </c>
      <c r="AB40" s="11">
        <v>0</v>
      </c>
      <c r="AD40" s="11">
        <v>0</v>
      </c>
      <c r="AE40" s="11">
        <v>0</v>
      </c>
      <c r="AF40" s="11">
        <v>0</v>
      </c>
      <c r="AG40" s="11">
        <v>0</v>
      </c>
      <c r="AH40" s="11">
        <v>0</v>
      </c>
      <c r="AI40" s="11">
        <v>0</v>
      </c>
      <c r="AJ40" s="11">
        <v>0</v>
      </c>
      <c r="AK40" s="11">
        <v>0</v>
      </c>
      <c r="AL40" s="11">
        <v>0</v>
      </c>
      <c r="AM40" s="11">
        <v>0</v>
      </c>
      <c r="AN40" s="11">
        <v>0</v>
      </c>
      <c r="AO40" s="11">
        <v>0</v>
      </c>
      <c r="AQ40" s="11">
        <v>0</v>
      </c>
      <c r="AR40" s="11">
        <v>0</v>
      </c>
      <c r="AS40" s="11">
        <v>0</v>
      </c>
      <c r="AT40" s="11">
        <v>0</v>
      </c>
      <c r="AU40" s="11">
        <v>0</v>
      </c>
      <c r="AV40" s="11">
        <v>0</v>
      </c>
      <c r="AW40" s="11">
        <v>0</v>
      </c>
      <c r="AX40" s="11">
        <v>0</v>
      </c>
      <c r="AY40" s="11">
        <v>0</v>
      </c>
      <c r="AZ40" s="11">
        <v>0</v>
      </c>
      <c r="BA40" s="11">
        <v>0</v>
      </c>
      <c r="BB40" s="11">
        <v>0</v>
      </c>
      <c r="BD40" s="11">
        <v>0</v>
      </c>
      <c r="BE40" s="11">
        <v>0</v>
      </c>
      <c r="BF40" s="11">
        <v>0</v>
      </c>
      <c r="BG40" s="11">
        <v>0</v>
      </c>
      <c r="BH40" s="11">
        <v>0</v>
      </c>
      <c r="BI40" s="11">
        <v>0</v>
      </c>
      <c r="BJ40" s="11">
        <v>0</v>
      </c>
      <c r="BK40" s="11">
        <v>0</v>
      </c>
      <c r="BL40" s="11">
        <v>0</v>
      </c>
      <c r="BM40" s="11">
        <v>0</v>
      </c>
      <c r="BN40" s="11">
        <v>0</v>
      </c>
      <c r="BO40" s="11">
        <v>0</v>
      </c>
      <c r="BQ40" s="11">
        <v>0</v>
      </c>
      <c r="BR40" s="11">
        <v>0</v>
      </c>
      <c r="BS40" s="11">
        <v>0</v>
      </c>
      <c r="BT40" s="11">
        <v>0</v>
      </c>
      <c r="BU40" s="11">
        <v>0</v>
      </c>
      <c r="BV40" s="11">
        <v>0</v>
      </c>
      <c r="BW40" s="11">
        <v>0</v>
      </c>
      <c r="BX40" s="11">
        <v>0</v>
      </c>
      <c r="BY40" s="11">
        <v>0</v>
      </c>
      <c r="BZ40" s="11">
        <v>0</v>
      </c>
      <c r="CA40" s="11">
        <v>0</v>
      </c>
      <c r="CB40" s="11">
        <v>0</v>
      </c>
    </row>
    <row r="41" spans="2:80" ht="15.75" x14ac:dyDescent="0.25">
      <c r="B41" s="8" t="s">
        <v>106</v>
      </c>
      <c r="C41" s="43"/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  <c r="Q41" s="9">
        <v>0</v>
      </c>
      <c r="R41" s="9">
        <v>0</v>
      </c>
      <c r="S41" s="9">
        <v>0</v>
      </c>
      <c r="T41" s="9">
        <v>0</v>
      </c>
      <c r="U41" s="9">
        <v>0</v>
      </c>
      <c r="V41" s="9">
        <v>0</v>
      </c>
      <c r="W41" s="9">
        <v>0</v>
      </c>
      <c r="X41" s="9">
        <v>0</v>
      </c>
      <c r="Y41" s="9">
        <v>0</v>
      </c>
      <c r="Z41" s="9">
        <v>0</v>
      </c>
      <c r="AA41" s="9">
        <v>0</v>
      </c>
      <c r="AB41" s="9">
        <v>0</v>
      </c>
      <c r="AD41" s="9">
        <v>0</v>
      </c>
      <c r="AE41" s="9">
        <v>0</v>
      </c>
      <c r="AF41" s="9">
        <v>0</v>
      </c>
      <c r="AG41" s="9">
        <v>0</v>
      </c>
      <c r="AH41" s="9">
        <v>0</v>
      </c>
      <c r="AI41" s="9">
        <v>0</v>
      </c>
      <c r="AJ41" s="9">
        <v>0</v>
      </c>
      <c r="AK41" s="9">
        <v>0</v>
      </c>
      <c r="AL41" s="9">
        <v>0</v>
      </c>
      <c r="AM41" s="9">
        <v>0</v>
      </c>
      <c r="AN41" s="9">
        <v>0</v>
      </c>
      <c r="AO41" s="9">
        <v>0</v>
      </c>
      <c r="AQ41" s="9">
        <v>0</v>
      </c>
      <c r="AR41" s="9">
        <v>0</v>
      </c>
      <c r="AS41" s="9">
        <v>0</v>
      </c>
      <c r="AT41" s="9">
        <v>0</v>
      </c>
      <c r="AU41" s="9">
        <v>0</v>
      </c>
      <c r="AV41" s="9">
        <v>0</v>
      </c>
      <c r="AW41" s="9">
        <v>0</v>
      </c>
      <c r="AX41" s="9">
        <v>0</v>
      </c>
      <c r="AY41" s="9">
        <v>0</v>
      </c>
      <c r="AZ41" s="9">
        <v>0</v>
      </c>
      <c r="BA41" s="9">
        <v>0</v>
      </c>
      <c r="BB41" s="9">
        <v>0</v>
      </c>
      <c r="BD41" s="9">
        <v>0</v>
      </c>
      <c r="BE41" s="9">
        <v>0</v>
      </c>
      <c r="BF41" s="9">
        <v>0</v>
      </c>
      <c r="BG41" s="9">
        <v>0</v>
      </c>
      <c r="BH41" s="9">
        <v>0</v>
      </c>
      <c r="BI41" s="9">
        <v>0</v>
      </c>
      <c r="BJ41" s="9">
        <v>0</v>
      </c>
      <c r="BK41" s="9">
        <v>0</v>
      </c>
      <c r="BL41" s="9">
        <v>0</v>
      </c>
      <c r="BM41" s="9">
        <v>0</v>
      </c>
      <c r="BN41" s="9">
        <v>0</v>
      </c>
      <c r="BO41" s="9">
        <v>0</v>
      </c>
      <c r="BQ41" s="9">
        <v>0</v>
      </c>
      <c r="BR41" s="9">
        <v>0</v>
      </c>
      <c r="BS41" s="9">
        <v>0</v>
      </c>
      <c r="BT41" s="9">
        <v>0</v>
      </c>
      <c r="BU41" s="9">
        <v>0</v>
      </c>
      <c r="BV41" s="9">
        <v>0</v>
      </c>
      <c r="BW41" s="9">
        <v>0</v>
      </c>
      <c r="BX41" s="9">
        <v>0</v>
      </c>
      <c r="BY41" s="9">
        <v>0</v>
      </c>
      <c r="BZ41" s="9">
        <v>0</v>
      </c>
      <c r="CA41" s="9">
        <v>0</v>
      </c>
      <c r="CB41" s="9">
        <v>0</v>
      </c>
    </row>
    <row r="42" spans="2:80" ht="15.75" x14ac:dyDescent="0.25">
      <c r="B42" s="8" t="s">
        <v>190</v>
      </c>
      <c r="C42" s="43"/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  <c r="Q42" s="9">
        <v>0</v>
      </c>
      <c r="R42" s="9">
        <v>0</v>
      </c>
      <c r="S42" s="9">
        <v>0</v>
      </c>
      <c r="T42" s="9">
        <v>0</v>
      </c>
      <c r="U42" s="9">
        <v>0</v>
      </c>
      <c r="V42" s="9">
        <v>0</v>
      </c>
      <c r="W42" s="9">
        <v>0</v>
      </c>
      <c r="X42" s="9">
        <v>0</v>
      </c>
      <c r="Y42" s="9">
        <v>0</v>
      </c>
      <c r="Z42" s="9">
        <v>0</v>
      </c>
      <c r="AA42" s="9">
        <v>0</v>
      </c>
      <c r="AB42" s="9">
        <v>0</v>
      </c>
      <c r="AD42" s="9">
        <v>0</v>
      </c>
      <c r="AE42" s="9">
        <v>0</v>
      </c>
      <c r="AF42" s="9">
        <v>0</v>
      </c>
      <c r="AG42" s="9">
        <v>0</v>
      </c>
      <c r="AH42" s="9">
        <v>0</v>
      </c>
      <c r="AI42" s="9">
        <v>0</v>
      </c>
      <c r="AJ42" s="9">
        <v>0</v>
      </c>
      <c r="AK42" s="9">
        <v>0</v>
      </c>
      <c r="AL42" s="9">
        <v>0</v>
      </c>
      <c r="AM42" s="9">
        <v>0</v>
      </c>
      <c r="AN42" s="9">
        <v>0</v>
      </c>
      <c r="AO42" s="9">
        <v>0</v>
      </c>
      <c r="AQ42" s="9">
        <v>0</v>
      </c>
      <c r="AR42" s="9">
        <v>0</v>
      </c>
      <c r="AS42" s="9">
        <v>0</v>
      </c>
      <c r="AT42" s="9">
        <v>0</v>
      </c>
      <c r="AU42" s="9">
        <v>0</v>
      </c>
      <c r="AV42" s="9">
        <v>0</v>
      </c>
      <c r="AW42" s="9">
        <v>0</v>
      </c>
      <c r="AX42" s="9">
        <v>0</v>
      </c>
      <c r="AY42" s="9">
        <v>0</v>
      </c>
      <c r="AZ42" s="9">
        <v>0</v>
      </c>
      <c r="BA42" s="9">
        <v>0</v>
      </c>
      <c r="BB42" s="9">
        <v>0</v>
      </c>
      <c r="BD42" s="9">
        <v>0</v>
      </c>
      <c r="BE42" s="9">
        <v>0</v>
      </c>
      <c r="BF42" s="9">
        <v>0</v>
      </c>
      <c r="BG42" s="9">
        <v>0</v>
      </c>
      <c r="BH42" s="9">
        <v>0</v>
      </c>
      <c r="BI42" s="9">
        <v>0</v>
      </c>
      <c r="BJ42" s="9">
        <v>0</v>
      </c>
      <c r="BK42" s="9">
        <v>0</v>
      </c>
      <c r="BL42" s="9">
        <v>0</v>
      </c>
      <c r="BM42" s="9">
        <v>0</v>
      </c>
      <c r="BN42" s="9">
        <v>0</v>
      </c>
      <c r="BO42" s="9">
        <v>0</v>
      </c>
      <c r="BQ42" s="9">
        <v>0</v>
      </c>
      <c r="BR42" s="9">
        <v>0</v>
      </c>
      <c r="BS42" s="9">
        <v>0</v>
      </c>
      <c r="BT42" s="9">
        <v>0</v>
      </c>
      <c r="BU42" s="9">
        <v>0</v>
      </c>
      <c r="BV42" s="9">
        <v>0</v>
      </c>
      <c r="BW42" s="9">
        <v>0</v>
      </c>
      <c r="BX42" s="9">
        <v>0</v>
      </c>
      <c r="BY42" s="9">
        <v>0</v>
      </c>
      <c r="BZ42" s="9">
        <v>0</v>
      </c>
      <c r="CA42" s="9">
        <v>0</v>
      </c>
      <c r="CB42" s="9">
        <v>0</v>
      </c>
    </row>
    <row r="43" spans="2:80" ht="15.75" x14ac:dyDescent="0.25">
      <c r="B43" s="10" t="s">
        <v>117</v>
      </c>
      <c r="C43" s="43"/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Q43" s="11">
        <v>0</v>
      </c>
      <c r="R43" s="11">
        <v>0</v>
      </c>
      <c r="S43" s="11">
        <v>0</v>
      </c>
      <c r="T43" s="11">
        <v>0</v>
      </c>
      <c r="U43" s="11">
        <v>0</v>
      </c>
      <c r="V43" s="11">
        <v>0</v>
      </c>
      <c r="W43" s="11">
        <v>0</v>
      </c>
      <c r="X43" s="11">
        <v>0</v>
      </c>
      <c r="Y43" s="11">
        <v>0</v>
      </c>
      <c r="Z43" s="11">
        <v>0</v>
      </c>
      <c r="AA43" s="11">
        <v>0</v>
      </c>
      <c r="AB43" s="11">
        <v>0</v>
      </c>
      <c r="AD43" s="11">
        <v>0</v>
      </c>
      <c r="AE43" s="11">
        <v>0</v>
      </c>
      <c r="AF43" s="11">
        <v>0</v>
      </c>
      <c r="AG43" s="11">
        <v>0</v>
      </c>
      <c r="AH43" s="11">
        <v>0</v>
      </c>
      <c r="AI43" s="11">
        <v>0</v>
      </c>
      <c r="AJ43" s="11">
        <v>0</v>
      </c>
      <c r="AK43" s="11">
        <v>0</v>
      </c>
      <c r="AL43" s="11">
        <v>0</v>
      </c>
      <c r="AM43" s="11">
        <v>0</v>
      </c>
      <c r="AN43" s="11">
        <v>0</v>
      </c>
      <c r="AO43" s="11">
        <v>0</v>
      </c>
      <c r="AQ43" s="11">
        <v>0</v>
      </c>
      <c r="AR43" s="11">
        <v>0</v>
      </c>
      <c r="AS43" s="11">
        <v>0</v>
      </c>
      <c r="AT43" s="11">
        <v>0</v>
      </c>
      <c r="AU43" s="11">
        <v>0</v>
      </c>
      <c r="AV43" s="11">
        <v>0</v>
      </c>
      <c r="AW43" s="11">
        <v>0</v>
      </c>
      <c r="AX43" s="11">
        <v>0</v>
      </c>
      <c r="AY43" s="11">
        <v>0</v>
      </c>
      <c r="AZ43" s="11">
        <v>0</v>
      </c>
      <c r="BA43" s="11">
        <v>0</v>
      </c>
      <c r="BB43" s="11">
        <v>0</v>
      </c>
      <c r="BD43" s="11">
        <v>0</v>
      </c>
      <c r="BE43" s="11">
        <v>0</v>
      </c>
      <c r="BF43" s="11">
        <v>0</v>
      </c>
      <c r="BG43" s="11">
        <v>0</v>
      </c>
      <c r="BH43" s="11">
        <v>0</v>
      </c>
      <c r="BI43" s="11">
        <v>0</v>
      </c>
      <c r="BJ43" s="11">
        <v>0</v>
      </c>
      <c r="BK43" s="11">
        <v>0</v>
      </c>
      <c r="BL43" s="11">
        <v>0</v>
      </c>
      <c r="BM43" s="11">
        <v>0</v>
      </c>
      <c r="BN43" s="11">
        <v>0</v>
      </c>
      <c r="BO43" s="11">
        <v>0</v>
      </c>
      <c r="BQ43" s="11">
        <v>0</v>
      </c>
      <c r="BR43" s="11">
        <v>0</v>
      </c>
      <c r="BS43" s="11">
        <v>0</v>
      </c>
      <c r="BT43" s="11">
        <v>0</v>
      </c>
      <c r="BU43" s="11">
        <v>0</v>
      </c>
      <c r="BV43" s="11">
        <v>0</v>
      </c>
      <c r="BW43" s="11">
        <v>0</v>
      </c>
      <c r="BX43" s="11">
        <v>0</v>
      </c>
      <c r="BY43" s="11">
        <v>0</v>
      </c>
      <c r="BZ43" s="11">
        <v>0</v>
      </c>
      <c r="CA43" s="11">
        <v>0</v>
      </c>
      <c r="CB43" s="11">
        <v>0</v>
      </c>
    </row>
    <row r="44" spans="2:80" ht="15.75" x14ac:dyDescent="0.25">
      <c r="B44" s="10" t="s">
        <v>114</v>
      </c>
      <c r="C44" s="43"/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Q44" s="11">
        <v>0</v>
      </c>
      <c r="R44" s="11">
        <v>0</v>
      </c>
      <c r="S44" s="11">
        <v>0</v>
      </c>
      <c r="T44" s="11">
        <v>0</v>
      </c>
      <c r="U44" s="11">
        <v>0</v>
      </c>
      <c r="V44" s="11">
        <v>0</v>
      </c>
      <c r="W44" s="11">
        <v>0</v>
      </c>
      <c r="X44" s="11">
        <v>0</v>
      </c>
      <c r="Y44" s="11">
        <v>0</v>
      </c>
      <c r="Z44" s="11">
        <v>0</v>
      </c>
      <c r="AA44" s="11">
        <v>0</v>
      </c>
      <c r="AB44" s="11">
        <v>0</v>
      </c>
      <c r="AD44" s="11">
        <v>0</v>
      </c>
      <c r="AE44" s="11">
        <v>0</v>
      </c>
      <c r="AF44" s="11">
        <v>0</v>
      </c>
      <c r="AG44" s="11">
        <v>0</v>
      </c>
      <c r="AH44" s="11">
        <v>0</v>
      </c>
      <c r="AI44" s="11">
        <v>0</v>
      </c>
      <c r="AJ44" s="11">
        <v>0</v>
      </c>
      <c r="AK44" s="11">
        <v>0</v>
      </c>
      <c r="AL44" s="11">
        <v>0</v>
      </c>
      <c r="AM44" s="11">
        <v>0</v>
      </c>
      <c r="AN44" s="11">
        <v>0</v>
      </c>
      <c r="AO44" s="11">
        <v>0</v>
      </c>
      <c r="AQ44" s="11">
        <v>0</v>
      </c>
      <c r="AR44" s="11">
        <v>0</v>
      </c>
      <c r="AS44" s="11">
        <v>0</v>
      </c>
      <c r="AT44" s="11">
        <v>0</v>
      </c>
      <c r="AU44" s="11">
        <v>0</v>
      </c>
      <c r="AV44" s="11">
        <v>0</v>
      </c>
      <c r="AW44" s="11">
        <v>0</v>
      </c>
      <c r="AX44" s="11">
        <v>0</v>
      </c>
      <c r="AY44" s="11">
        <v>0</v>
      </c>
      <c r="AZ44" s="11">
        <v>0</v>
      </c>
      <c r="BA44" s="11">
        <v>0</v>
      </c>
      <c r="BB44" s="11">
        <v>0</v>
      </c>
      <c r="BD44" s="11">
        <v>0</v>
      </c>
      <c r="BE44" s="11">
        <v>0</v>
      </c>
      <c r="BF44" s="11">
        <v>0</v>
      </c>
      <c r="BG44" s="11">
        <v>0</v>
      </c>
      <c r="BH44" s="11">
        <v>0</v>
      </c>
      <c r="BI44" s="11">
        <v>0</v>
      </c>
      <c r="BJ44" s="11">
        <v>0</v>
      </c>
      <c r="BK44" s="11">
        <v>0</v>
      </c>
      <c r="BL44" s="11">
        <v>0</v>
      </c>
      <c r="BM44" s="11">
        <v>0</v>
      </c>
      <c r="BN44" s="11">
        <v>0</v>
      </c>
      <c r="BO44" s="11">
        <v>0</v>
      </c>
      <c r="BQ44" s="11">
        <v>0</v>
      </c>
      <c r="BR44" s="11">
        <v>0</v>
      </c>
      <c r="BS44" s="11">
        <v>0</v>
      </c>
      <c r="BT44" s="11">
        <v>0</v>
      </c>
      <c r="BU44" s="11">
        <v>0</v>
      </c>
      <c r="BV44" s="11">
        <v>0</v>
      </c>
      <c r="BW44" s="11">
        <v>0</v>
      </c>
      <c r="BX44" s="11">
        <v>0</v>
      </c>
      <c r="BY44" s="11">
        <v>0</v>
      </c>
      <c r="BZ44" s="11">
        <v>0</v>
      </c>
      <c r="CA44" s="11">
        <v>0</v>
      </c>
      <c r="CB44" s="11">
        <v>0</v>
      </c>
    </row>
    <row r="45" spans="2:80" ht="15.75" x14ac:dyDescent="0.25">
      <c r="B45" s="10" t="s">
        <v>115</v>
      </c>
      <c r="C45" s="43"/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Q45" s="11">
        <v>0</v>
      </c>
      <c r="R45" s="11">
        <v>0</v>
      </c>
      <c r="S45" s="11">
        <v>0</v>
      </c>
      <c r="T45" s="11">
        <v>0</v>
      </c>
      <c r="U45" s="11">
        <v>0</v>
      </c>
      <c r="V45" s="11">
        <v>0</v>
      </c>
      <c r="W45" s="11">
        <v>0</v>
      </c>
      <c r="X45" s="11">
        <v>0</v>
      </c>
      <c r="Y45" s="11">
        <v>0</v>
      </c>
      <c r="Z45" s="11">
        <v>0</v>
      </c>
      <c r="AA45" s="11">
        <v>0</v>
      </c>
      <c r="AB45" s="11">
        <v>0</v>
      </c>
      <c r="AD45" s="11">
        <v>0</v>
      </c>
      <c r="AE45" s="11">
        <v>0</v>
      </c>
      <c r="AF45" s="11">
        <v>0</v>
      </c>
      <c r="AG45" s="11">
        <v>0</v>
      </c>
      <c r="AH45" s="11">
        <v>0</v>
      </c>
      <c r="AI45" s="11">
        <v>0</v>
      </c>
      <c r="AJ45" s="11">
        <v>0</v>
      </c>
      <c r="AK45" s="11">
        <v>0</v>
      </c>
      <c r="AL45" s="11">
        <v>0</v>
      </c>
      <c r="AM45" s="11">
        <v>0</v>
      </c>
      <c r="AN45" s="11">
        <v>0</v>
      </c>
      <c r="AO45" s="11">
        <v>0</v>
      </c>
      <c r="AQ45" s="11">
        <v>0</v>
      </c>
      <c r="AR45" s="11">
        <v>0</v>
      </c>
      <c r="AS45" s="11">
        <v>0</v>
      </c>
      <c r="AT45" s="11">
        <v>0</v>
      </c>
      <c r="AU45" s="11">
        <v>0</v>
      </c>
      <c r="AV45" s="11">
        <v>0</v>
      </c>
      <c r="AW45" s="11">
        <v>0</v>
      </c>
      <c r="AX45" s="11">
        <v>0</v>
      </c>
      <c r="AY45" s="11">
        <v>0</v>
      </c>
      <c r="AZ45" s="11">
        <v>0</v>
      </c>
      <c r="BA45" s="11">
        <v>0</v>
      </c>
      <c r="BB45" s="11">
        <v>0</v>
      </c>
      <c r="BD45" s="11">
        <v>0</v>
      </c>
      <c r="BE45" s="11">
        <v>0</v>
      </c>
      <c r="BF45" s="11">
        <v>0</v>
      </c>
      <c r="BG45" s="11">
        <v>0</v>
      </c>
      <c r="BH45" s="11">
        <v>0</v>
      </c>
      <c r="BI45" s="11">
        <v>0</v>
      </c>
      <c r="BJ45" s="11">
        <v>0</v>
      </c>
      <c r="BK45" s="11">
        <v>0</v>
      </c>
      <c r="BL45" s="11">
        <v>0</v>
      </c>
      <c r="BM45" s="11">
        <v>0</v>
      </c>
      <c r="BN45" s="11">
        <v>0</v>
      </c>
      <c r="BO45" s="11">
        <v>0</v>
      </c>
      <c r="BQ45" s="11">
        <v>0</v>
      </c>
      <c r="BR45" s="11">
        <v>0</v>
      </c>
      <c r="BS45" s="11">
        <v>0</v>
      </c>
      <c r="BT45" s="11">
        <v>0</v>
      </c>
      <c r="BU45" s="11">
        <v>0</v>
      </c>
      <c r="BV45" s="11">
        <v>0</v>
      </c>
      <c r="BW45" s="11">
        <v>0</v>
      </c>
      <c r="BX45" s="11">
        <v>0</v>
      </c>
      <c r="BY45" s="11">
        <v>0</v>
      </c>
      <c r="BZ45" s="11">
        <v>0</v>
      </c>
      <c r="CA45" s="11">
        <v>0</v>
      </c>
      <c r="CB45" s="11">
        <v>0</v>
      </c>
    </row>
    <row r="46" spans="2:80" ht="15.75" x14ac:dyDescent="0.25">
      <c r="B46" s="10" t="s">
        <v>116</v>
      </c>
      <c r="C46" s="43"/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Q46" s="11">
        <v>0</v>
      </c>
      <c r="R46" s="11">
        <v>0</v>
      </c>
      <c r="S46" s="11">
        <v>0</v>
      </c>
      <c r="T46" s="11">
        <v>0</v>
      </c>
      <c r="U46" s="11">
        <v>0</v>
      </c>
      <c r="V46" s="11">
        <v>0</v>
      </c>
      <c r="W46" s="11">
        <v>0</v>
      </c>
      <c r="X46" s="11">
        <v>0</v>
      </c>
      <c r="Y46" s="11">
        <v>0</v>
      </c>
      <c r="Z46" s="11">
        <v>0</v>
      </c>
      <c r="AA46" s="11">
        <v>0</v>
      </c>
      <c r="AB46" s="11">
        <v>0</v>
      </c>
      <c r="AD46" s="11">
        <v>0</v>
      </c>
      <c r="AE46" s="11">
        <v>0</v>
      </c>
      <c r="AF46" s="11">
        <v>0</v>
      </c>
      <c r="AG46" s="11">
        <v>0</v>
      </c>
      <c r="AH46" s="11">
        <v>0</v>
      </c>
      <c r="AI46" s="11">
        <v>0</v>
      </c>
      <c r="AJ46" s="11">
        <v>0</v>
      </c>
      <c r="AK46" s="11">
        <v>0</v>
      </c>
      <c r="AL46" s="11">
        <v>0</v>
      </c>
      <c r="AM46" s="11">
        <v>0</v>
      </c>
      <c r="AN46" s="11">
        <v>0</v>
      </c>
      <c r="AO46" s="11">
        <v>0</v>
      </c>
      <c r="AQ46" s="11">
        <v>0</v>
      </c>
      <c r="AR46" s="11">
        <v>0</v>
      </c>
      <c r="AS46" s="11">
        <v>0</v>
      </c>
      <c r="AT46" s="11">
        <v>0</v>
      </c>
      <c r="AU46" s="11">
        <v>0</v>
      </c>
      <c r="AV46" s="11">
        <v>0</v>
      </c>
      <c r="AW46" s="11">
        <v>0</v>
      </c>
      <c r="AX46" s="11">
        <v>0</v>
      </c>
      <c r="AY46" s="11">
        <v>0</v>
      </c>
      <c r="AZ46" s="11">
        <v>0</v>
      </c>
      <c r="BA46" s="11">
        <v>0</v>
      </c>
      <c r="BB46" s="11">
        <v>0</v>
      </c>
      <c r="BD46" s="11">
        <v>0</v>
      </c>
      <c r="BE46" s="11">
        <v>0</v>
      </c>
      <c r="BF46" s="11">
        <v>0</v>
      </c>
      <c r="BG46" s="11">
        <v>0</v>
      </c>
      <c r="BH46" s="11">
        <v>0</v>
      </c>
      <c r="BI46" s="11">
        <v>0</v>
      </c>
      <c r="BJ46" s="11">
        <v>0</v>
      </c>
      <c r="BK46" s="11">
        <v>0</v>
      </c>
      <c r="BL46" s="11">
        <v>0</v>
      </c>
      <c r="BM46" s="11">
        <v>0</v>
      </c>
      <c r="BN46" s="11">
        <v>0</v>
      </c>
      <c r="BO46" s="11">
        <v>0</v>
      </c>
      <c r="BQ46" s="11">
        <v>0</v>
      </c>
      <c r="BR46" s="11">
        <v>0</v>
      </c>
      <c r="BS46" s="11">
        <v>0</v>
      </c>
      <c r="BT46" s="11">
        <v>0</v>
      </c>
      <c r="BU46" s="11">
        <v>0</v>
      </c>
      <c r="BV46" s="11">
        <v>0</v>
      </c>
      <c r="BW46" s="11">
        <v>0</v>
      </c>
      <c r="BX46" s="11">
        <v>0</v>
      </c>
      <c r="BY46" s="11">
        <v>0</v>
      </c>
      <c r="BZ46" s="11">
        <v>0</v>
      </c>
      <c r="CA46" s="11">
        <v>0</v>
      </c>
      <c r="CB46" s="11">
        <v>0</v>
      </c>
    </row>
  </sheetData>
  <mergeCells count="146">
    <mergeCell ref="BZ29:BZ30"/>
    <mergeCell ref="CA29:CA30"/>
    <mergeCell ref="CB29:CB30"/>
    <mergeCell ref="BU29:BU30"/>
    <mergeCell ref="BV29:BV30"/>
    <mergeCell ref="BW29:BW30"/>
    <mergeCell ref="BX29:BX30"/>
    <mergeCell ref="BY29:BY30"/>
    <mergeCell ref="BO29:BO30"/>
    <mergeCell ref="BQ29:BQ30"/>
    <mergeCell ref="BR29:BR30"/>
    <mergeCell ref="BS29:BS30"/>
    <mergeCell ref="BT29:BT30"/>
    <mergeCell ref="BJ29:BJ30"/>
    <mergeCell ref="BK29:BK30"/>
    <mergeCell ref="BL29:BL30"/>
    <mergeCell ref="BM29:BM30"/>
    <mergeCell ref="BN29:BN30"/>
    <mergeCell ref="BE29:BE30"/>
    <mergeCell ref="BF29:BF30"/>
    <mergeCell ref="BG29:BG30"/>
    <mergeCell ref="BH29:BH30"/>
    <mergeCell ref="BI29:BI30"/>
    <mergeCell ref="AY29:AY30"/>
    <mergeCell ref="AZ29:AZ30"/>
    <mergeCell ref="BA29:BA30"/>
    <mergeCell ref="BB29:BB30"/>
    <mergeCell ref="BD29:BD30"/>
    <mergeCell ref="AT29:AT30"/>
    <mergeCell ref="AU29:AU30"/>
    <mergeCell ref="AV29:AV30"/>
    <mergeCell ref="AW29:AW30"/>
    <mergeCell ref="AX29:AX30"/>
    <mergeCell ref="AN29:AN30"/>
    <mergeCell ref="AO29:AO30"/>
    <mergeCell ref="AQ29:AQ30"/>
    <mergeCell ref="AR29:AR30"/>
    <mergeCell ref="AS29:AS30"/>
    <mergeCell ref="AI29:AI30"/>
    <mergeCell ref="AJ29:AJ30"/>
    <mergeCell ref="AK29:AK30"/>
    <mergeCell ref="AL29:AL30"/>
    <mergeCell ref="AM29:AM30"/>
    <mergeCell ref="AD29:AD30"/>
    <mergeCell ref="AE29:AE30"/>
    <mergeCell ref="AF29:AF30"/>
    <mergeCell ref="AG29:AG30"/>
    <mergeCell ref="AH29:AH30"/>
    <mergeCell ref="X29:X30"/>
    <mergeCell ref="Y29:Y30"/>
    <mergeCell ref="Z29:Z30"/>
    <mergeCell ref="AA29:AA30"/>
    <mergeCell ref="AB29:AB30"/>
    <mergeCell ref="S29:S30"/>
    <mergeCell ref="T29:T30"/>
    <mergeCell ref="U29:U30"/>
    <mergeCell ref="V29:V30"/>
    <mergeCell ref="W29:W30"/>
    <mergeCell ref="M29:M30"/>
    <mergeCell ref="N29:N30"/>
    <mergeCell ref="O29:O30"/>
    <mergeCell ref="Q29:Q30"/>
    <mergeCell ref="R29:R30"/>
    <mergeCell ref="H29:H30"/>
    <mergeCell ref="I29:I30"/>
    <mergeCell ref="J29:J30"/>
    <mergeCell ref="K29:K30"/>
    <mergeCell ref="L29:L30"/>
    <mergeCell ref="B29:B30"/>
    <mergeCell ref="D29:D30"/>
    <mergeCell ref="E29:E30"/>
    <mergeCell ref="F29:F30"/>
    <mergeCell ref="G29:G30"/>
    <mergeCell ref="CA4:CA5"/>
    <mergeCell ref="CB4:CB5"/>
    <mergeCell ref="BV4:BV5"/>
    <mergeCell ref="BW4:BW5"/>
    <mergeCell ref="BX4:BX5"/>
    <mergeCell ref="BY4:BY5"/>
    <mergeCell ref="BZ4:BZ5"/>
    <mergeCell ref="BQ4:BQ5"/>
    <mergeCell ref="BR4:BR5"/>
    <mergeCell ref="BS4:BS5"/>
    <mergeCell ref="BT4:BT5"/>
    <mergeCell ref="BU4:BU5"/>
    <mergeCell ref="B4:B5"/>
    <mergeCell ref="D4:D5"/>
    <mergeCell ref="E4:E5"/>
    <mergeCell ref="F4:F5"/>
    <mergeCell ref="G4:G5"/>
    <mergeCell ref="N4:N5"/>
    <mergeCell ref="O4:O5"/>
    <mergeCell ref="Q4:Q5"/>
    <mergeCell ref="R4:R5"/>
    <mergeCell ref="H4:H5"/>
    <mergeCell ref="I4:I5"/>
    <mergeCell ref="J4:J5"/>
    <mergeCell ref="K4:K5"/>
    <mergeCell ref="L4:L5"/>
    <mergeCell ref="M4:M5"/>
    <mergeCell ref="S4:S5"/>
    <mergeCell ref="T4:T5"/>
    <mergeCell ref="AH4:AH5"/>
    <mergeCell ref="V4:V5"/>
    <mergeCell ref="W4:W5"/>
    <mergeCell ref="X4:X5"/>
    <mergeCell ref="Y4:Y5"/>
    <mergeCell ref="Z4:Z5"/>
    <mergeCell ref="AA4:AA5"/>
    <mergeCell ref="AB4:AB5"/>
    <mergeCell ref="U4:U5"/>
    <mergeCell ref="AR4:AR5"/>
    <mergeCell ref="AD4:AD5"/>
    <mergeCell ref="AE4:AE5"/>
    <mergeCell ref="AF4:AF5"/>
    <mergeCell ref="AG4:AG5"/>
    <mergeCell ref="AI4:AI5"/>
    <mergeCell ref="AJ4:AJ5"/>
    <mergeCell ref="AK4:AK5"/>
    <mergeCell ref="AL4:AL5"/>
    <mergeCell ref="AM4:AM5"/>
    <mergeCell ref="AN4:AN5"/>
    <mergeCell ref="AO4:AO5"/>
    <mergeCell ref="AQ4:AQ5"/>
    <mergeCell ref="AS4:AS5"/>
    <mergeCell ref="AT4:AT5"/>
    <mergeCell ref="BH4:BH5"/>
    <mergeCell ref="AV4:AV5"/>
    <mergeCell ref="AW4:AW5"/>
    <mergeCell ref="AX4:AX5"/>
    <mergeCell ref="AY4:AY5"/>
    <mergeCell ref="AZ4:AZ5"/>
    <mergeCell ref="BA4:BA5"/>
    <mergeCell ref="BB4:BB5"/>
    <mergeCell ref="AU4:AU5"/>
    <mergeCell ref="BM4:BM5"/>
    <mergeCell ref="BN4:BN5"/>
    <mergeCell ref="BO4:BO5"/>
    <mergeCell ref="BD4:BD5"/>
    <mergeCell ref="BE4:BE5"/>
    <mergeCell ref="BF4:BF5"/>
    <mergeCell ref="BG4:BG5"/>
    <mergeCell ref="BK4:BK5"/>
    <mergeCell ref="BL4:BL5"/>
    <mergeCell ref="BI4:BI5"/>
    <mergeCell ref="BJ4:BJ5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2">
    <tabColor rgb="FFFF0000"/>
  </sheetPr>
  <dimension ref="A1:CC100"/>
  <sheetViews>
    <sheetView showGridLines="0" topLeftCell="BI1" workbookViewId="0"/>
  </sheetViews>
  <sheetFormatPr defaultColWidth="9.140625" defaultRowHeight="11.25" x14ac:dyDescent="0.2"/>
  <cols>
    <col min="1" max="1" width="20.7109375" style="13" customWidth="1"/>
    <col min="2" max="2" width="26.140625" style="13" bestFit="1" customWidth="1"/>
    <col min="3" max="3" width="39.85546875" style="13" bestFit="1" customWidth="1"/>
    <col min="4" max="4" width="12.85546875" style="13" customWidth="1"/>
    <col min="5" max="5" width="12" style="13" customWidth="1"/>
    <col min="6" max="6" width="12.140625" style="13" customWidth="1"/>
    <col min="7" max="12" width="12" style="13" customWidth="1"/>
    <col min="13" max="13" width="12.140625" style="13" customWidth="1"/>
    <col min="14" max="14" width="12" style="13" customWidth="1"/>
    <col min="15" max="16" width="12.5703125" style="13" customWidth="1"/>
    <col min="17" max="17" width="12.85546875" style="13" customWidth="1"/>
    <col min="18" max="18" width="12" style="13" customWidth="1"/>
    <col min="19" max="19" width="12.140625" style="13" customWidth="1"/>
    <col min="20" max="25" width="12" style="13" customWidth="1"/>
    <col min="26" max="26" width="12.140625" style="13" customWidth="1"/>
    <col min="27" max="27" width="12" style="13" customWidth="1"/>
    <col min="28" max="29" width="12.5703125" style="13" customWidth="1"/>
    <col min="30" max="30" width="12.85546875" style="13" customWidth="1"/>
    <col min="31" max="31" width="12" style="13" customWidth="1"/>
    <col min="32" max="32" width="12.140625" style="13" customWidth="1"/>
    <col min="33" max="38" width="12" style="13" customWidth="1"/>
    <col min="39" max="39" width="12.140625" style="13" customWidth="1"/>
    <col min="40" max="40" width="12" style="13" customWidth="1"/>
    <col min="41" max="42" width="12.5703125" style="13" customWidth="1"/>
    <col min="43" max="43" width="12.85546875" style="13" customWidth="1"/>
    <col min="44" max="44" width="12" style="13" customWidth="1"/>
    <col min="45" max="45" width="12.140625" style="13" customWidth="1"/>
    <col min="46" max="51" width="12" style="13" customWidth="1"/>
    <col min="52" max="52" width="12.140625" style="13" customWidth="1"/>
    <col min="53" max="53" width="12" style="13" customWidth="1"/>
    <col min="54" max="55" width="12.5703125" style="13" customWidth="1"/>
    <col min="56" max="56" width="13.85546875" style="13" bestFit="1" customWidth="1"/>
    <col min="57" max="57" width="12" style="13" bestFit="1" customWidth="1"/>
    <col min="58" max="58" width="12.85546875" style="13" bestFit="1" customWidth="1"/>
    <col min="59" max="68" width="12" style="13" bestFit="1" customWidth="1"/>
    <col min="69" max="69" width="12.85546875" style="13" bestFit="1" customWidth="1"/>
    <col min="70" max="75" width="12" style="13" bestFit="1" customWidth="1"/>
    <col min="76" max="16384" width="9.140625" style="13"/>
  </cols>
  <sheetData>
    <row r="1" spans="1:81" x14ac:dyDescent="0.2">
      <c r="B1" s="13" t="s">
        <v>0</v>
      </c>
      <c r="C1" s="13" t="s">
        <v>1</v>
      </c>
    </row>
    <row r="2" spans="1:81" x14ac:dyDescent="0.2">
      <c r="B2" s="13" t="s">
        <v>2</v>
      </c>
      <c r="C2" s="13" t="s">
        <v>3</v>
      </c>
    </row>
    <row r="3" spans="1:81" x14ac:dyDescent="0.2">
      <c r="B3" s="13" t="s">
        <v>4</v>
      </c>
      <c r="C3" s="13" t="s">
        <v>5</v>
      </c>
    </row>
    <row r="4" spans="1:81" x14ac:dyDescent="0.2">
      <c r="B4" s="13" t="s">
        <v>6</v>
      </c>
      <c r="C4" s="13" t="s">
        <v>7</v>
      </c>
    </row>
    <row r="5" spans="1:81" x14ac:dyDescent="0.2">
      <c r="B5" s="13" t="s">
        <v>8</v>
      </c>
      <c r="C5" s="13" t="s">
        <v>9</v>
      </c>
    </row>
    <row r="6" spans="1:81" x14ac:dyDescent="0.2">
      <c r="B6" s="13" t="s">
        <v>10</v>
      </c>
      <c r="C6" s="13" t="s">
        <v>11</v>
      </c>
    </row>
    <row r="7" spans="1:81" x14ac:dyDescent="0.2">
      <c r="B7" s="13" t="s">
        <v>12</v>
      </c>
      <c r="C7" s="13" t="s">
        <v>13</v>
      </c>
    </row>
    <row r="8" spans="1:81" x14ac:dyDescent="0.2">
      <c r="B8" s="13" t="s">
        <v>14</v>
      </c>
      <c r="C8" s="13" t="s">
        <v>15</v>
      </c>
    </row>
    <row r="9" spans="1:81" x14ac:dyDescent="0.2">
      <c r="B9" s="13" t="s">
        <v>16</v>
      </c>
      <c r="C9" s="13" t="s">
        <v>17</v>
      </c>
    </row>
    <row r="10" spans="1:81" x14ac:dyDescent="0.2">
      <c r="B10" s="13" t="s">
        <v>18</v>
      </c>
      <c r="C10" s="13" t="s">
        <v>19</v>
      </c>
    </row>
    <row r="11" spans="1:81" x14ac:dyDescent="0.2">
      <c r="B11" s="13" t="s">
        <v>20</v>
      </c>
      <c r="C11" s="13" t="s">
        <v>21</v>
      </c>
    </row>
    <row r="13" spans="1:81" x14ac:dyDescent="0.2">
      <c r="D13" s="13" t="s">
        <v>22</v>
      </c>
      <c r="E13" s="13" t="s">
        <v>22</v>
      </c>
      <c r="F13" s="13" t="s">
        <v>22</v>
      </c>
      <c r="G13" s="13" t="s">
        <v>22</v>
      </c>
      <c r="H13" s="13" t="s">
        <v>22</v>
      </c>
      <c r="I13" s="13" t="s">
        <v>22</v>
      </c>
      <c r="J13" s="13" t="s">
        <v>22</v>
      </c>
      <c r="K13" s="13" t="s">
        <v>22</v>
      </c>
      <c r="L13" s="13" t="s">
        <v>22</v>
      </c>
      <c r="M13" s="13" t="s">
        <v>22</v>
      </c>
      <c r="N13" s="13" t="s">
        <v>22</v>
      </c>
      <c r="O13" s="13" t="s">
        <v>22</v>
      </c>
      <c r="P13" s="13" t="s">
        <v>22</v>
      </c>
      <c r="Q13" s="13" t="s">
        <v>23</v>
      </c>
      <c r="R13" s="13" t="s">
        <v>23</v>
      </c>
      <c r="S13" s="13" t="s">
        <v>23</v>
      </c>
      <c r="T13" s="13" t="s">
        <v>23</v>
      </c>
      <c r="U13" s="13" t="s">
        <v>23</v>
      </c>
      <c r="V13" s="13" t="s">
        <v>23</v>
      </c>
      <c r="W13" s="13" t="s">
        <v>23</v>
      </c>
      <c r="X13" s="13" t="s">
        <v>23</v>
      </c>
      <c r="Y13" s="13" t="s">
        <v>23</v>
      </c>
      <c r="Z13" s="13" t="s">
        <v>23</v>
      </c>
      <c r="AA13" s="13" t="s">
        <v>23</v>
      </c>
      <c r="AB13" s="13" t="s">
        <v>23</v>
      </c>
      <c r="AC13" s="13" t="s">
        <v>23</v>
      </c>
      <c r="AD13" s="13" t="s">
        <v>24</v>
      </c>
      <c r="AE13" s="13" t="s">
        <v>24</v>
      </c>
      <c r="AF13" s="13" t="s">
        <v>24</v>
      </c>
      <c r="AG13" s="13" t="s">
        <v>24</v>
      </c>
      <c r="AH13" s="13" t="s">
        <v>24</v>
      </c>
      <c r="AI13" s="13" t="s">
        <v>24</v>
      </c>
      <c r="AJ13" s="13" t="s">
        <v>24</v>
      </c>
      <c r="AK13" s="13" t="s">
        <v>24</v>
      </c>
      <c r="AL13" s="13" t="s">
        <v>24</v>
      </c>
      <c r="AM13" s="13" t="s">
        <v>24</v>
      </c>
      <c r="AN13" s="13" t="s">
        <v>24</v>
      </c>
      <c r="AO13" s="13" t="s">
        <v>24</v>
      </c>
      <c r="AP13" s="13" t="s">
        <v>24</v>
      </c>
      <c r="AQ13" s="13" t="s">
        <v>5</v>
      </c>
      <c r="AR13" s="13" t="s">
        <v>5</v>
      </c>
      <c r="AS13" s="13" t="s">
        <v>5</v>
      </c>
      <c r="AT13" s="13" t="s">
        <v>5</v>
      </c>
      <c r="AU13" s="13" t="s">
        <v>5</v>
      </c>
      <c r="AV13" s="13" t="s">
        <v>5</v>
      </c>
      <c r="AW13" s="13" t="s">
        <v>5</v>
      </c>
      <c r="AX13" s="13" t="s">
        <v>5</v>
      </c>
      <c r="AY13" s="13" t="s">
        <v>5</v>
      </c>
      <c r="AZ13" s="13" t="s">
        <v>5</v>
      </c>
      <c r="BA13" s="13" t="s">
        <v>5</v>
      </c>
      <c r="BB13" s="13" t="s">
        <v>5</v>
      </c>
      <c r="BC13" s="13" t="s">
        <v>5</v>
      </c>
      <c r="BE13" s="13">
        <v>2020</v>
      </c>
      <c r="BF13" s="13">
        <v>2020</v>
      </c>
      <c r="BG13" s="13">
        <v>2020</v>
      </c>
      <c r="BH13" s="13">
        <v>2020</v>
      </c>
      <c r="BI13" s="13">
        <v>2020</v>
      </c>
      <c r="BJ13" s="13">
        <v>2020</v>
      </c>
      <c r="BK13" s="13">
        <v>2020</v>
      </c>
      <c r="BL13" s="13">
        <v>2020</v>
      </c>
      <c r="BM13" s="13">
        <v>2020</v>
      </c>
      <c r="BN13" s="13">
        <v>2020</v>
      </c>
      <c r="BO13" s="13">
        <v>2020</v>
      </c>
      <c r="BP13" s="13">
        <v>2020</v>
      </c>
      <c r="BR13" s="13">
        <v>2021</v>
      </c>
      <c r="BS13" s="13">
        <v>2021</v>
      </c>
      <c r="BT13" s="13">
        <v>2021</v>
      </c>
      <c r="BU13" s="13">
        <v>2021</v>
      </c>
      <c r="BV13" s="13">
        <v>2021</v>
      </c>
      <c r="BW13" s="13">
        <v>2021</v>
      </c>
      <c r="BX13" s="13">
        <v>2021</v>
      </c>
      <c r="BY13" s="13">
        <v>2021</v>
      </c>
      <c r="BZ13" s="13">
        <v>2021</v>
      </c>
      <c r="CA13" s="13">
        <v>2021</v>
      </c>
      <c r="CB13" s="13">
        <v>2021</v>
      </c>
      <c r="CC13" s="13">
        <v>2021</v>
      </c>
    </row>
    <row r="14" spans="1:81" x14ac:dyDescent="0.2">
      <c r="A14" s="17" t="s">
        <v>86</v>
      </c>
      <c r="B14" s="17" t="s">
        <v>87</v>
      </c>
      <c r="C14" s="17" t="s">
        <v>88</v>
      </c>
      <c r="D14" s="18" t="s">
        <v>89</v>
      </c>
      <c r="E14" s="17" t="s">
        <v>90</v>
      </c>
      <c r="F14" s="17" t="s">
        <v>91</v>
      </c>
      <c r="G14" s="17" t="s">
        <v>92</v>
      </c>
      <c r="H14" s="17" t="s">
        <v>93</v>
      </c>
      <c r="I14" s="17" t="s">
        <v>94</v>
      </c>
      <c r="J14" s="18" t="s">
        <v>95</v>
      </c>
      <c r="K14" s="17" t="s">
        <v>96</v>
      </c>
      <c r="L14" s="17" t="s">
        <v>97</v>
      </c>
      <c r="M14" s="17" t="s">
        <v>98</v>
      </c>
      <c r="N14" s="17" t="s">
        <v>99</v>
      </c>
      <c r="O14" s="17" t="s">
        <v>100</v>
      </c>
      <c r="P14" s="18" t="s">
        <v>101</v>
      </c>
      <c r="Q14" s="17" t="s">
        <v>89</v>
      </c>
      <c r="R14" s="17" t="s">
        <v>90</v>
      </c>
      <c r="S14" s="17" t="s">
        <v>91</v>
      </c>
      <c r="T14" s="17" t="s">
        <v>92</v>
      </c>
      <c r="U14" s="17" t="s">
        <v>93</v>
      </c>
      <c r="V14" s="18" t="s">
        <v>94</v>
      </c>
      <c r="W14" s="17" t="s">
        <v>95</v>
      </c>
      <c r="X14" s="17" t="s">
        <v>96</v>
      </c>
      <c r="Y14" s="17" t="s">
        <v>97</v>
      </c>
      <c r="Z14" s="17" t="s">
        <v>98</v>
      </c>
      <c r="AA14" s="17" t="s">
        <v>99</v>
      </c>
      <c r="AB14" s="18" t="s">
        <v>100</v>
      </c>
      <c r="AC14" s="17" t="s">
        <v>101</v>
      </c>
      <c r="AD14" s="17" t="s">
        <v>89</v>
      </c>
      <c r="AE14" s="17" t="s">
        <v>90</v>
      </c>
      <c r="AF14" s="17" t="s">
        <v>91</v>
      </c>
      <c r="AG14" s="17" t="s">
        <v>92</v>
      </c>
      <c r="AH14" s="18" t="s">
        <v>93</v>
      </c>
      <c r="AI14" s="17" t="s">
        <v>94</v>
      </c>
      <c r="AJ14" s="17" t="s">
        <v>95</v>
      </c>
      <c r="AK14" s="17" t="s">
        <v>96</v>
      </c>
      <c r="AL14" s="17" t="s">
        <v>97</v>
      </c>
      <c r="AM14" s="17" t="s">
        <v>98</v>
      </c>
      <c r="AN14" s="18" t="s">
        <v>99</v>
      </c>
      <c r="AO14" s="17" t="s">
        <v>100</v>
      </c>
      <c r="AP14" s="17" t="s">
        <v>101</v>
      </c>
      <c r="AQ14" s="18" t="s">
        <v>89</v>
      </c>
      <c r="AR14" s="17" t="s">
        <v>90</v>
      </c>
      <c r="AS14" s="17" t="s">
        <v>91</v>
      </c>
      <c r="AT14" s="17" t="s">
        <v>92</v>
      </c>
      <c r="AU14" s="17" t="s">
        <v>93</v>
      </c>
      <c r="AV14" s="17" t="s">
        <v>94</v>
      </c>
      <c r="AW14" s="17" t="s">
        <v>95</v>
      </c>
      <c r="AX14" s="17" t="s">
        <v>96</v>
      </c>
      <c r="AY14" s="17" t="s">
        <v>97</v>
      </c>
      <c r="AZ14" s="17" t="s">
        <v>98</v>
      </c>
      <c r="BA14" s="17" t="s">
        <v>99</v>
      </c>
      <c r="BB14" s="17" t="s">
        <v>100</v>
      </c>
      <c r="BC14" s="17" t="s">
        <v>101</v>
      </c>
      <c r="BD14" s="17" t="s">
        <v>102</v>
      </c>
      <c r="BE14" s="17" t="s">
        <v>90</v>
      </c>
      <c r="BF14" s="17" t="s">
        <v>91</v>
      </c>
      <c r="BG14" s="17" t="s">
        <v>92</v>
      </c>
      <c r="BH14" s="17" t="s">
        <v>93</v>
      </c>
      <c r="BI14" s="17" t="s">
        <v>94</v>
      </c>
      <c r="BJ14" s="17" t="s">
        <v>95</v>
      </c>
      <c r="BK14" s="17" t="s">
        <v>96</v>
      </c>
      <c r="BL14" s="17" t="s">
        <v>97</v>
      </c>
      <c r="BM14" s="17" t="s">
        <v>98</v>
      </c>
      <c r="BN14" s="17" t="s">
        <v>99</v>
      </c>
      <c r="BO14" s="17" t="s">
        <v>100</v>
      </c>
      <c r="BP14" s="17" t="s">
        <v>101</v>
      </c>
      <c r="BQ14" s="17" t="s">
        <v>103</v>
      </c>
      <c r="BR14" s="17" t="s">
        <v>90</v>
      </c>
      <c r="BS14" s="17" t="s">
        <v>91</v>
      </c>
      <c r="BT14" s="17" t="s">
        <v>92</v>
      </c>
      <c r="BU14" s="17" t="s">
        <v>93</v>
      </c>
      <c r="BV14" s="17" t="s">
        <v>94</v>
      </c>
      <c r="BW14" s="17" t="s">
        <v>95</v>
      </c>
      <c r="BX14" s="17" t="s">
        <v>96</v>
      </c>
      <c r="BY14" s="17" t="s">
        <v>97</v>
      </c>
      <c r="BZ14" s="17" t="s">
        <v>98</v>
      </c>
      <c r="CA14" s="17" t="s">
        <v>99</v>
      </c>
      <c r="CB14" s="17" t="s">
        <v>100</v>
      </c>
      <c r="CC14" s="17" t="s">
        <v>101</v>
      </c>
    </row>
    <row r="15" spans="1:81" x14ac:dyDescent="0.2">
      <c r="A15" s="20"/>
      <c r="B15" s="20" t="s">
        <v>104</v>
      </c>
      <c r="C15" s="20" t="s">
        <v>44</v>
      </c>
      <c r="D15" s="21">
        <f t="shared" ref="D15:AI15" si="0">SUM(D16:D19,D28,D39)</f>
        <v>40269274785</v>
      </c>
      <c r="E15" s="21">
        <f t="shared" si="0"/>
        <v>2935859903</v>
      </c>
      <c r="F15" s="21">
        <f t="shared" si="0"/>
        <v>3206215552</v>
      </c>
      <c r="G15" s="21">
        <f t="shared" si="0"/>
        <v>3934263149</v>
      </c>
      <c r="H15" s="21">
        <f t="shared" si="0"/>
        <v>4019427284</v>
      </c>
      <c r="I15" s="21">
        <f t="shared" si="0"/>
        <v>3717579416</v>
      </c>
      <c r="J15" s="21">
        <f t="shared" si="0"/>
        <v>3098303462</v>
      </c>
      <c r="K15" s="21">
        <f t="shared" si="0"/>
        <v>3991928450</v>
      </c>
      <c r="L15" s="21">
        <f t="shared" si="0"/>
        <v>4101131995</v>
      </c>
      <c r="M15" s="21">
        <f t="shared" si="0"/>
        <v>3805228688</v>
      </c>
      <c r="N15" s="21">
        <f t="shared" si="0"/>
        <v>2657968599</v>
      </c>
      <c r="O15" s="21">
        <f t="shared" si="0"/>
        <v>2333336596</v>
      </c>
      <c r="P15" s="21">
        <f t="shared" si="0"/>
        <v>2468031691</v>
      </c>
      <c r="Q15" s="21">
        <f t="shared" si="0"/>
        <v>49687534138</v>
      </c>
      <c r="R15" s="21">
        <f t="shared" si="0"/>
        <v>2400694247</v>
      </c>
      <c r="S15" s="21">
        <f t="shared" si="0"/>
        <v>3457325086</v>
      </c>
      <c r="T15" s="21">
        <f t="shared" si="0"/>
        <v>4163179347</v>
      </c>
      <c r="U15" s="21">
        <f t="shared" si="0"/>
        <v>3979012076</v>
      </c>
      <c r="V15" s="21">
        <f t="shared" si="0"/>
        <v>4230460382</v>
      </c>
      <c r="W15" s="21">
        <f t="shared" si="0"/>
        <v>4104771401</v>
      </c>
      <c r="X15" s="21">
        <f t="shared" si="0"/>
        <v>4584238928</v>
      </c>
      <c r="Y15" s="21">
        <f t="shared" si="0"/>
        <v>4833114222</v>
      </c>
      <c r="Z15" s="21">
        <f t="shared" si="0"/>
        <v>4584363564</v>
      </c>
      <c r="AA15" s="21">
        <f t="shared" si="0"/>
        <v>4796737135</v>
      </c>
      <c r="AB15" s="21">
        <f t="shared" si="0"/>
        <v>4404518043</v>
      </c>
      <c r="AC15" s="21">
        <f t="shared" si="0"/>
        <v>4149119707</v>
      </c>
      <c r="AD15" s="21">
        <f t="shared" si="0"/>
        <v>56365855566.989998</v>
      </c>
      <c r="AE15" s="21">
        <f t="shared" si="0"/>
        <v>3024619551</v>
      </c>
      <c r="AF15" s="21">
        <f t="shared" si="0"/>
        <v>4076401446</v>
      </c>
      <c r="AG15" s="21">
        <f t="shared" si="0"/>
        <v>4726180173</v>
      </c>
      <c r="AH15" s="21">
        <f t="shared" si="0"/>
        <v>4577654180</v>
      </c>
      <c r="AI15" s="21">
        <f t="shared" si="0"/>
        <v>4138350614</v>
      </c>
      <c r="AJ15" s="21">
        <f t="shared" ref="AJ15:BO15" si="1">SUM(AJ16:AJ19,AJ28,AJ39)</f>
        <v>4748781097</v>
      </c>
      <c r="AK15" s="21">
        <f t="shared" si="1"/>
        <v>5299339127</v>
      </c>
      <c r="AL15" s="21">
        <f t="shared" si="1"/>
        <v>5546486360</v>
      </c>
      <c r="AM15" s="21">
        <f t="shared" si="1"/>
        <v>5284907798</v>
      </c>
      <c r="AN15" s="21">
        <f t="shared" si="1"/>
        <v>4891203035</v>
      </c>
      <c r="AO15" s="21">
        <f t="shared" si="1"/>
        <v>5224852231</v>
      </c>
      <c r="AP15" s="21">
        <f t="shared" si="1"/>
        <v>4827079954.9899998</v>
      </c>
      <c r="AQ15" s="21">
        <f t="shared" si="1"/>
        <v>60096159678</v>
      </c>
      <c r="AR15" s="21">
        <f t="shared" si="1"/>
        <v>4113877853</v>
      </c>
      <c r="AS15" s="21">
        <f t="shared" si="1"/>
        <v>4077830912</v>
      </c>
      <c r="AT15" s="21">
        <f t="shared" si="1"/>
        <v>5114060523</v>
      </c>
      <c r="AU15" s="21">
        <f t="shared" si="1"/>
        <v>4578383160</v>
      </c>
      <c r="AV15" s="21">
        <f t="shared" si="1"/>
        <v>4283034713</v>
      </c>
      <c r="AW15" s="21">
        <f t="shared" si="1"/>
        <v>5554706542</v>
      </c>
      <c r="AX15" s="21">
        <f t="shared" si="1"/>
        <v>6176665240</v>
      </c>
      <c r="AY15" s="21">
        <f t="shared" si="1"/>
        <v>5846945066</v>
      </c>
      <c r="AZ15" s="21">
        <f t="shared" si="1"/>
        <v>5353300654</v>
      </c>
      <c r="BA15" s="21">
        <f t="shared" si="1"/>
        <v>5592950155</v>
      </c>
      <c r="BB15" s="21">
        <f t="shared" si="1"/>
        <v>5573179594</v>
      </c>
      <c r="BC15" s="21">
        <f t="shared" si="1"/>
        <v>3831225266</v>
      </c>
      <c r="BD15" s="21">
        <f t="shared" si="1"/>
        <v>62458411884</v>
      </c>
      <c r="BE15" s="21">
        <f t="shared" si="1"/>
        <v>3567796821</v>
      </c>
      <c r="BF15" s="21">
        <f t="shared" si="1"/>
        <v>4909247069</v>
      </c>
      <c r="BG15" s="21">
        <f t="shared" si="1"/>
        <v>3820431784</v>
      </c>
      <c r="BH15" s="21">
        <f t="shared" si="1"/>
        <v>5230196623</v>
      </c>
      <c r="BI15" s="21">
        <f t="shared" si="1"/>
        <v>5744285903</v>
      </c>
      <c r="BJ15" s="21">
        <f t="shared" si="1"/>
        <v>5442092770</v>
      </c>
      <c r="BK15" s="21">
        <f t="shared" si="1"/>
        <v>6156971912</v>
      </c>
      <c r="BL15" s="21">
        <f t="shared" si="1"/>
        <v>5782032590</v>
      </c>
      <c r="BM15" s="21">
        <f t="shared" si="1"/>
        <v>5607934850</v>
      </c>
      <c r="BN15" s="21">
        <f t="shared" si="1"/>
        <v>5735395980</v>
      </c>
      <c r="BO15" s="21">
        <f t="shared" si="1"/>
        <v>5388710038</v>
      </c>
      <c r="BP15" s="21">
        <v>5073315548</v>
      </c>
      <c r="BQ15" s="21">
        <f t="shared" ref="BQ15:BQ78" si="2">SUM(BR15:CC15)</f>
        <v>31778138620</v>
      </c>
      <c r="BR15" s="21">
        <v>2703592947</v>
      </c>
      <c r="BS15" s="21">
        <v>5048896966</v>
      </c>
      <c r="BT15" s="21">
        <v>6120824128</v>
      </c>
      <c r="BU15" s="21">
        <v>5970771174</v>
      </c>
      <c r="BV15" s="21">
        <v>6233856237</v>
      </c>
      <c r="BW15" s="21">
        <v>5700197168</v>
      </c>
      <c r="BX15" s="21"/>
      <c r="BY15" s="21"/>
      <c r="BZ15" s="21"/>
      <c r="CA15" s="21"/>
      <c r="CB15" s="21"/>
      <c r="CC15" s="21"/>
    </row>
    <row r="16" spans="1:81" x14ac:dyDescent="0.2">
      <c r="A16" s="22" t="s">
        <v>105</v>
      </c>
      <c r="B16" s="22" t="s">
        <v>104</v>
      </c>
      <c r="C16" s="23" t="s">
        <v>46</v>
      </c>
      <c r="D16" s="40">
        <v>5272723853</v>
      </c>
      <c r="E16" s="24">
        <v>234456127</v>
      </c>
      <c r="F16" s="24">
        <v>157457807</v>
      </c>
      <c r="G16" s="24">
        <v>178380923</v>
      </c>
      <c r="H16" s="24">
        <v>207666213</v>
      </c>
      <c r="I16" s="24">
        <v>435861989</v>
      </c>
      <c r="J16" s="24">
        <v>586082991</v>
      </c>
      <c r="K16" s="24">
        <v>506293778</v>
      </c>
      <c r="L16" s="24">
        <v>574426665</v>
      </c>
      <c r="M16" s="24">
        <v>585802120</v>
      </c>
      <c r="N16" s="24">
        <v>682569854</v>
      </c>
      <c r="O16" s="24">
        <v>588722783</v>
      </c>
      <c r="P16" s="24">
        <v>535002603</v>
      </c>
      <c r="Q16" s="24">
        <v>3953951221</v>
      </c>
      <c r="R16" s="24">
        <v>282027679</v>
      </c>
      <c r="S16" s="24">
        <v>118958041</v>
      </c>
      <c r="T16" s="24">
        <v>104334820</v>
      </c>
      <c r="U16" s="24">
        <v>214854646</v>
      </c>
      <c r="V16" s="24">
        <v>531045332</v>
      </c>
      <c r="W16" s="24">
        <v>422409931</v>
      </c>
      <c r="X16" s="24">
        <v>385769440</v>
      </c>
      <c r="Y16" s="24">
        <v>407300956</v>
      </c>
      <c r="Z16" s="24">
        <v>420547076</v>
      </c>
      <c r="AA16" s="24">
        <v>385730898</v>
      </c>
      <c r="AB16" s="24">
        <v>379151472</v>
      </c>
      <c r="AC16" s="24">
        <v>301820930</v>
      </c>
      <c r="AD16" s="24">
        <v>3529189508</v>
      </c>
      <c r="AE16" s="24">
        <v>294655220</v>
      </c>
      <c r="AF16" s="24">
        <v>193819178</v>
      </c>
      <c r="AG16" s="24">
        <v>140573881</v>
      </c>
      <c r="AH16" s="24">
        <v>165996269</v>
      </c>
      <c r="AI16" s="24">
        <v>412855333</v>
      </c>
      <c r="AJ16" s="24">
        <v>435275749</v>
      </c>
      <c r="AK16" s="24">
        <v>322824073</v>
      </c>
      <c r="AL16" s="24">
        <v>326510975</v>
      </c>
      <c r="AM16" s="24">
        <v>356321626</v>
      </c>
      <c r="AN16" s="24">
        <v>400664258</v>
      </c>
      <c r="AO16" s="24">
        <v>229239340</v>
      </c>
      <c r="AP16" s="24">
        <v>250453606</v>
      </c>
      <c r="AQ16" s="24">
        <f>SUM(AR16:BC16)</f>
        <v>2847097185</v>
      </c>
      <c r="AR16" s="24">
        <v>154011202</v>
      </c>
      <c r="AS16" s="24">
        <v>86190192</v>
      </c>
      <c r="AT16" s="24">
        <v>142319921</v>
      </c>
      <c r="AU16" s="24">
        <v>225747978</v>
      </c>
      <c r="AV16" s="24">
        <v>317024881</v>
      </c>
      <c r="AW16" s="24">
        <v>262381096</v>
      </c>
      <c r="AX16" s="24">
        <v>295557980</v>
      </c>
      <c r="AY16" s="24">
        <v>238205073</v>
      </c>
      <c r="AZ16" s="24">
        <v>262978241</v>
      </c>
      <c r="BA16" s="24">
        <v>239161723</v>
      </c>
      <c r="BB16" s="24">
        <v>267346364</v>
      </c>
      <c r="BC16" s="24">
        <v>356172534</v>
      </c>
      <c r="BD16" s="24">
        <f>SUM(BE16:BP16)</f>
        <v>5010561601</v>
      </c>
      <c r="BE16" s="24">
        <v>237738464</v>
      </c>
      <c r="BF16" s="24">
        <v>175342797</v>
      </c>
      <c r="BG16" s="24">
        <v>147830554</v>
      </c>
      <c r="BH16" s="24">
        <v>249287130</v>
      </c>
      <c r="BI16" s="24">
        <v>436874687</v>
      </c>
      <c r="BJ16" s="24">
        <v>365364448</v>
      </c>
      <c r="BK16" s="24">
        <v>337393157</v>
      </c>
      <c r="BL16" s="24">
        <v>494165516</v>
      </c>
      <c r="BM16" s="24">
        <v>664780826</v>
      </c>
      <c r="BN16" s="24">
        <v>735318079</v>
      </c>
      <c r="BO16" s="24">
        <v>660154195</v>
      </c>
      <c r="BP16" s="24">
        <v>506311748</v>
      </c>
      <c r="BQ16" s="24">
        <f t="shared" si="2"/>
        <v>1999257511</v>
      </c>
      <c r="BR16" s="24">
        <v>369388573</v>
      </c>
      <c r="BS16" s="24">
        <v>87318869</v>
      </c>
      <c r="BT16" s="24">
        <v>143548775</v>
      </c>
      <c r="BU16" s="24">
        <v>233179737</v>
      </c>
      <c r="BV16" s="24">
        <v>544244105</v>
      </c>
      <c r="BW16" s="24">
        <v>621577452</v>
      </c>
      <c r="BX16" s="24"/>
      <c r="BY16" s="24"/>
      <c r="BZ16" s="24"/>
      <c r="CA16" s="24"/>
      <c r="CB16" s="24"/>
      <c r="CC16" s="24"/>
    </row>
    <row r="17" spans="1:81" x14ac:dyDescent="0.2">
      <c r="A17" s="22" t="s">
        <v>106</v>
      </c>
      <c r="B17" s="22" t="s">
        <v>104</v>
      </c>
      <c r="C17" s="23" t="s">
        <v>48</v>
      </c>
      <c r="D17" s="40">
        <v>1638372032</v>
      </c>
      <c r="E17" s="24">
        <v>130967792</v>
      </c>
      <c r="F17" s="24">
        <v>148674379</v>
      </c>
      <c r="G17" s="24">
        <v>165831386</v>
      </c>
      <c r="H17" s="24">
        <v>156251329</v>
      </c>
      <c r="I17" s="24">
        <v>155735935</v>
      </c>
      <c r="J17" s="24">
        <v>145132120</v>
      </c>
      <c r="K17" s="24">
        <v>137973975</v>
      </c>
      <c r="L17" s="24">
        <v>123861135</v>
      </c>
      <c r="M17" s="24">
        <v>117616418</v>
      </c>
      <c r="N17" s="24">
        <v>122481666</v>
      </c>
      <c r="O17" s="24">
        <v>123082850</v>
      </c>
      <c r="P17" s="24">
        <v>110763047</v>
      </c>
      <c r="Q17" s="24">
        <v>1764622143</v>
      </c>
      <c r="R17" s="24">
        <v>130928520</v>
      </c>
      <c r="S17" s="24">
        <v>102663992</v>
      </c>
      <c r="T17" s="24">
        <v>114834939</v>
      </c>
      <c r="U17" s="24">
        <v>127973428</v>
      </c>
      <c r="V17" s="24">
        <v>157626899</v>
      </c>
      <c r="W17" s="24">
        <v>166338509</v>
      </c>
      <c r="X17" s="24">
        <v>168299872</v>
      </c>
      <c r="Y17" s="24">
        <v>190253514</v>
      </c>
      <c r="Z17" s="24">
        <v>165768720</v>
      </c>
      <c r="AA17" s="24">
        <v>169785212</v>
      </c>
      <c r="AB17" s="24">
        <v>139966732</v>
      </c>
      <c r="AC17" s="24">
        <v>130181806</v>
      </c>
      <c r="AD17" s="24">
        <v>2305426125</v>
      </c>
      <c r="AE17" s="24">
        <v>73832041</v>
      </c>
      <c r="AF17" s="24">
        <v>203242721</v>
      </c>
      <c r="AG17" s="24">
        <v>201001869</v>
      </c>
      <c r="AH17" s="24">
        <v>211056270</v>
      </c>
      <c r="AI17" s="24">
        <v>167602482</v>
      </c>
      <c r="AJ17" s="24">
        <v>179181716</v>
      </c>
      <c r="AK17" s="24">
        <v>228942881</v>
      </c>
      <c r="AL17" s="24">
        <v>234107430</v>
      </c>
      <c r="AM17" s="24">
        <v>214036905</v>
      </c>
      <c r="AN17" s="24">
        <v>203000901</v>
      </c>
      <c r="AO17" s="24">
        <v>191951165</v>
      </c>
      <c r="AP17" s="24">
        <v>197469744</v>
      </c>
      <c r="AQ17" s="24">
        <f>SUM(AR17:BC17)</f>
        <v>2766297634</v>
      </c>
      <c r="AR17" s="24">
        <v>184379005</v>
      </c>
      <c r="AS17" s="24">
        <v>170016947</v>
      </c>
      <c r="AT17" s="24">
        <v>236750341</v>
      </c>
      <c r="AU17" s="24">
        <v>231422933</v>
      </c>
      <c r="AV17" s="24">
        <v>228749626</v>
      </c>
      <c r="AW17" s="24">
        <v>208663527</v>
      </c>
      <c r="AX17" s="24">
        <v>240803420</v>
      </c>
      <c r="AY17" s="24">
        <v>259778024</v>
      </c>
      <c r="AZ17" s="24">
        <v>257763296</v>
      </c>
      <c r="BA17" s="24">
        <v>243628384</v>
      </c>
      <c r="BB17" s="24">
        <v>261913998</v>
      </c>
      <c r="BC17" s="24">
        <v>242428133</v>
      </c>
      <c r="BD17" s="24">
        <f>SUM(BE17:BP17)</f>
        <v>2956498561</v>
      </c>
      <c r="BE17" s="24">
        <v>228107072</v>
      </c>
      <c r="BF17" s="24">
        <v>226052541</v>
      </c>
      <c r="BG17" s="24">
        <v>232818475</v>
      </c>
      <c r="BH17" s="24">
        <v>199005432</v>
      </c>
      <c r="BI17" s="24">
        <v>189002920</v>
      </c>
      <c r="BJ17" s="24">
        <v>252885049</v>
      </c>
      <c r="BK17" s="24">
        <v>265497537</v>
      </c>
      <c r="BL17" s="24">
        <v>257950276</v>
      </c>
      <c r="BM17" s="24">
        <v>272916521</v>
      </c>
      <c r="BN17" s="24">
        <v>272503055</v>
      </c>
      <c r="BO17" s="24">
        <v>291262425</v>
      </c>
      <c r="BP17" s="24">
        <v>268497258</v>
      </c>
      <c r="BQ17" s="24">
        <f t="shared" si="2"/>
        <v>1578342696</v>
      </c>
      <c r="BR17" s="24">
        <v>244131778</v>
      </c>
      <c r="BS17" s="24">
        <v>241929942</v>
      </c>
      <c r="BT17" s="24">
        <v>241431957</v>
      </c>
      <c r="BU17" s="24">
        <v>284646377</v>
      </c>
      <c r="BV17" s="24">
        <v>276343617</v>
      </c>
      <c r="BW17" s="24">
        <v>289859025</v>
      </c>
      <c r="BX17" s="24"/>
      <c r="BY17" s="24"/>
      <c r="BZ17" s="24"/>
      <c r="CA17" s="24"/>
      <c r="CB17" s="24"/>
      <c r="CC17" s="24"/>
    </row>
    <row r="18" spans="1:81" x14ac:dyDescent="0.2">
      <c r="A18" s="22" t="s">
        <v>107</v>
      </c>
      <c r="B18" s="22" t="s">
        <v>104</v>
      </c>
      <c r="C18" s="23" t="s">
        <v>50</v>
      </c>
      <c r="D18" s="40">
        <v>814939100</v>
      </c>
      <c r="E18" s="24">
        <v>28277886</v>
      </c>
      <c r="F18" s="24">
        <v>17986273</v>
      </c>
      <c r="G18" s="24">
        <v>20430346</v>
      </c>
      <c r="H18" s="24">
        <v>22496891</v>
      </c>
      <c r="I18" s="24">
        <v>61922969</v>
      </c>
      <c r="J18" s="24">
        <v>79419138</v>
      </c>
      <c r="K18" s="24">
        <v>91515181</v>
      </c>
      <c r="L18" s="24">
        <v>95034592</v>
      </c>
      <c r="M18" s="24">
        <v>123820635</v>
      </c>
      <c r="N18" s="24">
        <v>98535259</v>
      </c>
      <c r="O18" s="24">
        <v>98943488</v>
      </c>
      <c r="P18" s="24">
        <v>76556442</v>
      </c>
      <c r="Q18" s="24">
        <v>683653693</v>
      </c>
      <c r="R18" s="24">
        <v>67081150</v>
      </c>
      <c r="S18" s="24">
        <v>37347427</v>
      </c>
      <c r="T18" s="24">
        <v>30187374</v>
      </c>
      <c r="U18" s="24">
        <v>69954742</v>
      </c>
      <c r="V18" s="24">
        <v>69651088</v>
      </c>
      <c r="W18" s="24">
        <v>49094098</v>
      </c>
      <c r="X18" s="24">
        <v>51279952</v>
      </c>
      <c r="Y18" s="24">
        <v>55388520</v>
      </c>
      <c r="Z18" s="24">
        <v>60182641</v>
      </c>
      <c r="AA18" s="24">
        <v>70693725</v>
      </c>
      <c r="AB18" s="24">
        <v>63823446</v>
      </c>
      <c r="AC18" s="24">
        <v>58969530</v>
      </c>
      <c r="AD18" s="24">
        <v>1861603051</v>
      </c>
      <c r="AE18" s="24">
        <v>67919034</v>
      </c>
      <c r="AF18" s="24">
        <v>48889296</v>
      </c>
      <c r="AG18" s="24">
        <v>34909110</v>
      </c>
      <c r="AH18" s="24">
        <v>48651351</v>
      </c>
      <c r="AI18" s="24">
        <v>111770289</v>
      </c>
      <c r="AJ18" s="24">
        <v>137895092</v>
      </c>
      <c r="AK18" s="24">
        <v>249050670</v>
      </c>
      <c r="AL18" s="24">
        <v>250780489</v>
      </c>
      <c r="AM18" s="24">
        <v>151730932</v>
      </c>
      <c r="AN18" s="24">
        <v>172935569</v>
      </c>
      <c r="AO18" s="24">
        <v>249323062</v>
      </c>
      <c r="AP18" s="24">
        <v>337748157</v>
      </c>
      <c r="AQ18" s="24">
        <f>SUM(AR18:BC18)</f>
        <v>3537113771</v>
      </c>
      <c r="AR18" s="24">
        <v>264335857</v>
      </c>
      <c r="AS18" s="24">
        <v>166741201</v>
      </c>
      <c r="AT18" s="24">
        <v>194926232</v>
      </c>
      <c r="AU18" s="24">
        <v>248118763</v>
      </c>
      <c r="AV18" s="24">
        <v>368948113</v>
      </c>
      <c r="AW18" s="24">
        <v>352127685</v>
      </c>
      <c r="AX18" s="24">
        <v>400542858</v>
      </c>
      <c r="AY18" s="24">
        <v>327778933</v>
      </c>
      <c r="AZ18" s="24">
        <v>181152004</v>
      </c>
      <c r="BA18" s="24">
        <v>281218724</v>
      </c>
      <c r="BB18" s="24">
        <v>331257013</v>
      </c>
      <c r="BC18" s="24">
        <v>419966388</v>
      </c>
      <c r="BD18" s="24">
        <f>SUM(BE18:BP18)</f>
        <v>4464529843</v>
      </c>
      <c r="BE18" s="24">
        <v>367050116</v>
      </c>
      <c r="BF18" s="24">
        <v>296982213</v>
      </c>
      <c r="BG18" s="24">
        <v>135626534</v>
      </c>
      <c r="BH18" s="24">
        <v>339998024</v>
      </c>
      <c r="BI18" s="24">
        <v>442256234</v>
      </c>
      <c r="BJ18" s="24">
        <v>408841668</v>
      </c>
      <c r="BK18" s="24">
        <v>441870999</v>
      </c>
      <c r="BL18" s="24">
        <v>308394735</v>
      </c>
      <c r="BM18" s="24">
        <v>335131549</v>
      </c>
      <c r="BN18" s="24">
        <v>472406176</v>
      </c>
      <c r="BO18" s="24">
        <v>464465745</v>
      </c>
      <c r="BP18" s="24">
        <v>451505850</v>
      </c>
      <c r="BQ18" s="24">
        <f t="shared" si="2"/>
        <v>2027235020</v>
      </c>
      <c r="BR18" s="24">
        <v>485666343</v>
      </c>
      <c r="BS18" s="24">
        <v>411296596</v>
      </c>
      <c r="BT18" s="24">
        <v>248293627</v>
      </c>
      <c r="BU18" s="24">
        <v>272282472</v>
      </c>
      <c r="BV18" s="24">
        <v>295951034</v>
      </c>
      <c r="BW18" s="24">
        <v>313744948</v>
      </c>
      <c r="BX18" s="24"/>
      <c r="BY18" s="24"/>
      <c r="BZ18" s="24"/>
      <c r="CA18" s="24"/>
      <c r="CB18" s="24"/>
      <c r="CC18" s="24"/>
    </row>
    <row r="19" spans="1:81" x14ac:dyDescent="0.2">
      <c r="A19" s="22"/>
      <c r="B19" s="22" t="s">
        <v>104</v>
      </c>
      <c r="C19" s="23" t="s">
        <v>51</v>
      </c>
      <c r="D19" s="40">
        <f t="shared" ref="D19:AI19" si="3">SUM(D20:D27)</f>
        <v>26522594640</v>
      </c>
      <c r="E19" s="24">
        <f t="shared" si="3"/>
        <v>2136398149</v>
      </c>
      <c r="F19" s="24">
        <f t="shared" si="3"/>
        <v>2454697287</v>
      </c>
      <c r="G19" s="24">
        <f t="shared" si="3"/>
        <v>3107888033</v>
      </c>
      <c r="H19" s="24">
        <f t="shared" si="3"/>
        <v>3185144987</v>
      </c>
      <c r="I19" s="24">
        <f t="shared" si="3"/>
        <v>2582137849</v>
      </c>
      <c r="J19" s="24">
        <f t="shared" si="3"/>
        <v>1763734218</v>
      </c>
      <c r="K19" s="24">
        <f t="shared" si="3"/>
        <v>2693741792</v>
      </c>
      <c r="L19" s="24">
        <f t="shared" si="3"/>
        <v>2729740010</v>
      </c>
      <c r="M19" s="24">
        <f t="shared" si="3"/>
        <v>2397744718</v>
      </c>
      <c r="N19" s="24">
        <f t="shared" si="3"/>
        <v>1180188781</v>
      </c>
      <c r="O19" s="24">
        <f t="shared" si="3"/>
        <v>1021505151</v>
      </c>
      <c r="P19" s="24">
        <f t="shared" si="3"/>
        <v>1269673665</v>
      </c>
      <c r="Q19" s="24">
        <f t="shared" si="3"/>
        <v>36801524106</v>
      </c>
      <c r="R19" s="24">
        <f t="shared" si="3"/>
        <v>1416734136</v>
      </c>
      <c r="S19" s="24">
        <f t="shared" si="3"/>
        <v>2753269754</v>
      </c>
      <c r="T19" s="24">
        <f t="shared" si="3"/>
        <v>3409909657</v>
      </c>
      <c r="U19" s="24">
        <f t="shared" si="3"/>
        <v>3103438712</v>
      </c>
      <c r="V19" s="24">
        <f t="shared" si="3"/>
        <v>2941591951</v>
      </c>
      <c r="W19" s="24">
        <f t="shared" si="3"/>
        <v>2945152403</v>
      </c>
      <c r="X19" s="24">
        <f t="shared" si="3"/>
        <v>3396920876</v>
      </c>
      <c r="Y19" s="24">
        <f t="shared" si="3"/>
        <v>3593436283</v>
      </c>
      <c r="Z19" s="24">
        <f t="shared" si="3"/>
        <v>3384126955</v>
      </c>
      <c r="AA19" s="24">
        <f t="shared" si="3"/>
        <v>3525864709</v>
      </c>
      <c r="AB19" s="24">
        <f t="shared" si="3"/>
        <v>3255078757</v>
      </c>
      <c r="AC19" s="24">
        <f t="shared" si="3"/>
        <v>3075999913</v>
      </c>
      <c r="AD19" s="24">
        <f t="shared" si="3"/>
        <v>41059266403.989998</v>
      </c>
      <c r="AE19" s="24">
        <f t="shared" si="3"/>
        <v>2008684993</v>
      </c>
      <c r="AF19" s="24">
        <f t="shared" si="3"/>
        <v>3053637437</v>
      </c>
      <c r="AG19" s="24">
        <f t="shared" si="3"/>
        <v>3755394426</v>
      </c>
      <c r="AH19" s="24">
        <f t="shared" si="3"/>
        <v>3633108996</v>
      </c>
      <c r="AI19" s="24">
        <f t="shared" si="3"/>
        <v>2904375685</v>
      </c>
      <c r="AJ19" s="24">
        <f t="shared" ref="AJ19:BD19" si="4">SUM(AJ20:AJ27)</f>
        <v>3310282915</v>
      </c>
      <c r="AK19" s="24">
        <f t="shared" si="4"/>
        <v>3817003917</v>
      </c>
      <c r="AL19" s="24">
        <f t="shared" si="4"/>
        <v>4024439668</v>
      </c>
      <c r="AM19" s="24">
        <f t="shared" si="4"/>
        <v>3868614116</v>
      </c>
      <c r="AN19" s="24">
        <f t="shared" si="4"/>
        <v>3415565891</v>
      </c>
      <c r="AO19" s="24">
        <f t="shared" si="4"/>
        <v>3888256423</v>
      </c>
      <c r="AP19" s="24">
        <f t="shared" si="4"/>
        <v>3379901936.9899998</v>
      </c>
      <c r="AQ19" s="24">
        <f t="shared" si="4"/>
        <v>42948445350</v>
      </c>
      <c r="AR19" s="24">
        <f t="shared" si="4"/>
        <v>2849315590</v>
      </c>
      <c r="AS19" s="24">
        <f t="shared" si="4"/>
        <v>3057062505</v>
      </c>
      <c r="AT19" s="24">
        <f t="shared" si="4"/>
        <v>3905476332</v>
      </c>
      <c r="AU19" s="24">
        <f t="shared" si="4"/>
        <v>3265170777</v>
      </c>
      <c r="AV19" s="24">
        <f t="shared" si="4"/>
        <v>2712228217</v>
      </c>
      <c r="AW19" s="24">
        <f t="shared" si="4"/>
        <v>4058312360</v>
      </c>
      <c r="AX19" s="24">
        <f t="shared" si="4"/>
        <v>4527509422</v>
      </c>
      <c r="AY19" s="24">
        <f t="shared" si="4"/>
        <v>4290426631</v>
      </c>
      <c r="AZ19" s="24">
        <f t="shared" si="4"/>
        <v>3939351262</v>
      </c>
      <c r="BA19" s="24">
        <f t="shared" si="4"/>
        <v>4090685906</v>
      </c>
      <c r="BB19" s="24">
        <f t="shared" si="4"/>
        <v>4058735503</v>
      </c>
      <c r="BC19" s="24">
        <f t="shared" si="4"/>
        <v>2194170845</v>
      </c>
      <c r="BD19" s="24">
        <f t="shared" si="4"/>
        <v>42354801120</v>
      </c>
      <c r="BE19" s="24">
        <v>2089616257</v>
      </c>
      <c r="BF19" s="24">
        <v>3611014226</v>
      </c>
      <c r="BG19" s="24">
        <v>2807206531</v>
      </c>
      <c r="BH19" s="24">
        <v>4000523005</v>
      </c>
      <c r="BI19" s="24">
        <v>4057838302</v>
      </c>
      <c r="BJ19" s="24">
        <v>3815358783</v>
      </c>
      <c r="BK19" s="24">
        <v>4429094221</v>
      </c>
      <c r="BL19" s="24">
        <v>4028421230</v>
      </c>
      <c r="BM19" s="24">
        <v>3590367246</v>
      </c>
      <c r="BN19" s="24">
        <v>3482112106</v>
      </c>
      <c r="BO19" s="24">
        <v>3229488056</v>
      </c>
      <c r="BP19" s="24">
        <v>3213761157</v>
      </c>
      <c r="BQ19" s="24">
        <f t="shared" si="2"/>
        <v>21802716669</v>
      </c>
      <c r="BR19" s="24">
        <v>908295914</v>
      </c>
      <c r="BS19" s="24">
        <v>3616791575</v>
      </c>
      <c r="BT19" s="24">
        <v>4747560898</v>
      </c>
      <c r="BU19" s="24">
        <v>4456254910</v>
      </c>
      <c r="BV19" s="24">
        <v>4345303613</v>
      </c>
      <c r="BW19" s="24">
        <v>3728509759</v>
      </c>
      <c r="BX19" s="24"/>
      <c r="BY19" s="24"/>
      <c r="BZ19" s="24"/>
      <c r="CA19" s="24"/>
      <c r="CB19" s="24"/>
      <c r="CC19" s="24"/>
    </row>
    <row r="20" spans="1:81" x14ac:dyDescent="0.2">
      <c r="A20" s="15"/>
      <c r="B20" s="15" t="s">
        <v>104</v>
      </c>
      <c r="C20" s="16" t="s">
        <v>52</v>
      </c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>
        <f t="shared" ref="AQ20:AQ51" si="5">SUM(AR20:BC20)</f>
        <v>0</v>
      </c>
      <c r="AR20" s="14">
        <v>0</v>
      </c>
      <c r="AS20" s="14">
        <v>0</v>
      </c>
      <c r="AT20" s="14">
        <v>0</v>
      </c>
      <c r="AU20" s="14">
        <v>0</v>
      </c>
      <c r="AV20" s="14">
        <v>0</v>
      </c>
      <c r="AW20" s="14">
        <v>0</v>
      </c>
      <c r="AX20" s="14">
        <v>0</v>
      </c>
      <c r="AY20" s="14">
        <v>0</v>
      </c>
      <c r="AZ20" s="14">
        <v>0</v>
      </c>
      <c r="BA20" s="14">
        <v>0</v>
      </c>
      <c r="BB20" s="14">
        <v>0</v>
      </c>
      <c r="BC20" s="14">
        <v>0</v>
      </c>
      <c r="BD20" s="14">
        <f t="shared" ref="BD20:BD51" si="6">SUM(BE20:BP20)</f>
        <v>0</v>
      </c>
      <c r="BE20" s="14">
        <v>0</v>
      </c>
      <c r="BF20" s="14">
        <v>0</v>
      </c>
      <c r="BG20" s="14">
        <v>0</v>
      </c>
      <c r="BH20" s="14">
        <v>0</v>
      </c>
      <c r="BI20" s="14">
        <v>0</v>
      </c>
      <c r="BJ20" s="14">
        <v>0</v>
      </c>
      <c r="BK20" s="14">
        <v>0</v>
      </c>
      <c r="BL20" s="14">
        <v>0</v>
      </c>
      <c r="BM20" s="14">
        <v>0</v>
      </c>
      <c r="BN20" s="14">
        <v>0</v>
      </c>
      <c r="BO20" s="14">
        <v>0</v>
      </c>
      <c r="BP20" s="14">
        <v>0</v>
      </c>
      <c r="BQ20" s="14">
        <f t="shared" si="2"/>
        <v>0</v>
      </c>
      <c r="BR20" s="14" t="s">
        <v>53</v>
      </c>
      <c r="BS20" s="14" t="s">
        <v>53</v>
      </c>
      <c r="BT20" s="14">
        <v>0</v>
      </c>
      <c r="BU20" s="14">
        <v>0</v>
      </c>
      <c r="BV20" s="14">
        <v>0</v>
      </c>
      <c r="BW20" s="14">
        <v>0</v>
      </c>
      <c r="BX20" s="14"/>
      <c r="BY20" s="14"/>
      <c r="BZ20" s="14"/>
      <c r="CA20" s="14"/>
      <c r="CB20" s="14"/>
      <c r="CC20" s="14"/>
    </row>
    <row r="21" spans="1:81" x14ac:dyDescent="0.2">
      <c r="A21" s="15" t="s">
        <v>108</v>
      </c>
      <c r="B21" s="15" t="s">
        <v>104</v>
      </c>
      <c r="C21" s="16" t="s">
        <v>55</v>
      </c>
      <c r="D21" s="14">
        <v>4848739945</v>
      </c>
      <c r="E21" s="14">
        <v>216263516</v>
      </c>
      <c r="F21" s="14">
        <v>395037005</v>
      </c>
      <c r="G21" s="14">
        <v>487856197</v>
      </c>
      <c r="H21" s="14">
        <v>535266493</v>
      </c>
      <c r="I21" s="14">
        <v>526415615</v>
      </c>
      <c r="J21" s="14">
        <v>472965977</v>
      </c>
      <c r="K21" s="14">
        <v>354226749</v>
      </c>
      <c r="L21" s="14">
        <v>316308402</v>
      </c>
      <c r="M21" s="14">
        <v>322786465</v>
      </c>
      <c r="N21" s="14">
        <v>377761324</v>
      </c>
      <c r="O21" s="14">
        <v>438987529</v>
      </c>
      <c r="P21" s="14">
        <v>404864673</v>
      </c>
      <c r="Q21" s="14">
        <v>5823144957</v>
      </c>
      <c r="R21" s="14">
        <v>402662255</v>
      </c>
      <c r="S21" s="14">
        <v>407247514</v>
      </c>
      <c r="T21" s="14">
        <v>517989061</v>
      </c>
      <c r="U21" s="14">
        <v>588470390</v>
      </c>
      <c r="V21" s="14">
        <v>519955254</v>
      </c>
      <c r="W21" s="14">
        <v>437873199</v>
      </c>
      <c r="X21" s="14">
        <v>520803951</v>
      </c>
      <c r="Y21" s="14">
        <v>428816672</v>
      </c>
      <c r="Z21" s="14">
        <v>434419046</v>
      </c>
      <c r="AA21" s="14">
        <v>529768690</v>
      </c>
      <c r="AB21" s="14">
        <v>506082882</v>
      </c>
      <c r="AC21" s="14">
        <v>529056043</v>
      </c>
      <c r="AD21" s="14">
        <v>6371569460.9899998</v>
      </c>
      <c r="AE21" s="14">
        <v>446265116</v>
      </c>
      <c r="AF21" s="14">
        <v>515199178</v>
      </c>
      <c r="AG21" s="14">
        <v>578462202</v>
      </c>
      <c r="AH21" s="14">
        <v>632174250</v>
      </c>
      <c r="AI21" s="14">
        <v>499679316</v>
      </c>
      <c r="AJ21" s="14">
        <v>584672441</v>
      </c>
      <c r="AK21" s="14">
        <v>509672392</v>
      </c>
      <c r="AL21" s="14">
        <v>486213891</v>
      </c>
      <c r="AM21" s="14">
        <v>524420464</v>
      </c>
      <c r="AN21" s="14">
        <v>475608570</v>
      </c>
      <c r="AO21" s="14">
        <v>515806161</v>
      </c>
      <c r="AP21" s="14">
        <v>603395479.99000001</v>
      </c>
      <c r="AQ21" s="14">
        <f t="shared" si="5"/>
        <v>6861034753</v>
      </c>
      <c r="AR21" s="14">
        <v>461211560</v>
      </c>
      <c r="AS21" s="14">
        <v>446229709</v>
      </c>
      <c r="AT21" s="14">
        <v>622222881</v>
      </c>
      <c r="AU21" s="14">
        <v>631900652</v>
      </c>
      <c r="AV21" s="14">
        <v>579339018</v>
      </c>
      <c r="AW21" s="14">
        <v>629968674</v>
      </c>
      <c r="AX21" s="14">
        <v>597870303</v>
      </c>
      <c r="AY21" s="14">
        <v>494529032</v>
      </c>
      <c r="AZ21" s="14">
        <v>542620092</v>
      </c>
      <c r="BA21" s="14">
        <v>593321554</v>
      </c>
      <c r="BB21" s="14">
        <v>664736418</v>
      </c>
      <c r="BC21" s="14">
        <v>597084860</v>
      </c>
      <c r="BD21" s="14">
        <f t="shared" si="6"/>
        <v>7529970646</v>
      </c>
      <c r="BE21" s="14">
        <v>402380851</v>
      </c>
      <c r="BF21" s="14">
        <v>540976483</v>
      </c>
      <c r="BG21" s="14">
        <v>561960584</v>
      </c>
      <c r="BH21" s="14">
        <v>663534438</v>
      </c>
      <c r="BI21" s="14">
        <v>631765018</v>
      </c>
      <c r="BJ21" s="14">
        <v>649359743</v>
      </c>
      <c r="BK21" s="14">
        <v>707366512</v>
      </c>
      <c r="BL21" s="14">
        <v>710348971</v>
      </c>
      <c r="BM21" s="14">
        <v>661590839</v>
      </c>
      <c r="BN21" s="14">
        <v>712141676</v>
      </c>
      <c r="BO21" s="14">
        <v>614376469</v>
      </c>
      <c r="BP21" s="14">
        <v>674169062</v>
      </c>
      <c r="BQ21" s="14">
        <f t="shared" si="2"/>
        <v>4121926395</v>
      </c>
      <c r="BR21" s="14">
        <v>444990608</v>
      </c>
      <c r="BS21" s="14">
        <v>602947558</v>
      </c>
      <c r="BT21" s="14">
        <v>704474780</v>
      </c>
      <c r="BU21" s="14">
        <v>786668571</v>
      </c>
      <c r="BV21" s="14">
        <v>755986114</v>
      </c>
      <c r="BW21" s="14">
        <v>826858764</v>
      </c>
      <c r="BX21" s="14"/>
      <c r="BY21" s="14"/>
      <c r="BZ21" s="14"/>
      <c r="CA21" s="14"/>
      <c r="CB21" s="14"/>
      <c r="CC21" s="14"/>
    </row>
    <row r="22" spans="1:81" x14ac:dyDescent="0.2">
      <c r="A22" s="38" t="s">
        <v>109</v>
      </c>
      <c r="B22" s="38" t="s">
        <v>104</v>
      </c>
      <c r="C22" s="39" t="s">
        <v>57</v>
      </c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>
        <f t="shared" si="5"/>
        <v>20738520</v>
      </c>
      <c r="AR22" s="14">
        <v>0</v>
      </c>
      <c r="AS22" s="14">
        <v>0</v>
      </c>
      <c r="AT22" s="14">
        <v>0</v>
      </c>
      <c r="AU22" s="14">
        <v>0</v>
      </c>
      <c r="AV22" s="14">
        <v>0</v>
      </c>
      <c r="AW22" s="14">
        <v>0</v>
      </c>
      <c r="AX22" s="14">
        <v>0</v>
      </c>
      <c r="AY22" s="14">
        <v>0</v>
      </c>
      <c r="AZ22" s="14">
        <v>0</v>
      </c>
      <c r="BA22" s="14">
        <v>0</v>
      </c>
      <c r="BB22" s="14">
        <v>0</v>
      </c>
      <c r="BC22" s="14">
        <v>20738520</v>
      </c>
      <c r="BD22" s="14">
        <f t="shared" si="6"/>
        <v>18105539</v>
      </c>
      <c r="BE22" s="14">
        <v>18105539</v>
      </c>
      <c r="BF22" s="14">
        <v>0</v>
      </c>
      <c r="BG22" s="14">
        <v>0</v>
      </c>
      <c r="BH22" s="14">
        <v>0</v>
      </c>
      <c r="BI22" s="14">
        <v>0</v>
      </c>
      <c r="BJ22" s="14">
        <v>0</v>
      </c>
      <c r="BK22" s="14">
        <v>0</v>
      </c>
      <c r="BL22" s="14">
        <v>0</v>
      </c>
      <c r="BM22" s="14">
        <v>0</v>
      </c>
      <c r="BN22" s="14">
        <v>0</v>
      </c>
      <c r="BO22" s="14">
        <v>0</v>
      </c>
      <c r="BP22" s="14">
        <v>0</v>
      </c>
      <c r="BQ22" s="14">
        <f t="shared" si="2"/>
        <v>0</v>
      </c>
      <c r="BR22" s="14" t="s">
        <v>53</v>
      </c>
      <c r="BS22" s="14" t="s">
        <v>53</v>
      </c>
      <c r="BT22" s="14">
        <v>0</v>
      </c>
      <c r="BU22" s="14">
        <v>0</v>
      </c>
      <c r="BV22" s="14">
        <v>0</v>
      </c>
      <c r="BW22" s="14">
        <v>0</v>
      </c>
      <c r="BX22" s="14"/>
      <c r="BY22" s="14"/>
      <c r="BZ22" s="14"/>
      <c r="CA22" s="14"/>
      <c r="CB22" s="14"/>
      <c r="CC22" s="14"/>
    </row>
    <row r="23" spans="1:81" x14ac:dyDescent="0.2">
      <c r="A23" s="15" t="s">
        <v>110</v>
      </c>
      <c r="B23" s="15" t="s">
        <v>104</v>
      </c>
      <c r="C23" s="16" t="s">
        <v>59</v>
      </c>
      <c r="D23" s="14">
        <v>1118223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1118223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  <c r="W23" s="14">
        <v>0</v>
      </c>
      <c r="X23" s="14">
        <v>0</v>
      </c>
      <c r="Y23" s="14">
        <v>0</v>
      </c>
      <c r="Z23" s="14">
        <v>0</v>
      </c>
      <c r="AA23" s="14">
        <v>0</v>
      </c>
      <c r="AB23" s="14">
        <v>0</v>
      </c>
      <c r="AC23" s="14">
        <v>0</v>
      </c>
      <c r="AD23" s="14">
        <v>0</v>
      </c>
      <c r="AE23" s="14">
        <v>0</v>
      </c>
      <c r="AF23" s="14">
        <v>0</v>
      </c>
      <c r="AG23" s="14">
        <v>0</v>
      </c>
      <c r="AH23" s="14">
        <v>0</v>
      </c>
      <c r="AI23" s="14">
        <v>0</v>
      </c>
      <c r="AJ23" s="14">
        <v>0</v>
      </c>
      <c r="AK23" s="14">
        <v>0</v>
      </c>
      <c r="AL23" s="14">
        <v>0</v>
      </c>
      <c r="AM23" s="14">
        <v>0</v>
      </c>
      <c r="AN23" s="14">
        <v>0</v>
      </c>
      <c r="AO23" s="14">
        <v>0</v>
      </c>
      <c r="AP23" s="14">
        <v>0</v>
      </c>
      <c r="AQ23" s="14">
        <f t="shared" si="5"/>
        <v>0</v>
      </c>
      <c r="AR23" s="14">
        <v>0</v>
      </c>
      <c r="AS23" s="14">
        <v>0</v>
      </c>
      <c r="AT23" s="14">
        <v>0</v>
      </c>
      <c r="AU23" s="14">
        <v>0</v>
      </c>
      <c r="AV23" s="14">
        <v>0</v>
      </c>
      <c r="AW23" s="14">
        <v>0</v>
      </c>
      <c r="AX23" s="14">
        <v>0</v>
      </c>
      <c r="AY23" s="14">
        <v>0</v>
      </c>
      <c r="AZ23" s="14">
        <v>0</v>
      </c>
      <c r="BA23" s="14">
        <v>0</v>
      </c>
      <c r="BB23" s="14">
        <v>0</v>
      </c>
      <c r="BC23" s="14">
        <v>0</v>
      </c>
      <c r="BD23" s="14">
        <f t="shared" si="6"/>
        <v>0</v>
      </c>
      <c r="BE23" s="14">
        <v>0</v>
      </c>
      <c r="BF23" s="14">
        <v>0</v>
      </c>
      <c r="BG23" s="14">
        <v>0</v>
      </c>
      <c r="BH23" s="14">
        <v>0</v>
      </c>
      <c r="BI23" s="14">
        <v>0</v>
      </c>
      <c r="BJ23" s="14">
        <v>0</v>
      </c>
      <c r="BK23" s="14">
        <v>0</v>
      </c>
      <c r="BL23" s="14">
        <v>0</v>
      </c>
      <c r="BM23" s="14">
        <v>0</v>
      </c>
      <c r="BN23" s="14">
        <v>0</v>
      </c>
      <c r="BO23" s="14">
        <v>0</v>
      </c>
      <c r="BP23" s="14">
        <v>0</v>
      </c>
      <c r="BQ23" s="14">
        <f t="shared" si="2"/>
        <v>0</v>
      </c>
      <c r="BR23" s="14" t="s">
        <v>53</v>
      </c>
      <c r="BS23" s="14" t="s">
        <v>53</v>
      </c>
      <c r="BT23" s="14">
        <v>0</v>
      </c>
      <c r="BU23" s="14">
        <v>0</v>
      </c>
      <c r="BV23" s="14">
        <v>0</v>
      </c>
      <c r="BW23" s="14">
        <v>0</v>
      </c>
      <c r="BX23" s="14"/>
      <c r="BY23" s="14"/>
      <c r="BZ23" s="14"/>
      <c r="CA23" s="14"/>
      <c r="CB23" s="14"/>
      <c r="CC23" s="14"/>
    </row>
    <row r="24" spans="1:81" x14ac:dyDescent="0.2">
      <c r="A24" s="15" t="s">
        <v>111</v>
      </c>
      <c r="B24" s="15" t="s">
        <v>104</v>
      </c>
      <c r="C24" s="16" t="s">
        <v>61</v>
      </c>
      <c r="D24" s="14">
        <v>10215397331</v>
      </c>
      <c r="E24" s="14">
        <v>1708525340</v>
      </c>
      <c r="F24" s="14">
        <v>147133150</v>
      </c>
      <c r="G24" s="14">
        <v>1444443</v>
      </c>
      <c r="H24" s="14">
        <v>0</v>
      </c>
      <c r="I24" s="14">
        <v>0</v>
      </c>
      <c r="J24" s="14">
        <v>343225995</v>
      </c>
      <c r="K24" s="14">
        <v>1978457048</v>
      </c>
      <c r="L24" s="14">
        <v>2230650957</v>
      </c>
      <c r="M24" s="14">
        <v>1944839001</v>
      </c>
      <c r="N24" s="14">
        <v>705937169</v>
      </c>
      <c r="O24" s="14">
        <v>482401835</v>
      </c>
      <c r="P24" s="14">
        <v>672782393</v>
      </c>
      <c r="Q24" s="14">
        <v>16414826967</v>
      </c>
      <c r="R24" s="14">
        <v>113381199</v>
      </c>
      <c r="S24" s="14">
        <v>6805808</v>
      </c>
      <c r="T24" s="14">
        <v>0</v>
      </c>
      <c r="U24" s="14">
        <v>0</v>
      </c>
      <c r="V24" s="14">
        <v>8610801</v>
      </c>
      <c r="W24" s="14">
        <v>1234812654</v>
      </c>
      <c r="X24" s="14">
        <v>2256657775</v>
      </c>
      <c r="Y24" s="14">
        <v>2716620059</v>
      </c>
      <c r="Z24" s="14">
        <v>2771581220</v>
      </c>
      <c r="AA24" s="14">
        <v>2787873497</v>
      </c>
      <c r="AB24" s="14">
        <v>2379400827</v>
      </c>
      <c r="AC24" s="14">
        <v>2139083127</v>
      </c>
      <c r="AD24" s="14">
        <v>16433036304</v>
      </c>
      <c r="AE24" s="14">
        <v>609522875</v>
      </c>
      <c r="AF24" s="14">
        <v>73753831</v>
      </c>
      <c r="AG24" s="14">
        <v>0</v>
      </c>
      <c r="AH24" s="14">
        <v>0</v>
      </c>
      <c r="AI24" s="14">
        <v>33737178</v>
      </c>
      <c r="AJ24" s="14">
        <v>327834185</v>
      </c>
      <c r="AK24" s="14">
        <v>2341412361</v>
      </c>
      <c r="AL24" s="14">
        <v>2803528227</v>
      </c>
      <c r="AM24" s="14">
        <v>2731437557</v>
      </c>
      <c r="AN24" s="14">
        <v>2248798138</v>
      </c>
      <c r="AO24" s="14">
        <v>2798098022</v>
      </c>
      <c r="AP24" s="14">
        <v>2464913930</v>
      </c>
      <c r="AQ24" s="14">
        <f t="shared" si="5"/>
        <v>19545827914</v>
      </c>
      <c r="AR24" s="14">
        <v>415344145</v>
      </c>
      <c r="AS24" s="14">
        <v>74140707</v>
      </c>
      <c r="AT24" s="14">
        <v>15008298</v>
      </c>
      <c r="AU24" s="14">
        <v>34903503</v>
      </c>
      <c r="AV24" s="14">
        <v>111762523</v>
      </c>
      <c r="AW24" s="14">
        <v>2575904658</v>
      </c>
      <c r="AX24" s="14">
        <v>3444661429</v>
      </c>
      <c r="AY24" s="14">
        <v>3342463779</v>
      </c>
      <c r="AZ24" s="14">
        <v>2963385093</v>
      </c>
      <c r="BA24" s="14">
        <v>2757652164</v>
      </c>
      <c r="BB24" s="14">
        <v>2568912783</v>
      </c>
      <c r="BC24" s="14">
        <v>1241688832</v>
      </c>
      <c r="BD24" s="14">
        <f t="shared" si="6"/>
        <v>17173456822</v>
      </c>
      <c r="BE24" s="14">
        <v>60468750</v>
      </c>
      <c r="BF24" s="14">
        <v>73095562</v>
      </c>
      <c r="BG24" s="14">
        <v>14966994</v>
      </c>
      <c r="BH24" s="14">
        <v>0</v>
      </c>
      <c r="BI24" s="14">
        <v>30471</v>
      </c>
      <c r="BJ24" s="14">
        <v>1431483015</v>
      </c>
      <c r="BK24" s="14">
        <v>2707269495</v>
      </c>
      <c r="BL24" s="14">
        <v>2787612289</v>
      </c>
      <c r="BM24" s="14">
        <v>2601258773</v>
      </c>
      <c r="BN24" s="14">
        <v>2608081080</v>
      </c>
      <c r="BO24" s="14">
        <v>2469402636</v>
      </c>
      <c r="BP24" s="14">
        <v>2419787757</v>
      </c>
      <c r="BQ24" s="14">
        <f t="shared" si="2"/>
        <v>712843197</v>
      </c>
      <c r="BR24" s="14">
        <v>124970308</v>
      </c>
      <c r="BS24" s="14">
        <v>73279588</v>
      </c>
      <c r="BT24" s="14">
        <v>6976461</v>
      </c>
      <c r="BU24" s="14">
        <v>0</v>
      </c>
      <c r="BV24" s="14">
        <v>0</v>
      </c>
      <c r="BW24" s="14">
        <v>507616840</v>
      </c>
      <c r="BX24" s="14"/>
      <c r="BY24" s="14"/>
      <c r="BZ24" s="14"/>
      <c r="CA24" s="14"/>
      <c r="CB24" s="14"/>
      <c r="CC24" s="14"/>
    </row>
    <row r="25" spans="1:81" x14ac:dyDescent="0.2">
      <c r="A25" s="15" t="s">
        <v>112</v>
      </c>
      <c r="B25" s="15" t="s">
        <v>104</v>
      </c>
      <c r="C25" s="16" t="s">
        <v>63</v>
      </c>
      <c r="D25" s="14">
        <v>11364153908</v>
      </c>
      <c r="E25" s="14">
        <v>169291606</v>
      </c>
      <c r="F25" s="14">
        <v>1910194661</v>
      </c>
      <c r="G25" s="14">
        <v>2614075535</v>
      </c>
      <c r="H25" s="14">
        <v>2648204562</v>
      </c>
      <c r="I25" s="14">
        <v>2054071595</v>
      </c>
      <c r="J25" s="14">
        <v>945775688</v>
      </c>
      <c r="K25" s="14">
        <v>359209924</v>
      </c>
      <c r="L25" s="14">
        <v>180625179</v>
      </c>
      <c r="M25" s="14">
        <v>129292939</v>
      </c>
      <c r="N25" s="14">
        <v>94551349</v>
      </c>
      <c r="O25" s="14">
        <v>84632489</v>
      </c>
      <c r="P25" s="14">
        <v>174228381</v>
      </c>
      <c r="Q25" s="14">
        <v>14400891554</v>
      </c>
      <c r="R25" s="14">
        <v>850038717</v>
      </c>
      <c r="S25" s="14">
        <v>2270692543</v>
      </c>
      <c r="T25" s="14">
        <v>2876176624</v>
      </c>
      <c r="U25" s="14">
        <v>2512529925</v>
      </c>
      <c r="V25" s="14">
        <v>2410849338</v>
      </c>
      <c r="W25" s="14">
        <v>1270572663</v>
      </c>
      <c r="X25" s="14">
        <v>616729111</v>
      </c>
      <c r="Y25" s="14">
        <v>446697778</v>
      </c>
      <c r="Z25" s="14">
        <v>177885711</v>
      </c>
      <c r="AA25" s="14">
        <v>207324380</v>
      </c>
      <c r="AB25" s="14">
        <v>364243137</v>
      </c>
      <c r="AC25" s="14">
        <v>397151627</v>
      </c>
      <c r="AD25" s="14">
        <v>18123088513</v>
      </c>
      <c r="AE25" s="14">
        <v>933152470</v>
      </c>
      <c r="AF25" s="14">
        <v>2458559789</v>
      </c>
      <c r="AG25" s="14">
        <v>3176387751</v>
      </c>
      <c r="AH25" s="14">
        <v>3000272386</v>
      </c>
      <c r="AI25" s="14">
        <v>2369348905</v>
      </c>
      <c r="AJ25" s="14">
        <v>2396205432</v>
      </c>
      <c r="AK25" s="14">
        <v>964269442</v>
      </c>
      <c r="AL25" s="14">
        <v>733456745</v>
      </c>
      <c r="AM25" s="14">
        <v>610131958</v>
      </c>
      <c r="AN25" s="14">
        <v>688905131</v>
      </c>
      <c r="AO25" s="14">
        <v>537752205</v>
      </c>
      <c r="AP25" s="14">
        <v>254646299</v>
      </c>
      <c r="AQ25" s="14">
        <f t="shared" si="5"/>
        <v>16440317363</v>
      </c>
      <c r="AR25" s="14">
        <v>1940144274</v>
      </c>
      <c r="AS25" s="14">
        <v>2532959259</v>
      </c>
      <c r="AT25" s="14">
        <v>3267423347</v>
      </c>
      <c r="AU25" s="14">
        <v>2597566063</v>
      </c>
      <c r="AV25" s="14">
        <v>2021126676</v>
      </c>
      <c r="AW25" s="14">
        <v>852439028</v>
      </c>
      <c r="AX25" s="14">
        <v>484977690</v>
      </c>
      <c r="AY25" s="14">
        <v>453433820</v>
      </c>
      <c r="AZ25" s="14">
        <v>432861137</v>
      </c>
      <c r="BA25" s="14">
        <v>739333550</v>
      </c>
      <c r="BB25" s="14">
        <v>819156360</v>
      </c>
      <c r="BC25" s="14">
        <v>298896159</v>
      </c>
      <c r="BD25" s="14">
        <f t="shared" si="6"/>
        <v>17453074969</v>
      </c>
      <c r="BE25" s="14">
        <v>1585000395</v>
      </c>
      <c r="BF25" s="14">
        <v>2995142025</v>
      </c>
      <c r="BG25" s="14">
        <v>2230278953</v>
      </c>
      <c r="BH25" s="14">
        <v>3336988567</v>
      </c>
      <c r="BI25" s="14">
        <v>3426042813</v>
      </c>
      <c r="BJ25" s="14">
        <v>1734516025</v>
      </c>
      <c r="BK25" s="14">
        <v>1014458214</v>
      </c>
      <c r="BL25" s="14">
        <v>530459970</v>
      </c>
      <c r="BM25" s="14">
        <v>327517634</v>
      </c>
      <c r="BN25" s="14">
        <v>149427977</v>
      </c>
      <c r="BO25" s="14">
        <v>69608678</v>
      </c>
      <c r="BP25" s="14">
        <v>53633718</v>
      </c>
      <c r="BQ25" s="14">
        <f t="shared" si="2"/>
        <v>16964289906</v>
      </c>
      <c r="BR25" s="14">
        <v>334677827</v>
      </c>
      <c r="BS25" s="14">
        <v>2940564429</v>
      </c>
      <c r="BT25" s="14">
        <v>4036109657</v>
      </c>
      <c r="BU25" s="14">
        <v>3669586339</v>
      </c>
      <c r="BV25" s="14">
        <v>3589317499</v>
      </c>
      <c r="BW25" s="14">
        <v>2394034155</v>
      </c>
      <c r="BX25" s="14"/>
      <c r="BY25" s="14"/>
      <c r="BZ25" s="14"/>
      <c r="CA25" s="14"/>
      <c r="CB25" s="14"/>
      <c r="CC25" s="14"/>
    </row>
    <row r="26" spans="1:81" x14ac:dyDescent="0.2">
      <c r="A26" s="15" t="s">
        <v>113</v>
      </c>
      <c r="B26" s="15" t="s">
        <v>104</v>
      </c>
      <c r="C26" s="16" t="s">
        <v>65</v>
      </c>
      <c r="D26" s="14">
        <v>76524334</v>
      </c>
      <c r="E26" s="14">
        <v>41988754</v>
      </c>
      <c r="F26" s="14">
        <v>1379574</v>
      </c>
      <c r="G26" s="14">
        <v>2484418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14076225</v>
      </c>
      <c r="P26" s="14">
        <v>16595363</v>
      </c>
      <c r="Q26" s="14">
        <v>144137874</v>
      </c>
      <c r="R26" s="14">
        <v>49240961</v>
      </c>
      <c r="S26" s="14">
        <v>66897076</v>
      </c>
      <c r="T26" s="14">
        <v>13417951</v>
      </c>
      <c r="U26" s="14">
        <v>0</v>
      </c>
      <c r="V26" s="14">
        <v>0</v>
      </c>
      <c r="W26" s="14">
        <v>0</v>
      </c>
      <c r="X26" s="14">
        <v>0</v>
      </c>
      <c r="Y26" s="14">
        <v>0</v>
      </c>
      <c r="Z26" s="14">
        <v>0</v>
      </c>
      <c r="AA26" s="14">
        <v>0</v>
      </c>
      <c r="AB26" s="14">
        <v>4788405</v>
      </c>
      <c r="AC26" s="14">
        <v>9793481</v>
      </c>
      <c r="AD26" s="14">
        <v>116573659</v>
      </c>
      <c r="AE26" s="14">
        <v>18765000</v>
      </c>
      <c r="AF26" s="14">
        <v>5009209</v>
      </c>
      <c r="AG26" s="14">
        <v>0</v>
      </c>
      <c r="AH26" s="14">
        <v>0</v>
      </c>
      <c r="AI26" s="14">
        <v>0</v>
      </c>
      <c r="AJ26" s="14">
        <v>0</v>
      </c>
      <c r="AK26" s="14">
        <v>0</v>
      </c>
      <c r="AL26" s="14">
        <v>0</v>
      </c>
      <c r="AM26" s="14">
        <v>0</v>
      </c>
      <c r="AN26" s="14">
        <v>0</v>
      </c>
      <c r="AO26" s="14">
        <v>36464420</v>
      </c>
      <c r="AP26" s="14">
        <v>56335030</v>
      </c>
      <c r="AQ26" s="14">
        <f t="shared" si="5"/>
        <v>75718645</v>
      </c>
      <c r="AR26" s="14">
        <v>30577094</v>
      </c>
      <c r="AS26" s="14">
        <v>3732830</v>
      </c>
      <c r="AT26" s="14">
        <v>0</v>
      </c>
      <c r="AU26" s="14">
        <v>0</v>
      </c>
      <c r="AV26" s="14">
        <v>0</v>
      </c>
      <c r="AW26" s="14">
        <v>0</v>
      </c>
      <c r="AX26" s="14">
        <v>0</v>
      </c>
      <c r="AY26" s="14">
        <v>0</v>
      </c>
      <c r="AZ26" s="14">
        <v>0</v>
      </c>
      <c r="BA26" s="14">
        <v>0</v>
      </c>
      <c r="BB26" s="14">
        <v>5788090</v>
      </c>
      <c r="BC26" s="14">
        <v>35620631</v>
      </c>
      <c r="BD26" s="14">
        <f t="shared" si="6"/>
        <v>180193144</v>
      </c>
      <c r="BE26" s="14">
        <v>23660722</v>
      </c>
      <c r="BF26" s="14">
        <v>1800156</v>
      </c>
      <c r="BG26" s="14">
        <v>0</v>
      </c>
      <c r="BH26" s="14">
        <v>0</v>
      </c>
      <c r="BI26" s="14">
        <v>0</v>
      </c>
      <c r="BJ26" s="14">
        <v>0</v>
      </c>
      <c r="BK26" s="14">
        <v>0</v>
      </c>
      <c r="BL26" s="14">
        <v>0</v>
      </c>
      <c r="BM26" s="14">
        <v>0</v>
      </c>
      <c r="BN26" s="14">
        <v>12461373</v>
      </c>
      <c r="BO26" s="14">
        <v>76100273</v>
      </c>
      <c r="BP26" s="14">
        <v>66170620</v>
      </c>
      <c r="BQ26" s="14">
        <f t="shared" si="2"/>
        <v>3657171</v>
      </c>
      <c r="BR26" s="14">
        <v>3657171</v>
      </c>
      <c r="BS26" s="14" t="s">
        <v>53</v>
      </c>
      <c r="BT26" s="14">
        <v>0</v>
      </c>
      <c r="BU26" s="14">
        <v>0</v>
      </c>
      <c r="BV26" s="14">
        <v>0</v>
      </c>
      <c r="BW26" s="14">
        <v>0</v>
      </c>
      <c r="BX26" s="14"/>
      <c r="BY26" s="14"/>
      <c r="BZ26" s="14"/>
      <c r="CA26" s="14"/>
      <c r="CB26" s="14"/>
      <c r="CC26" s="14"/>
    </row>
    <row r="27" spans="1:81" x14ac:dyDescent="0.2">
      <c r="A27" s="15" t="s">
        <v>112</v>
      </c>
      <c r="B27" s="15" t="s">
        <v>104</v>
      </c>
      <c r="C27" s="16" t="s">
        <v>66</v>
      </c>
      <c r="D27" s="14">
        <v>16660899</v>
      </c>
      <c r="E27" s="14">
        <v>328933</v>
      </c>
      <c r="F27" s="14">
        <v>952897</v>
      </c>
      <c r="G27" s="14">
        <v>2027440</v>
      </c>
      <c r="H27" s="14">
        <v>1673932</v>
      </c>
      <c r="I27" s="14">
        <v>1650639</v>
      </c>
      <c r="J27" s="14">
        <v>1766558</v>
      </c>
      <c r="K27" s="14">
        <v>1848071</v>
      </c>
      <c r="L27" s="14">
        <v>2155472</v>
      </c>
      <c r="M27" s="14">
        <v>826313</v>
      </c>
      <c r="N27" s="14">
        <v>820716</v>
      </c>
      <c r="O27" s="14">
        <v>1407073</v>
      </c>
      <c r="P27" s="14">
        <v>1202855</v>
      </c>
      <c r="Q27" s="14">
        <v>18522754</v>
      </c>
      <c r="R27" s="14">
        <v>1411004</v>
      </c>
      <c r="S27" s="14">
        <v>1626813</v>
      </c>
      <c r="T27" s="14">
        <v>2326021</v>
      </c>
      <c r="U27" s="14">
        <v>2438397</v>
      </c>
      <c r="V27" s="14">
        <v>2176558</v>
      </c>
      <c r="W27" s="14">
        <v>1893887</v>
      </c>
      <c r="X27" s="14">
        <v>2730039</v>
      </c>
      <c r="Y27" s="14">
        <v>1301774</v>
      </c>
      <c r="Z27" s="14">
        <v>240978</v>
      </c>
      <c r="AA27" s="14">
        <v>898142</v>
      </c>
      <c r="AB27" s="14">
        <v>563506</v>
      </c>
      <c r="AC27" s="14">
        <v>915635</v>
      </c>
      <c r="AD27" s="14">
        <v>14998467</v>
      </c>
      <c r="AE27" s="14">
        <v>979532</v>
      </c>
      <c r="AF27" s="14">
        <v>1115430</v>
      </c>
      <c r="AG27" s="14">
        <v>544473</v>
      </c>
      <c r="AH27" s="14">
        <v>662360</v>
      </c>
      <c r="AI27" s="14">
        <v>1610286</v>
      </c>
      <c r="AJ27" s="14">
        <v>1570857</v>
      </c>
      <c r="AK27" s="14">
        <v>1649722</v>
      </c>
      <c r="AL27" s="14">
        <v>1240805</v>
      </c>
      <c r="AM27" s="14">
        <v>2624137</v>
      </c>
      <c r="AN27" s="14">
        <v>2254052</v>
      </c>
      <c r="AO27" s="14">
        <v>135615</v>
      </c>
      <c r="AP27" s="14">
        <v>611198</v>
      </c>
      <c r="AQ27" s="14">
        <f t="shared" si="5"/>
        <v>4808155</v>
      </c>
      <c r="AR27" s="14">
        <v>2038517</v>
      </c>
      <c r="AS27" s="14">
        <v>0</v>
      </c>
      <c r="AT27" s="14">
        <v>821806</v>
      </c>
      <c r="AU27" s="14">
        <v>800559</v>
      </c>
      <c r="AV27" s="14">
        <v>0</v>
      </c>
      <c r="AW27" s="14">
        <v>0</v>
      </c>
      <c r="AX27" s="14">
        <v>0</v>
      </c>
      <c r="AY27" s="14">
        <v>0</v>
      </c>
      <c r="AZ27" s="14">
        <v>484940</v>
      </c>
      <c r="BA27" s="14">
        <v>378638</v>
      </c>
      <c r="BB27" s="14">
        <v>141852</v>
      </c>
      <c r="BC27" s="14">
        <v>141843</v>
      </c>
      <c r="BD27" s="14">
        <f t="shared" si="6"/>
        <v>0</v>
      </c>
      <c r="BE27" s="14">
        <v>0</v>
      </c>
      <c r="BF27" s="14">
        <v>0</v>
      </c>
      <c r="BG27" s="14">
        <v>0</v>
      </c>
      <c r="BH27" s="14">
        <v>0</v>
      </c>
      <c r="BI27" s="14">
        <v>0</v>
      </c>
      <c r="BJ27" s="14">
        <v>0</v>
      </c>
      <c r="BK27" s="14">
        <v>0</v>
      </c>
      <c r="BL27" s="14">
        <v>0</v>
      </c>
      <c r="BM27" s="14">
        <v>0</v>
      </c>
      <c r="BN27" s="14">
        <v>0</v>
      </c>
      <c r="BO27" s="14">
        <v>0</v>
      </c>
      <c r="BP27" s="14">
        <v>0</v>
      </c>
      <c r="BQ27" s="14">
        <f t="shared" si="2"/>
        <v>0</v>
      </c>
      <c r="BR27" s="14" t="s">
        <v>53</v>
      </c>
      <c r="BS27" s="14" t="s">
        <v>53</v>
      </c>
      <c r="BT27" s="14">
        <v>0</v>
      </c>
      <c r="BU27" s="14">
        <v>0</v>
      </c>
      <c r="BV27" s="14">
        <v>0</v>
      </c>
      <c r="BW27" s="14">
        <v>0</v>
      </c>
      <c r="BX27" s="14"/>
      <c r="BY27" s="14"/>
      <c r="BZ27" s="14"/>
      <c r="CA27" s="14"/>
      <c r="CB27" s="14"/>
      <c r="CC27" s="14"/>
    </row>
    <row r="28" spans="1:81" s="19" customFormat="1" x14ac:dyDescent="0.2">
      <c r="A28" s="22"/>
      <c r="B28" s="22" t="s">
        <v>104</v>
      </c>
      <c r="C28" s="23" t="s">
        <v>67</v>
      </c>
      <c r="D28" s="24">
        <v>1690647492</v>
      </c>
      <c r="E28" s="24">
        <v>101231757</v>
      </c>
      <c r="F28" s="24">
        <v>113726166</v>
      </c>
      <c r="G28" s="24">
        <v>116824008</v>
      </c>
      <c r="H28" s="24">
        <v>121254898</v>
      </c>
      <c r="I28" s="24">
        <v>129418789</v>
      </c>
      <c r="J28" s="24">
        <v>140842872</v>
      </c>
      <c r="K28" s="24">
        <v>172400540</v>
      </c>
      <c r="L28" s="24">
        <v>175132225</v>
      </c>
      <c r="M28" s="24">
        <v>161253546</v>
      </c>
      <c r="N28" s="24">
        <v>163644056</v>
      </c>
      <c r="O28" s="24">
        <v>154733873</v>
      </c>
      <c r="P28" s="24">
        <v>140184762</v>
      </c>
      <c r="Q28" s="24">
        <v>2119488606</v>
      </c>
      <c r="R28" s="24">
        <v>143950006</v>
      </c>
      <c r="S28" s="24">
        <v>111904479</v>
      </c>
      <c r="T28" s="24">
        <v>149819310</v>
      </c>
      <c r="U28" s="24">
        <v>152267058</v>
      </c>
      <c r="V28" s="24">
        <v>179305408</v>
      </c>
      <c r="W28" s="24">
        <v>162524672</v>
      </c>
      <c r="X28" s="24">
        <v>176861648</v>
      </c>
      <c r="Y28" s="24">
        <v>181297448</v>
      </c>
      <c r="Z28" s="24">
        <v>180508581</v>
      </c>
      <c r="AA28" s="24">
        <v>208742141</v>
      </c>
      <c r="AB28" s="24">
        <v>223193208</v>
      </c>
      <c r="AC28" s="24">
        <v>249114647</v>
      </c>
      <c r="AD28" s="24">
        <v>3070579325</v>
      </c>
      <c r="AE28" s="24">
        <v>236260744</v>
      </c>
      <c r="AF28" s="24">
        <v>218505087</v>
      </c>
      <c r="AG28" s="24">
        <v>228159889</v>
      </c>
      <c r="AH28" s="24">
        <v>201821058</v>
      </c>
      <c r="AI28" s="24">
        <v>218718236</v>
      </c>
      <c r="AJ28" s="24">
        <v>266527866</v>
      </c>
      <c r="AK28" s="24">
        <v>256645481</v>
      </c>
      <c r="AL28" s="24">
        <v>296450973</v>
      </c>
      <c r="AM28" s="24">
        <v>273725845</v>
      </c>
      <c r="AN28" s="24">
        <v>303173209</v>
      </c>
      <c r="AO28" s="24">
        <v>290202901</v>
      </c>
      <c r="AP28" s="24">
        <v>280388036</v>
      </c>
      <c r="AQ28" s="24">
        <f t="shared" si="5"/>
        <v>3308856023</v>
      </c>
      <c r="AR28" s="24">
        <v>276690453</v>
      </c>
      <c r="AS28" s="24">
        <v>229714860</v>
      </c>
      <c r="AT28" s="24">
        <v>270376133</v>
      </c>
      <c r="AU28" s="24">
        <v>260237665</v>
      </c>
      <c r="AV28" s="24">
        <v>272755128</v>
      </c>
      <c r="AW28" s="24">
        <v>276657976</v>
      </c>
      <c r="AX28" s="24">
        <v>273545578</v>
      </c>
      <c r="AY28" s="24">
        <v>287685130</v>
      </c>
      <c r="AZ28" s="24">
        <v>289890716</v>
      </c>
      <c r="BA28" s="24">
        <v>310638776</v>
      </c>
      <c r="BB28" s="24">
        <v>283700041</v>
      </c>
      <c r="BC28" s="24">
        <v>276963567</v>
      </c>
      <c r="BD28" s="24">
        <f t="shared" si="6"/>
        <v>3304746783</v>
      </c>
      <c r="BE28" s="24">
        <v>287850932</v>
      </c>
      <c r="BF28" s="24">
        <v>241363440</v>
      </c>
      <c r="BG28" s="24">
        <v>220726487</v>
      </c>
      <c r="BH28" s="24">
        <v>238851139</v>
      </c>
      <c r="BI28" s="24">
        <v>275399437</v>
      </c>
      <c r="BJ28" s="24">
        <v>264071820</v>
      </c>
      <c r="BK28" s="24">
        <v>296966479</v>
      </c>
      <c r="BL28" s="24">
        <v>308409531</v>
      </c>
      <c r="BM28" s="24">
        <v>316691294</v>
      </c>
      <c r="BN28" s="24">
        <v>316627039</v>
      </c>
      <c r="BO28" s="24">
        <v>314457929</v>
      </c>
      <c r="BP28" s="24">
        <v>223331256</v>
      </c>
      <c r="BQ28" s="24">
        <f t="shared" si="2"/>
        <v>1816871958</v>
      </c>
      <c r="BR28" s="24">
        <v>282662711</v>
      </c>
      <c r="BS28" s="24">
        <v>276440928</v>
      </c>
      <c r="BT28" s="24">
        <v>320931373</v>
      </c>
      <c r="BU28" s="24">
        <v>313908178</v>
      </c>
      <c r="BV28" s="24">
        <v>325065146</v>
      </c>
      <c r="BW28" s="24">
        <v>297863622</v>
      </c>
      <c r="BX28" s="24"/>
      <c r="BY28" s="24"/>
      <c r="BZ28" s="24"/>
      <c r="CA28" s="24"/>
      <c r="CB28" s="24"/>
      <c r="CC28" s="24"/>
    </row>
    <row r="29" spans="1:81" x14ac:dyDescent="0.2">
      <c r="A29" s="15" t="s">
        <v>114</v>
      </c>
      <c r="B29" s="15" t="s">
        <v>104</v>
      </c>
      <c r="C29" s="16" t="s">
        <v>69</v>
      </c>
      <c r="D29" s="41">
        <v>2949823</v>
      </c>
      <c r="E29" s="14">
        <v>2867029</v>
      </c>
      <c r="F29" s="14">
        <v>82794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  <c r="S29" s="14">
        <v>0</v>
      </c>
      <c r="T29" s="14">
        <v>0</v>
      </c>
      <c r="U29" s="14">
        <v>0</v>
      </c>
      <c r="V29" s="14">
        <v>0</v>
      </c>
      <c r="W29" s="14">
        <v>0</v>
      </c>
      <c r="X29" s="14">
        <v>0</v>
      </c>
      <c r="Y29" s="14">
        <v>0</v>
      </c>
      <c r="Z29" s="14">
        <v>0</v>
      </c>
      <c r="AA29" s="14">
        <v>0</v>
      </c>
      <c r="AB29" s="14">
        <v>0</v>
      </c>
      <c r="AC29" s="14">
        <v>0</v>
      </c>
      <c r="AD29" s="14">
        <v>0</v>
      </c>
      <c r="AE29" s="14">
        <v>0</v>
      </c>
      <c r="AF29" s="14">
        <v>0</v>
      </c>
      <c r="AG29" s="14">
        <v>0</v>
      </c>
      <c r="AH29" s="14">
        <v>0</v>
      </c>
      <c r="AI29" s="14">
        <v>0</v>
      </c>
      <c r="AJ29" s="14">
        <v>0</v>
      </c>
      <c r="AK29" s="14">
        <v>0</v>
      </c>
      <c r="AL29" s="14">
        <v>0</v>
      </c>
      <c r="AM29" s="14">
        <v>0</v>
      </c>
      <c r="AN29" s="14">
        <v>0</v>
      </c>
      <c r="AO29" s="14">
        <v>0</v>
      </c>
      <c r="AP29" s="14">
        <v>0</v>
      </c>
      <c r="AQ29" s="14">
        <f t="shared" si="5"/>
        <v>0</v>
      </c>
      <c r="AR29" s="14">
        <v>0</v>
      </c>
      <c r="AS29" s="14">
        <v>0</v>
      </c>
      <c r="AT29" s="14">
        <v>0</v>
      </c>
      <c r="AU29" s="14">
        <v>0</v>
      </c>
      <c r="AV29" s="14">
        <v>0</v>
      </c>
      <c r="AW29" s="14">
        <v>0</v>
      </c>
      <c r="AX29" s="14">
        <v>0</v>
      </c>
      <c r="AY29" s="14">
        <v>0</v>
      </c>
      <c r="AZ29" s="14">
        <v>0</v>
      </c>
      <c r="BA29" s="14">
        <v>0</v>
      </c>
      <c r="BB29" s="14">
        <v>0</v>
      </c>
      <c r="BC29" s="14">
        <v>0</v>
      </c>
      <c r="BD29" s="14">
        <f t="shared" si="6"/>
        <v>0</v>
      </c>
      <c r="BE29" s="14">
        <v>0</v>
      </c>
      <c r="BF29" s="14">
        <v>0</v>
      </c>
      <c r="BG29" s="14">
        <v>0</v>
      </c>
      <c r="BH29" s="14">
        <v>0</v>
      </c>
      <c r="BI29" s="14">
        <v>0</v>
      </c>
      <c r="BJ29" s="14">
        <v>0</v>
      </c>
      <c r="BK29" s="14">
        <v>0</v>
      </c>
      <c r="BL29" s="14">
        <v>0</v>
      </c>
      <c r="BM29" s="14">
        <v>0</v>
      </c>
      <c r="BN29" s="14">
        <v>0</v>
      </c>
      <c r="BO29" s="14">
        <v>0</v>
      </c>
      <c r="BP29" s="14">
        <v>0</v>
      </c>
      <c r="BQ29" s="14">
        <f t="shared" si="2"/>
        <v>0</v>
      </c>
      <c r="BR29" s="14" t="s">
        <v>53</v>
      </c>
      <c r="BS29" s="14" t="s">
        <v>53</v>
      </c>
      <c r="BT29" s="14">
        <v>0</v>
      </c>
      <c r="BU29" s="14">
        <v>0</v>
      </c>
      <c r="BV29" s="14">
        <v>0</v>
      </c>
      <c r="BW29" s="14">
        <v>0</v>
      </c>
      <c r="BX29" s="14"/>
      <c r="BY29" s="14"/>
      <c r="BZ29" s="14"/>
      <c r="CA29" s="14"/>
      <c r="CB29" s="14"/>
      <c r="CC29" s="14"/>
    </row>
    <row r="30" spans="1:81" x14ac:dyDescent="0.2">
      <c r="A30" s="15" t="s">
        <v>114</v>
      </c>
      <c r="B30" s="15" t="s">
        <v>104</v>
      </c>
      <c r="C30" s="16" t="s">
        <v>70</v>
      </c>
      <c r="D30" s="41">
        <v>6322851</v>
      </c>
      <c r="E30" s="14">
        <v>518815</v>
      </c>
      <c r="F30" s="14">
        <v>415052</v>
      </c>
      <c r="G30" s="14">
        <v>793481</v>
      </c>
      <c r="H30" s="14">
        <v>389493</v>
      </c>
      <c r="I30" s="14">
        <v>377690</v>
      </c>
      <c r="J30" s="14">
        <v>188845</v>
      </c>
      <c r="K30" s="14">
        <v>678662</v>
      </c>
      <c r="L30" s="14">
        <v>389493</v>
      </c>
      <c r="M30" s="14">
        <v>1003240</v>
      </c>
      <c r="N30" s="14">
        <v>1078263</v>
      </c>
      <c r="O30" s="14">
        <v>489817</v>
      </c>
      <c r="P30" s="14">
        <v>0</v>
      </c>
      <c r="Q30" s="14">
        <v>3316593</v>
      </c>
      <c r="R30" s="14">
        <v>495719</v>
      </c>
      <c r="S30" s="14">
        <v>483916</v>
      </c>
      <c r="T30" s="14">
        <v>631451</v>
      </c>
      <c r="U30" s="14">
        <v>507521</v>
      </c>
      <c r="V30" s="14">
        <v>489817</v>
      </c>
      <c r="W30" s="14">
        <v>177042</v>
      </c>
      <c r="X30" s="14">
        <v>177042</v>
      </c>
      <c r="Y30" s="14">
        <v>354085</v>
      </c>
      <c r="Z30" s="14">
        <v>0</v>
      </c>
      <c r="AA30" s="14">
        <v>0</v>
      </c>
      <c r="AB30" s="14">
        <v>0</v>
      </c>
      <c r="AC30" s="14">
        <v>0</v>
      </c>
      <c r="AD30" s="14">
        <v>0</v>
      </c>
      <c r="AE30" s="14">
        <v>0</v>
      </c>
      <c r="AF30" s="14">
        <v>0</v>
      </c>
      <c r="AG30" s="14">
        <v>0</v>
      </c>
      <c r="AH30" s="14">
        <v>0</v>
      </c>
      <c r="AI30" s="14">
        <v>0</v>
      </c>
      <c r="AJ30" s="14">
        <v>0</v>
      </c>
      <c r="AK30" s="14">
        <v>0</v>
      </c>
      <c r="AL30" s="14">
        <v>0</v>
      </c>
      <c r="AM30" s="14">
        <v>0</v>
      </c>
      <c r="AN30" s="14">
        <v>0</v>
      </c>
      <c r="AO30" s="14">
        <v>0</v>
      </c>
      <c r="AP30" s="14">
        <v>0</v>
      </c>
      <c r="AQ30" s="14">
        <f t="shared" si="5"/>
        <v>0</v>
      </c>
      <c r="AR30" s="14">
        <v>0</v>
      </c>
      <c r="AS30" s="14">
        <v>0</v>
      </c>
      <c r="AT30" s="14">
        <v>0</v>
      </c>
      <c r="AU30" s="14">
        <v>0</v>
      </c>
      <c r="AV30" s="14">
        <v>0</v>
      </c>
      <c r="AW30" s="14">
        <v>0</v>
      </c>
      <c r="AX30" s="14">
        <v>0</v>
      </c>
      <c r="AY30" s="14">
        <v>0</v>
      </c>
      <c r="AZ30" s="14">
        <v>0</v>
      </c>
      <c r="BA30" s="14">
        <v>0</v>
      </c>
      <c r="BB30" s="14">
        <v>0</v>
      </c>
      <c r="BC30" s="14">
        <v>0</v>
      </c>
      <c r="BD30" s="14">
        <f t="shared" si="6"/>
        <v>0</v>
      </c>
      <c r="BE30" s="14">
        <v>0</v>
      </c>
      <c r="BF30" s="14">
        <v>0</v>
      </c>
      <c r="BG30" s="14">
        <v>0</v>
      </c>
      <c r="BH30" s="14">
        <v>0</v>
      </c>
      <c r="BI30" s="14">
        <v>0</v>
      </c>
      <c r="BJ30" s="14">
        <v>0</v>
      </c>
      <c r="BK30" s="14">
        <v>0</v>
      </c>
      <c r="BL30" s="14">
        <v>0</v>
      </c>
      <c r="BM30" s="14">
        <v>0</v>
      </c>
      <c r="BN30" s="14">
        <v>0</v>
      </c>
      <c r="BO30" s="14">
        <v>0</v>
      </c>
      <c r="BP30" s="14">
        <v>0</v>
      </c>
      <c r="BQ30" s="14">
        <f t="shared" si="2"/>
        <v>0</v>
      </c>
      <c r="BR30" s="14" t="s">
        <v>53</v>
      </c>
      <c r="BS30" s="14" t="s">
        <v>53</v>
      </c>
      <c r="BT30" s="14">
        <v>0</v>
      </c>
      <c r="BU30" s="14">
        <v>0</v>
      </c>
      <c r="BV30" s="14">
        <v>0</v>
      </c>
      <c r="BW30" s="14">
        <v>0</v>
      </c>
      <c r="BX30" s="14"/>
      <c r="BY30" s="14"/>
      <c r="BZ30" s="14"/>
      <c r="CA30" s="14"/>
      <c r="CB30" s="14"/>
      <c r="CC30" s="14"/>
    </row>
    <row r="31" spans="1:81" x14ac:dyDescent="0.2">
      <c r="A31" s="15" t="s">
        <v>114</v>
      </c>
      <c r="B31" s="15" t="s">
        <v>104</v>
      </c>
      <c r="C31" s="16" t="s">
        <v>71</v>
      </c>
      <c r="D31" s="41">
        <v>844231566</v>
      </c>
      <c r="E31" s="14">
        <v>49640262</v>
      </c>
      <c r="F31" s="14">
        <v>53374024</v>
      </c>
      <c r="G31" s="14">
        <v>52726968</v>
      </c>
      <c r="H31" s="14">
        <v>53897960</v>
      </c>
      <c r="I31" s="14">
        <v>67886981</v>
      </c>
      <c r="J31" s="14">
        <v>68516859</v>
      </c>
      <c r="K31" s="14">
        <v>90106159</v>
      </c>
      <c r="L31" s="14">
        <v>88751216</v>
      </c>
      <c r="M31" s="14">
        <v>81277483</v>
      </c>
      <c r="N31" s="14">
        <v>85430901</v>
      </c>
      <c r="O31" s="14">
        <v>81173089</v>
      </c>
      <c r="P31" s="14">
        <v>71449664</v>
      </c>
      <c r="Q31" s="14">
        <v>1167203736</v>
      </c>
      <c r="R31" s="14">
        <v>66184266</v>
      </c>
      <c r="S31" s="14">
        <v>42196771</v>
      </c>
      <c r="T31" s="14">
        <v>73607079</v>
      </c>
      <c r="U31" s="14">
        <v>77942519</v>
      </c>
      <c r="V31" s="14">
        <v>91665532</v>
      </c>
      <c r="W31" s="14">
        <v>88958897</v>
      </c>
      <c r="X31" s="14">
        <v>90708861</v>
      </c>
      <c r="Y31" s="14">
        <v>94651136</v>
      </c>
      <c r="Z31" s="14">
        <v>96334750</v>
      </c>
      <c r="AA31" s="14">
        <v>121526374</v>
      </c>
      <c r="AB31" s="14">
        <v>150155622</v>
      </c>
      <c r="AC31" s="14">
        <v>173271929</v>
      </c>
      <c r="AD31" s="14">
        <v>2178928383</v>
      </c>
      <c r="AE31" s="14">
        <v>162081105</v>
      </c>
      <c r="AF31" s="14">
        <v>153469856</v>
      </c>
      <c r="AG31" s="14">
        <v>151655644</v>
      </c>
      <c r="AH31" s="14">
        <v>130458531</v>
      </c>
      <c r="AI31" s="14">
        <v>140731363</v>
      </c>
      <c r="AJ31" s="14">
        <v>190287606</v>
      </c>
      <c r="AK31" s="14">
        <v>179959534</v>
      </c>
      <c r="AL31" s="14">
        <v>223767418</v>
      </c>
      <c r="AM31" s="14">
        <v>199135618</v>
      </c>
      <c r="AN31" s="14">
        <v>221557066</v>
      </c>
      <c r="AO31" s="14">
        <v>209922064</v>
      </c>
      <c r="AP31" s="14">
        <v>215902578</v>
      </c>
      <c r="AQ31" s="14">
        <f t="shared" si="5"/>
        <v>2440985098</v>
      </c>
      <c r="AR31" s="14">
        <v>205204474</v>
      </c>
      <c r="AS31" s="14">
        <v>162200545</v>
      </c>
      <c r="AT31" s="14">
        <v>204809718</v>
      </c>
      <c r="AU31" s="14">
        <v>198715056</v>
      </c>
      <c r="AV31" s="14">
        <v>199981946</v>
      </c>
      <c r="AW31" s="14">
        <v>194433325</v>
      </c>
      <c r="AX31" s="14">
        <v>192615176</v>
      </c>
      <c r="AY31" s="14">
        <v>200060725</v>
      </c>
      <c r="AZ31" s="14">
        <v>211585503</v>
      </c>
      <c r="BA31" s="14">
        <v>227075549</v>
      </c>
      <c r="BB31" s="14">
        <v>218874407</v>
      </c>
      <c r="BC31" s="14">
        <v>225428674</v>
      </c>
      <c r="BD31" s="14">
        <f t="shared" si="6"/>
        <v>2488397639</v>
      </c>
      <c r="BE31" s="14">
        <v>221465242</v>
      </c>
      <c r="BF31" s="14">
        <v>175575279</v>
      </c>
      <c r="BG31" s="14">
        <v>162755064</v>
      </c>
      <c r="BH31" s="14">
        <v>165610028</v>
      </c>
      <c r="BI31" s="14">
        <v>201265267</v>
      </c>
      <c r="BJ31" s="14">
        <v>198208550</v>
      </c>
      <c r="BK31" s="14">
        <v>229472146</v>
      </c>
      <c r="BL31" s="14">
        <v>236640351</v>
      </c>
      <c r="BM31" s="14">
        <v>246489080</v>
      </c>
      <c r="BN31" s="14">
        <v>244847483</v>
      </c>
      <c r="BO31" s="14">
        <v>247883782</v>
      </c>
      <c r="BP31" s="14">
        <v>158185367</v>
      </c>
      <c r="BQ31" s="14">
        <f t="shared" si="2"/>
        <v>1348975771</v>
      </c>
      <c r="BR31" s="14">
        <v>215921055</v>
      </c>
      <c r="BS31" s="14">
        <v>212101781</v>
      </c>
      <c r="BT31" s="14">
        <v>236648794</v>
      </c>
      <c r="BU31" s="14">
        <v>230591333</v>
      </c>
      <c r="BV31" s="14">
        <v>237406111</v>
      </c>
      <c r="BW31" s="14">
        <v>216306697</v>
      </c>
      <c r="BX31" s="14"/>
      <c r="BY31" s="14"/>
      <c r="BZ31" s="14"/>
      <c r="CA31" s="14"/>
      <c r="CB31" s="14"/>
      <c r="CC31" s="14"/>
    </row>
    <row r="32" spans="1:81" x14ac:dyDescent="0.2">
      <c r="A32" s="15" t="s">
        <v>115</v>
      </c>
      <c r="B32" s="15" t="s">
        <v>104</v>
      </c>
      <c r="C32" s="16" t="s">
        <v>73</v>
      </c>
      <c r="D32" s="14">
        <v>406012747</v>
      </c>
      <c r="E32" s="14">
        <v>25021266</v>
      </c>
      <c r="F32" s="14">
        <v>31096223</v>
      </c>
      <c r="G32" s="14">
        <v>29058565</v>
      </c>
      <c r="H32" s="14">
        <v>30832058</v>
      </c>
      <c r="I32" s="14">
        <v>29756097</v>
      </c>
      <c r="J32" s="14">
        <v>34507802</v>
      </c>
      <c r="K32" s="14">
        <v>41185458</v>
      </c>
      <c r="L32" s="14">
        <v>38898023</v>
      </c>
      <c r="M32" s="14">
        <v>38650417</v>
      </c>
      <c r="N32" s="14">
        <v>37674924</v>
      </c>
      <c r="O32" s="14">
        <v>36084035</v>
      </c>
      <c r="P32" s="14">
        <v>33247879</v>
      </c>
      <c r="Q32" s="14">
        <v>400515925</v>
      </c>
      <c r="R32" s="14">
        <v>37076222</v>
      </c>
      <c r="S32" s="14">
        <v>31980842</v>
      </c>
      <c r="T32" s="14">
        <v>34680656</v>
      </c>
      <c r="U32" s="14">
        <v>32850063</v>
      </c>
      <c r="V32" s="14">
        <v>33627611</v>
      </c>
      <c r="W32" s="14">
        <v>31870072</v>
      </c>
      <c r="X32" s="14">
        <v>37261484</v>
      </c>
      <c r="Y32" s="14">
        <v>37759830</v>
      </c>
      <c r="Z32" s="14">
        <v>34472653</v>
      </c>
      <c r="AA32" s="14">
        <v>36542385</v>
      </c>
      <c r="AB32" s="14">
        <v>22153808</v>
      </c>
      <c r="AC32" s="14">
        <v>30240299</v>
      </c>
      <c r="AD32" s="14">
        <v>369321166</v>
      </c>
      <c r="AE32" s="14">
        <v>23693006</v>
      </c>
      <c r="AF32" s="14">
        <v>27252428</v>
      </c>
      <c r="AG32" s="14">
        <v>34011328</v>
      </c>
      <c r="AH32" s="14">
        <v>27853962</v>
      </c>
      <c r="AI32" s="14">
        <v>29987612</v>
      </c>
      <c r="AJ32" s="14">
        <v>30005187</v>
      </c>
      <c r="AK32" s="14">
        <v>33774298</v>
      </c>
      <c r="AL32" s="14">
        <v>35088519</v>
      </c>
      <c r="AM32" s="14">
        <v>33992573</v>
      </c>
      <c r="AN32" s="14">
        <v>31709538</v>
      </c>
      <c r="AO32" s="14">
        <v>34384484</v>
      </c>
      <c r="AP32" s="14">
        <v>27568231</v>
      </c>
      <c r="AQ32" s="14">
        <f t="shared" si="5"/>
        <v>399159313</v>
      </c>
      <c r="AR32" s="14">
        <v>30108220</v>
      </c>
      <c r="AS32" s="14">
        <v>30993666</v>
      </c>
      <c r="AT32" s="14">
        <v>29339409</v>
      </c>
      <c r="AU32" s="14">
        <v>32321400</v>
      </c>
      <c r="AV32" s="14">
        <v>33222594</v>
      </c>
      <c r="AW32" s="14">
        <v>35394924</v>
      </c>
      <c r="AX32" s="14">
        <v>34137492</v>
      </c>
      <c r="AY32" s="14">
        <v>37939603</v>
      </c>
      <c r="AZ32" s="14">
        <v>36582649</v>
      </c>
      <c r="BA32" s="14">
        <v>37524016</v>
      </c>
      <c r="BB32" s="14">
        <v>34164652</v>
      </c>
      <c r="BC32" s="14">
        <v>27430688</v>
      </c>
      <c r="BD32" s="14">
        <f t="shared" si="6"/>
        <v>409068317</v>
      </c>
      <c r="BE32" s="14">
        <v>32280331</v>
      </c>
      <c r="BF32" s="14">
        <v>32413036</v>
      </c>
      <c r="BG32" s="14">
        <v>22015789</v>
      </c>
      <c r="BH32" s="14">
        <v>34776696</v>
      </c>
      <c r="BI32" s="14">
        <v>38813822</v>
      </c>
      <c r="BJ32" s="14">
        <v>35975094</v>
      </c>
      <c r="BK32" s="14">
        <v>33772093</v>
      </c>
      <c r="BL32" s="14">
        <v>36324975</v>
      </c>
      <c r="BM32" s="14">
        <v>34265900</v>
      </c>
      <c r="BN32" s="14">
        <v>42201389</v>
      </c>
      <c r="BO32" s="14">
        <v>36708183</v>
      </c>
      <c r="BP32" s="14">
        <v>29521009</v>
      </c>
      <c r="BQ32" s="14">
        <f t="shared" si="2"/>
        <v>220208207</v>
      </c>
      <c r="BR32" s="14">
        <v>35882849</v>
      </c>
      <c r="BS32" s="14">
        <v>30382099</v>
      </c>
      <c r="BT32" s="14">
        <v>39176060</v>
      </c>
      <c r="BU32" s="14">
        <v>39256930</v>
      </c>
      <c r="BV32" s="14">
        <v>39572747</v>
      </c>
      <c r="BW32" s="14">
        <v>35937522</v>
      </c>
      <c r="BX32" s="14"/>
      <c r="BY32" s="14"/>
      <c r="BZ32" s="14"/>
      <c r="CA32" s="14"/>
      <c r="CB32" s="14"/>
      <c r="CC32" s="14"/>
    </row>
    <row r="33" spans="1:81" x14ac:dyDescent="0.2">
      <c r="A33" s="15" t="s">
        <v>115</v>
      </c>
      <c r="B33" s="15" t="s">
        <v>104</v>
      </c>
      <c r="C33" s="16" t="s">
        <v>74</v>
      </c>
      <c r="D33" s="14">
        <v>268353756</v>
      </c>
      <c r="E33" s="14">
        <v>11125714</v>
      </c>
      <c r="F33" s="14">
        <v>14730836</v>
      </c>
      <c r="G33" s="14">
        <v>22055745</v>
      </c>
      <c r="H33" s="14">
        <v>21417587</v>
      </c>
      <c r="I33" s="14">
        <v>19434678</v>
      </c>
      <c r="J33" s="14">
        <v>25563960</v>
      </c>
      <c r="K33" s="14">
        <v>23592094</v>
      </c>
      <c r="L33" s="14">
        <v>30229781</v>
      </c>
      <c r="M33" s="14">
        <v>27228373</v>
      </c>
      <c r="N33" s="14">
        <v>23891311</v>
      </c>
      <c r="O33" s="14">
        <v>24944558</v>
      </c>
      <c r="P33" s="14">
        <v>24139119</v>
      </c>
      <c r="Q33" s="14">
        <v>310508595</v>
      </c>
      <c r="R33" s="14">
        <v>28589788</v>
      </c>
      <c r="S33" s="14">
        <v>23594240</v>
      </c>
      <c r="T33" s="14">
        <v>24919905</v>
      </c>
      <c r="U33" s="14">
        <v>23344695</v>
      </c>
      <c r="V33" s="14">
        <v>31976498</v>
      </c>
      <c r="W33" s="14">
        <v>18795045</v>
      </c>
      <c r="X33" s="14">
        <v>26501542</v>
      </c>
      <c r="Y33" s="14">
        <v>24642464</v>
      </c>
      <c r="Z33" s="14">
        <v>26107876</v>
      </c>
      <c r="AA33" s="14">
        <v>27610298</v>
      </c>
      <c r="AB33" s="14">
        <v>29377714</v>
      </c>
      <c r="AC33" s="14">
        <v>25048530</v>
      </c>
      <c r="AD33" s="14">
        <v>255138924</v>
      </c>
      <c r="AE33" s="14">
        <v>29037669</v>
      </c>
      <c r="AF33" s="14">
        <v>20837751</v>
      </c>
      <c r="AG33" s="14">
        <v>22022316</v>
      </c>
      <c r="AH33" s="14">
        <v>22468443</v>
      </c>
      <c r="AI33" s="14">
        <v>21611727</v>
      </c>
      <c r="AJ33" s="14">
        <v>22031745</v>
      </c>
      <c r="AK33" s="14">
        <v>15691852</v>
      </c>
      <c r="AL33" s="14">
        <v>11400157</v>
      </c>
      <c r="AM33" s="14">
        <v>20164956</v>
      </c>
      <c r="AN33" s="14">
        <v>30130241</v>
      </c>
      <c r="AO33" s="14">
        <v>25284496</v>
      </c>
      <c r="AP33" s="14">
        <v>14457571</v>
      </c>
      <c r="AQ33" s="14">
        <f t="shared" si="5"/>
        <v>245003344</v>
      </c>
      <c r="AR33" s="14">
        <v>24320952</v>
      </c>
      <c r="AS33" s="14">
        <v>20734556</v>
      </c>
      <c r="AT33" s="14">
        <v>24555766</v>
      </c>
      <c r="AU33" s="14">
        <v>10913353</v>
      </c>
      <c r="AV33" s="14">
        <v>19713320</v>
      </c>
      <c r="AW33" s="14">
        <v>21634621</v>
      </c>
      <c r="AX33" s="14">
        <v>22731986</v>
      </c>
      <c r="AY33" s="14">
        <v>24647846</v>
      </c>
      <c r="AZ33" s="14">
        <v>19582849</v>
      </c>
      <c r="BA33" s="14">
        <v>21916588</v>
      </c>
      <c r="BB33" s="14">
        <v>14562899</v>
      </c>
      <c r="BC33" s="14">
        <v>19688608</v>
      </c>
      <c r="BD33" s="14">
        <f t="shared" si="6"/>
        <v>264669342</v>
      </c>
      <c r="BE33" s="14">
        <v>20505114</v>
      </c>
      <c r="BF33" s="14">
        <v>23210996</v>
      </c>
      <c r="BG33" s="14">
        <v>18758407</v>
      </c>
      <c r="BH33" s="14">
        <v>17424984</v>
      </c>
      <c r="BI33" s="14">
        <v>24623111</v>
      </c>
      <c r="BJ33" s="14">
        <v>18618729</v>
      </c>
      <c r="BK33" s="14">
        <v>18058073</v>
      </c>
      <c r="BL33" s="14">
        <v>22284230</v>
      </c>
      <c r="BM33" s="14">
        <v>22391212</v>
      </c>
      <c r="BN33" s="14">
        <v>28358231</v>
      </c>
      <c r="BO33" s="14">
        <v>25170330</v>
      </c>
      <c r="BP33" s="14">
        <v>25265925</v>
      </c>
      <c r="BQ33" s="14">
        <f t="shared" si="2"/>
        <v>152577608</v>
      </c>
      <c r="BR33" s="14">
        <v>22026355</v>
      </c>
      <c r="BS33" s="14">
        <v>24392857</v>
      </c>
      <c r="BT33" s="14">
        <v>27157676</v>
      </c>
      <c r="BU33" s="14">
        <v>26964901</v>
      </c>
      <c r="BV33" s="14">
        <v>25512579</v>
      </c>
      <c r="BW33" s="14">
        <v>26523240</v>
      </c>
      <c r="BX33" s="14"/>
      <c r="BY33" s="14"/>
      <c r="BZ33" s="14"/>
      <c r="CA33" s="14"/>
      <c r="CB33" s="14"/>
      <c r="CC33" s="14"/>
    </row>
    <row r="34" spans="1:81" x14ac:dyDescent="0.2">
      <c r="A34" s="15" t="s">
        <v>114</v>
      </c>
      <c r="B34" s="15" t="s">
        <v>104</v>
      </c>
      <c r="C34" s="16" t="s">
        <v>75</v>
      </c>
      <c r="D34" s="41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>
        <f t="shared" si="5"/>
        <v>0</v>
      </c>
      <c r="AR34" s="14">
        <v>0</v>
      </c>
      <c r="AS34" s="14">
        <v>0</v>
      </c>
      <c r="AT34" s="14">
        <v>0</v>
      </c>
      <c r="AU34" s="14">
        <v>0</v>
      </c>
      <c r="AV34" s="14">
        <v>0</v>
      </c>
      <c r="AW34" s="14">
        <v>0</v>
      </c>
      <c r="AX34" s="14">
        <v>0</v>
      </c>
      <c r="AY34" s="14">
        <v>0</v>
      </c>
      <c r="AZ34" s="14">
        <v>0</v>
      </c>
      <c r="BA34" s="14">
        <v>0</v>
      </c>
      <c r="BB34" s="14">
        <v>0</v>
      </c>
      <c r="BC34" s="14">
        <v>0</v>
      </c>
      <c r="BD34" s="14">
        <f t="shared" si="6"/>
        <v>0</v>
      </c>
      <c r="BE34" s="14">
        <v>0</v>
      </c>
      <c r="BF34" s="14">
        <v>0</v>
      </c>
      <c r="BG34" s="14">
        <v>0</v>
      </c>
      <c r="BH34" s="14">
        <v>0</v>
      </c>
      <c r="BI34" s="14">
        <v>0</v>
      </c>
      <c r="BJ34" s="14">
        <v>0</v>
      </c>
      <c r="BK34" s="14">
        <v>0</v>
      </c>
      <c r="BL34" s="14">
        <v>0</v>
      </c>
      <c r="BM34" s="14">
        <v>0</v>
      </c>
      <c r="BN34" s="14">
        <v>0</v>
      </c>
      <c r="BO34" s="14">
        <v>0</v>
      </c>
      <c r="BP34" s="14">
        <v>0</v>
      </c>
      <c r="BQ34" s="14">
        <f t="shared" si="2"/>
        <v>0</v>
      </c>
      <c r="BR34" s="14" t="s">
        <v>53</v>
      </c>
      <c r="BS34" s="14" t="s">
        <v>53</v>
      </c>
      <c r="BT34" s="14">
        <v>0</v>
      </c>
      <c r="BU34" s="14">
        <v>0</v>
      </c>
      <c r="BV34" s="14">
        <v>0</v>
      </c>
      <c r="BW34" s="14">
        <v>0</v>
      </c>
      <c r="BX34" s="14"/>
      <c r="BY34" s="14"/>
      <c r="BZ34" s="14"/>
      <c r="CA34" s="14"/>
      <c r="CB34" s="14"/>
      <c r="CC34" s="14"/>
    </row>
    <row r="35" spans="1:81" x14ac:dyDescent="0.2">
      <c r="A35" s="15" t="s">
        <v>116</v>
      </c>
      <c r="B35" s="15" t="s">
        <v>104</v>
      </c>
      <c r="C35" s="16" t="s">
        <v>77</v>
      </c>
      <c r="D35" s="14">
        <v>112605614</v>
      </c>
      <c r="E35" s="14">
        <v>8654285</v>
      </c>
      <c r="F35" s="14">
        <v>5996943</v>
      </c>
      <c r="G35" s="14">
        <v>7605219</v>
      </c>
      <c r="H35" s="14">
        <v>8033596</v>
      </c>
      <c r="I35" s="14">
        <v>10460080</v>
      </c>
      <c r="J35" s="14">
        <v>10554157</v>
      </c>
      <c r="K35" s="14">
        <v>11605112</v>
      </c>
      <c r="L35" s="14">
        <v>12365736</v>
      </c>
      <c r="M35" s="14">
        <v>10089216</v>
      </c>
      <c r="N35" s="14">
        <v>9332464</v>
      </c>
      <c r="O35" s="14">
        <v>9337280</v>
      </c>
      <c r="P35" s="14">
        <v>8571526</v>
      </c>
      <c r="Q35" s="14">
        <v>138588620</v>
      </c>
      <c r="R35" s="14">
        <v>10252237</v>
      </c>
      <c r="S35" s="14">
        <v>10657173</v>
      </c>
      <c r="T35" s="14">
        <v>10507877</v>
      </c>
      <c r="U35" s="14">
        <v>10259738</v>
      </c>
      <c r="V35" s="14">
        <v>12089552</v>
      </c>
      <c r="W35" s="14">
        <v>13082477</v>
      </c>
      <c r="X35" s="14">
        <v>12270250</v>
      </c>
      <c r="Y35" s="14">
        <v>12224950</v>
      </c>
      <c r="Z35" s="14">
        <v>12088373</v>
      </c>
      <c r="AA35" s="14">
        <v>11726467</v>
      </c>
      <c r="AB35" s="14">
        <v>11907335</v>
      </c>
      <c r="AC35" s="14">
        <v>11522191</v>
      </c>
      <c r="AD35" s="14">
        <v>151769895</v>
      </c>
      <c r="AE35" s="14">
        <v>11811008</v>
      </c>
      <c r="AF35" s="14">
        <v>11045769</v>
      </c>
      <c r="AG35" s="14">
        <v>11749875</v>
      </c>
      <c r="AH35" s="14">
        <v>12837948</v>
      </c>
      <c r="AI35" s="14">
        <v>14275751</v>
      </c>
      <c r="AJ35" s="14">
        <v>12224975</v>
      </c>
      <c r="AK35" s="14">
        <v>12901107</v>
      </c>
      <c r="AL35" s="14">
        <v>13060754</v>
      </c>
      <c r="AM35" s="14">
        <v>13039535</v>
      </c>
      <c r="AN35" s="14">
        <v>13480931</v>
      </c>
      <c r="AO35" s="14">
        <v>12660792</v>
      </c>
      <c r="AP35" s="14">
        <v>12681450</v>
      </c>
      <c r="AQ35" s="14">
        <f t="shared" si="5"/>
        <v>117820494</v>
      </c>
      <c r="AR35" s="14">
        <v>8041064</v>
      </c>
      <c r="AS35" s="14">
        <v>5543822</v>
      </c>
      <c r="AT35" s="14">
        <v>7739533</v>
      </c>
      <c r="AU35" s="14">
        <v>10358154</v>
      </c>
      <c r="AV35" s="14">
        <v>10314870</v>
      </c>
      <c r="AW35" s="14">
        <v>12220594</v>
      </c>
      <c r="AX35" s="14">
        <v>14084214</v>
      </c>
      <c r="AY35" s="14">
        <v>13465750</v>
      </c>
      <c r="AZ35" s="14">
        <v>12336298</v>
      </c>
      <c r="BA35" s="14">
        <v>11216516</v>
      </c>
      <c r="BB35" s="14">
        <v>9628252</v>
      </c>
      <c r="BC35" s="14">
        <v>2871427</v>
      </c>
      <c r="BD35" s="14">
        <f t="shared" si="6"/>
        <v>87288883</v>
      </c>
      <c r="BE35" s="14">
        <v>4717469</v>
      </c>
      <c r="BF35" s="14">
        <v>8886288</v>
      </c>
      <c r="BG35" s="14">
        <v>6956271</v>
      </c>
      <c r="BH35" s="14">
        <v>12504445</v>
      </c>
      <c r="BI35" s="14">
        <v>8637286</v>
      </c>
      <c r="BJ35" s="14">
        <v>7780446</v>
      </c>
      <c r="BK35" s="14">
        <v>10197150</v>
      </c>
      <c r="BL35" s="14">
        <v>11211115</v>
      </c>
      <c r="BM35" s="14">
        <v>11035614</v>
      </c>
      <c r="BN35" s="14">
        <v>1219936</v>
      </c>
      <c r="BO35" s="14">
        <v>0</v>
      </c>
      <c r="BP35" s="14">
        <v>4142863</v>
      </c>
      <c r="BQ35" s="14">
        <f t="shared" si="2"/>
        <v>52797288</v>
      </c>
      <c r="BR35" s="14">
        <v>4186979</v>
      </c>
      <c r="BS35" s="14">
        <v>8048101</v>
      </c>
      <c r="BT35" s="14">
        <v>9409452</v>
      </c>
      <c r="BU35" s="14">
        <v>10241687</v>
      </c>
      <c r="BV35" s="14">
        <v>10999764</v>
      </c>
      <c r="BW35" s="14">
        <v>9911305</v>
      </c>
      <c r="BX35" s="14"/>
      <c r="BY35" s="14"/>
      <c r="BZ35" s="14"/>
      <c r="CA35" s="14"/>
      <c r="CB35" s="14"/>
      <c r="CC35" s="14"/>
    </row>
    <row r="36" spans="1:81" x14ac:dyDescent="0.2">
      <c r="A36" s="15" t="s">
        <v>114</v>
      </c>
      <c r="B36" s="15" t="s">
        <v>104</v>
      </c>
      <c r="C36" s="16" t="s">
        <v>78</v>
      </c>
      <c r="D36" s="41">
        <v>2840497</v>
      </c>
      <c r="E36" s="14">
        <v>76988</v>
      </c>
      <c r="F36" s="14">
        <v>1044257</v>
      </c>
      <c r="G36" s="14">
        <v>0</v>
      </c>
      <c r="H36" s="14">
        <v>1719252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  <c r="P36" s="14">
        <v>0</v>
      </c>
      <c r="Q36" s="14">
        <v>0</v>
      </c>
      <c r="R36" s="14">
        <v>0</v>
      </c>
      <c r="S36" s="14">
        <v>0</v>
      </c>
      <c r="T36" s="14">
        <v>0</v>
      </c>
      <c r="U36" s="14">
        <v>0</v>
      </c>
      <c r="V36" s="14">
        <v>0</v>
      </c>
      <c r="W36" s="14">
        <v>0</v>
      </c>
      <c r="X36" s="14">
        <v>0</v>
      </c>
      <c r="Y36" s="14">
        <v>0</v>
      </c>
      <c r="Z36" s="14">
        <v>0</v>
      </c>
      <c r="AA36" s="14">
        <v>0</v>
      </c>
      <c r="AB36" s="14">
        <v>0</v>
      </c>
      <c r="AC36" s="14">
        <v>0</v>
      </c>
      <c r="AD36" s="14">
        <v>24807</v>
      </c>
      <c r="AE36" s="14">
        <v>0</v>
      </c>
      <c r="AF36" s="14">
        <v>0</v>
      </c>
      <c r="AG36" s="14">
        <v>0</v>
      </c>
      <c r="AH36" s="14">
        <v>0</v>
      </c>
      <c r="AI36" s="14">
        <v>0</v>
      </c>
      <c r="AJ36" s="14">
        <v>0</v>
      </c>
      <c r="AK36" s="14">
        <v>0</v>
      </c>
      <c r="AL36" s="14">
        <v>24807</v>
      </c>
      <c r="AM36" s="14">
        <v>0</v>
      </c>
      <c r="AN36" s="14">
        <v>0</v>
      </c>
      <c r="AO36" s="14">
        <v>0</v>
      </c>
      <c r="AP36" s="14">
        <v>0</v>
      </c>
      <c r="AQ36" s="14">
        <f t="shared" si="5"/>
        <v>0</v>
      </c>
      <c r="AR36" s="14">
        <v>0</v>
      </c>
      <c r="AS36" s="14">
        <v>0</v>
      </c>
      <c r="AT36" s="14">
        <v>0</v>
      </c>
      <c r="AU36" s="14">
        <v>0</v>
      </c>
      <c r="AV36" s="14">
        <v>0</v>
      </c>
      <c r="AW36" s="14">
        <v>0</v>
      </c>
      <c r="AX36" s="14">
        <v>0</v>
      </c>
      <c r="AY36" s="14">
        <v>0</v>
      </c>
      <c r="AZ36" s="14">
        <v>0</v>
      </c>
      <c r="BA36" s="14">
        <v>0</v>
      </c>
      <c r="BB36" s="14">
        <v>0</v>
      </c>
      <c r="BC36" s="14">
        <v>0</v>
      </c>
      <c r="BD36" s="14">
        <f t="shared" si="6"/>
        <v>7586</v>
      </c>
      <c r="BE36" s="14">
        <v>0</v>
      </c>
      <c r="BF36" s="14">
        <v>0</v>
      </c>
      <c r="BG36" s="14">
        <v>0</v>
      </c>
      <c r="BH36" s="14">
        <v>0</v>
      </c>
      <c r="BI36" s="14">
        <v>0</v>
      </c>
      <c r="BJ36" s="14">
        <v>0</v>
      </c>
      <c r="BK36" s="14">
        <v>0</v>
      </c>
      <c r="BL36" s="14">
        <v>0</v>
      </c>
      <c r="BM36" s="14">
        <v>0</v>
      </c>
      <c r="BN36" s="14">
        <v>0</v>
      </c>
      <c r="BO36" s="14">
        <v>7586</v>
      </c>
      <c r="BP36" s="14">
        <v>0</v>
      </c>
      <c r="BQ36" s="14">
        <f t="shared" si="2"/>
        <v>0</v>
      </c>
      <c r="BR36" s="14" t="s">
        <v>53</v>
      </c>
      <c r="BS36" s="14" t="s">
        <v>53</v>
      </c>
      <c r="BT36" s="14">
        <v>0</v>
      </c>
      <c r="BU36" s="14">
        <v>0</v>
      </c>
      <c r="BV36" s="14">
        <v>0</v>
      </c>
      <c r="BW36" s="14">
        <v>0</v>
      </c>
      <c r="BX36" s="14"/>
      <c r="BY36" s="14"/>
      <c r="BZ36" s="14"/>
      <c r="CA36" s="14"/>
      <c r="CB36" s="14"/>
      <c r="CC36" s="14"/>
    </row>
    <row r="37" spans="1:81" x14ac:dyDescent="0.2">
      <c r="A37" s="15" t="s">
        <v>114</v>
      </c>
      <c r="B37" s="15" t="s">
        <v>104</v>
      </c>
      <c r="C37" s="16" t="s">
        <v>79</v>
      </c>
      <c r="D37" s="41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>
        <f t="shared" si="5"/>
        <v>0</v>
      </c>
      <c r="AR37" s="14">
        <v>0</v>
      </c>
      <c r="AS37" s="14">
        <v>0</v>
      </c>
      <c r="AT37" s="14">
        <v>0</v>
      </c>
      <c r="AU37" s="14">
        <v>0</v>
      </c>
      <c r="AV37" s="14">
        <v>0</v>
      </c>
      <c r="AW37" s="14">
        <v>0</v>
      </c>
      <c r="AX37" s="14">
        <v>0</v>
      </c>
      <c r="AY37" s="14">
        <v>0</v>
      </c>
      <c r="AZ37" s="14">
        <v>0</v>
      </c>
      <c r="BA37" s="14">
        <v>0</v>
      </c>
      <c r="BB37" s="14">
        <v>0</v>
      </c>
      <c r="BC37" s="14">
        <v>0</v>
      </c>
      <c r="BD37" s="14">
        <f t="shared" si="6"/>
        <v>0</v>
      </c>
      <c r="BE37" s="14">
        <v>0</v>
      </c>
      <c r="BF37" s="14">
        <v>0</v>
      </c>
      <c r="BG37" s="14">
        <v>0</v>
      </c>
      <c r="BH37" s="14">
        <v>0</v>
      </c>
      <c r="BI37" s="14">
        <v>0</v>
      </c>
      <c r="BJ37" s="14">
        <v>0</v>
      </c>
      <c r="BK37" s="14">
        <v>0</v>
      </c>
      <c r="BL37" s="14">
        <v>0</v>
      </c>
      <c r="BM37" s="14">
        <v>0</v>
      </c>
      <c r="BN37" s="14">
        <v>0</v>
      </c>
      <c r="BO37" s="14">
        <v>0</v>
      </c>
      <c r="BP37" s="14">
        <v>0</v>
      </c>
      <c r="BQ37" s="14">
        <f t="shared" si="2"/>
        <v>0</v>
      </c>
      <c r="BR37" s="14" t="s">
        <v>53</v>
      </c>
      <c r="BS37" s="14" t="s">
        <v>53</v>
      </c>
      <c r="BT37" s="14">
        <v>0</v>
      </c>
      <c r="BU37" s="14">
        <v>0</v>
      </c>
      <c r="BV37" s="14">
        <v>0</v>
      </c>
      <c r="BW37" s="14">
        <v>0</v>
      </c>
      <c r="BX37" s="14"/>
      <c r="BY37" s="14"/>
      <c r="BZ37" s="14"/>
      <c r="CA37" s="14"/>
      <c r="CB37" s="14"/>
      <c r="CC37" s="14"/>
    </row>
    <row r="38" spans="1:81" x14ac:dyDescent="0.2">
      <c r="A38" s="15" t="s">
        <v>116</v>
      </c>
      <c r="B38" s="15" t="s">
        <v>104</v>
      </c>
      <c r="C38" s="16" t="s">
        <v>80</v>
      </c>
      <c r="D38" s="14">
        <v>47330638</v>
      </c>
      <c r="E38" s="14">
        <v>3327398</v>
      </c>
      <c r="F38" s="14">
        <v>6986037</v>
      </c>
      <c r="G38" s="14">
        <v>4584030</v>
      </c>
      <c r="H38" s="14">
        <v>4964952</v>
      </c>
      <c r="I38" s="14">
        <v>1503263</v>
      </c>
      <c r="J38" s="14">
        <v>1511249</v>
      </c>
      <c r="K38" s="14">
        <v>5233055</v>
      </c>
      <c r="L38" s="14">
        <v>4497976</v>
      </c>
      <c r="M38" s="14">
        <v>3004817</v>
      </c>
      <c r="N38" s="14">
        <v>6236193</v>
      </c>
      <c r="O38" s="14">
        <v>2705094</v>
      </c>
      <c r="P38" s="14">
        <v>2776574</v>
      </c>
      <c r="Q38" s="14">
        <v>99355137</v>
      </c>
      <c r="R38" s="14">
        <v>1351774</v>
      </c>
      <c r="S38" s="14">
        <v>2991537</v>
      </c>
      <c r="T38" s="14">
        <v>5472342</v>
      </c>
      <c r="U38" s="14">
        <v>7362522</v>
      </c>
      <c r="V38" s="14">
        <v>9456398</v>
      </c>
      <c r="W38" s="14">
        <v>9641139</v>
      </c>
      <c r="X38" s="14">
        <v>9942469</v>
      </c>
      <c r="Y38" s="14">
        <v>11664983</v>
      </c>
      <c r="Z38" s="14">
        <v>11504929</v>
      </c>
      <c r="AA38" s="14">
        <v>11336617</v>
      </c>
      <c r="AB38" s="14">
        <v>9598729</v>
      </c>
      <c r="AC38" s="14">
        <v>9031698</v>
      </c>
      <c r="AD38" s="14">
        <v>115396150</v>
      </c>
      <c r="AE38" s="14">
        <v>9637956</v>
      </c>
      <c r="AF38" s="14">
        <v>5899283</v>
      </c>
      <c r="AG38" s="14">
        <v>8720726</v>
      </c>
      <c r="AH38" s="14">
        <v>8202174</v>
      </c>
      <c r="AI38" s="14">
        <v>12111783</v>
      </c>
      <c r="AJ38" s="14">
        <v>11978353</v>
      </c>
      <c r="AK38" s="14">
        <v>14318690</v>
      </c>
      <c r="AL38" s="14">
        <v>13109318</v>
      </c>
      <c r="AM38" s="14">
        <v>7393163</v>
      </c>
      <c r="AN38" s="14">
        <v>6295433</v>
      </c>
      <c r="AO38" s="14">
        <v>7951065</v>
      </c>
      <c r="AP38" s="14">
        <v>9778206</v>
      </c>
      <c r="AQ38" s="14">
        <f t="shared" si="5"/>
        <v>105887774</v>
      </c>
      <c r="AR38" s="14">
        <v>9015743</v>
      </c>
      <c r="AS38" s="14">
        <v>10242271</v>
      </c>
      <c r="AT38" s="14">
        <v>3931707</v>
      </c>
      <c r="AU38" s="14">
        <v>7929702</v>
      </c>
      <c r="AV38" s="14">
        <v>9522398</v>
      </c>
      <c r="AW38" s="14">
        <v>12974512</v>
      </c>
      <c r="AX38" s="14">
        <v>9976710</v>
      </c>
      <c r="AY38" s="14">
        <v>11571206</v>
      </c>
      <c r="AZ38" s="14">
        <v>9803417</v>
      </c>
      <c r="BA38" s="14">
        <v>12906107</v>
      </c>
      <c r="BB38" s="14">
        <v>6469831</v>
      </c>
      <c r="BC38" s="14">
        <v>1544170</v>
      </c>
      <c r="BD38" s="14">
        <f t="shared" si="6"/>
        <v>55315016</v>
      </c>
      <c r="BE38" s="14">
        <v>8882776</v>
      </c>
      <c r="BF38" s="14">
        <v>1277841</v>
      </c>
      <c r="BG38" s="14">
        <v>10240956</v>
      </c>
      <c r="BH38" s="14">
        <v>8534986</v>
      </c>
      <c r="BI38" s="14">
        <v>2059951</v>
      </c>
      <c r="BJ38" s="14">
        <v>3489001</v>
      </c>
      <c r="BK38" s="14">
        <v>5467017</v>
      </c>
      <c r="BL38" s="14">
        <v>1948860</v>
      </c>
      <c r="BM38" s="14">
        <v>2509488</v>
      </c>
      <c r="BN38" s="14">
        <v>0</v>
      </c>
      <c r="BO38" s="14">
        <v>4688048</v>
      </c>
      <c r="BP38" s="14">
        <v>6216092</v>
      </c>
      <c r="BQ38" s="14">
        <f t="shared" si="2"/>
        <v>42313084</v>
      </c>
      <c r="BR38" s="14">
        <v>4645473</v>
      </c>
      <c r="BS38" s="14">
        <v>1516090</v>
      </c>
      <c r="BT38" s="14">
        <v>8539391</v>
      </c>
      <c r="BU38" s="14">
        <v>6853327</v>
      </c>
      <c r="BV38" s="14">
        <v>11573945</v>
      </c>
      <c r="BW38" s="14">
        <v>9184858</v>
      </c>
      <c r="BX38" s="14"/>
      <c r="BY38" s="14"/>
      <c r="BZ38" s="14"/>
      <c r="CA38" s="14"/>
      <c r="CB38" s="14"/>
      <c r="CC38" s="14"/>
    </row>
    <row r="39" spans="1:81" s="19" customFormat="1" x14ac:dyDescent="0.2">
      <c r="A39" s="22" t="s">
        <v>117</v>
      </c>
      <c r="B39" s="22" t="s">
        <v>104</v>
      </c>
      <c r="C39" s="23" t="s">
        <v>82</v>
      </c>
      <c r="D39" s="24">
        <v>4329997668</v>
      </c>
      <c r="E39" s="24">
        <v>304528192</v>
      </c>
      <c r="F39" s="24">
        <v>313673640</v>
      </c>
      <c r="G39" s="24">
        <v>344908453</v>
      </c>
      <c r="H39" s="24">
        <v>326612966</v>
      </c>
      <c r="I39" s="24">
        <v>352501885</v>
      </c>
      <c r="J39" s="24">
        <v>383092123</v>
      </c>
      <c r="K39" s="24">
        <v>390003184</v>
      </c>
      <c r="L39" s="24">
        <v>402937368</v>
      </c>
      <c r="M39" s="24">
        <v>418991251</v>
      </c>
      <c r="N39" s="24">
        <v>410548983</v>
      </c>
      <c r="O39" s="24">
        <v>346348451</v>
      </c>
      <c r="P39" s="24">
        <v>335851172</v>
      </c>
      <c r="Q39" s="24">
        <v>4364294369</v>
      </c>
      <c r="R39" s="24">
        <v>359972756</v>
      </c>
      <c r="S39" s="24">
        <v>333181393</v>
      </c>
      <c r="T39" s="24">
        <v>354093247</v>
      </c>
      <c r="U39" s="24">
        <v>310523490</v>
      </c>
      <c r="V39" s="24">
        <v>351239704</v>
      </c>
      <c r="W39" s="24">
        <v>359251788</v>
      </c>
      <c r="X39" s="24">
        <v>405107140</v>
      </c>
      <c r="Y39" s="24">
        <v>405437501</v>
      </c>
      <c r="Z39" s="24">
        <v>373229591</v>
      </c>
      <c r="AA39" s="24">
        <v>435920450</v>
      </c>
      <c r="AB39" s="24">
        <v>343304428</v>
      </c>
      <c r="AC39" s="24">
        <v>333032881</v>
      </c>
      <c r="AD39" s="24">
        <v>4539791154</v>
      </c>
      <c r="AE39" s="24">
        <v>343267519</v>
      </c>
      <c r="AF39" s="24">
        <v>358307727</v>
      </c>
      <c r="AG39" s="24">
        <v>366140998</v>
      </c>
      <c r="AH39" s="24">
        <v>317020236</v>
      </c>
      <c r="AI39" s="24">
        <v>323028589</v>
      </c>
      <c r="AJ39" s="24">
        <v>419617759</v>
      </c>
      <c r="AK39" s="24">
        <v>424872105</v>
      </c>
      <c r="AL39" s="24">
        <v>414196825</v>
      </c>
      <c r="AM39" s="24">
        <v>420478374</v>
      </c>
      <c r="AN39" s="24">
        <v>395863207</v>
      </c>
      <c r="AO39" s="24">
        <v>375879340</v>
      </c>
      <c r="AP39" s="24">
        <v>381118475</v>
      </c>
      <c r="AQ39" s="24">
        <f t="shared" si="5"/>
        <v>4688349715</v>
      </c>
      <c r="AR39" s="24">
        <v>385145746</v>
      </c>
      <c r="AS39" s="24">
        <v>368105207</v>
      </c>
      <c r="AT39" s="24">
        <v>364211564</v>
      </c>
      <c r="AU39" s="24">
        <v>347685044</v>
      </c>
      <c r="AV39" s="24">
        <v>383328748</v>
      </c>
      <c r="AW39" s="24">
        <v>396563898</v>
      </c>
      <c r="AX39" s="24">
        <v>438705982</v>
      </c>
      <c r="AY39" s="24">
        <v>443071275</v>
      </c>
      <c r="AZ39" s="24">
        <v>422165135</v>
      </c>
      <c r="BA39" s="24">
        <v>427616642</v>
      </c>
      <c r="BB39" s="24">
        <v>370226675</v>
      </c>
      <c r="BC39" s="24">
        <v>341523799</v>
      </c>
      <c r="BD39" s="24">
        <f t="shared" si="6"/>
        <v>4367273976</v>
      </c>
      <c r="BE39" s="24">
        <v>357433980</v>
      </c>
      <c r="BF39" s="24">
        <v>358491852</v>
      </c>
      <c r="BG39" s="24">
        <v>276223203</v>
      </c>
      <c r="BH39" s="24">
        <v>202531893</v>
      </c>
      <c r="BI39" s="24">
        <v>342914323</v>
      </c>
      <c r="BJ39" s="24">
        <v>335571002</v>
      </c>
      <c r="BK39" s="24">
        <v>386149519</v>
      </c>
      <c r="BL39" s="24">
        <v>384691302</v>
      </c>
      <c r="BM39" s="24">
        <v>428047414</v>
      </c>
      <c r="BN39" s="24">
        <v>456429525</v>
      </c>
      <c r="BO39" s="24">
        <v>428881688</v>
      </c>
      <c r="BP39" s="24">
        <v>409908275</v>
      </c>
      <c r="BQ39" s="24">
        <f t="shared" si="2"/>
        <v>2553714745</v>
      </c>
      <c r="BR39" s="24">
        <v>413447622</v>
      </c>
      <c r="BS39" s="24">
        <v>415119052</v>
      </c>
      <c r="BT39" s="24">
        <v>419057494</v>
      </c>
      <c r="BU39" s="24">
        <v>410499497</v>
      </c>
      <c r="BV39" s="24">
        <v>446948719</v>
      </c>
      <c r="BW39" s="24">
        <v>448642361</v>
      </c>
      <c r="BX39" s="24"/>
      <c r="BY39" s="24"/>
      <c r="BZ39" s="24"/>
      <c r="CA39" s="24"/>
      <c r="CB39" s="24"/>
      <c r="CC39" s="24"/>
    </row>
    <row r="40" spans="1:81" s="19" customFormat="1" x14ac:dyDescent="0.2">
      <c r="A40" s="22"/>
      <c r="B40" s="22" t="s">
        <v>104</v>
      </c>
      <c r="C40" s="23" t="s">
        <v>83</v>
      </c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>
        <f t="shared" si="5"/>
        <v>3</v>
      </c>
      <c r="AR40" s="24">
        <v>0</v>
      </c>
      <c r="AS40" s="24">
        <v>0</v>
      </c>
      <c r="AT40" s="24">
        <v>0</v>
      </c>
      <c r="AU40" s="24">
        <v>0</v>
      </c>
      <c r="AV40" s="24">
        <v>0</v>
      </c>
      <c r="AW40" s="24">
        <v>0</v>
      </c>
      <c r="AX40" s="24">
        <v>0</v>
      </c>
      <c r="AY40" s="24">
        <v>0</v>
      </c>
      <c r="AZ40" s="24">
        <v>0</v>
      </c>
      <c r="BA40" s="24">
        <v>1</v>
      </c>
      <c r="BB40" s="24">
        <v>0</v>
      </c>
      <c r="BC40" s="24">
        <v>2</v>
      </c>
      <c r="BD40" s="24">
        <f t="shared" si="6"/>
        <v>46</v>
      </c>
      <c r="BE40" s="24">
        <v>2</v>
      </c>
      <c r="BF40" s="24">
        <v>4</v>
      </c>
      <c r="BG40" s="24">
        <v>4</v>
      </c>
      <c r="BH40" s="24">
        <v>4</v>
      </c>
      <c r="BI40" s="24">
        <v>4</v>
      </c>
      <c r="BJ40" s="24">
        <v>4</v>
      </c>
      <c r="BK40" s="24">
        <v>4</v>
      </c>
      <c r="BL40" s="24">
        <v>4</v>
      </c>
      <c r="BM40" s="24">
        <v>4</v>
      </c>
      <c r="BN40" s="24">
        <v>4</v>
      </c>
      <c r="BO40" s="24">
        <v>4</v>
      </c>
      <c r="BP40" s="24">
        <v>4</v>
      </c>
      <c r="BQ40" s="24">
        <f t="shared" si="2"/>
        <v>21</v>
      </c>
      <c r="BR40" s="24">
        <v>6</v>
      </c>
      <c r="BS40" s="24">
        <v>4</v>
      </c>
      <c r="BT40" s="24">
        <v>4</v>
      </c>
      <c r="BU40" s="24">
        <v>3</v>
      </c>
      <c r="BV40" s="24">
        <v>3</v>
      </c>
      <c r="BW40" s="24">
        <v>1</v>
      </c>
      <c r="BX40" s="24"/>
      <c r="BY40" s="24"/>
      <c r="BZ40" s="24"/>
      <c r="CA40" s="24"/>
      <c r="CB40" s="24"/>
      <c r="CC40" s="24"/>
    </row>
    <row r="41" spans="1:81" x14ac:dyDescent="0.2">
      <c r="A41" s="20"/>
      <c r="B41" s="20" t="s">
        <v>118</v>
      </c>
      <c r="C41" s="20" t="s">
        <v>44</v>
      </c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>
        <f t="shared" si="5"/>
        <v>44893337961</v>
      </c>
      <c r="AR41" s="21">
        <v>3120274334</v>
      </c>
      <c r="AS41" s="21">
        <v>2913643210</v>
      </c>
      <c r="AT41" s="21">
        <v>3840499256</v>
      </c>
      <c r="AU41" s="21">
        <v>3471864485</v>
      </c>
      <c r="AV41" s="21">
        <v>3130542893</v>
      </c>
      <c r="AW41" s="21">
        <v>4266686217</v>
      </c>
      <c r="AX41" s="21">
        <v>4665451529</v>
      </c>
      <c r="AY41" s="21">
        <v>4317726806</v>
      </c>
      <c r="AZ41" s="21">
        <v>3948703438</v>
      </c>
      <c r="BA41" s="21">
        <v>4132442121</v>
      </c>
      <c r="BB41" s="21">
        <v>4209967626</v>
      </c>
      <c r="BC41" s="21">
        <v>2875536046</v>
      </c>
      <c r="BD41" s="21">
        <f t="shared" si="6"/>
        <v>47927957824</v>
      </c>
      <c r="BE41" s="21">
        <v>2814419794</v>
      </c>
      <c r="BF41" s="21">
        <v>4001241182</v>
      </c>
      <c r="BG41" s="21">
        <v>2764831008</v>
      </c>
      <c r="BH41" s="21">
        <v>4040170514</v>
      </c>
      <c r="BI41" s="21">
        <v>4331176837</v>
      </c>
      <c r="BJ41" s="21">
        <v>4152160403</v>
      </c>
      <c r="BK41" s="21">
        <v>4750059681</v>
      </c>
      <c r="BL41" s="21">
        <v>4337350771</v>
      </c>
      <c r="BM41" s="21">
        <v>4220248052</v>
      </c>
      <c r="BN41" s="21">
        <v>4380910322</v>
      </c>
      <c r="BO41" s="21">
        <v>4057765514</v>
      </c>
      <c r="BP41" s="21">
        <v>4077623746</v>
      </c>
      <c r="BQ41" s="21">
        <f t="shared" si="2"/>
        <v>24735123448</v>
      </c>
      <c r="BR41" s="21">
        <v>2026076156</v>
      </c>
      <c r="BS41" s="21">
        <v>4303617503</v>
      </c>
      <c r="BT41" s="21">
        <v>4736982117</v>
      </c>
      <c r="BU41" s="21">
        <v>4581694293</v>
      </c>
      <c r="BV41" s="21">
        <v>4745631843</v>
      </c>
      <c r="BW41" s="21">
        <v>4341121536</v>
      </c>
      <c r="BX41" s="21"/>
      <c r="BY41" s="21"/>
      <c r="BZ41" s="21"/>
      <c r="CA41" s="21"/>
      <c r="CB41" s="21"/>
      <c r="CC41" s="21"/>
    </row>
    <row r="42" spans="1:81" x14ac:dyDescent="0.2">
      <c r="A42" s="22" t="s">
        <v>105</v>
      </c>
      <c r="B42" s="22" t="s">
        <v>118</v>
      </c>
      <c r="C42" s="23" t="s">
        <v>46</v>
      </c>
      <c r="D42" s="24">
        <v>2653566833</v>
      </c>
      <c r="E42" s="24">
        <v>114162274</v>
      </c>
      <c r="F42" s="24">
        <v>130724200</v>
      </c>
      <c r="G42" s="24">
        <v>102560156</v>
      </c>
      <c r="H42" s="24">
        <v>86993835</v>
      </c>
      <c r="I42" s="24">
        <v>242652566</v>
      </c>
      <c r="J42" s="24">
        <v>356961659</v>
      </c>
      <c r="K42" s="24">
        <v>206041495</v>
      </c>
      <c r="L42" s="24">
        <v>231280154</v>
      </c>
      <c r="M42" s="24">
        <v>240734575</v>
      </c>
      <c r="N42" s="24">
        <v>387554702</v>
      </c>
      <c r="O42" s="24">
        <v>330176061</v>
      </c>
      <c r="P42" s="24">
        <v>223725156</v>
      </c>
      <c r="Q42" s="24">
        <v>1519198944</v>
      </c>
      <c r="R42" s="24">
        <v>177465428</v>
      </c>
      <c r="S42" s="24">
        <v>69871586</v>
      </c>
      <c r="T42" s="24">
        <v>41425065</v>
      </c>
      <c r="U42" s="24">
        <v>88620569</v>
      </c>
      <c r="V42" s="24">
        <v>279497777</v>
      </c>
      <c r="W42" s="24">
        <v>170192640</v>
      </c>
      <c r="X42" s="24">
        <v>84577684</v>
      </c>
      <c r="Y42" s="24">
        <v>107523976</v>
      </c>
      <c r="Z42" s="24">
        <v>116958449</v>
      </c>
      <c r="AA42" s="24">
        <v>112038514</v>
      </c>
      <c r="AB42" s="24">
        <v>117008639</v>
      </c>
      <c r="AC42" s="24">
        <v>154018617</v>
      </c>
      <c r="AD42" s="24">
        <v>1740864052</v>
      </c>
      <c r="AE42" s="24">
        <v>233978546</v>
      </c>
      <c r="AF42" s="24">
        <v>128996850</v>
      </c>
      <c r="AG42" s="24">
        <v>101513181</v>
      </c>
      <c r="AH42" s="24">
        <v>75403311</v>
      </c>
      <c r="AI42" s="24">
        <v>223435970</v>
      </c>
      <c r="AJ42" s="24">
        <v>224783423</v>
      </c>
      <c r="AK42" s="24">
        <v>115660204</v>
      </c>
      <c r="AL42" s="24">
        <v>104162027</v>
      </c>
      <c r="AM42" s="24">
        <v>149057058</v>
      </c>
      <c r="AN42" s="24">
        <v>188454785</v>
      </c>
      <c r="AO42" s="24">
        <v>107391594</v>
      </c>
      <c r="AP42" s="24">
        <v>88027103</v>
      </c>
      <c r="AQ42" s="24">
        <f t="shared" si="5"/>
        <v>1432196538</v>
      </c>
      <c r="AR42" s="24">
        <v>122351917</v>
      </c>
      <c r="AS42" s="24">
        <v>54639006</v>
      </c>
      <c r="AT42" s="24">
        <v>114065594</v>
      </c>
      <c r="AU42" s="24">
        <v>140667081</v>
      </c>
      <c r="AV42" s="24">
        <v>178610283</v>
      </c>
      <c r="AW42" s="24">
        <v>106232936</v>
      </c>
      <c r="AX42" s="24">
        <v>85466035</v>
      </c>
      <c r="AY42" s="24">
        <v>75016852</v>
      </c>
      <c r="AZ42" s="24">
        <v>116453372</v>
      </c>
      <c r="BA42" s="24">
        <v>96988008</v>
      </c>
      <c r="BB42" s="24">
        <v>70955101</v>
      </c>
      <c r="BC42" s="24">
        <v>270750353</v>
      </c>
      <c r="BD42" s="24">
        <f t="shared" si="6"/>
        <v>2678654427</v>
      </c>
      <c r="BE42" s="24">
        <v>151529409</v>
      </c>
      <c r="BF42" s="24">
        <v>130163203</v>
      </c>
      <c r="BG42" s="24">
        <v>87833974</v>
      </c>
      <c r="BH42" s="24">
        <v>130076388</v>
      </c>
      <c r="BI42" s="24">
        <v>200064834</v>
      </c>
      <c r="BJ42" s="24">
        <v>157707584</v>
      </c>
      <c r="BK42" s="24">
        <v>130564837</v>
      </c>
      <c r="BL42" s="24">
        <v>261944022</v>
      </c>
      <c r="BM42" s="24">
        <v>352608901</v>
      </c>
      <c r="BN42" s="24">
        <v>427832381</v>
      </c>
      <c r="BO42" s="24">
        <v>369855550</v>
      </c>
      <c r="BP42" s="24">
        <v>278473344</v>
      </c>
      <c r="BQ42" s="24">
        <f t="shared" si="2"/>
        <v>985573559</v>
      </c>
      <c r="BR42" s="24">
        <v>245050447</v>
      </c>
      <c r="BS42" s="24">
        <v>21477309</v>
      </c>
      <c r="BT42" s="24">
        <v>44867139</v>
      </c>
      <c r="BU42" s="24">
        <v>118036126</v>
      </c>
      <c r="BV42" s="24">
        <v>284832162</v>
      </c>
      <c r="BW42" s="24">
        <v>271310376</v>
      </c>
      <c r="BX42" s="24"/>
      <c r="BY42" s="24"/>
      <c r="BZ42" s="24"/>
      <c r="CA42" s="24"/>
      <c r="CB42" s="24"/>
      <c r="CC42" s="24"/>
    </row>
    <row r="43" spans="1:81" x14ac:dyDescent="0.2">
      <c r="A43" s="22" t="s">
        <v>106</v>
      </c>
      <c r="B43" s="22" t="s">
        <v>118</v>
      </c>
      <c r="C43" s="23" t="s">
        <v>48</v>
      </c>
      <c r="D43" s="24">
        <v>1006648102</v>
      </c>
      <c r="E43" s="24">
        <v>80313919</v>
      </c>
      <c r="F43" s="24">
        <v>89996016</v>
      </c>
      <c r="G43" s="24">
        <v>100311275</v>
      </c>
      <c r="H43" s="24">
        <v>91571785</v>
      </c>
      <c r="I43" s="24">
        <v>97752010</v>
      </c>
      <c r="J43" s="24">
        <v>83559245</v>
      </c>
      <c r="K43" s="24">
        <v>89412357</v>
      </c>
      <c r="L43" s="24">
        <v>75172216</v>
      </c>
      <c r="M43" s="24">
        <v>69164680</v>
      </c>
      <c r="N43" s="24">
        <v>75906739</v>
      </c>
      <c r="O43" s="24">
        <v>80897017</v>
      </c>
      <c r="P43" s="24">
        <v>72590843</v>
      </c>
      <c r="Q43" s="24">
        <v>1290582508</v>
      </c>
      <c r="R43" s="24">
        <v>87411944</v>
      </c>
      <c r="S43" s="24">
        <v>63344561</v>
      </c>
      <c r="T43" s="24">
        <v>65941494</v>
      </c>
      <c r="U43" s="24">
        <v>89891550</v>
      </c>
      <c r="V43" s="24">
        <v>115268207</v>
      </c>
      <c r="W43" s="24">
        <v>123953000</v>
      </c>
      <c r="X43" s="24">
        <v>128026371</v>
      </c>
      <c r="Y43" s="24">
        <v>145190832</v>
      </c>
      <c r="Z43" s="24">
        <v>130634109</v>
      </c>
      <c r="AA43" s="24">
        <v>135364131</v>
      </c>
      <c r="AB43" s="24">
        <v>110149416</v>
      </c>
      <c r="AC43" s="24">
        <v>95406893</v>
      </c>
      <c r="AD43" s="24">
        <v>1732141452</v>
      </c>
      <c r="AE43" s="24">
        <v>44228946</v>
      </c>
      <c r="AF43" s="24">
        <v>163769291</v>
      </c>
      <c r="AG43" s="24">
        <v>157476452</v>
      </c>
      <c r="AH43" s="24">
        <v>163118955</v>
      </c>
      <c r="AI43" s="24">
        <v>127688865</v>
      </c>
      <c r="AJ43" s="24">
        <v>128941685</v>
      </c>
      <c r="AK43" s="24">
        <v>176466618</v>
      </c>
      <c r="AL43" s="24">
        <v>179560031</v>
      </c>
      <c r="AM43" s="24">
        <v>159889303</v>
      </c>
      <c r="AN43" s="24">
        <v>147097506</v>
      </c>
      <c r="AO43" s="24">
        <v>139534655</v>
      </c>
      <c r="AP43" s="24">
        <v>144369145</v>
      </c>
      <c r="AQ43" s="24">
        <f t="shared" si="5"/>
        <v>2048215868</v>
      </c>
      <c r="AR43" s="24">
        <v>133647746</v>
      </c>
      <c r="AS43" s="24">
        <v>120810840</v>
      </c>
      <c r="AT43" s="24">
        <v>180563662</v>
      </c>
      <c r="AU43" s="24">
        <v>174528241</v>
      </c>
      <c r="AV43" s="24">
        <v>169211507</v>
      </c>
      <c r="AW43" s="24">
        <v>150206234</v>
      </c>
      <c r="AX43" s="24">
        <v>176776755</v>
      </c>
      <c r="AY43" s="24">
        <v>192412243</v>
      </c>
      <c r="AZ43" s="24">
        <v>186461968</v>
      </c>
      <c r="BA43" s="24">
        <v>179937373</v>
      </c>
      <c r="BB43" s="24">
        <v>199214851</v>
      </c>
      <c r="BC43" s="24">
        <v>184444448</v>
      </c>
      <c r="BD43" s="24">
        <f t="shared" si="6"/>
        <v>2065754980</v>
      </c>
      <c r="BE43" s="24">
        <v>164529498</v>
      </c>
      <c r="BF43" s="24">
        <v>163333020</v>
      </c>
      <c r="BG43" s="24">
        <v>172201045</v>
      </c>
      <c r="BH43" s="24">
        <v>124373599</v>
      </c>
      <c r="BI43" s="24">
        <v>112287685</v>
      </c>
      <c r="BJ43" s="24">
        <v>171109559</v>
      </c>
      <c r="BK43" s="24">
        <v>181073235</v>
      </c>
      <c r="BL43" s="24">
        <v>178257746</v>
      </c>
      <c r="BM43" s="24">
        <v>193708592</v>
      </c>
      <c r="BN43" s="24">
        <v>192476160</v>
      </c>
      <c r="BO43" s="24">
        <v>213076598</v>
      </c>
      <c r="BP43" s="24">
        <v>199328243</v>
      </c>
      <c r="BQ43" s="24">
        <f t="shared" si="2"/>
        <v>1124994759</v>
      </c>
      <c r="BR43" s="24">
        <v>172370169</v>
      </c>
      <c r="BS43" s="24">
        <v>161965007</v>
      </c>
      <c r="BT43" s="24">
        <v>166565706</v>
      </c>
      <c r="BU43" s="24">
        <v>204521034</v>
      </c>
      <c r="BV43" s="24">
        <v>199751544</v>
      </c>
      <c r="BW43" s="24">
        <v>219821299</v>
      </c>
      <c r="BX43" s="24"/>
      <c r="BY43" s="24"/>
      <c r="BZ43" s="24"/>
      <c r="CA43" s="24"/>
      <c r="CB43" s="24"/>
      <c r="CC43" s="24"/>
    </row>
    <row r="44" spans="1:81" x14ac:dyDescent="0.2">
      <c r="A44" s="22" t="s">
        <v>107</v>
      </c>
      <c r="B44" s="22" t="s">
        <v>118</v>
      </c>
      <c r="C44" s="23" t="s">
        <v>50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4">
        <v>0</v>
      </c>
      <c r="P44" s="24">
        <v>0</v>
      </c>
      <c r="Q44" s="24">
        <v>0</v>
      </c>
      <c r="R44" s="24">
        <v>0</v>
      </c>
      <c r="S44" s="24">
        <v>0</v>
      </c>
      <c r="T44" s="24">
        <v>0</v>
      </c>
      <c r="U44" s="24">
        <v>0</v>
      </c>
      <c r="V44" s="24">
        <v>0</v>
      </c>
      <c r="W44" s="24">
        <v>0</v>
      </c>
      <c r="X44" s="24">
        <v>0</v>
      </c>
      <c r="Y44" s="24">
        <v>0</v>
      </c>
      <c r="Z44" s="24">
        <v>0</v>
      </c>
      <c r="AA44" s="24">
        <v>0</v>
      </c>
      <c r="AB44" s="24">
        <v>0</v>
      </c>
      <c r="AC44" s="24">
        <v>0</v>
      </c>
      <c r="AD44" s="24">
        <v>1157650235</v>
      </c>
      <c r="AE44" s="24">
        <v>0</v>
      </c>
      <c r="AF44" s="24">
        <v>0</v>
      </c>
      <c r="AG44" s="24">
        <v>0</v>
      </c>
      <c r="AH44" s="24">
        <v>2467047</v>
      </c>
      <c r="AI44" s="24">
        <v>64802734</v>
      </c>
      <c r="AJ44" s="24">
        <v>75318218</v>
      </c>
      <c r="AK44" s="24">
        <v>184063981</v>
      </c>
      <c r="AL44" s="24">
        <v>180525442</v>
      </c>
      <c r="AM44" s="24">
        <v>87010831</v>
      </c>
      <c r="AN44" s="24">
        <v>116635802</v>
      </c>
      <c r="AO44" s="24">
        <v>172102502</v>
      </c>
      <c r="AP44" s="24">
        <v>274723678</v>
      </c>
      <c r="AQ44" s="24">
        <f t="shared" si="5"/>
        <v>2865820287</v>
      </c>
      <c r="AR44" s="24">
        <v>177628474</v>
      </c>
      <c r="AS44" s="24">
        <v>123625083</v>
      </c>
      <c r="AT44" s="24">
        <v>164557460</v>
      </c>
      <c r="AU44" s="24">
        <v>216852398</v>
      </c>
      <c r="AV44" s="24">
        <v>305831356</v>
      </c>
      <c r="AW44" s="24">
        <v>290615819</v>
      </c>
      <c r="AX44" s="24">
        <v>335418279</v>
      </c>
      <c r="AY44" s="24">
        <v>267339750</v>
      </c>
      <c r="AZ44" s="24">
        <v>106771666</v>
      </c>
      <c r="BA44" s="24">
        <v>225662752</v>
      </c>
      <c r="BB44" s="24">
        <v>274704641</v>
      </c>
      <c r="BC44" s="24">
        <v>376812609</v>
      </c>
      <c r="BD44" s="24">
        <f t="shared" si="6"/>
        <v>3908618941</v>
      </c>
      <c r="BE44" s="24">
        <v>302451687</v>
      </c>
      <c r="BF44" s="24">
        <v>248778634</v>
      </c>
      <c r="BG44" s="24">
        <v>117898807</v>
      </c>
      <c r="BH44" s="24">
        <v>295673549</v>
      </c>
      <c r="BI44" s="24">
        <v>393429090</v>
      </c>
      <c r="BJ44" s="24">
        <v>366367788</v>
      </c>
      <c r="BK44" s="24">
        <v>392956371</v>
      </c>
      <c r="BL44" s="24">
        <v>264292646</v>
      </c>
      <c r="BM44" s="24">
        <v>290314702</v>
      </c>
      <c r="BN44" s="24">
        <v>419985494</v>
      </c>
      <c r="BO44" s="24">
        <v>407362878</v>
      </c>
      <c r="BP44" s="24">
        <v>409107295</v>
      </c>
      <c r="BQ44" s="24">
        <f t="shared" si="2"/>
        <v>1801004965</v>
      </c>
      <c r="BR44" s="24">
        <v>427860782</v>
      </c>
      <c r="BS44" s="24">
        <v>368102753</v>
      </c>
      <c r="BT44" s="24">
        <v>242237557</v>
      </c>
      <c r="BU44" s="24">
        <v>248889003</v>
      </c>
      <c r="BV44" s="24">
        <v>256377438</v>
      </c>
      <c r="BW44" s="24">
        <v>257537432</v>
      </c>
      <c r="BX44" s="24"/>
      <c r="BY44" s="24"/>
      <c r="BZ44" s="24"/>
      <c r="CA44" s="24"/>
      <c r="CB44" s="24"/>
      <c r="CC44" s="24"/>
    </row>
    <row r="45" spans="1:81" x14ac:dyDescent="0.2">
      <c r="A45" s="22"/>
      <c r="B45" s="22" t="s">
        <v>118</v>
      </c>
      <c r="C45" s="23" t="s">
        <v>51</v>
      </c>
      <c r="D45" s="24">
        <v>21586398881</v>
      </c>
      <c r="E45" s="24">
        <v>1781450591</v>
      </c>
      <c r="F45" s="24">
        <v>1900009710</v>
      </c>
      <c r="G45" s="24">
        <v>2446255311</v>
      </c>
      <c r="H45" s="24">
        <v>2559372323</v>
      </c>
      <c r="I45" s="24">
        <v>2039619266</v>
      </c>
      <c r="J45" s="24">
        <v>1287380510</v>
      </c>
      <c r="K45" s="24">
        <v>2257959496</v>
      </c>
      <c r="L45" s="24">
        <v>2282688163</v>
      </c>
      <c r="M45" s="24">
        <v>2103298624</v>
      </c>
      <c r="N45" s="24">
        <v>962341151</v>
      </c>
      <c r="O45" s="24">
        <v>849151231</v>
      </c>
      <c r="P45" s="24">
        <v>1116872505</v>
      </c>
      <c r="Q45" s="24">
        <v>29848922585</v>
      </c>
      <c r="R45" s="24">
        <v>1209152106</v>
      </c>
      <c r="S45" s="24">
        <v>2250796735</v>
      </c>
      <c r="T45" s="24">
        <v>2692836335</v>
      </c>
      <c r="U45" s="24">
        <v>2489566054</v>
      </c>
      <c r="V45" s="24">
        <v>2360645036</v>
      </c>
      <c r="W45" s="24">
        <v>2356999059</v>
      </c>
      <c r="X45" s="24">
        <v>2720626342</v>
      </c>
      <c r="Y45" s="24">
        <v>2883548890</v>
      </c>
      <c r="Z45" s="24">
        <v>2677511429</v>
      </c>
      <c r="AA45" s="24">
        <v>2936783973</v>
      </c>
      <c r="AB45" s="24">
        <v>2738469771</v>
      </c>
      <c r="AC45" s="24">
        <v>2531986855</v>
      </c>
      <c r="AD45" s="24">
        <v>32758871534.989998</v>
      </c>
      <c r="AE45" s="24">
        <v>1556161428</v>
      </c>
      <c r="AF45" s="24">
        <v>2512380228</v>
      </c>
      <c r="AG45" s="24">
        <v>2916980948</v>
      </c>
      <c r="AH45" s="24">
        <v>2827789692</v>
      </c>
      <c r="AI45" s="24">
        <v>2175933693</v>
      </c>
      <c r="AJ45" s="24">
        <v>2591315036</v>
      </c>
      <c r="AK45" s="24">
        <v>3051850628</v>
      </c>
      <c r="AL45" s="24">
        <v>3239508225</v>
      </c>
      <c r="AM45" s="24">
        <v>3137575889</v>
      </c>
      <c r="AN45" s="24">
        <v>2695969821</v>
      </c>
      <c r="AO45" s="24">
        <v>3202736467</v>
      </c>
      <c r="AP45" s="24">
        <v>2850669479.9899998</v>
      </c>
      <c r="AQ45" s="24">
        <f t="shared" si="5"/>
        <v>34695118621</v>
      </c>
      <c r="AR45" s="24">
        <v>2354081506</v>
      </c>
      <c r="AS45" s="24">
        <v>2335949626</v>
      </c>
      <c r="AT45" s="24">
        <v>3074830006</v>
      </c>
      <c r="AU45" s="24">
        <v>2650409847</v>
      </c>
      <c r="AV45" s="24">
        <v>2164329898</v>
      </c>
      <c r="AW45" s="24">
        <v>3400693380</v>
      </c>
      <c r="AX45" s="24">
        <v>3726297485</v>
      </c>
      <c r="AY45" s="24">
        <v>3453881204</v>
      </c>
      <c r="AZ45" s="24">
        <v>3199562045</v>
      </c>
      <c r="BA45" s="24">
        <v>3274771614</v>
      </c>
      <c r="BB45" s="24">
        <v>3337496660</v>
      </c>
      <c r="BC45" s="24">
        <v>1722815350</v>
      </c>
      <c r="BD45" s="24">
        <f t="shared" si="6"/>
        <v>34848956116</v>
      </c>
      <c r="BE45" s="24">
        <v>1856357955</v>
      </c>
      <c r="BF45" s="24">
        <v>3117630520</v>
      </c>
      <c r="BG45" s="24">
        <v>2078722617</v>
      </c>
      <c r="BH45" s="24">
        <v>3253709401</v>
      </c>
      <c r="BI45" s="24">
        <v>3247219551</v>
      </c>
      <c r="BJ45" s="24">
        <v>3098512540</v>
      </c>
      <c r="BK45" s="24">
        <v>3652379870</v>
      </c>
      <c r="BL45" s="24">
        <v>3243539684</v>
      </c>
      <c r="BM45" s="24">
        <v>2955121558</v>
      </c>
      <c r="BN45" s="24">
        <v>2887485522</v>
      </c>
      <c r="BO45" s="24">
        <v>2632611316</v>
      </c>
      <c r="BP45" s="24">
        <v>2825665582</v>
      </c>
      <c r="BQ45" s="24">
        <f t="shared" si="2"/>
        <v>18345763418</v>
      </c>
      <c r="BR45" s="24">
        <v>790107284</v>
      </c>
      <c r="BS45" s="24">
        <v>3356057981</v>
      </c>
      <c r="BT45" s="24">
        <v>3873438642</v>
      </c>
      <c r="BU45" s="24">
        <v>3597073870</v>
      </c>
      <c r="BV45" s="24">
        <v>3571904877</v>
      </c>
      <c r="BW45" s="24">
        <v>3157180764</v>
      </c>
      <c r="BX45" s="24"/>
      <c r="BY45" s="24"/>
      <c r="BZ45" s="24"/>
      <c r="CA45" s="24"/>
      <c r="CB45" s="24"/>
      <c r="CC45" s="24"/>
    </row>
    <row r="46" spans="1:81" x14ac:dyDescent="0.2">
      <c r="A46" s="15"/>
      <c r="B46" s="15" t="s">
        <v>118</v>
      </c>
      <c r="C46" s="16" t="s">
        <v>52</v>
      </c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>
        <f t="shared" si="5"/>
        <v>0</v>
      </c>
      <c r="AR46" s="14">
        <v>0</v>
      </c>
      <c r="AS46" s="14">
        <v>0</v>
      </c>
      <c r="AT46" s="14">
        <v>0</v>
      </c>
      <c r="AU46" s="14">
        <v>0</v>
      </c>
      <c r="AV46" s="14">
        <v>0</v>
      </c>
      <c r="AW46" s="14">
        <v>0</v>
      </c>
      <c r="AX46" s="14">
        <v>0</v>
      </c>
      <c r="AY46" s="14">
        <v>0</v>
      </c>
      <c r="AZ46" s="14">
        <v>0</v>
      </c>
      <c r="BA46" s="14">
        <v>0</v>
      </c>
      <c r="BB46" s="14">
        <v>0</v>
      </c>
      <c r="BC46" s="14">
        <v>0</v>
      </c>
      <c r="BD46" s="14">
        <f t="shared" si="6"/>
        <v>0</v>
      </c>
      <c r="BE46" s="14">
        <v>0</v>
      </c>
      <c r="BF46" s="14">
        <v>0</v>
      </c>
      <c r="BG46" s="14">
        <v>0</v>
      </c>
      <c r="BH46" s="14">
        <v>0</v>
      </c>
      <c r="BI46" s="14">
        <v>0</v>
      </c>
      <c r="BJ46" s="14">
        <v>0</v>
      </c>
      <c r="BK46" s="14">
        <v>0</v>
      </c>
      <c r="BL46" s="14">
        <v>0</v>
      </c>
      <c r="BM46" s="14">
        <v>0</v>
      </c>
      <c r="BN46" s="14">
        <v>0</v>
      </c>
      <c r="BO46" s="14">
        <v>0</v>
      </c>
      <c r="BP46" s="14">
        <v>0</v>
      </c>
      <c r="BQ46" s="14">
        <f t="shared" si="2"/>
        <v>0</v>
      </c>
      <c r="BR46" s="14" t="s">
        <v>53</v>
      </c>
      <c r="BS46" s="14" t="s">
        <v>53</v>
      </c>
      <c r="BT46" s="14">
        <v>0</v>
      </c>
      <c r="BU46" s="14">
        <v>0</v>
      </c>
      <c r="BV46" s="14">
        <v>0</v>
      </c>
      <c r="BW46" s="14">
        <v>0</v>
      </c>
      <c r="BX46" s="14"/>
      <c r="BY46" s="14"/>
      <c r="BZ46" s="14"/>
      <c r="CA46" s="14"/>
      <c r="CB46" s="14"/>
      <c r="CC46" s="14"/>
    </row>
    <row r="47" spans="1:81" x14ac:dyDescent="0.2">
      <c r="A47" s="36" t="s">
        <v>108</v>
      </c>
      <c r="B47" s="15" t="s">
        <v>118</v>
      </c>
      <c r="C47" s="16" t="s">
        <v>55</v>
      </c>
      <c r="D47" s="14">
        <v>4423007148</v>
      </c>
      <c r="E47" s="14">
        <v>193678377</v>
      </c>
      <c r="F47" s="14">
        <v>367783020</v>
      </c>
      <c r="G47" s="14">
        <v>448916552</v>
      </c>
      <c r="H47" s="14">
        <v>492667155</v>
      </c>
      <c r="I47" s="14">
        <v>489188134</v>
      </c>
      <c r="J47" s="14">
        <v>430945423</v>
      </c>
      <c r="K47" s="14">
        <v>318436351</v>
      </c>
      <c r="L47" s="14">
        <v>287095716</v>
      </c>
      <c r="M47" s="14">
        <v>288844467</v>
      </c>
      <c r="N47" s="14">
        <v>336430772</v>
      </c>
      <c r="O47" s="14">
        <v>393091784</v>
      </c>
      <c r="P47" s="14">
        <v>375929397</v>
      </c>
      <c r="Q47" s="14">
        <v>5478568850</v>
      </c>
      <c r="R47" s="14">
        <v>376936122</v>
      </c>
      <c r="S47" s="14">
        <v>383876280</v>
      </c>
      <c r="T47" s="14">
        <v>484933614</v>
      </c>
      <c r="U47" s="14">
        <v>552178829</v>
      </c>
      <c r="V47" s="14">
        <v>485317783</v>
      </c>
      <c r="W47" s="14">
        <v>407730849</v>
      </c>
      <c r="X47" s="14">
        <v>487181295</v>
      </c>
      <c r="Y47" s="14">
        <v>403707540</v>
      </c>
      <c r="Z47" s="14">
        <v>408604791</v>
      </c>
      <c r="AA47" s="14">
        <v>506955395</v>
      </c>
      <c r="AB47" s="14">
        <v>479734531</v>
      </c>
      <c r="AC47" s="14">
        <v>501411821</v>
      </c>
      <c r="AD47" s="14">
        <v>5842847376.9899998</v>
      </c>
      <c r="AE47" s="14">
        <v>411597834</v>
      </c>
      <c r="AF47" s="14">
        <v>487858802</v>
      </c>
      <c r="AG47" s="14">
        <v>541378769</v>
      </c>
      <c r="AH47" s="14">
        <v>587368580</v>
      </c>
      <c r="AI47" s="14">
        <v>448932085</v>
      </c>
      <c r="AJ47" s="14">
        <v>535740238</v>
      </c>
      <c r="AK47" s="14">
        <v>454516415</v>
      </c>
      <c r="AL47" s="14">
        <v>440809483</v>
      </c>
      <c r="AM47" s="14">
        <v>483767091</v>
      </c>
      <c r="AN47" s="14">
        <v>441058649</v>
      </c>
      <c r="AO47" s="14">
        <v>462549006</v>
      </c>
      <c r="AP47" s="14">
        <v>547270424.99000001</v>
      </c>
      <c r="AQ47" s="14">
        <f t="shared" si="5"/>
        <v>6145134981</v>
      </c>
      <c r="AR47" s="14">
        <v>423338642</v>
      </c>
      <c r="AS47" s="14">
        <v>410199022</v>
      </c>
      <c r="AT47" s="14">
        <v>570301515</v>
      </c>
      <c r="AU47" s="14">
        <v>578448165</v>
      </c>
      <c r="AV47" s="14">
        <v>529770737</v>
      </c>
      <c r="AW47" s="14">
        <v>548136369</v>
      </c>
      <c r="AX47" s="14">
        <v>520453233</v>
      </c>
      <c r="AY47" s="14">
        <v>445081033</v>
      </c>
      <c r="AZ47" s="14">
        <v>474598482</v>
      </c>
      <c r="BA47" s="14">
        <v>510827643</v>
      </c>
      <c r="BB47" s="14">
        <v>590555140</v>
      </c>
      <c r="BC47" s="14">
        <v>543425000</v>
      </c>
      <c r="BD47" s="14">
        <f t="shared" si="6"/>
        <v>6886159379</v>
      </c>
      <c r="BE47" s="14">
        <v>363276025</v>
      </c>
      <c r="BF47" s="14">
        <v>509029791</v>
      </c>
      <c r="BG47" s="14">
        <v>486277298</v>
      </c>
      <c r="BH47" s="14">
        <v>631979578</v>
      </c>
      <c r="BI47" s="14">
        <v>560637374</v>
      </c>
      <c r="BJ47" s="14">
        <v>593687312</v>
      </c>
      <c r="BK47" s="14">
        <v>634418399</v>
      </c>
      <c r="BL47" s="14">
        <v>648878840</v>
      </c>
      <c r="BM47" s="14">
        <v>589678251</v>
      </c>
      <c r="BN47" s="14">
        <v>650993694</v>
      </c>
      <c r="BO47" s="14">
        <v>569981060</v>
      </c>
      <c r="BP47" s="14">
        <v>647321757</v>
      </c>
      <c r="BQ47" s="14">
        <f t="shared" si="2"/>
        <v>3799041327</v>
      </c>
      <c r="BR47" s="14">
        <v>420956546</v>
      </c>
      <c r="BS47" s="14">
        <v>585143809</v>
      </c>
      <c r="BT47" s="14">
        <v>646234334</v>
      </c>
      <c r="BU47" s="14">
        <v>714946179</v>
      </c>
      <c r="BV47" s="14">
        <v>681841556</v>
      </c>
      <c r="BW47" s="14">
        <v>749918903</v>
      </c>
      <c r="BX47" s="14"/>
      <c r="BY47" s="14"/>
      <c r="BZ47" s="14"/>
      <c r="CA47" s="14"/>
      <c r="CB47" s="14"/>
      <c r="CC47" s="14"/>
    </row>
    <row r="48" spans="1:81" x14ac:dyDescent="0.2">
      <c r="A48" s="34" t="s">
        <v>109</v>
      </c>
      <c r="B48" s="15" t="s">
        <v>118</v>
      </c>
      <c r="C48" s="39" t="s">
        <v>57</v>
      </c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>
        <f t="shared" si="5"/>
        <v>20738520</v>
      </c>
      <c r="AR48" s="14">
        <v>0</v>
      </c>
      <c r="AS48" s="14">
        <v>0</v>
      </c>
      <c r="AT48" s="14">
        <v>0</v>
      </c>
      <c r="AU48" s="14">
        <v>0</v>
      </c>
      <c r="AV48" s="14">
        <v>0</v>
      </c>
      <c r="AW48" s="14">
        <v>0</v>
      </c>
      <c r="AX48" s="14">
        <v>0</v>
      </c>
      <c r="AY48" s="14">
        <v>0</v>
      </c>
      <c r="AZ48" s="14">
        <v>0</v>
      </c>
      <c r="BA48" s="14">
        <v>0</v>
      </c>
      <c r="BB48" s="14">
        <v>0</v>
      </c>
      <c r="BC48" s="14">
        <v>20738520</v>
      </c>
      <c r="BD48" s="14">
        <f t="shared" si="6"/>
        <v>18105539</v>
      </c>
      <c r="BE48" s="14">
        <v>18105539</v>
      </c>
      <c r="BF48" s="14">
        <v>0</v>
      </c>
      <c r="BG48" s="14">
        <v>0</v>
      </c>
      <c r="BH48" s="14">
        <v>0</v>
      </c>
      <c r="BI48" s="14">
        <v>0</v>
      </c>
      <c r="BJ48" s="14">
        <v>0</v>
      </c>
      <c r="BK48" s="14">
        <v>0</v>
      </c>
      <c r="BL48" s="14">
        <v>0</v>
      </c>
      <c r="BM48" s="14">
        <v>0</v>
      </c>
      <c r="BN48" s="14">
        <v>0</v>
      </c>
      <c r="BO48" s="14">
        <v>0</v>
      </c>
      <c r="BP48" s="14">
        <v>0</v>
      </c>
      <c r="BQ48" s="14">
        <f t="shared" si="2"/>
        <v>0</v>
      </c>
      <c r="BR48" s="14" t="s">
        <v>53</v>
      </c>
      <c r="BS48" s="14" t="s">
        <v>53</v>
      </c>
      <c r="BT48" s="14">
        <v>0</v>
      </c>
      <c r="BU48" s="14">
        <v>0</v>
      </c>
      <c r="BV48" s="14">
        <v>0</v>
      </c>
      <c r="BW48" s="14">
        <v>0</v>
      </c>
      <c r="BX48" s="14"/>
      <c r="BY48" s="14"/>
      <c r="BZ48" s="14"/>
      <c r="CA48" s="14"/>
      <c r="CB48" s="14"/>
      <c r="CC48" s="14"/>
    </row>
    <row r="49" spans="1:81" x14ac:dyDescent="0.2">
      <c r="A49" s="15" t="s">
        <v>110</v>
      </c>
      <c r="B49" s="15" t="s">
        <v>118</v>
      </c>
      <c r="C49" s="16" t="s">
        <v>59</v>
      </c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>
        <f t="shared" si="5"/>
        <v>0</v>
      </c>
      <c r="AR49" s="14">
        <v>0</v>
      </c>
      <c r="AS49" s="14">
        <v>0</v>
      </c>
      <c r="AT49" s="14">
        <v>0</v>
      </c>
      <c r="AU49" s="14">
        <v>0</v>
      </c>
      <c r="AV49" s="14">
        <v>0</v>
      </c>
      <c r="AW49" s="14">
        <v>0</v>
      </c>
      <c r="AX49" s="14">
        <v>0</v>
      </c>
      <c r="AY49" s="14">
        <v>0</v>
      </c>
      <c r="AZ49" s="14">
        <v>0</v>
      </c>
      <c r="BA49" s="14">
        <v>0</v>
      </c>
      <c r="BB49" s="14">
        <v>0</v>
      </c>
      <c r="BC49" s="14">
        <v>0</v>
      </c>
      <c r="BD49" s="14">
        <f t="shared" si="6"/>
        <v>0</v>
      </c>
      <c r="BE49" s="14">
        <v>0</v>
      </c>
      <c r="BF49" s="14">
        <v>0</v>
      </c>
      <c r="BG49" s="14">
        <v>0</v>
      </c>
      <c r="BH49" s="14">
        <v>0</v>
      </c>
      <c r="BI49" s="14">
        <v>0</v>
      </c>
      <c r="BJ49" s="14">
        <v>0</v>
      </c>
      <c r="BK49" s="14">
        <v>0</v>
      </c>
      <c r="BL49" s="14">
        <v>0</v>
      </c>
      <c r="BM49" s="14">
        <v>0</v>
      </c>
      <c r="BN49" s="14">
        <v>0</v>
      </c>
      <c r="BO49" s="14">
        <v>0</v>
      </c>
      <c r="BP49" s="14">
        <v>0</v>
      </c>
      <c r="BQ49" s="14">
        <f t="shared" si="2"/>
        <v>0</v>
      </c>
      <c r="BR49" s="14" t="s">
        <v>53</v>
      </c>
      <c r="BS49" s="14" t="s">
        <v>53</v>
      </c>
      <c r="BT49" s="14">
        <v>0</v>
      </c>
      <c r="BU49" s="14">
        <v>0</v>
      </c>
      <c r="BV49" s="14">
        <v>0</v>
      </c>
      <c r="BW49" s="14">
        <v>0</v>
      </c>
      <c r="BX49" s="14"/>
      <c r="BY49" s="14"/>
      <c r="BZ49" s="14"/>
      <c r="CA49" s="14"/>
      <c r="CB49" s="14"/>
      <c r="CC49" s="14"/>
    </row>
    <row r="50" spans="1:81" x14ac:dyDescent="0.2">
      <c r="A50" s="15" t="s">
        <v>111</v>
      </c>
      <c r="B50" s="15" t="s">
        <v>118</v>
      </c>
      <c r="C50" s="16" t="s">
        <v>61</v>
      </c>
      <c r="D50" s="14">
        <v>9279823129</v>
      </c>
      <c r="E50" s="14">
        <v>1467549536</v>
      </c>
      <c r="F50" s="14">
        <v>83340510</v>
      </c>
      <c r="G50" s="14">
        <v>215911</v>
      </c>
      <c r="H50" s="14">
        <v>0</v>
      </c>
      <c r="I50" s="14">
        <v>0</v>
      </c>
      <c r="J50" s="14">
        <v>342919621</v>
      </c>
      <c r="K50" s="14">
        <v>1895258647</v>
      </c>
      <c r="L50" s="14">
        <v>1995592447</v>
      </c>
      <c r="M50" s="14">
        <v>1814454157</v>
      </c>
      <c r="N50" s="14">
        <v>625910379</v>
      </c>
      <c r="O50" s="14">
        <v>433792284</v>
      </c>
      <c r="P50" s="14">
        <v>620789637</v>
      </c>
      <c r="Q50" s="14">
        <v>14750410951</v>
      </c>
      <c r="R50" s="14">
        <v>95217816</v>
      </c>
      <c r="S50" s="14">
        <v>236173</v>
      </c>
      <c r="T50" s="14">
        <v>0</v>
      </c>
      <c r="U50" s="14">
        <v>0</v>
      </c>
      <c r="V50" s="14">
        <v>8570985</v>
      </c>
      <c r="W50" s="14">
        <v>1222626774</v>
      </c>
      <c r="X50" s="14">
        <v>2076879188</v>
      </c>
      <c r="Y50" s="14">
        <v>2358834525</v>
      </c>
      <c r="Z50" s="14">
        <v>2268906638</v>
      </c>
      <c r="AA50" s="14">
        <v>2429828578</v>
      </c>
      <c r="AB50" s="14">
        <v>2258735240</v>
      </c>
      <c r="AC50" s="14">
        <v>2030575034</v>
      </c>
      <c r="AD50" s="14">
        <v>15827199318</v>
      </c>
      <c r="AE50" s="14">
        <v>449726126</v>
      </c>
      <c r="AF50" s="14">
        <v>60345404</v>
      </c>
      <c r="AG50" s="14">
        <v>0</v>
      </c>
      <c r="AH50" s="14">
        <v>0</v>
      </c>
      <c r="AI50" s="14">
        <v>33263967</v>
      </c>
      <c r="AJ50" s="14">
        <v>327834185</v>
      </c>
      <c r="AK50" s="14">
        <v>2338284778</v>
      </c>
      <c r="AL50" s="14">
        <v>2729308960</v>
      </c>
      <c r="AM50" s="14">
        <v>2633316732</v>
      </c>
      <c r="AN50" s="14">
        <v>2236974232</v>
      </c>
      <c r="AO50" s="14">
        <v>2714745879</v>
      </c>
      <c r="AP50" s="14">
        <v>2303399055</v>
      </c>
      <c r="AQ50" s="14">
        <f t="shared" si="5"/>
        <v>17200169987</v>
      </c>
      <c r="AR50" s="14">
        <v>311415483</v>
      </c>
      <c r="AS50" s="14">
        <v>0</v>
      </c>
      <c r="AT50" s="14">
        <v>0</v>
      </c>
      <c r="AU50" s="14">
        <v>0</v>
      </c>
      <c r="AV50" s="14">
        <v>73686267</v>
      </c>
      <c r="AW50" s="14">
        <v>2404180160</v>
      </c>
      <c r="AX50" s="14">
        <v>3047943378</v>
      </c>
      <c r="AY50" s="14">
        <v>2859489239</v>
      </c>
      <c r="AZ50" s="14">
        <v>2603795059</v>
      </c>
      <c r="BA50" s="14">
        <v>2501574468</v>
      </c>
      <c r="BB50" s="14">
        <v>2312322219</v>
      </c>
      <c r="BC50" s="14">
        <v>1085763714</v>
      </c>
      <c r="BD50" s="14">
        <f t="shared" si="6"/>
        <v>15377221316</v>
      </c>
      <c r="BE50" s="14">
        <v>2202418</v>
      </c>
      <c r="BF50" s="14">
        <v>0</v>
      </c>
      <c r="BG50" s="14">
        <v>0</v>
      </c>
      <c r="BH50" s="14">
        <v>0</v>
      </c>
      <c r="BI50" s="14">
        <v>0</v>
      </c>
      <c r="BJ50" s="14">
        <v>1431483015</v>
      </c>
      <c r="BK50" s="14">
        <v>2655903322</v>
      </c>
      <c r="BL50" s="14">
        <v>2522561961</v>
      </c>
      <c r="BM50" s="14">
        <v>2287604691</v>
      </c>
      <c r="BN50" s="14">
        <v>2236491828</v>
      </c>
      <c r="BO50" s="14">
        <v>2062630256</v>
      </c>
      <c r="BP50" s="14">
        <v>2178343825</v>
      </c>
      <c r="BQ50" s="14">
        <f t="shared" si="2"/>
        <v>550296312</v>
      </c>
      <c r="BR50" s="14">
        <v>46987066</v>
      </c>
      <c r="BS50" s="14">
        <v>-4101496</v>
      </c>
      <c r="BT50" s="14">
        <v>0</v>
      </c>
      <c r="BU50" s="14">
        <v>0</v>
      </c>
      <c r="BV50" s="14">
        <v>0</v>
      </c>
      <c r="BW50" s="14">
        <v>507410742</v>
      </c>
      <c r="BX50" s="14"/>
      <c r="BY50" s="14"/>
      <c r="BZ50" s="14"/>
      <c r="CA50" s="14"/>
      <c r="CB50" s="14"/>
      <c r="CC50" s="14"/>
    </row>
    <row r="51" spans="1:81" x14ac:dyDescent="0.2">
      <c r="A51" s="15" t="s">
        <v>112</v>
      </c>
      <c r="B51" s="15" t="s">
        <v>118</v>
      </c>
      <c r="C51" s="16" t="s">
        <v>63</v>
      </c>
      <c r="D51" s="14">
        <v>7883568604</v>
      </c>
      <c r="E51" s="14">
        <v>120222678</v>
      </c>
      <c r="F51" s="14">
        <v>1448886180</v>
      </c>
      <c r="G51" s="14">
        <v>1997122848</v>
      </c>
      <c r="H51" s="14">
        <v>2066705168</v>
      </c>
      <c r="I51" s="14">
        <v>1550431132</v>
      </c>
      <c r="J51" s="14">
        <v>513515466</v>
      </c>
      <c r="K51" s="14">
        <v>44264498</v>
      </c>
      <c r="L51" s="14">
        <v>0</v>
      </c>
      <c r="M51" s="14">
        <v>0</v>
      </c>
      <c r="N51" s="14">
        <v>0</v>
      </c>
      <c r="O51" s="14">
        <v>22267163</v>
      </c>
      <c r="P51" s="14">
        <v>120153471</v>
      </c>
      <c r="Q51" s="14">
        <v>9619942784</v>
      </c>
      <c r="R51" s="14">
        <v>736998168</v>
      </c>
      <c r="S51" s="14">
        <v>1866684282</v>
      </c>
      <c r="T51" s="14">
        <v>2207902721</v>
      </c>
      <c r="U51" s="14">
        <v>1937387225</v>
      </c>
      <c r="V51" s="14">
        <v>1866756268</v>
      </c>
      <c r="W51" s="14">
        <v>726641436</v>
      </c>
      <c r="X51" s="14">
        <v>156565859</v>
      </c>
      <c r="Y51" s="14">
        <v>121006825</v>
      </c>
      <c r="Z51" s="14">
        <v>0</v>
      </c>
      <c r="AA51" s="14">
        <v>0</v>
      </c>
      <c r="AB51" s="14">
        <v>0</v>
      </c>
      <c r="AC51" s="14">
        <v>0</v>
      </c>
      <c r="AD51" s="14">
        <v>11088824840</v>
      </c>
      <c r="AE51" s="14">
        <v>694837468</v>
      </c>
      <c r="AF51" s="14">
        <v>1964176022</v>
      </c>
      <c r="AG51" s="14">
        <v>2375602179</v>
      </c>
      <c r="AH51" s="14">
        <v>2240421112</v>
      </c>
      <c r="AI51" s="14">
        <v>1693737641</v>
      </c>
      <c r="AJ51" s="14">
        <v>1727740613</v>
      </c>
      <c r="AK51" s="14">
        <v>259049435</v>
      </c>
      <c r="AL51" s="14">
        <v>69389782</v>
      </c>
      <c r="AM51" s="14">
        <v>20492066</v>
      </c>
      <c r="AN51" s="14">
        <v>17936940</v>
      </c>
      <c r="AO51" s="14">
        <v>25441582</v>
      </c>
      <c r="AP51" s="14">
        <v>0</v>
      </c>
      <c r="AQ51" s="14">
        <f t="shared" si="5"/>
        <v>11329075133</v>
      </c>
      <c r="AR51" s="14">
        <v>1619327381</v>
      </c>
      <c r="AS51" s="14">
        <v>1925750604</v>
      </c>
      <c r="AT51" s="14">
        <v>2504528491</v>
      </c>
      <c r="AU51" s="14">
        <v>2071961682</v>
      </c>
      <c r="AV51" s="14">
        <v>1560872894</v>
      </c>
      <c r="AW51" s="14">
        <v>448376851</v>
      </c>
      <c r="AX51" s="14">
        <v>157900874</v>
      </c>
      <c r="AY51" s="14">
        <v>149310932</v>
      </c>
      <c r="AZ51" s="14">
        <v>121168504</v>
      </c>
      <c r="BA51" s="14">
        <v>262369503</v>
      </c>
      <c r="BB51" s="14">
        <v>434619301</v>
      </c>
      <c r="BC51" s="14">
        <v>72888116</v>
      </c>
      <c r="BD51" s="14">
        <f t="shared" si="6"/>
        <v>12567469882</v>
      </c>
      <c r="BE51" s="14">
        <v>1472773973</v>
      </c>
      <c r="BF51" s="14">
        <v>2608600729</v>
      </c>
      <c r="BG51" s="14">
        <v>1592445319</v>
      </c>
      <c r="BH51" s="14">
        <v>2621729823</v>
      </c>
      <c r="BI51" s="14">
        <v>2686582177</v>
      </c>
      <c r="BJ51" s="14">
        <v>1073342213</v>
      </c>
      <c r="BK51" s="14">
        <v>362058149</v>
      </c>
      <c r="BL51" s="14">
        <v>72098883</v>
      </c>
      <c r="BM51" s="14">
        <v>77838616</v>
      </c>
      <c r="BN51" s="14">
        <v>0</v>
      </c>
      <c r="BO51" s="14">
        <v>0</v>
      </c>
      <c r="BP51" s="14">
        <v>0</v>
      </c>
      <c r="BQ51" s="14">
        <f t="shared" si="2"/>
        <v>13996425779</v>
      </c>
      <c r="BR51" s="14">
        <v>322163672</v>
      </c>
      <c r="BS51" s="14">
        <v>2775015668</v>
      </c>
      <c r="BT51" s="14">
        <v>3227204308</v>
      </c>
      <c r="BU51" s="14">
        <v>2882127691</v>
      </c>
      <c r="BV51" s="14">
        <v>2890063321</v>
      </c>
      <c r="BW51" s="14">
        <v>1899851119</v>
      </c>
      <c r="BX51" s="14"/>
      <c r="BY51" s="14"/>
      <c r="BZ51" s="14"/>
      <c r="CA51" s="14"/>
      <c r="CB51" s="14"/>
      <c r="CC51" s="14"/>
    </row>
    <row r="52" spans="1:81" x14ac:dyDescent="0.2">
      <c r="A52" s="15" t="s">
        <v>113</v>
      </c>
      <c r="B52" s="15" t="s">
        <v>118</v>
      </c>
      <c r="C52" s="16" t="s">
        <v>65</v>
      </c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>
        <f t="shared" ref="AQ52:AQ73" si="7">SUM(AR52:BC52)</f>
        <v>0</v>
      </c>
      <c r="AR52" s="14">
        <v>0</v>
      </c>
      <c r="AS52" s="14">
        <v>0</v>
      </c>
      <c r="AT52" s="14">
        <v>0</v>
      </c>
      <c r="AU52" s="14">
        <v>0</v>
      </c>
      <c r="AV52" s="14">
        <v>0</v>
      </c>
      <c r="AW52" s="14">
        <v>0</v>
      </c>
      <c r="AX52" s="14">
        <v>0</v>
      </c>
      <c r="AY52" s="14">
        <v>0</v>
      </c>
      <c r="AZ52" s="14">
        <v>0</v>
      </c>
      <c r="BA52" s="14">
        <v>0</v>
      </c>
      <c r="BB52" s="14">
        <v>0</v>
      </c>
      <c r="BC52" s="14">
        <v>0</v>
      </c>
      <c r="BD52" s="14">
        <f t="shared" ref="BD52:BD73" si="8">SUM(BE52:BP52)</f>
        <v>0</v>
      </c>
      <c r="BE52" s="14">
        <v>0</v>
      </c>
      <c r="BF52" s="14">
        <v>0</v>
      </c>
      <c r="BG52" s="14">
        <v>0</v>
      </c>
      <c r="BH52" s="14">
        <v>0</v>
      </c>
      <c r="BI52" s="14">
        <v>0</v>
      </c>
      <c r="BJ52" s="14">
        <v>0</v>
      </c>
      <c r="BK52" s="14">
        <v>0</v>
      </c>
      <c r="BL52" s="14">
        <v>0</v>
      </c>
      <c r="BM52" s="14">
        <v>0</v>
      </c>
      <c r="BN52" s="14">
        <v>0</v>
      </c>
      <c r="BO52" s="14">
        <v>0</v>
      </c>
      <c r="BP52" s="14">
        <v>0</v>
      </c>
      <c r="BQ52" s="14">
        <f t="shared" si="2"/>
        <v>0</v>
      </c>
      <c r="BR52" s="14" t="s">
        <v>53</v>
      </c>
      <c r="BS52" s="14" t="s">
        <v>53</v>
      </c>
      <c r="BT52" s="14">
        <v>0</v>
      </c>
      <c r="BU52" s="14">
        <v>0</v>
      </c>
      <c r="BV52" s="14">
        <v>0</v>
      </c>
      <c r="BW52" s="14">
        <v>0</v>
      </c>
      <c r="BX52" s="14"/>
      <c r="BY52" s="14"/>
      <c r="BZ52" s="14"/>
      <c r="CA52" s="14"/>
      <c r="CB52" s="14"/>
      <c r="CC52" s="14"/>
    </row>
    <row r="53" spans="1:81" x14ac:dyDescent="0.2">
      <c r="A53" s="15" t="s">
        <v>112</v>
      </c>
      <c r="B53" s="15" t="s">
        <v>118</v>
      </c>
      <c r="C53" s="16" t="s">
        <v>66</v>
      </c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>
        <f t="shared" si="7"/>
        <v>0</v>
      </c>
      <c r="AR53" s="14">
        <v>0</v>
      </c>
      <c r="AS53" s="14">
        <v>0</v>
      </c>
      <c r="AT53" s="14">
        <v>0</v>
      </c>
      <c r="AU53" s="14">
        <v>0</v>
      </c>
      <c r="AV53" s="14">
        <v>0</v>
      </c>
      <c r="AW53" s="14">
        <v>0</v>
      </c>
      <c r="AX53" s="14">
        <v>0</v>
      </c>
      <c r="AY53" s="14">
        <v>0</v>
      </c>
      <c r="AZ53" s="14">
        <v>0</v>
      </c>
      <c r="BA53" s="14">
        <v>0</v>
      </c>
      <c r="BB53" s="14">
        <v>0</v>
      </c>
      <c r="BC53" s="14">
        <v>0</v>
      </c>
      <c r="BD53" s="14">
        <f t="shared" si="8"/>
        <v>0</v>
      </c>
      <c r="BE53" s="14">
        <v>0</v>
      </c>
      <c r="BF53" s="14">
        <v>0</v>
      </c>
      <c r="BG53" s="14">
        <v>0</v>
      </c>
      <c r="BH53" s="14">
        <v>0</v>
      </c>
      <c r="BI53" s="14">
        <v>0</v>
      </c>
      <c r="BJ53" s="14">
        <v>0</v>
      </c>
      <c r="BK53" s="14">
        <v>0</v>
      </c>
      <c r="BL53" s="14">
        <v>0</v>
      </c>
      <c r="BM53" s="14">
        <v>0</v>
      </c>
      <c r="BN53" s="14">
        <v>0</v>
      </c>
      <c r="BO53" s="14">
        <v>0</v>
      </c>
      <c r="BP53" s="14">
        <v>0</v>
      </c>
      <c r="BQ53" s="14">
        <f t="shared" si="2"/>
        <v>0</v>
      </c>
      <c r="BR53" s="14" t="s">
        <v>53</v>
      </c>
      <c r="BS53" s="14" t="s">
        <v>53</v>
      </c>
      <c r="BT53" s="14">
        <v>0</v>
      </c>
      <c r="BU53" s="14">
        <v>0</v>
      </c>
      <c r="BV53" s="14">
        <v>0</v>
      </c>
      <c r="BW53" s="14">
        <v>0</v>
      </c>
      <c r="BX53" s="14"/>
      <c r="BY53" s="14"/>
      <c r="BZ53" s="14"/>
      <c r="CA53" s="14"/>
      <c r="CB53" s="14"/>
      <c r="CC53" s="14"/>
    </row>
    <row r="54" spans="1:81" x14ac:dyDescent="0.2">
      <c r="A54" s="22"/>
      <c r="B54" s="22" t="s">
        <v>118</v>
      </c>
      <c r="C54" s="23" t="s">
        <v>67</v>
      </c>
      <c r="D54" s="24">
        <v>29531823</v>
      </c>
      <c r="E54" s="24">
        <v>13831614</v>
      </c>
      <c r="F54" s="24">
        <v>14401249</v>
      </c>
      <c r="G54" s="24">
        <v>860898</v>
      </c>
      <c r="H54" s="24">
        <v>438062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  <c r="O54" s="24">
        <v>0</v>
      </c>
      <c r="P54" s="24">
        <v>0</v>
      </c>
      <c r="Q54" s="24">
        <v>168192431</v>
      </c>
      <c r="R54" s="24">
        <v>0</v>
      </c>
      <c r="S54" s="24">
        <v>0</v>
      </c>
      <c r="T54" s="24">
        <v>0</v>
      </c>
      <c r="U54" s="24">
        <v>0</v>
      </c>
      <c r="V54" s="24">
        <v>0</v>
      </c>
      <c r="W54" s="24">
        <v>0</v>
      </c>
      <c r="X54" s="24">
        <v>0</v>
      </c>
      <c r="Y54" s="24">
        <v>0</v>
      </c>
      <c r="Z54" s="24">
        <v>0</v>
      </c>
      <c r="AA54" s="24">
        <v>28426654</v>
      </c>
      <c r="AB54" s="24">
        <v>62728277</v>
      </c>
      <c r="AC54" s="24">
        <v>77037500</v>
      </c>
      <c r="AD54" s="24">
        <v>1163357124</v>
      </c>
      <c r="AE54" s="24">
        <v>68292558</v>
      </c>
      <c r="AF54" s="24">
        <v>67976253</v>
      </c>
      <c r="AG54" s="24">
        <v>95264947</v>
      </c>
      <c r="AH54" s="24">
        <v>64045188</v>
      </c>
      <c r="AI54" s="24">
        <v>84316610</v>
      </c>
      <c r="AJ54" s="24">
        <v>95016535</v>
      </c>
      <c r="AK54" s="24">
        <v>95178266</v>
      </c>
      <c r="AL54" s="24">
        <v>118682862</v>
      </c>
      <c r="AM54" s="24">
        <v>108359282</v>
      </c>
      <c r="AN54" s="24">
        <v>121621164</v>
      </c>
      <c r="AO54" s="24">
        <v>121621165</v>
      </c>
      <c r="AP54" s="24">
        <v>122982294</v>
      </c>
      <c r="AQ54" s="24">
        <f t="shared" si="7"/>
        <v>1457132603</v>
      </c>
      <c r="AR54" s="24">
        <v>117837067</v>
      </c>
      <c r="AS54" s="24">
        <v>87871504</v>
      </c>
      <c r="AT54" s="24">
        <v>120364590</v>
      </c>
      <c r="AU54" s="24">
        <v>127828508</v>
      </c>
      <c r="AV54" s="24">
        <v>123642793</v>
      </c>
      <c r="AW54" s="24">
        <v>111674753</v>
      </c>
      <c r="AX54" s="24">
        <v>117577907</v>
      </c>
      <c r="AY54" s="24">
        <v>111458707</v>
      </c>
      <c r="AZ54" s="24">
        <v>127326846</v>
      </c>
      <c r="BA54" s="24">
        <v>140121410</v>
      </c>
      <c r="BB54" s="24">
        <v>130965777</v>
      </c>
      <c r="BC54" s="24">
        <v>140462741</v>
      </c>
      <c r="BD54" s="24">
        <f t="shared" si="8"/>
        <v>1802789349</v>
      </c>
      <c r="BE54" s="24">
        <v>139977246</v>
      </c>
      <c r="BF54" s="24">
        <v>136904676</v>
      </c>
      <c r="BG54" s="24">
        <v>128017390</v>
      </c>
      <c r="BH54" s="24">
        <v>149560624</v>
      </c>
      <c r="BI54" s="24">
        <v>166061583</v>
      </c>
      <c r="BJ54" s="24">
        <v>164224915</v>
      </c>
      <c r="BK54" s="24">
        <v>156265718</v>
      </c>
      <c r="BL54" s="24">
        <v>153533605</v>
      </c>
      <c r="BM54" s="24">
        <v>159924908</v>
      </c>
      <c r="BN54" s="24">
        <v>165670250</v>
      </c>
      <c r="BO54" s="24">
        <v>170801515</v>
      </c>
      <c r="BP54" s="24">
        <v>111846919</v>
      </c>
      <c r="BQ54" s="24">
        <f t="shared" si="2"/>
        <v>883539785</v>
      </c>
      <c r="BR54" s="24">
        <v>136881319</v>
      </c>
      <c r="BS54" s="24">
        <v>137533041</v>
      </c>
      <c r="BT54" s="24">
        <v>162453901</v>
      </c>
      <c r="BU54" s="24">
        <v>148107456</v>
      </c>
      <c r="BV54" s="24">
        <v>155138456</v>
      </c>
      <c r="BW54" s="24">
        <v>143425612</v>
      </c>
      <c r="BX54" s="24"/>
      <c r="BY54" s="24"/>
      <c r="BZ54" s="24"/>
      <c r="CA54" s="24"/>
      <c r="CB54" s="24"/>
      <c r="CC54" s="24"/>
    </row>
    <row r="55" spans="1:81" x14ac:dyDescent="0.2">
      <c r="A55" s="15" t="s">
        <v>114</v>
      </c>
      <c r="B55" s="15" t="s">
        <v>118</v>
      </c>
      <c r="C55" s="16" t="s">
        <v>69</v>
      </c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>
        <f t="shared" si="7"/>
        <v>0</v>
      </c>
      <c r="AR55" s="14">
        <v>0</v>
      </c>
      <c r="AS55" s="14">
        <v>0</v>
      </c>
      <c r="AT55" s="14">
        <v>0</v>
      </c>
      <c r="AU55" s="14">
        <v>0</v>
      </c>
      <c r="AV55" s="14">
        <v>0</v>
      </c>
      <c r="AW55" s="14">
        <v>0</v>
      </c>
      <c r="AX55" s="14">
        <v>0</v>
      </c>
      <c r="AY55" s="14">
        <v>0</v>
      </c>
      <c r="AZ55" s="14">
        <v>0</v>
      </c>
      <c r="BA55" s="14">
        <v>0</v>
      </c>
      <c r="BB55" s="14">
        <v>0</v>
      </c>
      <c r="BC55" s="14">
        <v>0</v>
      </c>
      <c r="BD55" s="14">
        <f t="shared" si="8"/>
        <v>0</v>
      </c>
      <c r="BE55" s="14">
        <v>0</v>
      </c>
      <c r="BF55" s="14">
        <v>0</v>
      </c>
      <c r="BG55" s="14">
        <v>0</v>
      </c>
      <c r="BH55" s="14">
        <v>0</v>
      </c>
      <c r="BI55" s="14">
        <v>0</v>
      </c>
      <c r="BJ55" s="14">
        <v>0</v>
      </c>
      <c r="BK55" s="14">
        <v>0</v>
      </c>
      <c r="BL55" s="14">
        <v>0</v>
      </c>
      <c r="BM55" s="14">
        <v>0</v>
      </c>
      <c r="BN55" s="14">
        <v>0</v>
      </c>
      <c r="BO55" s="14">
        <v>0</v>
      </c>
      <c r="BP55" s="14">
        <v>0</v>
      </c>
      <c r="BQ55" s="14">
        <f t="shared" si="2"/>
        <v>0</v>
      </c>
      <c r="BR55" s="14" t="s">
        <v>53</v>
      </c>
      <c r="BS55" s="14" t="s">
        <v>53</v>
      </c>
      <c r="BT55" s="14">
        <v>0</v>
      </c>
      <c r="BU55" s="14">
        <v>0</v>
      </c>
      <c r="BV55" s="14">
        <v>0</v>
      </c>
      <c r="BW55" s="14">
        <v>0</v>
      </c>
      <c r="BX55" s="14"/>
      <c r="BY55" s="14"/>
      <c r="BZ55" s="14"/>
      <c r="CA55" s="14"/>
      <c r="CB55" s="14"/>
      <c r="CC55" s="14"/>
    </row>
    <row r="56" spans="1:81" x14ac:dyDescent="0.2">
      <c r="A56" s="15" t="s">
        <v>114</v>
      </c>
      <c r="B56" s="15" t="s">
        <v>118</v>
      </c>
      <c r="C56" s="16" t="s">
        <v>70</v>
      </c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>
        <f t="shared" si="7"/>
        <v>0</v>
      </c>
      <c r="AR56" s="14">
        <v>0</v>
      </c>
      <c r="AS56" s="14">
        <v>0</v>
      </c>
      <c r="AT56" s="14">
        <v>0</v>
      </c>
      <c r="AU56" s="14">
        <v>0</v>
      </c>
      <c r="AV56" s="14">
        <v>0</v>
      </c>
      <c r="AW56" s="14">
        <v>0</v>
      </c>
      <c r="AX56" s="14">
        <v>0</v>
      </c>
      <c r="AY56" s="14">
        <v>0</v>
      </c>
      <c r="AZ56" s="14">
        <v>0</v>
      </c>
      <c r="BA56" s="14">
        <v>0</v>
      </c>
      <c r="BB56" s="14">
        <v>0</v>
      </c>
      <c r="BC56" s="14">
        <v>0</v>
      </c>
      <c r="BD56" s="14">
        <f t="shared" si="8"/>
        <v>0</v>
      </c>
      <c r="BE56" s="14">
        <v>0</v>
      </c>
      <c r="BF56" s="14">
        <v>0</v>
      </c>
      <c r="BG56" s="14">
        <v>0</v>
      </c>
      <c r="BH56" s="14">
        <v>0</v>
      </c>
      <c r="BI56" s="14">
        <v>0</v>
      </c>
      <c r="BJ56" s="14">
        <v>0</v>
      </c>
      <c r="BK56" s="14">
        <v>0</v>
      </c>
      <c r="BL56" s="14">
        <v>0</v>
      </c>
      <c r="BM56" s="14">
        <v>0</v>
      </c>
      <c r="BN56" s="14">
        <v>0</v>
      </c>
      <c r="BO56" s="14">
        <v>0</v>
      </c>
      <c r="BP56" s="14">
        <v>0</v>
      </c>
      <c r="BQ56" s="14">
        <f t="shared" si="2"/>
        <v>0</v>
      </c>
      <c r="BR56" s="14" t="s">
        <v>53</v>
      </c>
      <c r="BS56" s="14" t="s">
        <v>53</v>
      </c>
      <c r="BT56" s="14">
        <v>0</v>
      </c>
      <c r="BU56" s="14">
        <v>0</v>
      </c>
      <c r="BV56" s="14">
        <v>0</v>
      </c>
      <c r="BW56" s="14">
        <v>0</v>
      </c>
      <c r="BX56" s="14"/>
      <c r="BY56" s="14"/>
      <c r="BZ56" s="14"/>
      <c r="CA56" s="14"/>
      <c r="CB56" s="14"/>
      <c r="CC56" s="14"/>
    </row>
    <row r="57" spans="1:81" x14ac:dyDescent="0.2">
      <c r="A57" s="15" t="s">
        <v>114</v>
      </c>
      <c r="B57" s="15" t="s">
        <v>118</v>
      </c>
      <c r="C57" s="16" t="s">
        <v>71</v>
      </c>
      <c r="D57" s="14">
        <v>27736742</v>
      </c>
      <c r="E57" s="14">
        <v>13831614</v>
      </c>
      <c r="F57" s="14">
        <v>13905128</v>
      </c>
      <c r="G57" s="14">
        <v>0</v>
      </c>
      <c r="H57" s="14">
        <v>0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  <c r="N57" s="14">
        <v>0</v>
      </c>
      <c r="O57" s="14">
        <v>0</v>
      </c>
      <c r="P57" s="14">
        <v>0</v>
      </c>
      <c r="Q57" s="14">
        <v>168192431</v>
      </c>
      <c r="R57" s="14">
        <v>0</v>
      </c>
      <c r="S57" s="14">
        <v>0</v>
      </c>
      <c r="T57" s="14">
        <v>0</v>
      </c>
      <c r="U57" s="14">
        <v>0</v>
      </c>
      <c r="V57" s="14">
        <v>0</v>
      </c>
      <c r="W57" s="14">
        <v>0</v>
      </c>
      <c r="X57" s="14">
        <v>0</v>
      </c>
      <c r="Y57" s="14">
        <v>0</v>
      </c>
      <c r="Z57" s="14">
        <v>0</v>
      </c>
      <c r="AA57" s="14">
        <v>28426654</v>
      </c>
      <c r="AB57" s="14">
        <v>62728277</v>
      </c>
      <c r="AC57" s="14">
        <v>77037500</v>
      </c>
      <c r="AD57" s="14">
        <v>1163357124</v>
      </c>
      <c r="AE57" s="14">
        <v>68292558</v>
      </c>
      <c r="AF57" s="14">
        <v>67976253</v>
      </c>
      <c r="AG57" s="14">
        <v>95264947</v>
      </c>
      <c r="AH57" s="14">
        <v>64045188</v>
      </c>
      <c r="AI57" s="14">
        <v>84316610</v>
      </c>
      <c r="AJ57" s="14">
        <v>95016535</v>
      </c>
      <c r="AK57" s="14">
        <v>95178266</v>
      </c>
      <c r="AL57" s="14">
        <v>118682862</v>
      </c>
      <c r="AM57" s="14">
        <v>108359282</v>
      </c>
      <c r="AN57" s="14">
        <v>121621164</v>
      </c>
      <c r="AO57" s="14">
        <v>121621165</v>
      </c>
      <c r="AP57" s="14">
        <v>122982294</v>
      </c>
      <c r="AQ57" s="14">
        <f t="shared" si="7"/>
        <v>1457132603</v>
      </c>
      <c r="AR57" s="14">
        <v>117837067</v>
      </c>
      <c r="AS57" s="14">
        <v>87871504</v>
      </c>
      <c r="AT57" s="14">
        <v>120364590</v>
      </c>
      <c r="AU57" s="14">
        <v>127828508</v>
      </c>
      <c r="AV57" s="14">
        <v>123642793</v>
      </c>
      <c r="AW57" s="14">
        <v>111674753</v>
      </c>
      <c r="AX57" s="14">
        <v>117577907</v>
      </c>
      <c r="AY57" s="14">
        <v>111458707</v>
      </c>
      <c r="AZ57" s="14">
        <v>127326846</v>
      </c>
      <c r="BA57" s="14">
        <v>140121410</v>
      </c>
      <c r="BB57" s="14">
        <v>130965777</v>
      </c>
      <c r="BC57" s="14">
        <v>140462741</v>
      </c>
      <c r="BD57" s="14">
        <f t="shared" si="8"/>
        <v>1802789349</v>
      </c>
      <c r="BE57" s="14">
        <v>139977246</v>
      </c>
      <c r="BF57" s="14">
        <v>136904676</v>
      </c>
      <c r="BG57" s="14">
        <v>128017390</v>
      </c>
      <c r="BH57" s="14">
        <v>149560624</v>
      </c>
      <c r="BI57" s="14">
        <v>166061583</v>
      </c>
      <c r="BJ57" s="14">
        <v>164224915</v>
      </c>
      <c r="BK57" s="14">
        <v>156265718</v>
      </c>
      <c r="BL57" s="14">
        <v>153533605</v>
      </c>
      <c r="BM57" s="14">
        <v>159924908</v>
      </c>
      <c r="BN57" s="14">
        <v>165670250</v>
      </c>
      <c r="BO57" s="14">
        <v>170801515</v>
      </c>
      <c r="BP57" s="14">
        <v>111846919</v>
      </c>
      <c r="BQ57" s="14">
        <f t="shared" si="2"/>
        <v>883539785</v>
      </c>
      <c r="BR57" s="14">
        <v>136881319</v>
      </c>
      <c r="BS57" s="14">
        <v>137533041</v>
      </c>
      <c r="BT57" s="14">
        <v>162453901</v>
      </c>
      <c r="BU57" s="14">
        <v>148107456</v>
      </c>
      <c r="BV57" s="14">
        <v>155138456</v>
      </c>
      <c r="BW57" s="14">
        <v>143425612</v>
      </c>
      <c r="BX57" s="14"/>
      <c r="BY57" s="14"/>
      <c r="BZ57" s="14"/>
      <c r="CA57" s="14"/>
      <c r="CB57" s="14"/>
      <c r="CC57" s="14"/>
    </row>
    <row r="58" spans="1:81" x14ac:dyDescent="0.2">
      <c r="A58" s="15" t="s">
        <v>115</v>
      </c>
      <c r="B58" s="15" t="s">
        <v>118</v>
      </c>
      <c r="C58" s="16" t="s">
        <v>73</v>
      </c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>
        <f t="shared" si="7"/>
        <v>0</v>
      </c>
      <c r="AR58" s="14">
        <v>0</v>
      </c>
      <c r="AS58" s="14">
        <v>0</v>
      </c>
      <c r="AT58" s="14">
        <v>0</v>
      </c>
      <c r="AU58" s="14">
        <v>0</v>
      </c>
      <c r="AV58" s="14">
        <v>0</v>
      </c>
      <c r="AW58" s="14">
        <v>0</v>
      </c>
      <c r="AX58" s="14">
        <v>0</v>
      </c>
      <c r="AY58" s="14">
        <v>0</v>
      </c>
      <c r="AZ58" s="14">
        <v>0</v>
      </c>
      <c r="BA58" s="14">
        <v>0</v>
      </c>
      <c r="BB58" s="14">
        <v>0</v>
      </c>
      <c r="BC58" s="14">
        <v>0</v>
      </c>
      <c r="BD58" s="14">
        <f t="shared" si="8"/>
        <v>0</v>
      </c>
      <c r="BE58" s="14">
        <v>0</v>
      </c>
      <c r="BF58" s="14">
        <v>0</v>
      </c>
      <c r="BG58" s="14">
        <v>0</v>
      </c>
      <c r="BH58" s="14">
        <v>0</v>
      </c>
      <c r="BI58" s="14">
        <v>0</v>
      </c>
      <c r="BJ58" s="14">
        <v>0</v>
      </c>
      <c r="BK58" s="14">
        <v>0</v>
      </c>
      <c r="BL58" s="14">
        <v>0</v>
      </c>
      <c r="BM58" s="14">
        <v>0</v>
      </c>
      <c r="BN58" s="14">
        <v>0</v>
      </c>
      <c r="BO58" s="14">
        <v>0</v>
      </c>
      <c r="BP58" s="14">
        <v>0</v>
      </c>
      <c r="BQ58" s="14">
        <f t="shared" si="2"/>
        <v>0</v>
      </c>
      <c r="BR58" s="14" t="s">
        <v>53</v>
      </c>
      <c r="BS58" s="14" t="s">
        <v>53</v>
      </c>
      <c r="BT58" s="14">
        <v>0</v>
      </c>
      <c r="BU58" s="14">
        <v>0</v>
      </c>
      <c r="BV58" s="14">
        <v>0</v>
      </c>
      <c r="BW58" s="14">
        <v>0</v>
      </c>
      <c r="BX58" s="14"/>
      <c r="BY58" s="14"/>
      <c r="BZ58" s="14"/>
      <c r="CA58" s="14"/>
      <c r="CB58" s="14"/>
      <c r="CC58" s="14"/>
    </row>
    <row r="59" spans="1:81" x14ac:dyDescent="0.2">
      <c r="A59" s="15" t="s">
        <v>115</v>
      </c>
      <c r="B59" s="15" t="s">
        <v>118</v>
      </c>
      <c r="C59" s="16" t="s">
        <v>74</v>
      </c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>
        <f t="shared" si="7"/>
        <v>0</v>
      </c>
      <c r="AR59" s="14">
        <v>0</v>
      </c>
      <c r="AS59" s="14">
        <v>0</v>
      </c>
      <c r="AT59" s="14">
        <v>0</v>
      </c>
      <c r="AU59" s="14">
        <v>0</v>
      </c>
      <c r="AV59" s="14">
        <v>0</v>
      </c>
      <c r="AW59" s="14">
        <v>0</v>
      </c>
      <c r="AX59" s="14">
        <v>0</v>
      </c>
      <c r="AY59" s="14">
        <v>0</v>
      </c>
      <c r="AZ59" s="14">
        <v>0</v>
      </c>
      <c r="BA59" s="14">
        <v>0</v>
      </c>
      <c r="BB59" s="14">
        <v>0</v>
      </c>
      <c r="BC59" s="14">
        <v>0</v>
      </c>
      <c r="BD59" s="14">
        <f t="shared" si="8"/>
        <v>0</v>
      </c>
      <c r="BE59" s="14">
        <v>0</v>
      </c>
      <c r="BF59" s="14">
        <v>0</v>
      </c>
      <c r="BG59" s="14">
        <v>0</v>
      </c>
      <c r="BH59" s="14">
        <v>0</v>
      </c>
      <c r="BI59" s="14">
        <v>0</v>
      </c>
      <c r="BJ59" s="14">
        <v>0</v>
      </c>
      <c r="BK59" s="14">
        <v>0</v>
      </c>
      <c r="BL59" s="14">
        <v>0</v>
      </c>
      <c r="BM59" s="14">
        <v>0</v>
      </c>
      <c r="BN59" s="14">
        <v>0</v>
      </c>
      <c r="BO59" s="14">
        <v>0</v>
      </c>
      <c r="BP59" s="14">
        <v>0</v>
      </c>
      <c r="BQ59" s="14">
        <f t="shared" si="2"/>
        <v>0</v>
      </c>
      <c r="BR59" s="14" t="s">
        <v>53</v>
      </c>
      <c r="BS59" s="14" t="s">
        <v>53</v>
      </c>
      <c r="BT59" s="14">
        <v>0</v>
      </c>
      <c r="BU59" s="14">
        <v>0</v>
      </c>
      <c r="BV59" s="14">
        <v>0</v>
      </c>
      <c r="BW59" s="14">
        <v>0</v>
      </c>
      <c r="BX59" s="14"/>
      <c r="BY59" s="14"/>
      <c r="BZ59" s="14"/>
      <c r="CA59" s="14"/>
      <c r="CB59" s="14"/>
      <c r="CC59" s="14"/>
    </row>
    <row r="60" spans="1:81" x14ac:dyDescent="0.2">
      <c r="A60" s="15" t="s">
        <v>114</v>
      </c>
      <c r="B60" s="15" t="s">
        <v>118</v>
      </c>
      <c r="C60" s="16" t="s">
        <v>75</v>
      </c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>
        <f t="shared" si="7"/>
        <v>0</v>
      </c>
      <c r="AR60" s="14">
        <v>0</v>
      </c>
      <c r="AS60" s="14">
        <v>0</v>
      </c>
      <c r="AT60" s="14">
        <v>0</v>
      </c>
      <c r="AU60" s="14">
        <v>0</v>
      </c>
      <c r="AV60" s="14">
        <v>0</v>
      </c>
      <c r="AW60" s="14">
        <v>0</v>
      </c>
      <c r="AX60" s="14">
        <v>0</v>
      </c>
      <c r="AY60" s="14">
        <v>0</v>
      </c>
      <c r="AZ60" s="14">
        <v>0</v>
      </c>
      <c r="BA60" s="14">
        <v>0</v>
      </c>
      <c r="BB60" s="14">
        <v>0</v>
      </c>
      <c r="BC60" s="14">
        <v>0</v>
      </c>
      <c r="BD60" s="14">
        <f t="shared" si="8"/>
        <v>0</v>
      </c>
      <c r="BE60" s="14">
        <v>0</v>
      </c>
      <c r="BF60" s="14">
        <v>0</v>
      </c>
      <c r="BG60" s="14">
        <v>0</v>
      </c>
      <c r="BH60" s="14">
        <v>0</v>
      </c>
      <c r="BI60" s="14">
        <v>0</v>
      </c>
      <c r="BJ60" s="14">
        <v>0</v>
      </c>
      <c r="BK60" s="14">
        <v>0</v>
      </c>
      <c r="BL60" s="14">
        <v>0</v>
      </c>
      <c r="BM60" s="14">
        <v>0</v>
      </c>
      <c r="BN60" s="14">
        <v>0</v>
      </c>
      <c r="BO60" s="14">
        <v>0</v>
      </c>
      <c r="BP60" s="14">
        <v>0</v>
      </c>
      <c r="BQ60" s="14">
        <f t="shared" si="2"/>
        <v>0</v>
      </c>
      <c r="BR60" s="14" t="s">
        <v>53</v>
      </c>
      <c r="BS60" s="14" t="s">
        <v>53</v>
      </c>
      <c r="BT60" s="14">
        <v>0</v>
      </c>
      <c r="BU60" s="14">
        <v>0</v>
      </c>
      <c r="BV60" s="14">
        <v>0</v>
      </c>
      <c r="BW60" s="14">
        <v>0</v>
      </c>
      <c r="BX60" s="14"/>
      <c r="BY60" s="14"/>
      <c r="BZ60" s="14"/>
      <c r="CA60" s="14"/>
      <c r="CB60" s="14"/>
      <c r="CC60" s="14"/>
    </row>
    <row r="61" spans="1:81" x14ac:dyDescent="0.2">
      <c r="A61" s="15" t="s">
        <v>116</v>
      </c>
      <c r="B61" s="15" t="s">
        <v>118</v>
      </c>
      <c r="C61" s="16" t="s">
        <v>77</v>
      </c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>
        <f t="shared" si="7"/>
        <v>0</v>
      </c>
      <c r="AR61" s="14">
        <v>0</v>
      </c>
      <c r="AS61" s="14">
        <v>0</v>
      </c>
      <c r="AT61" s="14">
        <v>0</v>
      </c>
      <c r="AU61" s="14">
        <v>0</v>
      </c>
      <c r="AV61" s="14">
        <v>0</v>
      </c>
      <c r="AW61" s="14">
        <v>0</v>
      </c>
      <c r="AX61" s="14">
        <v>0</v>
      </c>
      <c r="AY61" s="14">
        <v>0</v>
      </c>
      <c r="AZ61" s="14">
        <v>0</v>
      </c>
      <c r="BA61" s="14">
        <v>0</v>
      </c>
      <c r="BB61" s="14">
        <v>0</v>
      </c>
      <c r="BC61" s="14">
        <v>0</v>
      </c>
      <c r="BD61" s="14">
        <f t="shared" si="8"/>
        <v>0</v>
      </c>
      <c r="BE61" s="14">
        <v>0</v>
      </c>
      <c r="BF61" s="14">
        <v>0</v>
      </c>
      <c r="BG61" s="14">
        <v>0</v>
      </c>
      <c r="BH61" s="14">
        <v>0</v>
      </c>
      <c r="BI61" s="14">
        <v>0</v>
      </c>
      <c r="BJ61" s="14">
        <v>0</v>
      </c>
      <c r="BK61" s="14">
        <v>0</v>
      </c>
      <c r="BL61" s="14">
        <v>0</v>
      </c>
      <c r="BM61" s="14">
        <v>0</v>
      </c>
      <c r="BN61" s="14">
        <v>0</v>
      </c>
      <c r="BO61" s="14">
        <v>0</v>
      </c>
      <c r="BP61" s="14">
        <v>0</v>
      </c>
      <c r="BQ61" s="14">
        <f t="shared" si="2"/>
        <v>0</v>
      </c>
      <c r="BR61" s="14" t="s">
        <v>53</v>
      </c>
      <c r="BS61" s="14" t="s">
        <v>53</v>
      </c>
      <c r="BT61" s="14">
        <v>0</v>
      </c>
      <c r="BU61" s="14">
        <v>0</v>
      </c>
      <c r="BV61" s="14">
        <v>0</v>
      </c>
      <c r="BW61" s="14">
        <v>0</v>
      </c>
      <c r="BX61" s="14"/>
      <c r="BY61" s="14"/>
      <c r="BZ61" s="14"/>
      <c r="CA61" s="14"/>
      <c r="CB61" s="14"/>
      <c r="CC61" s="14"/>
    </row>
    <row r="62" spans="1:81" x14ac:dyDescent="0.2">
      <c r="A62" s="15" t="s">
        <v>114</v>
      </c>
      <c r="B62" s="15" t="s">
        <v>118</v>
      </c>
      <c r="C62" s="16" t="s">
        <v>78</v>
      </c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>
        <f t="shared" si="7"/>
        <v>0</v>
      </c>
      <c r="AR62" s="14">
        <v>0</v>
      </c>
      <c r="AS62" s="14">
        <v>0</v>
      </c>
      <c r="AT62" s="14">
        <v>0</v>
      </c>
      <c r="AU62" s="14">
        <v>0</v>
      </c>
      <c r="AV62" s="14">
        <v>0</v>
      </c>
      <c r="AW62" s="14">
        <v>0</v>
      </c>
      <c r="AX62" s="14">
        <v>0</v>
      </c>
      <c r="AY62" s="14">
        <v>0</v>
      </c>
      <c r="AZ62" s="14">
        <v>0</v>
      </c>
      <c r="BA62" s="14">
        <v>0</v>
      </c>
      <c r="BB62" s="14">
        <v>0</v>
      </c>
      <c r="BC62" s="14">
        <v>0</v>
      </c>
      <c r="BD62" s="14">
        <f t="shared" si="8"/>
        <v>0</v>
      </c>
      <c r="BE62" s="14">
        <v>0</v>
      </c>
      <c r="BF62" s="14">
        <v>0</v>
      </c>
      <c r="BG62" s="14">
        <v>0</v>
      </c>
      <c r="BH62" s="14">
        <v>0</v>
      </c>
      <c r="BI62" s="14">
        <v>0</v>
      </c>
      <c r="BJ62" s="14">
        <v>0</v>
      </c>
      <c r="BK62" s="14">
        <v>0</v>
      </c>
      <c r="BL62" s="14">
        <v>0</v>
      </c>
      <c r="BM62" s="14">
        <v>0</v>
      </c>
      <c r="BN62" s="14">
        <v>0</v>
      </c>
      <c r="BO62" s="14">
        <v>0</v>
      </c>
      <c r="BP62" s="14">
        <v>0</v>
      </c>
      <c r="BQ62" s="14">
        <f t="shared" si="2"/>
        <v>0</v>
      </c>
      <c r="BR62" s="14" t="s">
        <v>53</v>
      </c>
      <c r="BS62" s="14" t="s">
        <v>53</v>
      </c>
      <c r="BT62" s="14">
        <v>0</v>
      </c>
      <c r="BU62" s="14">
        <v>0</v>
      </c>
      <c r="BV62" s="14">
        <v>0</v>
      </c>
      <c r="BW62" s="14">
        <v>0</v>
      </c>
      <c r="BX62" s="14"/>
      <c r="BY62" s="14"/>
      <c r="BZ62" s="14"/>
      <c r="CA62" s="14"/>
      <c r="CB62" s="14"/>
      <c r="CC62" s="14"/>
    </row>
    <row r="63" spans="1:81" x14ac:dyDescent="0.2">
      <c r="A63" s="15" t="s">
        <v>114</v>
      </c>
      <c r="B63" s="15" t="s">
        <v>118</v>
      </c>
      <c r="C63" s="16" t="s">
        <v>79</v>
      </c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>
        <f t="shared" si="7"/>
        <v>0</v>
      </c>
      <c r="AR63" s="14">
        <v>0</v>
      </c>
      <c r="AS63" s="14">
        <v>0</v>
      </c>
      <c r="AT63" s="14">
        <v>0</v>
      </c>
      <c r="AU63" s="14">
        <v>0</v>
      </c>
      <c r="AV63" s="14">
        <v>0</v>
      </c>
      <c r="AW63" s="14">
        <v>0</v>
      </c>
      <c r="AX63" s="14">
        <v>0</v>
      </c>
      <c r="AY63" s="14">
        <v>0</v>
      </c>
      <c r="AZ63" s="14">
        <v>0</v>
      </c>
      <c r="BA63" s="14">
        <v>0</v>
      </c>
      <c r="BB63" s="14">
        <v>0</v>
      </c>
      <c r="BC63" s="14">
        <v>0</v>
      </c>
      <c r="BD63" s="14">
        <f t="shared" si="8"/>
        <v>0</v>
      </c>
      <c r="BE63" s="14">
        <v>0</v>
      </c>
      <c r="BF63" s="14">
        <v>0</v>
      </c>
      <c r="BG63" s="14">
        <v>0</v>
      </c>
      <c r="BH63" s="14">
        <v>0</v>
      </c>
      <c r="BI63" s="14">
        <v>0</v>
      </c>
      <c r="BJ63" s="14">
        <v>0</v>
      </c>
      <c r="BK63" s="14">
        <v>0</v>
      </c>
      <c r="BL63" s="14">
        <v>0</v>
      </c>
      <c r="BM63" s="14">
        <v>0</v>
      </c>
      <c r="BN63" s="14">
        <v>0</v>
      </c>
      <c r="BO63" s="14">
        <v>0</v>
      </c>
      <c r="BP63" s="14">
        <v>0</v>
      </c>
      <c r="BQ63" s="14">
        <f t="shared" si="2"/>
        <v>0</v>
      </c>
      <c r="BR63" s="14" t="s">
        <v>53</v>
      </c>
      <c r="BS63" s="14" t="s">
        <v>53</v>
      </c>
      <c r="BT63" s="14">
        <v>0</v>
      </c>
      <c r="BU63" s="14">
        <v>0</v>
      </c>
      <c r="BV63" s="14">
        <v>0</v>
      </c>
      <c r="BW63" s="14">
        <v>0</v>
      </c>
      <c r="BX63" s="14"/>
      <c r="BY63" s="14"/>
      <c r="BZ63" s="14"/>
      <c r="CA63" s="14"/>
      <c r="CB63" s="14"/>
      <c r="CC63" s="14"/>
    </row>
    <row r="64" spans="1:81" x14ac:dyDescent="0.2">
      <c r="A64" s="15" t="s">
        <v>116</v>
      </c>
      <c r="B64" s="15" t="s">
        <v>118</v>
      </c>
      <c r="C64" s="16" t="s">
        <v>80</v>
      </c>
      <c r="D64" s="14">
        <v>1795081</v>
      </c>
      <c r="E64" s="14">
        <v>0</v>
      </c>
      <c r="F64" s="14">
        <v>496121</v>
      </c>
      <c r="G64" s="14">
        <v>860898</v>
      </c>
      <c r="H64" s="14">
        <v>438062</v>
      </c>
      <c r="I64" s="14">
        <v>0</v>
      </c>
      <c r="J64" s="14">
        <v>0</v>
      </c>
      <c r="K64" s="14">
        <v>0</v>
      </c>
      <c r="L64" s="14">
        <v>0</v>
      </c>
      <c r="M64" s="14">
        <v>0</v>
      </c>
      <c r="N64" s="14">
        <v>0</v>
      </c>
      <c r="O64" s="14">
        <v>0</v>
      </c>
      <c r="P64" s="14">
        <v>0</v>
      </c>
      <c r="Q64" s="14">
        <v>0</v>
      </c>
      <c r="R64" s="14">
        <v>0</v>
      </c>
      <c r="S64" s="14">
        <v>0</v>
      </c>
      <c r="T64" s="14">
        <v>0</v>
      </c>
      <c r="U64" s="14">
        <v>0</v>
      </c>
      <c r="V64" s="14">
        <v>0</v>
      </c>
      <c r="W64" s="14">
        <v>0</v>
      </c>
      <c r="X64" s="14">
        <v>0</v>
      </c>
      <c r="Y64" s="14">
        <v>0</v>
      </c>
      <c r="Z64" s="14">
        <v>0</v>
      </c>
      <c r="AA64" s="14">
        <v>0</v>
      </c>
      <c r="AB64" s="14">
        <v>0</v>
      </c>
      <c r="AC64" s="14">
        <v>0</v>
      </c>
      <c r="AD64" s="14">
        <v>0</v>
      </c>
      <c r="AE64" s="14">
        <v>0</v>
      </c>
      <c r="AF64" s="14">
        <v>0</v>
      </c>
      <c r="AG64" s="14">
        <v>0</v>
      </c>
      <c r="AH64" s="14">
        <v>0</v>
      </c>
      <c r="AI64" s="14">
        <v>0</v>
      </c>
      <c r="AJ64" s="14">
        <v>0</v>
      </c>
      <c r="AK64" s="14">
        <v>0</v>
      </c>
      <c r="AL64" s="14">
        <v>0</v>
      </c>
      <c r="AM64" s="14">
        <v>0</v>
      </c>
      <c r="AN64" s="14">
        <v>0</v>
      </c>
      <c r="AO64" s="14">
        <v>0</v>
      </c>
      <c r="AP64" s="14">
        <v>0</v>
      </c>
      <c r="AQ64" s="14">
        <f t="shared" si="7"/>
        <v>0</v>
      </c>
      <c r="AR64" s="14">
        <v>0</v>
      </c>
      <c r="AS64" s="14">
        <v>0</v>
      </c>
      <c r="AT64" s="14">
        <v>0</v>
      </c>
      <c r="AU64" s="14">
        <v>0</v>
      </c>
      <c r="AV64" s="14">
        <v>0</v>
      </c>
      <c r="AW64" s="14">
        <v>0</v>
      </c>
      <c r="AX64" s="14">
        <v>0</v>
      </c>
      <c r="AY64" s="14">
        <v>0</v>
      </c>
      <c r="AZ64" s="14">
        <v>0</v>
      </c>
      <c r="BA64" s="14">
        <v>0</v>
      </c>
      <c r="BB64" s="14">
        <v>0</v>
      </c>
      <c r="BC64" s="14">
        <v>0</v>
      </c>
      <c r="BD64" s="14">
        <f t="shared" si="8"/>
        <v>0</v>
      </c>
      <c r="BE64" s="14">
        <v>0</v>
      </c>
      <c r="BF64" s="14">
        <v>0</v>
      </c>
      <c r="BG64" s="14">
        <v>0</v>
      </c>
      <c r="BH64" s="14">
        <v>0</v>
      </c>
      <c r="BI64" s="14">
        <v>0</v>
      </c>
      <c r="BJ64" s="14">
        <v>0</v>
      </c>
      <c r="BK64" s="14">
        <v>0</v>
      </c>
      <c r="BL64" s="14">
        <v>0</v>
      </c>
      <c r="BM64" s="14">
        <v>0</v>
      </c>
      <c r="BN64" s="14">
        <v>0</v>
      </c>
      <c r="BO64" s="14">
        <v>0</v>
      </c>
      <c r="BP64" s="14">
        <v>0</v>
      </c>
      <c r="BQ64" s="14">
        <f t="shared" si="2"/>
        <v>0</v>
      </c>
      <c r="BR64" s="14" t="s">
        <v>53</v>
      </c>
      <c r="BS64" s="14" t="s">
        <v>53</v>
      </c>
      <c r="BT64" s="14">
        <v>0</v>
      </c>
      <c r="BU64" s="14">
        <v>0</v>
      </c>
      <c r="BV64" s="14">
        <v>0</v>
      </c>
      <c r="BW64" s="14">
        <v>0</v>
      </c>
      <c r="BX64" s="14"/>
      <c r="BY64" s="14"/>
      <c r="BZ64" s="14"/>
      <c r="CA64" s="14"/>
      <c r="CB64" s="14"/>
      <c r="CC64" s="14"/>
    </row>
    <row r="65" spans="1:81" x14ac:dyDescent="0.2">
      <c r="A65" s="22" t="s">
        <v>117</v>
      </c>
      <c r="B65" s="22" t="s">
        <v>118</v>
      </c>
      <c r="C65" s="23" t="s">
        <v>82</v>
      </c>
      <c r="D65" s="24">
        <v>2322753793</v>
      </c>
      <c r="E65" s="24">
        <v>163501343</v>
      </c>
      <c r="F65" s="24">
        <v>155485991</v>
      </c>
      <c r="G65" s="24">
        <v>180905049</v>
      </c>
      <c r="H65" s="24">
        <v>174405860</v>
      </c>
      <c r="I65" s="24">
        <v>186595532</v>
      </c>
      <c r="J65" s="24">
        <v>205499932</v>
      </c>
      <c r="K65" s="24">
        <v>200243816</v>
      </c>
      <c r="L65" s="24">
        <v>217126683</v>
      </c>
      <c r="M65" s="24">
        <v>235692946</v>
      </c>
      <c r="N65" s="24">
        <v>228402137</v>
      </c>
      <c r="O65" s="24">
        <v>184006100</v>
      </c>
      <c r="P65" s="24">
        <v>190888404</v>
      </c>
      <c r="Q65" s="24">
        <v>2392575792</v>
      </c>
      <c r="R65" s="24">
        <v>216343811</v>
      </c>
      <c r="S65" s="24">
        <v>200280660</v>
      </c>
      <c r="T65" s="24">
        <v>209532830</v>
      </c>
      <c r="U65" s="24">
        <v>172577407</v>
      </c>
      <c r="V65" s="24">
        <v>187913776</v>
      </c>
      <c r="W65" s="24">
        <v>213543205</v>
      </c>
      <c r="X65" s="24">
        <v>213885738</v>
      </c>
      <c r="Y65" s="24">
        <v>213732363</v>
      </c>
      <c r="Z65" s="24">
        <v>186957479</v>
      </c>
      <c r="AA65" s="24">
        <v>231945735</v>
      </c>
      <c r="AB65" s="24">
        <v>171772472</v>
      </c>
      <c r="AC65" s="24">
        <v>174090316</v>
      </c>
      <c r="AD65" s="24">
        <v>2487241596</v>
      </c>
      <c r="AE65" s="24">
        <v>184661204</v>
      </c>
      <c r="AF65" s="24">
        <v>196613620</v>
      </c>
      <c r="AG65" s="24">
        <v>199541382</v>
      </c>
      <c r="AH65" s="24">
        <v>163413611</v>
      </c>
      <c r="AI65" s="24">
        <v>178578853</v>
      </c>
      <c r="AJ65" s="24">
        <v>250731968</v>
      </c>
      <c r="AK65" s="24">
        <v>247233567</v>
      </c>
      <c r="AL65" s="24">
        <v>220870920</v>
      </c>
      <c r="AM65" s="24">
        <v>224573791</v>
      </c>
      <c r="AN65" s="24">
        <v>210833372</v>
      </c>
      <c r="AO65" s="24">
        <v>206240374</v>
      </c>
      <c r="AP65" s="24">
        <v>203948934</v>
      </c>
      <c r="AQ65" s="24">
        <f t="shared" si="7"/>
        <v>2394854043</v>
      </c>
      <c r="AR65" s="24">
        <v>214727624</v>
      </c>
      <c r="AS65" s="24">
        <v>190747151</v>
      </c>
      <c r="AT65" s="24">
        <v>186117944</v>
      </c>
      <c r="AU65" s="24">
        <v>161578410</v>
      </c>
      <c r="AV65" s="24">
        <v>188917056</v>
      </c>
      <c r="AW65" s="24">
        <v>207263095</v>
      </c>
      <c r="AX65" s="24">
        <v>223915068</v>
      </c>
      <c r="AY65" s="24">
        <v>217618050</v>
      </c>
      <c r="AZ65" s="24">
        <v>212127541</v>
      </c>
      <c r="BA65" s="24">
        <v>214960964</v>
      </c>
      <c r="BB65" s="24">
        <v>196630596</v>
      </c>
      <c r="BC65" s="24">
        <v>180250544</v>
      </c>
      <c r="BD65" s="24">
        <f t="shared" si="8"/>
        <v>2623183988</v>
      </c>
      <c r="BE65" s="24">
        <v>199573998</v>
      </c>
      <c r="BF65" s="24">
        <v>204431127</v>
      </c>
      <c r="BG65" s="24">
        <v>180157173</v>
      </c>
      <c r="BH65" s="24">
        <v>86776951</v>
      </c>
      <c r="BI65" s="24">
        <v>212114092</v>
      </c>
      <c r="BJ65" s="24">
        <v>194238015</v>
      </c>
      <c r="BK65" s="24">
        <v>236819648</v>
      </c>
      <c r="BL65" s="24">
        <v>235783066</v>
      </c>
      <c r="BM65" s="24">
        <v>268569389</v>
      </c>
      <c r="BN65" s="24">
        <v>287460513</v>
      </c>
      <c r="BO65" s="24">
        <v>264057655</v>
      </c>
      <c r="BP65" s="24">
        <v>253202361</v>
      </c>
      <c r="BQ65" s="24">
        <f t="shared" si="2"/>
        <v>1594246946</v>
      </c>
      <c r="BR65" s="24">
        <v>253806150</v>
      </c>
      <c r="BS65" s="24">
        <v>258481409</v>
      </c>
      <c r="BT65" s="24">
        <v>247419169</v>
      </c>
      <c r="BU65" s="24">
        <v>265066802</v>
      </c>
      <c r="BV65" s="24">
        <v>277627364</v>
      </c>
      <c r="BW65" s="24">
        <v>291846052</v>
      </c>
      <c r="BX65" s="24"/>
      <c r="BY65" s="24"/>
      <c r="BZ65" s="24"/>
      <c r="CA65" s="24"/>
      <c r="CB65" s="24"/>
      <c r="CC65" s="24"/>
    </row>
    <row r="66" spans="1:81" x14ac:dyDescent="0.2">
      <c r="A66" s="22"/>
      <c r="B66" s="22" t="s">
        <v>118</v>
      </c>
      <c r="C66" s="23" t="s">
        <v>83</v>
      </c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>
        <f t="shared" si="7"/>
        <v>1</v>
      </c>
      <c r="AR66" s="24">
        <v>0</v>
      </c>
      <c r="AS66" s="24">
        <v>0</v>
      </c>
      <c r="AT66" s="24">
        <v>0</v>
      </c>
      <c r="AU66" s="24">
        <v>0</v>
      </c>
      <c r="AV66" s="24">
        <v>0</v>
      </c>
      <c r="AW66" s="24">
        <v>0</v>
      </c>
      <c r="AX66" s="24">
        <v>0</v>
      </c>
      <c r="AY66" s="24">
        <v>0</v>
      </c>
      <c r="AZ66" s="24">
        <v>0</v>
      </c>
      <c r="BA66" s="24">
        <v>0</v>
      </c>
      <c r="BB66" s="24">
        <v>0</v>
      </c>
      <c r="BC66" s="24">
        <v>1</v>
      </c>
      <c r="BD66" s="24">
        <f t="shared" si="8"/>
        <v>23</v>
      </c>
      <c r="BE66" s="24">
        <v>1</v>
      </c>
      <c r="BF66" s="24">
        <v>2</v>
      </c>
      <c r="BG66" s="24">
        <v>2</v>
      </c>
      <c r="BH66" s="24">
        <v>2</v>
      </c>
      <c r="BI66" s="24">
        <v>2</v>
      </c>
      <c r="BJ66" s="24">
        <v>2</v>
      </c>
      <c r="BK66" s="24">
        <v>2</v>
      </c>
      <c r="BL66" s="24">
        <v>2</v>
      </c>
      <c r="BM66" s="24">
        <v>2</v>
      </c>
      <c r="BN66" s="24">
        <v>2</v>
      </c>
      <c r="BO66" s="24">
        <v>2</v>
      </c>
      <c r="BP66" s="24">
        <v>2</v>
      </c>
      <c r="BQ66" s="24">
        <f t="shared" si="2"/>
        <v>16</v>
      </c>
      <c r="BR66" s="24">
        <v>5</v>
      </c>
      <c r="BS66" s="24">
        <v>3</v>
      </c>
      <c r="BT66" s="24">
        <v>3</v>
      </c>
      <c r="BU66" s="24">
        <v>2</v>
      </c>
      <c r="BV66" s="24">
        <v>2</v>
      </c>
      <c r="BW66" s="24">
        <v>1</v>
      </c>
      <c r="BX66" s="24"/>
      <c r="BY66" s="24"/>
      <c r="BZ66" s="24"/>
      <c r="CA66" s="24"/>
      <c r="CB66" s="24"/>
      <c r="CC66" s="24"/>
    </row>
    <row r="67" spans="1:81" x14ac:dyDescent="0.2">
      <c r="A67" s="20"/>
      <c r="B67" s="20" t="s">
        <v>119</v>
      </c>
      <c r="C67" s="20" t="s">
        <v>44</v>
      </c>
      <c r="D67" s="21">
        <f>SUM(D68:D71,D80,D91)</f>
        <v>12670375353</v>
      </c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>
        <f t="shared" si="7"/>
        <v>15202821718</v>
      </c>
      <c r="AR67" s="21">
        <v>993603519</v>
      </c>
      <c r="AS67" s="21">
        <v>1164187702</v>
      </c>
      <c r="AT67" s="21">
        <v>1273561267</v>
      </c>
      <c r="AU67" s="21">
        <v>1106518675</v>
      </c>
      <c r="AV67" s="21">
        <v>1152491820</v>
      </c>
      <c r="AW67" s="21">
        <v>1288020325</v>
      </c>
      <c r="AX67" s="21">
        <v>1511213711</v>
      </c>
      <c r="AY67" s="21">
        <v>1529218260</v>
      </c>
      <c r="AZ67" s="21">
        <v>1404597216</v>
      </c>
      <c r="BA67" s="21">
        <v>1460508034</v>
      </c>
      <c r="BB67" s="21">
        <v>1363211968</v>
      </c>
      <c r="BC67" s="21">
        <v>955689221</v>
      </c>
      <c r="BD67" s="21">
        <f t="shared" si="8"/>
        <v>14530454094</v>
      </c>
      <c r="BE67" s="21">
        <v>753377028</v>
      </c>
      <c r="BF67" s="21">
        <v>908005890</v>
      </c>
      <c r="BG67" s="21">
        <v>1055600779</v>
      </c>
      <c r="BH67" s="21">
        <v>1190026112</v>
      </c>
      <c r="BI67" s="21">
        <v>1413109069</v>
      </c>
      <c r="BJ67" s="21">
        <v>1289932370</v>
      </c>
      <c r="BK67" s="21">
        <v>1406912234</v>
      </c>
      <c r="BL67" s="21">
        <v>1444681822</v>
      </c>
      <c r="BM67" s="21">
        <v>1387686801</v>
      </c>
      <c r="BN67" s="21">
        <v>1354485661</v>
      </c>
      <c r="BO67" s="21">
        <v>1330944527</v>
      </c>
      <c r="BP67" s="21">
        <v>995691801</v>
      </c>
      <c r="BQ67" s="21">
        <f t="shared" si="2"/>
        <v>7043015172</v>
      </c>
      <c r="BR67" s="21">
        <v>677516791</v>
      </c>
      <c r="BS67" s="21">
        <v>745279463</v>
      </c>
      <c r="BT67" s="21">
        <v>1383842011</v>
      </c>
      <c r="BU67" s="21">
        <v>1389076881</v>
      </c>
      <c r="BV67" s="21">
        <v>1488224394</v>
      </c>
      <c r="BW67" s="21">
        <v>1359075632</v>
      </c>
      <c r="BX67" s="21"/>
      <c r="BY67" s="21"/>
      <c r="BZ67" s="21"/>
      <c r="CA67" s="21"/>
      <c r="CB67" s="21"/>
      <c r="CC67" s="21"/>
    </row>
    <row r="68" spans="1:81" x14ac:dyDescent="0.2">
      <c r="A68" s="22" t="s">
        <v>105</v>
      </c>
      <c r="B68" s="22" t="s">
        <v>119</v>
      </c>
      <c r="C68" s="23" t="s">
        <v>46</v>
      </c>
      <c r="D68" s="24">
        <v>2619157020</v>
      </c>
      <c r="E68" s="24">
        <v>120293853</v>
      </c>
      <c r="F68" s="24">
        <v>26733607</v>
      </c>
      <c r="G68" s="24">
        <v>75820767</v>
      </c>
      <c r="H68" s="24">
        <v>120672378</v>
      </c>
      <c r="I68" s="24">
        <v>193209423</v>
      </c>
      <c r="J68" s="24">
        <v>229121332</v>
      </c>
      <c r="K68" s="24">
        <v>300252283</v>
      </c>
      <c r="L68" s="24">
        <v>343146511</v>
      </c>
      <c r="M68" s="24">
        <v>345067545</v>
      </c>
      <c r="N68" s="24">
        <v>295015152</v>
      </c>
      <c r="O68" s="24">
        <v>258546722</v>
      </c>
      <c r="P68" s="24">
        <v>311277447</v>
      </c>
      <c r="Q68" s="24">
        <v>2434752277</v>
      </c>
      <c r="R68" s="24">
        <v>104562251</v>
      </c>
      <c r="S68" s="24">
        <v>49086455</v>
      </c>
      <c r="T68" s="24">
        <v>62909755</v>
      </c>
      <c r="U68" s="24">
        <v>126234077</v>
      </c>
      <c r="V68" s="24">
        <v>251547555</v>
      </c>
      <c r="W68" s="24">
        <v>252217291</v>
      </c>
      <c r="X68" s="24">
        <v>301191756</v>
      </c>
      <c r="Y68" s="24">
        <v>299776980</v>
      </c>
      <c r="Z68" s="24">
        <v>303588627</v>
      </c>
      <c r="AA68" s="24">
        <v>273692384</v>
      </c>
      <c r="AB68" s="24">
        <v>262142833</v>
      </c>
      <c r="AC68" s="24">
        <v>147802313</v>
      </c>
      <c r="AD68" s="24">
        <v>1788325456</v>
      </c>
      <c r="AE68" s="24">
        <v>60676674</v>
      </c>
      <c r="AF68" s="24">
        <v>64822328</v>
      </c>
      <c r="AG68" s="24">
        <v>39060700</v>
      </c>
      <c r="AH68" s="24">
        <v>90592958</v>
      </c>
      <c r="AI68" s="24">
        <v>189419363</v>
      </c>
      <c r="AJ68" s="24">
        <v>210492326</v>
      </c>
      <c r="AK68" s="24">
        <v>207163869</v>
      </c>
      <c r="AL68" s="24">
        <v>222348948</v>
      </c>
      <c r="AM68" s="24">
        <v>207264568</v>
      </c>
      <c r="AN68" s="24">
        <v>212209473</v>
      </c>
      <c r="AO68" s="24">
        <v>121847746</v>
      </c>
      <c r="AP68" s="24">
        <v>162426503</v>
      </c>
      <c r="AQ68" s="24">
        <f t="shared" si="7"/>
        <v>1414900647</v>
      </c>
      <c r="AR68" s="24">
        <v>31659285</v>
      </c>
      <c r="AS68" s="24">
        <v>31551186</v>
      </c>
      <c r="AT68" s="24">
        <v>28254327</v>
      </c>
      <c r="AU68" s="24">
        <v>85080897</v>
      </c>
      <c r="AV68" s="24">
        <v>138414598</v>
      </c>
      <c r="AW68" s="24">
        <v>156148160</v>
      </c>
      <c r="AX68" s="24">
        <v>210091945</v>
      </c>
      <c r="AY68" s="24">
        <v>163188221</v>
      </c>
      <c r="AZ68" s="24">
        <v>146524869</v>
      </c>
      <c r="BA68" s="24">
        <v>142173715</v>
      </c>
      <c r="BB68" s="24">
        <v>196391263</v>
      </c>
      <c r="BC68" s="24">
        <v>85422181</v>
      </c>
      <c r="BD68" s="24">
        <f t="shared" si="8"/>
        <v>2331907174</v>
      </c>
      <c r="BE68" s="24">
        <v>86209055</v>
      </c>
      <c r="BF68" s="24">
        <v>45179594</v>
      </c>
      <c r="BG68" s="24">
        <v>59996580</v>
      </c>
      <c r="BH68" s="24">
        <v>119210742</v>
      </c>
      <c r="BI68" s="24">
        <v>236809853</v>
      </c>
      <c r="BJ68" s="24">
        <v>207656864</v>
      </c>
      <c r="BK68" s="24">
        <v>206828320</v>
      </c>
      <c r="BL68" s="24">
        <v>232221494</v>
      </c>
      <c r="BM68" s="24">
        <v>312171925</v>
      </c>
      <c r="BN68" s="24">
        <v>307485698</v>
      </c>
      <c r="BO68" s="24">
        <v>290298645</v>
      </c>
      <c r="BP68" s="24">
        <v>227838404</v>
      </c>
      <c r="BQ68" s="24">
        <f t="shared" si="2"/>
        <v>1013683952</v>
      </c>
      <c r="BR68" s="24">
        <v>124338126</v>
      </c>
      <c r="BS68" s="24">
        <v>65841560</v>
      </c>
      <c r="BT68" s="24">
        <v>98681636</v>
      </c>
      <c r="BU68" s="24">
        <v>115143611</v>
      </c>
      <c r="BV68" s="24">
        <v>259411943</v>
      </c>
      <c r="BW68" s="24">
        <v>350267076</v>
      </c>
      <c r="BX68" s="24"/>
      <c r="BY68" s="24"/>
      <c r="BZ68" s="24"/>
      <c r="CA68" s="24"/>
      <c r="CB68" s="24"/>
      <c r="CC68" s="24"/>
    </row>
    <row r="69" spans="1:81" x14ac:dyDescent="0.2">
      <c r="A69" s="22" t="s">
        <v>106</v>
      </c>
      <c r="B69" s="22" t="s">
        <v>119</v>
      </c>
      <c r="C69" s="23" t="s">
        <v>48</v>
      </c>
      <c r="D69" s="24">
        <v>631723930</v>
      </c>
      <c r="E69" s="24">
        <v>50653873</v>
      </c>
      <c r="F69" s="24">
        <v>58678363</v>
      </c>
      <c r="G69" s="24">
        <v>65520111</v>
      </c>
      <c r="H69" s="24">
        <v>64679544</v>
      </c>
      <c r="I69" s="24">
        <v>57983925</v>
      </c>
      <c r="J69" s="24">
        <v>61572875</v>
      </c>
      <c r="K69" s="24">
        <v>48561618</v>
      </c>
      <c r="L69" s="24">
        <v>48688919</v>
      </c>
      <c r="M69" s="24">
        <v>48451738</v>
      </c>
      <c r="N69" s="24">
        <v>46574927</v>
      </c>
      <c r="O69" s="24">
        <v>42185833</v>
      </c>
      <c r="P69" s="24">
        <v>38172204</v>
      </c>
      <c r="Q69" s="24">
        <v>474039635</v>
      </c>
      <c r="R69" s="24">
        <v>43516576</v>
      </c>
      <c r="S69" s="24">
        <v>39319431</v>
      </c>
      <c r="T69" s="24">
        <v>48893445</v>
      </c>
      <c r="U69" s="24">
        <v>38081878</v>
      </c>
      <c r="V69" s="24">
        <v>42358692</v>
      </c>
      <c r="W69" s="24">
        <v>42385509</v>
      </c>
      <c r="X69" s="24">
        <v>40273501</v>
      </c>
      <c r="Y69" s="24">
        <v>45062682</v>
      </c>
      <c r="Z69" s="24">
        <v>35134611</v>
      </c>
      <c r="AA69" s="24">
        <v>34421081</v>
      </c>
      <c r="AB69" s="24">
        <v>29817316</v>
      </c>
      <c r="AC69" s="24">
        <v>34774913</v>
      </c>
      <c r="AD69" s="24">
        <v>573284673</v>
      </c>
      <c r="AE69" s="24">
        <v>29603095</v>
      </c>
      <c r="AF69" s="24">
        <v>39473430</v>
      </c>
      <c r="AG69" s="24">
        <v>43525417</v>
      </c>
      <c r="AH69" s="24">
        <v>47937315</v>
      </c>
      <c r="AI69" s="24">
        <v>39913617</v>
      </c>
      <c r="AJ69" s="24">
        <v>50240031</v>
      </c>
      <c r="AK69" s="24">
        <v>52476263</v>
      </c>
      <c r="AL69" s="24">
        <v>54547399</v>
      </c>
      <c r="AM69" s="24">
        <v>54147602</v>
      </c>
      <c r="AN69" s="24">
        <v>55903395</v>
      </c>
      <c r="AO69" s="24">
        <v>52416510</v>
      </c>
      <c r="AP69" s="24">
        <v>53100599</v>
      </c>
      <c r="AQ69" s="24">
        <f t="shared" si="7"/>
        <v>718081766</v>
      </c>
      <c r="AR69" s="24">
        <v>50731259</v>
      </c>
      <c r="AS69" s="24">
        <v>49206107</v>
      </c>
      <c r="AT69" s="24">
        <v>56186679</v>
      </c>
      <c r="AU69" s="24">
        <v>56894692</v>
      </c>
      <c r="AV69" s="24">
        <v>59538119</v>
      </c>
      <c r="AW69" s="24">
        <v>58457293</v>
      </c>
      <c r="AX69" s="24">
        <v>64026665</v>
      </c>
      <c r="AY69" s="24">
        <v>67365781</v>
      </c>
      <c r="AZ69" s="24">
        <v>71301328</v>
      </c>
      <c r="BA69" s="24">
        <v>63691011</v>
      </c>
      <c r="BB69" s="24">
        <v>62699147</v>
      </c>
      <c r="BC69" s="24">
        <v>57983685</v>
      </c>
      <c r="BD69" s="24">
        <f t="shared" si="8"/>
        <v>890743581</v>
      </c>
      <c r="BE69" s="24">
        <v>63577574</v>
      </c>
      <c r="BF69" s="24">
        <v>62719521</v>
      </c>
      <c r="BG69" s="24">
        <v>60617430</v>
      </c>
      <c r="BH69" s="24">
        <v>74631833</v>
      </c>
      <c r="BI69" s="24">
        <v>76715235</v>
      </c>
      <c r="BJ69" s="24">
        <v>81775490</v>
      </c>
      <c r="BK69" s="24">
        <v>84424302</v>
      </c>
      <c r="BL69" s="24">
        <v>79692530</v>
      </c>
      <c r="BM69" s="24">
        <v>79207929</v>
      </c>
      <c r="BN69" s="24">
        <v>80026895</v>
      </c>
      <c r="BO69" s="24">
        <v>78185827</v>
      </c>
      <c r="BP69" s="24">
        <v>69169015</v>
      </c>
      <c r="BQ69" s="24">
        <f t="shared" si="2"/>
        <v>453347937</v>
      </c>
      <c r="BR69" s="24">
        <v>71761609</v>
      </c>
      <c r="BS69" s="24">
        <v>79964935</v>
      </c>
      <c r="BT69" s="24">
        <v>74866251</v>
      </c>
      <c r="BU69" s="24">
        <v>80125343</v>
      </c>
      <c r="BV69" s="24">
        <v>76592073</v>
      </c>
      <c r="BW69" s="24">
        <v>70037726</v>
      </c>
      <c r="BX69" s="24"/>
      <c r="BY69" s="24"/>
      <c r="BZ69" s="24"/>
      <c r="CA69" s="24"/>
      <c r="CB69" s="24"/>
      <c r="CC69" s="24"/>
    </row>
    <row r="70" spans="1:81" x14ac:dyDescent="0.2">
      <c r="A70" s="22" t="s">
        <v>107</v>
      </c>
      <c r="B70" s="22" t="s">
        <v>119</v>
      </c>
      <c r="C70" s="23" t="s">
        <v>50</v>
      </c>
      <c r="D70" s="24">
        <v>814939100</v>
      </c>
      <c r="E70" s="24">
        <v>28277886</v>
      </c>
      <c r="F70" s="24">
        <v>17986273</v>
      </c>
      <c r="G70" s="24">
        <v>20430346</v>
      </c>
      <c r="H70" s="24">
        <v>22496891</v>
      </c>
      <c r="I70" s="24">
        <v>61922969</v>
      </c>
      <c r="J70" s="24">
        <v>79419138</v>
      </c>
      <c r="K70" s="24">
        <v>91515181</v>
      </c>
      <c r="L70" s="24">
        <v>95034592</v>
      </c>
      <c r="M70" s="24">
        <v>123820635</v>
      </c>
      <c r="N70" s="24">
        <v>98535259</v>
      </c>
      <c r="O70" s="24">
        <v>98943488</v>
      </c>
      <c r="P70" s="24">
        <v>76556442</v>
      </c>
      <c r="Q70" s="24">
        <v>683653693</v>
      </c>
      <c r="R70" s="24">
        <v>67081150</v>
      </c>
      <c r="S70" s="24">
        <v>37347427</v>
      </c>
      <c r="T70" s="24">
        <v>30187374</v>
      </c>
      <c r="U70" s="24">
        <v>69954742</v>
      </c>
      <c r="V70" s="24">
        <v>69651088</v>
      </c>
      <c r="W70" s="24">
        <v>49094098</v>
      </c>
      <c r="X70" s="24">
        <v>51279952</v>
      </c>
      <c r="Y70" s="24">
        <v>55388520</v>
      </c>
      <c r="Z70" s="24">
        <v>60182641</v>
      </c>
      <c r="AA70" s="24">
        <v>70693725</v>
      </c>
      <c r="AB70" s="24">
        <v>63823446</v>
      </c>
      <c r="AC70" s="24">
        <v>58969530</v>
      </c>
      <c r="AD70" s="24">
        <v>703952816</v>
      </c>
      <c r="AE70" s="24">
        <v>67919034</v>
      </c>
      <c r="AF70" s="24">
        <v>48889296</v>
      </c>
      <c r="AG70" s="24">
        <v>34909110</v>
      </c>
      <c r="AH70" s="24">
        <v>46184304</v>
      </c>
      <c r="AI70" s="24">
        <v>46967555</v>
      </c>
      <c r="AJ70" s="24">
        <v>62576874</v>
      </c>
      <c r="AK70" s="24">
        <v>64986689</v>
      </c>
      <c r="AL70" s="24">
        <v>70255047</v>
      </c>
      <c r="AM70" s="24">
        <v>64720101</v>
      </c>
      <c r="AN70" s="24">
        <v>56299767</v>
      </c>
      <c r="AO70" s="24">
        <v>77220560</v>
      </c>
      <c r="AP70" s="24">
        <v>63024479</v>
      </c>
      <c r="AQ70" s="24">
        <f t="shared" si="7"/>
        <v>671293484</v>
      </c>
      <c r="AR70" s="24">
        <v>86707383</v>
      </c>
      <c r="AS70" s="24">
        <v>43116118</v>
      </c>
      <c r="AT70" s="24">
        <v>30368772</v>
      </c>
      <c r="AU70" s="24">
        <v>31266365</v>
      </c>
      <c r="AV70" s="24">
        <v>63116757</v>
      </c>
      <c r="AW70" s="24">
        <v>61511866</v>
      </c>
      <c r="AX70" s="24">
        <v>65124579</v>
      </c>
      <c r="AY70" s="24">
        <v>60439183</v>
      </c>
      <c r="AZ70" s="24">
        <v>74380338</v>
      </c>
      <c r="BA70" s="24">
        <v>55555972</v>
      </c>
      <c r="BB70" s="24">
        <v>56552372</v>
      </c>
      <c r="BC70" s="24">
        <v>43153779</v>
      </c>
      <c r="BD70" s="24">
        <f t="shared" si="8"/>
        <v>555910902</v>
      </c>
      <c r="BE70" s="24">
        <v>64598429</v>
      </c>
      <c r="BF70" s="24">
        <v>48203579</v>
      </c>
      <c r="BG70" s="24">
        <v>17727727</v>
      </c>
      <c r="BH70" s="24">
        <v>44324475</v>
      </c>
      <c r="BI70" s="24">
        <v>48827144</v>
      </c>
      <c r="BJ70" s="24">
        <v>42473880</v>
      </c>
      <c r="BK70" s="24">
        <v>48914628</v>
      </c>
      <c r="BL70" s="24">
        <v>44102089</v>
      </c>
      <c r="BM70" s="24">
        <v>44816847</v>
      </c>
      <c r="BN70" s="24">
        <v>52420682</v>
      </c>
      <c r="BO70" s="24">
        <v>57102867</v>
      </c>
      <c r="BP70" s="24">
        <v>42398555</v>
      </c>
      <c r="BQ70" s="24">
        <f t="shared" si="2"/>
        <v>226230055</v>
      </c>
      <c r="BR70" s="24">
        <v>57805561</v>
      </c>
      <c r="BS70" s="24">
        <v>43193843</v>
      </c>
      <c r="BT70" s="24">
        <v>6056070</v>
      </c>
      <c r="BU70" s="24">
        <v>23393469</v>
      </c>
      <c r="BV70" s="24">
        <v>39573596</v>
      </c>
      <c r="BW70" s="24">
        <v>56207516</v>
      </c>
      <c r="BX70" s="24"/>
      <c r="BY70" s="24"/>
      <c r="BZ70" s="24"/>
      <c r="CA70" s="24"/>
      <c r="CB70" s="24"/>
      <c r="CC70" s="24"/>
    </row>
    <row r="71" spans="1:81" x14ac:dyDescent="0.2">
      <c r="A71" s="22"/>
      <c r="B71" s="22" t="s">
        <v>119</v>
      </c>
      <c r="C71" s="23" t="s">
        <v>51</v>
      </c>
      <c r="D71" s="24">
        <v>4936195759</v>
      </c>
      <c r="E71" s="24">
        <v>354947558</v>
      </c>
      <c r="F71" s="24">
        <v>554687577</v>
      </c>
      <c r="G71" s="24">
        <v>661632722</v>
      </c>
      <c r="H71" s="24">
        <v>625772664</v>
      </c>
      <c r="I71" s="24">
        <v>542518583</v>
      </c>
      <c r="J71" s="24">
        <v>476353708</v>
      </c>
      <c r="K71" s="24">
        <v>435782296</v>
      </c>
      <c r="L71" s="24">
        <v>447051847</v>
      </c>
      <c r="M71" s="24">
        <v>294446094</v>
      </c>
      <c r="N71" s="24">
        <v>217847630</v>
      </c>
      <c r="O71" s="24">
        <v>172353920</v>
      </c>
      <c r="P71" s="24">
        <v>152801160</v>
      </c>
      <c r="Q71" s="24">
        <v>6952601521</v>
      </c>
      <c r="R71" s="24">
        <v>207582030</v>
      </c>
      <c r="S71" s="24">
        <v>502473019</v>
      </c>
      <c r="T71" s="24">
        <v>717073322</v>
      </c>
      <c r="U71" s="24">
        <v>613872658</v>
      </c>
      <c r="V71" s="24">
        <v>580946915</v>
      </c>
      <c r="W71" s="24">
        <v>588153344</v>
      </c>
      <c r="X71" s="24">
        <v>676294534</v>
      </c>
      <c r="Y71" s="24">
        <v>709887393</v>
      </c>
      <c r="Z71" s="24">
        <v>706615526</v>
      </c>
      <c r="AA71" s="24">
        <v>589080736</v>
      </c>
      <c r="AB71" s="24">
        <v>516608986</v>
      </c>
      <c r="AC71" s="24">
        <v>544013058</v>
      </c>
      <c r="AD71" s="24">
        <v>8300394869</v>
      </c>
      <c r="AE71" s="24">
        <v>452523565</v>
      </c>
      <c r="AF71" s="24">
        <v>541257209</v>
      </c>
      <c r="AG71" s="24">
        <v>838413478</v>
      </c>
      <c r="AH71" s="24">
        <v>805319304</v>
      </c>
      <c r="AI71" s="24">
        <v>728441992</v>
      </c>
      <c r="AJ71" s="24">
        <v>718967879</v>
      </c>
      <c r="AK71" s="24">
        <v>765153289</v>
      </c>
      <c r="AL71" s="24">
        <v>784931443</v>
      </c>
      <c r="AM71" s="24">
        <v>731038227</v>
      </c>
      <c r="AN71" s="24">
        <v>719596070</v>
      </c>
      <c r="AO71" s="24">
        <v>685519956</v>
      </c>
      <c r="AP71" s="24">
        <v>529232457</v>
      </c>
      <c r="AQ71" s="24">
        <f t="shared" si="7"/>
        <v>8253326729</v>
      </c>
      <c r="AR71" s="24">
        <v>495234084</v>
      </c>
      <c r="AS71" s="24">
        <v>721112879</v>
      </c>
      <c r="AT71" s="24">
        <v>830646326</v>
      </c>
      <c r="AU71" s="24">
        <v>614760930</v>
      </c>
      <c r="AV71" s="24">
        <v>547898319</v>
      </c>
      <c r="AW71" s="24">
        <v>657618980</v>
      </c>
      <c r="AX71" s="24">
        <v>801211937</v>
      </c>
      <c r="AY71" s="24">
        <v>836545427</v>
      </c>
      <c r="AZ71" s="24">
        <v>739789217</v>
      </c>
      <c r="BA71" s="24">
        <v>815914292</v>
      </c>
      <c r="BB71" s="24">
        <v>721238843</v>
      </c>
      <c r="BC71" s="24">
        <v>471355495</v>
      </c>
      <c r="BD71" s="24">
        <f t="shared" si="8"/>
        <v>7505845004</v>
      </c>
      <c r="BE71" s="24">
        <v>233258302</v>
      </c>
      <c r="BF71" s="24">
        <v>493383706</v>
      </c>
      <c r="BG71" s="24">
        <v>728483914</v>
      </c>
      <c r="BH71" s="24">
        <v>746813604</v>
      </c>
      <c r="BI71" s="24">
        <v>810618751</v>
      </c>
      <c r="BJ71" s="24">
        <v>716846243</v>
      </c>
      <c r="BK71" s="24">
        <v>776714351</v>
      </c>
      <c r="BL71" s="24">
        <v>784881546</v>
      </c>
      <c r="BM71" s="24">
        <v>635245688</v>
      </c>
      <c r="BN71" s="24">
        <v>594626584</v>
      </c>
      <c r="BO71" s="24">
        <v>596876740</v>
      </c>
      <c r="BP71" s="24">
        <v>388095575</v>
      </c>
      <c r="BQ71" s="24">
        <f t="shared" si="2"/>
        <v>3456953251</v>
      </c>
      <c r="BR71" s="24">
        <v>118188630</v>
      </c>
      <c r="BS71" s="24">
        <v>260733594</v>
      </c>
      <c r="BT71" s="24">
        <v>874122256</v>
      </c>
      <c r="BU71" s="24">
        <v>859181040</v>
      </c>
      <c r="BV71" s="24">
        <v>773398736</v>
      </c>
      <c r="BW71" s="24">
        <v>571328995</v>
      </c>
      <c r="BX71" s="24"/>
      <c r="BY71" s="24"/>
      <c r="BZ71" s="24"/>
      <c r="CA71" s="24"/>
      <c r="CB71" s="24"/>
      <c r="CC71" s="24"/>
    </row>
    <row r="72" spans="1:81" x14ac:dyDescent="0.2">
      <c r="A72" s="15"/>
      <c r="B72" s="15" t="s">
        <v>119</v>
      </c>
      <c r="C72" s="16" t="s">
        <v>52</v>
      </c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>
        <f t="shared" si="7"/>
        <v>0</v>
      </c>
      <c r="AR72" s="14">
        <v>0</v>
      </c>
      <c r="AS72" s="14">
        <v>0</v>
      </c>
      <c r="AT72" s="14">
        <v>0</v>
      </c>
      <c r="AU72" s="14">
        <v>0</v>
      </c>
      <c r="AV72" s="14">
        <v>0</v>
      </c>
      <c r="AW72" s="14">
        <v>0</v>
      </c>
      <c r="AX72" s="14">
        <v>0</v>
      </c>
      <c r="AY72" s="14">
        <v>0</v>
      </c>
      <c r="AZ72" s="14">
        <v>0</v>
      </c>
      <c r="BA72" s="14">
        <v>0</v>
      </c>
      <c r="BB72" s="14">
        <v>0</v>
      </c>
      <c r="BC72" s="14">
        <v>0</v>
      </c>
      <c r="BD72" s="14">
        <f t="shared" si="8"/>
        <v>0</v>
      </c>
      <c r="BE72" s="14">
        <v>0</v>
      </c>
      <c r="BF72" s="14">
        <v>0</v>
      </c>
      <c r="BG72" s="14">
        <v>0</v>
      </c>
      <c r="BH72" s="14">
        <v>0</v>
      </c>
      <c r="BI72" s="14">
        <v>0</v>
      </c>
      <c r="BJ72" s="14">
        <v>0</v>
      </c>
      <c r="BK72" s="14">
        <v>0</v>
      </c>
      <c r="BL72" s="14">
        <v>0</v>
      </c>
      <c r="BM72" s="14">
        <v>0</v>
      </c>
      <c r="BN72" s="14">
        <v>0</v>
      </c>
      <c r="BO72" s="14">
        <v>0</v>
      </c>
      <c r="BP72" s="14">
        <v>0</v>
      </c>
      <c r="BQ72" s="14">
        <f t="shared" si="2"/>
        <v>0</v>
      </c>
      <c r="BR72" s="14" t="s">
        <v>53</v>
      </c>
      <c r="BS72" s="14" t="s">
        <v>53</v>
      </c>
      <c r="BT72" s="14">
        <v>0</v>
      </c>
      <c r="BU72" s="14">
        <v>0</v>
      </c>
      <c r="BV72" s="14">
        <v>0</v>
      </c>
      <c r="BW72" s="14">
        <v>0</v>
      </c>
      <c r="BX72" s="14"/>
      <c r="BY72" s="14"/>
      <c r="BZ72" s="14"/>
      <c r="CA72" s="14"/>
      <c r="CB72" s="14"/>
      <c r="CC72" s="14"/>
    </row>
    <row r="73" spans="1:81" x14ac:dyDescent="0.2">
      <c r="A73" s="15" t="s">
        <v>108</v>
      </c>
      <c r="B73" s="15" t="s">
        <v>119</v>
      </c>
      <c r="C73" s="16" t="s">
        <v>55</v>
      </c>
      <c r="D73" s="14">
        <v>425732797</v>
      </c>
      <c r="E73" s="14">
        <v>22585139</v>
      </c>
      <c r="F73" s="14">
        <v>27253985</v>
      </c>
      <c r="G73" s="14">
        <v>38939645</v>
      </c>
      <c r="H73" s="14">
        <v>42599338</v>
      </c>
      <c r="I73" s="14">
        <v>37227481</v>
      </c>
      <c r="J73" s="14">
        <v>42020554</v>
      </c>
      <c r="K73" s="14">
        <v>35790398</v>
      </c>
      <c r="L73" s="14">
        <v>29212686</v>
      </c>
      <c r="M73" s="14">
        <v>33941998</v>
      </c>
      <c r="N73" s="14">
        <v>41330552</v>
      </c>
      <c r="O73" s="14">
        <v>45895745</v>
      </c>
      <c r="P73" s="14">
        <v>28935276</v>
      </c>
      <c r="Q73" s="14">
        <v>344576107</v>
      </c>
      <c r="R73" s="14">
        <v>25726133</v>
      </c>
      <c r="S73" s="14">
        <v>23371234</v>
      </c>
      <c r="T73" s="14">
        <v>33055447</v>
      </c>
      <c r="U73" s="14">
        <v>36291561</v>
      </c>
      <c r="V73" s="14">
        <v>34637471</v>
      </c>
      <c r="W73" s="14">
        <v>30142350</v>
      </c>
      <c r="X73" s="14">
        <v>33622656</v>
      </c>
      <c r="Y73" s="14">
        <v>25109132</v>
      </c>
      <c r="Z73" s="14">
        <v>25814255</v>
      </c>
      <c r="AA73" s="14">
        <v>22813295</v>
      </c>
      <c r="AB73" s="14">
        <v>26348351</v>
      </c>
      <c r="AC73" s="14">
        <v>27644222</v>
      </c>
      <c r="AD73" s="14">
        <v>528722084</v>
      </c>
      <c r="AE73" s="14">
        <v>34667282</v>
      </c>
      <c r="AF73" s="14">
        <v>27340376</v>
      </c>
      <c r="AG73" s="14">
        <v>37083433</v>
      </c>
      <c r="AH73" s="14">
        <v>44805670</v>
      </c>
      <c r="AI73" s="14">
        <v>50747231</v>
      </c>
      <c r="AJ73" s="14">
        <v>48932203</v>
      </c>
      <c r="AK73" s="14">
        <v>55155977</v>
      </c>
      <c r="AL73" s="14">
        <v>45404408</v>
      </c>
      <c r="AM73" s="14">
        <v>40653373</v>
      </c>
      <c r="AN73" s="14">
        <v>34549921</v>
      </c>
      <c r="AO73" s="14">
        <v>53257155</v>
      </c>
      <c r="AP73" s="14">
        <v>56125055</v>
      </c>
      <c r="AQ73" s="14">
        <f t="shared" si="7"/>
        <v>715899772</v>
      </c>
      <c r="AR73" s="14">
        <v>37872918</v>
      </c>
      <c r="AS73" s="14">
        <v>36030687</v>
      </c>
      <c r="AT73" s="14">
        <v>51921366</v>
      </c>
      <c r="AU73" s="14">
        <v>53452487</v>
      </c>
      <c r="AV73" s="14">
        <v>49568281</v>
      </c>
      <c r="AW73" s="14">
        <v>81832305</v>
      </c>
      <c r="AX73" s="14">
        <v>77417070</v>
      </c>
      <c r="AY73" s="14">
        <v>49447999</v>
      </c>
      <c r="AZ73" s="14">
        <v>68021610</v>
      </c>
      <c r="BA73" s="14">
        <v>82493911</v>
      </c>
      <c r="BB73" s="14">
        <v>74181278</v>
      </c>
      <c r="BC73" s="14">
        <v>53659860</v>
      </c>
      <c r="BD73" s="14">
        <f t="shared" si="8"/>
        <v>643811267</v>
      </c>
      <c r="BE73" s="14">
        <v>39104826</v>
      </c>
      <c r="BF73" s="14">
        <v>31946692</v>
      </c>
      <c r="BG73" s="14">
        <v>75683286</v>
      </c>
      <c r="BH73" s="14">
        <v>31554860</v>
      </c>
      <c r="BI73" s="14">
        <v>71127644</v>
      </c>
      <c r="BJ73" s="14">
        <v>55672431</v>
      </c>
      <c r="BK73" s="14">
        <v>72948113</v>
      </c>
      <c r="BL73" s="14">
        <v>61470131</v>
      </c>
      <c r="BM73" s="14">
        <v>71912588</v>
      </c>
      <c r="BN73" s="14">
        <v>61147982</v>
      </c>
      <c r="BO73" s="14">
        <v>44395409</v>
      </c>
      <c r="BP73" s="14">
        <v>26847305</v>
      </c>
      <c r="BQ73" s="14">
        <f t="shared" si="2"/>
        <v>322885068</v>
      </c>
      <c r="BR73" s="14">
        <v>24034062</v>
      </c>
      <c r="BS73" s="14">
        <v>17803749</v>
      </c>
      <c r="BT73" s="14">
        <v>58240446</v>
      </c>
      <c r="BU73" s="14">
        <v>71722392</v>
      </c>
      <c r="BV73" s="14">
        <v>74144558</v>
      </c>
      <c r="BW73" s="14">
        <v>76939861</v>
      </c>
      <c r="BX73" s="14"/>
      <c r="BY73" s="14"/>
      <c r="BZ73" s="14"/>
      <c r="CA73" s="14"/>
      <c r="CB73" s="14"/>
      <c r="CC73" s="14"/>
    </row>
    <row r="74" spans="1:81" x14ac:dyDescent="0.2">
      <c r="A74" s="34" t="s">
        <v>109</v>
      </c>
      <c r="B74" s="15" t="s">
        <v>119</v>
      </c>
      <c r="C74" s="39" t="s">
        <v>57</v>
      </c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>
        <v>0</v>
      </c>
      <c r="BF74" s="14">
        <v>0</v>
      </c>
      <c r="BG74" s="14">
        <v>0</v>
      </c>
      <c r="BH74" s="14">
        <v>0</v>
      </c>
      <c r="BI74" s="14">
        <v>0</v>
      </c>
      <c r="BJ74" s="14">
        <v>0</v>
      </c>
      <c r="BK74" s="14">
        <v>0</v>
      </c>
      <c r="BL74" s="14">
        <v>0</v>
      </c>
      <c r="BM74" s="14">
        <v>0</v>
      </c>
      <c r="BN74" s="14">
        <v>0</v>
      </c>
      <c r="BO74" s="14">
        <v>0</v>
      </c>
      <c r="BP74" s="14">
        <v>0</v>
      </c>
      <c r="BQ74" s="14">
        <f t="shared" si="2"/>
        <v>0</v>
      </c>
      <c r="BR74" s="14" t="s">
        <v>53</v>
      </c>
      <c r="BS74" s="14" t="s">
        <v>53</v>
      </c>
      <c r="BT74" s="14">
        <v>0</v>
      </c>
      <c r="BU74" s="14">
        <v>0</v>
      </c>
      <c r="BV74" s="14">
        <v>0</v>
      </c>
      <c r="BW74" s="14">
        <v>0</v>
      </c>
      <c r="BX74" s="14"/>
      <c r="BY74" s="14"/>
      <c r="BZ74" s="14"/>
      <c r="CA74" s="14"/>
      <c r="CB74" s="14"/>
      <c r="CC74" s="14"/>
    </row>
    <row r="75" spans="1:81" x14ac:dyDescent="0.2">
      <c r="A75" s="15" t="s">
        <v>110</v>
      </c>
      <c r="B75" s="15" t="s">
        <v>119</v>
      </c>
      <c r="C75" s="16" t="s">
        <v>59</v>
      </c>
      <c r="D75" s="14">
        <v>1118223</v>
      </c>
      <c r="E75" s="14">
        <v>0</v>
      </c>
      <c r="F75" s="14">
        <v>0</v>
      </c>
      <c r="G75" s="14">
        <v>0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14">
        <v>0</v>
      </c>
      <c r="N75" s="14">
        <v>1118223</v>
      </c>
      <c r="O75" s="14">
        <v>0</v>
      </c>
      <c r="P75" s="14">
        <v>0</v>
      </c>
      <c r="Q75" s="14">
        <v>0</v>
      </c>
      <c r="R75" s="14">
        <v>0</v>
      </c>
      <c r="S75" s="14">
        <v>0</v>
      </c>
      <c r="T75" s="14">
        <v>0</v>
      </c>
      <c r="U75" s="14">
        <v>0</v>
      </c>
      <c r="V75" s="14">
        <v>0</v>
      </c>
      <c r="W75" s="14">
        <v>0</v>
      </c>
      <c r="X75" s="14">
        <v>0</v>
      </c>
      <c r="Y75" s="14">
        <v>0</v>
      </c>
      <c r="Z75" s="14">
        <v>0</v>
      </c>
      <c r="AA75" s="14">
        <v>0</v>
      </c>
      <c r="AB75" s="14">
        <v>0</v>
      </c>
      <c r="AC75" s="14">
        <v>0</v>
      </c>
      <c r="AD75" s="14">
        <v>0</v>
      </c>
      <c r="AE75" s="14">
        <v>0</v>
      </c>
      <c r="AF75" s="14">
        <v>0</v>
      </c>
      <c r="AG75" s="14">
        <v>0</v>
      </c>
      <c r="AH75" s="14">
        <v>0</v>
      </c>
      <c r="AI75" s="14">
        <v>0</v>
      </c>
      <c r="AJ75" s="14">
        <v>0</v>
      </c>
      <c r="AK75" s="14">
        <v>0</v>
      </c>
      <c r="AL75" s="14">
        <v>0</v>
      </c>
      <c r="AM75" s="14">
        <v>0</v>
      </c>
      <c r="AN75" s="14">
        <v>0</v>
      </c>
      <c r="AO75" s="14">
        <v>0</v>
      </c>
      <c r="AP75" s="14">
        <v>0</v>
      </c>
      <c r="AQ75" s="14">
        <f t="shared" ref="AQ75:AQ92" si="9">SUM(AR75:BC75)</f>
        <v>0</v>
      </c>
      <c r="AR75" s="14">
        <v>0</v>
      </c>
      <c r="AS75" s="14">
        <v>0</v>
      </c>
      <c r="AT75" s="14">
        <v>0</v>
      </c>
      <c r="AU75" s="14">
        <v>0</v>
      </c>
      <c r="AV75" s="14">
        <v>0</v>
      </c>
      <c r="AW75" s="14">
        <v>0</v>
      </c>
      <c r="AX75" s="14">
        <v>0</v>
      </c>
      <c r="AY75" s="14">
        <v>0</v>
      </c>
      <c r="AZ75" s="14">
        <v>0</v>
      </c>
      <c r="BA75" s="14">
        <v>0</v>
      </c>
      <c r="BB75" s="14">
        <v>0</v>
      </c>
      <c r="BC75" s="14">
        <v>0</v>
      </c>
      <c r="BD75" s="14">
        <f t="shared" ref="BD75:BD92" si="10">SUM(BE75:BP75)</f>
        <v>0</v>
      </c>
      <c r="BE75" s="14">
        <v>0</v>
      </c>
      <c r="BF75" s="14">
        <v>0</v>
      </c>
      <c r="BG75" s="14">
        <v>0</v>
      </c>
      <c r="BH75" s="14">
        <v>0</v>
      </c>
      <c r="BI75" s="14">
        <v>0</v>
      </c>
      <c r="BJ75" s="14">
        <v>0</v>
      </c>
      <c r="BK75" s="14">
        <v>0</v>
      </c>
      <c r="BL75" s="14">
        <v>0</v>
      </c>
      <c r="BM75" s="14">
        <v>0</v>
      </c>
      <c r="BN75" s="14">
        <v>0</v>
      </c>
      <c r="BO75" s="14">
        <v>0</v>
      </c>
      <c r="BP75" s="14">
        <v>0</v>
      </c>
      <c r="BQ75" s="14">
        <f t="shared" si="2"/>
        <v>0</v>
      </c>
      <c r="BR75" s="14" t="s">
        <v>53</v>
      </c>
      <c r="BS75" s="14" t="s">
        <v>53</v>
      </c>
      <c r="BT75" s="14">
        <v>0</v>
      </c>
      <c r="BU75" s="14">
        <v>0</v>
      </c>
      <c r="BV75" s="14">
        <v>0</v>
      </c>
      <c r="BW75" s="14">
        <v>0</v>
      </c>
      <c r="BX75" s="14"/>
      <c r="BY75" s="14"/>
      <c r="BZ75" s="14"/>
      <c r="CA75" s="14"/>
      <c r="CB75" s="14"/>
      <c r="CC75" s="14"/>
    </row>
    <row r="76" spans="1:81" x14ac:dyDescent="0.2">
      <c r="A76" s="15" t="s">
        <v>111</v>
      </c>
      <c r="B76" s="15" t="s">
        <v>119</v>
      </c>
      <c r="C76" s="16" t="s">
        <v>61</v>
      </c>
      <c r="D76" s="14">
        <v>935574202</v>
      </c>
      <c r="E76" s="14">
        <v>240975804</v>
      </c>
      <c r="F76" s="14">
        <v>63792640</v>
      </c>
      <c r="G76" s="14">
        <v>1228532</v>
      </c>
      <c r="H76" s="14">
        <v>0</v>
      </c>
      <c r="I76" s="14">
        <v>0</v>
      </c>
      <c r="J76" s="14">
        <v>306374</v>
      </c>
      <c r="K76" s="14">
        <v>83198401</v>
      </c>
      <c r="L76" s="14">
        <v>235058510</v>
      </c>
      <c r="M76" s="14">
        <v>130384844</v>
      </c>
      <c r="N76" s="14">
        <v>80026790</v>
      </c>
      <c r="O76" s="14">
        <v>48609551</v>
      </c>
      <c r="P76" s="14">
        <v>51992756</v>
      </c>
      <c r="Q76" s="14">
        <v>1664416016</v>
      </c>
      <c r="R76" s="14">
        <v>18163383</v>
      </c>
      <c r="S76" s="14">
        <v>6569635</v>
      </c>
      <c r="T76" s="14">
        <v>0</v>
      </c>
      <c r="U76" s="14">
        <v>0</v>
      </c>
      <c r="V76" s="14">
        <v>39816</v>
      </c>
      <c r="W76" s="14">
        <v>12185880</v>
      </c>
      <c r="X76" s="14">
        <v>179778587</v>
      </c>
      <c r="Y76" s="14">
        <v>357785534</v>
      </c>
      <c r="Z76" s="14">
        <v>502674582</v>
      </c>
      <c r="AA76" s="14">
        <v>358044919</v>
      </c>
      <c r="AB76" s="14">
        <v>120665587</v>
      </c>
      <c r="AC76" s="14">
        <v>108508093</v>
      </c>
      <c r="AD76" s="14">
        <v>605836986</v>
      </c>
      <c r="AE76" s="14">
        <v>159796749</v>
      </c>
      <c r="AF76" s="14">
        <v>13408427</v>
      </c>
      <c r="AG76" s="14">
        <v>0</v>
      </c>
      <c r="AH76" s="14">
        <v>0</v>
      </c>
      <c r="AI76" s="14">
        <v>473211</v>
      </c>
      <c r="AJ76" s="14">
        <v>0</v>
      </c>
      <c r="AK76" s="14">
        <v>3127583</v>
      </c>
      <c r="AL76" s="14">
        <v>74219267</v>
      </c>
      <c r="AM76" s="14">
        <v>98120825</v>
      </c>
      <c r="AN76" s="14">
        <v>11823906</v>
      </c>
      <c r="AO76" s="14">
        <v>83352143</v>
      </c>
      <c r="AP76" s="14">
        <v>161514875</v>
      </c>
      <c r="AQ76" s="14">
        <f t="shared" si="9"/>
        <v>2345657927</v>
      </c>
      <c r="AR76" s="14">
        <v>103928662</v>
      </c>
      <c r="AS76" s="14">
        <v>74140707</v>
      </c>
      <c r="AT76" s="14">
        <v>15008298</v>
      </c>
      <c r="AU76" s="14">
        <v>34903503</v>
      </c>
      <c r="AV76" s="14">
        <v>38076256</v>
      </c>
      <c r="AW76" s="14">
        <v>171724498</v>
      </c>
      <c r="AX76" s="14">
        <v>396718051</v>
      </c>
      <c r="AY76" s="14">
        <v>482974540</v>
      </c>
      <c r="AZ76" s="14">
        <v>359590034</v>
      </c>
      <c r="BA76" s="14">
        <v>256077696</v>
      </c>
      <c r="BB76" s="14">
        <v>256590564</v>
      </c>
      <c r="BC76" s="14">
        <v>155925118</v>
      </c>
      <c r="BD76" s="14">
        <f t="shared" si="10"/>
        <v>1796235506</v>
      </c>
      <c r="BE76" s="14">
        <v>58266332</v>
      </c>
      <c r="BF76" s="14">
        <v>73095562</v>
      </c>
      <c r="BG76" s="14">
        <v>14966994</v>
      </c>
      <c r="BH76" s="14">
        <v>0</v>
      </c>
      <c r="BI76" s="14">
        <v>30471</v>
      </c>
      <c r="BJ76" s="14">
        <v>0</v>
      </c>
      <c r="BK76" s="14">
        <v>51366173</v>
      </c>
      <c r="BL76" s="14">
        <v>265050328</v>
      </c>
      <c r="BM76" s="14">
        <v>313654082</v>
      </c>
      <c r="BN76" s="14">
        <v>371589252</v>
      </c>
      <c r="BO76" s="14">
        <v>406772380</v>
      </c>
      <c r="BP76" s="14">
        <v>241443932</v>
      </c>
      <c r="BQ76" s="14">
        <f t="shared" si="2"/>
        <v>162546885</v>
      </c>
      <c r="BR76" s="14">
        <v>77983242</v>
      </c>
      <c r="BS76" s="14">
        <v>77381084</v>
      </c>
      <c r="BT76" s="14">
        <v>6976461</v>
      </c>
      <c r="BU76" s="14">
        <v>0</v>
      </c>
      <c r="BV76" s="14">
        <v>0</v>
      </c>
      <c r="BW76" s="14">
        <v>206098</v>
      </c>
      <c r="BX76" s="14"/>
      <c r="BY76" s="14"/>
      <c r="BZ76" s="14"/>
      <c r="CA76" s="14"/>
      <c r="CB76" s="14"/>
      <c r="CC76" s="14"/>
    </row>
    <row r="77" spans="1:81" x14ac:dyDescent="0.2">
      <c r="A77" s="15" t="s">
        <v>112</v>
      </c>
      <c r="B77" s="15" t="s">
        <v>119</v>
      </c>
      <c r="C77" s="16" t="s">
        <v>63</v>
      </c>
      <c r="D77" s="14">
        <v>3480585304</v>
      </c>
      <c r="E77" s="14">
        <v>49068928</v>
      </c>
      <c r="F77" s="14">
        <v>461308481</v>
      </c>
      <c r="G77" s="14">
        <v>616952687</v>
      </c>
      <c r="H77" s="14">
        <v>581499394</v>
      </c>
      <c r="I77" s="14">
        <v>503640463</v>
      </c>
      <c r="J77" s="14">
        <v>432260222</v>
      </c>
      <c r="K77" s="14">
        <v>314945426</v>
      </c>
      <c r="L77" s="14">
        <v>180625179</v>
      </c>
      <c r="M77" s="14">
        <v>129292939</v>
      </c>
      <c r="N77" s="14">
        <v>94551349</v>
      </c>
      <c r="O77" s="14">
        <v>62365326</v>
      </c>
      <c r="P77" s="14">
        <v>54074910</v>
      </c>
      <c r="Q77" s="14">
        <v>4780948770</v>
      </c>
      <c r="R77" s="14">
        <v>113040549</v>
      </c>
      <c r="S77" s="14">
        <v>404008261</v>
      </c>
      <c r="T77" s="14">
        <v>668273903</v>
      </c>
      <c r="U77" s="14">
        <v>575142700</v>
      </c>
      <c r="V77" s="14">
        <v>544093070</v>
      </c>
      <c r="W77" s="14">
        <v>543931227</v>
      </c>
      <c r="X77" s="14">
        <v>460163252</v>
      </c>
      <c r="Y77" s="14">
        <v>325690953</v>
      </c>
      <c r="Z77" s="14">
        <v>177885711</v>
      </c>
      <c r="AA77" s="14">
        <v>207324380</v>
      </c>
      <c r="AB77" s="14">
        <v>364243137</v>
      </c>
      <c r="AC77" s="14">
        <v>397151627</v>
      </c>
      <c r="AD77" s="14">
        <v>7034263673</v>
      </c>
      <c r="AE77" s="14">
        <v>238315002</v>
      </c>
      <c r="AF77" s="14">
        <v>494383767</v>
      </c>
      <c r="AG77" s="14">
        <v>800785572</v>
      </c>
      <c r="AH77" s="14">
        <v>759851274</v>
      </c>
      <c r="AI77" s="14">
        <v>675611264</v>
      </c>
      <c r="AJ77" s="14">
        <v>668464819</v>
      </c>
      <c r="AK77" s="14">
        <v>705220007</v>
      </c>
      <c r="AL77" s="14">
        <v>664066963</v>
      </c>
      <c r="AM77" s="14">
        <v>589639892</v>
      </c>
      <c r="AN77" s="14">
        <v>670968191</v>
      </c>
      <c r="AO77" s="14">
        <v>512310623</v>
      </c>
      <c r="AP77" s="14">
        <v>254646299</v>
      </c>
      <c r="AQ77" s="14">
        <f t="shared" si="9"/>
        <v>5111242230</v>
      </c>
      <c r="AR77" s="14">
        <v>320816893</v>
      </c>
      <c r="AS77" s="14">
        <v>607208655</v>
      </c>
      <c r="AT77" s="14">
        <v>762894856</v>
      </c>
      <c r="AU77" s="14">
        <v>525604381</v>
      </c>
      <c r="AV77" s="14">
        <v>460253782</v>
      </c>
      <c r="AW77" s="14">
        <v>404062177</v>
      </c>
      <c r="AX77" s="14">
        <v>327076816</v>
      </c>
      <c r="AY77" s="14">
        <v>304122888</v>
      </c>
      <c r="AZ77" s="14">
        <v>311692633</v>
      </c>
      <c r="BA77" s="14">
        <v>476964047</v>
      </c>
      <c r="BB77" s="14">
        <v>384537059</v>
      </c>
      <c r="BC77" s="14">
        <v>226008043</v>
      </c>
      <c r="BD77" s="14">
        <f t="shared" si="10"/>
        <v>4885605087</v>
      </c>
      <c r="BE77" s="14">
        <v>112226422</v>
      </c>
      <c r="BF77" s="14">
        <v>386541296</v>
      </c>
      <c r="BG77" s="14">
        <v>637833634</v>
      </c>
      <c r="BH77" s="14">
        <v>715258744</v>
      </c>
      <c r="BI77" s="14">
        <v>739460636</v>
      </c>
      <c r="BJ77" s="14">
        <v>661173812</v>
      </c>
      <c r="BK77" s="14">
        <v>652400065</v>
      </c>
      <c r="BL77" s="14">
        <v>458361087</v>
      </c>
      <c r="BM77" s="14">
        <v>249679018</v>
      </c>
      <c r="BN77" s="14">
        <v>149427977</v>
      </c>
      <c r="BO77" s="14">
        <v>69608678</v>
      </c>
      <c r="BP77" s="14">
        <v>53633718</v>
      </c>
      <c r="BQ77" s="14">
        <f t="shared" si="2"/>
        <v>2967864127</v>
      </c>
      <c r="BR77" s="14">
        <v>12514155</v>
      </c>
      <c r="BS77" s="14">
        <v>165548761</v>
      </c>
      <c r="BT77" s="14">
        <v>808905349</v>
      </c>
      <c r="BU77" s="14">
        <v>787458648</v>
      </c>
      <c r="BV77" s="14">
        <v>699254178</v>
      </c>
      <c r="BW77" s="14">
        <v>494183036</v>
      </c>
      <c r="BX77" s="14"/>
      <c r="BY77" s="14"/>
      <c r="BZ77" s="14"/>
      <c r="CA77" s="14"/>
      <c r="CB77" s="14"/>
      <c r="CC77" s="14"/>
    </row>
    <row r="78" spans="1:81" x14ac:dyDescent="0.2">
      <c r="A78" s="15" t="s">
        <v>113</v>
      </c>
      <c r="B78" s="15" t="s">
        <v>119</v>
      </c>
      <c r="C78" s="16" t="s">
        <v>65</v>
      </c>
      <c r="D78" s="14">
        <v>76524334</v>
      </c>
      <c r="E78" s="14">
        <v>41988754</v>
      </c>
      <c r="F78" s="14">
        <v>1379574</v>
      </c>
      <c r="G78" s="14">
        <v>2484418</v>
      </c>
      <c r="H78" s="14">
        <v>0</v>
      </c>
      <c r="I78" s="14">
        <v>0</v>
      </c>
      <c r="J78" s="14">
        <v>0</v>
      </c>
      <c r="K78" s="14">
        <v>0</v>
      </c>
      <c r="L78" s="14">
        <v>0</v>
      </c>
      <c r="M78" s="14">
        <v>0</v>
      </c>
      <c r="N78" s="14">
        <v>0</v>
      </c>
      <c r="O78" s="14">
        <v>14076225</v>
      </c>
      <c r="P78" s="14">
        <v>16595363</v>
      </c>
      <c r="Q78" s="14">
        <v>144137874</v>
      </c>
      <c r="R78" s="14">
        <v>49240961</v>
      </c>
      <c r="S78" s="14">
        <v>66897076</v>
      </c>
      <c r="T78" s="14">
        <v>13417951</v>
      </c>
      <c r="U78" s="14">
        <v>0</v>
      </c>
      <c r="V78" s="14">
        <v>0</v>
      </c>
      <c r="W78" s="14">
        <v>0</v>
      </c>
      <c r="X78" s="14">
        <v>0</v>
      </c>
      <c r="Y78" s="14">
        <v>0</v>
      </c>
      <c r="Z78" s="14">
        <v>0</v>
      </c>
      <c r="AA78" s="14">
        <v>0</v>
      </c>
      <c r="AB78" s="14">
        <v>4788405</v>
      </c>
      <c r="AC78" s="14">
        <v>9793481</v>
      </c>
      <c r="AD78" s="14">
        <v>116573659</v>
      </c>
      <c r="AE78" s="14">
        <v>18765000</v>
      </c>
      <c r="AF78" s="14">
        <v>5009209</v>
      </c>
      <c r="AG78" s="14">
        <v>0</v>
      </c>
      <c r="AH78" s="14">
        <v>0</v>
      </c>
      <c r="AI78" s="14">
        <v>0</v>
      </c>
      <c r="AJ78" s="14">
        <v>0</v>
      </c>
      <c r="AK78" s="14">
        <v>0</v>
      </c>
      <c r="AL78" s="14">
        <v>0</v>
      </c>
      <c r="AM78" s="14">
        <v>0</v>
      </c>
      <c r="AN78" s="14">
        <v>0</v>
      </c>
      <c r="AO78" s="14">
        <v>36464420</v>
      </c>
      <c r="AP78" s="14">
        <v>56335030</v>
      </c>
      <c r="AQ78" s="14">
        <f t="shared" si="9"/>
        <v>75718645</v>
      </c>
      <c r="AR78" s="14">
        <v>30577094</v>
      </c>
      <c r="AS78" s="14">
        <v>3732830</v>
      </c>
      <c r="AT78" s="14">
        <v>0</v>
      </c>
      <c r="AU78" s="14">
        <v>0</v>
      </c>
      <c r="AV78" s="14">
        <v>0</v>
      </c>
      <c r="AW78" s="14">
        <v>0</v>
      </c>
      <c r="AX78" s="14">
        <v>0</v>
      </c>
      <c r="AY78" s="14">
        <v>0</v>
      </c>
      <c r="AZ78" s="14">
        <v>0</v>
      </c>
      <c r="BA78" s="14">
        <v>0</v>
      </c>
      <c r="BB78" s="14">
        <v>5788090</v>
      </c>
      <c r="BC78" s="14">
        <v>35620631</v>
      </c>
      <c r="BD78" s="14">
        <f t="shared" si="10"/>
        <v>180193144</v>
      </c>
      <c r="BE78" s="14">
        <v>23660722</v>
      </c>
      <c r="BF78" s="14">
        <v>1800156</v>
      </c>
      <c r="BG78" s="14">
        <v>0</v>
      </c>
      <c r="BH78" s="14">
        <v>0</v>
      </c>
      <c r="BI78" s="14">
        <v>0</v>
      </c>
      <c r="BJ78" s="14">
        <v>0</v>
      </c>
      <c r="BK78" s="14">
        <v>0</v>
      </c>
      <c r="BL78" s="14">
        <v>0</v>
      </c>
      <c r="BM78" s="14">
        <v>0</v>
      </c>
      <c r="BN78" s="14">
        <v>12461373</v>
      </c>
      <c r="BO78" s="14">
        <v>76100273</v>
      </c>
      <c r="BP78" s="14">
        <v>66170620</v>
      </c>
      <c r="BQ78" s="14">
        <f t="shared" si="2"/>
        <v>3657171</v>
      </c>
      <c r="BR78" s="14">
        <v>3657171</v>
      </c>
      <c r="BS78" s="14" t="s">
        <v>53</v>
      </c>
      <c r="BT78" s="14">
        <v>0</v>
      </c>
      <c r="BU78" s="14">
        <v>0</v>
      </c>
      <c r="BV78" s="14">
        <v>0</v>
      </c>
      <c r="BW78" s="14">
        <v>0</v>
      </c>
      <c r="BX78" s="14"/>
      <c r="BY78" s="14"/>
      <c r="BZ78" s="14"/>
      <c r="CA78" s="14"/>
      <c r="CB78" s="14"/>
      <c r="CC78" s="14"/>
    </row>
    <row r="79" spans="1:81" x14ac:dyDescent="0.2">
      <c r="A79" s="15" t="s">
        <v>112</v>
      </c>
      <c r="B79" s="15" t="s">
        <v>119</v>
      </c>
      <c r="C79" s="16" t="s">
        <v>66</v>
      </c>
      <c r="D79" s="14">
        <v>16660899</v>
      </c>
      <c r="E79" s="14">
        <v>328933</v>
      </c>
      <c r="F79" s="14">
        <v>952897</v>
      </c>
      <c r="G79" s="14">
        <v>2027440</v>
      </c>
      <c r="H79" s="14">
        <v>1673932</v>
      </c>
      <c r="I79" s="14">
        <v>1650639</v>
      </c>
      <c r="J79" s="14">
        <v>1766558</v>
      </c>
      <c r="K79" s="14">
        <v>1848071</v>
      </c>
      <c r="L79" s="14">
        <v>2155472</v>
      </c>
      <c r="M79" s="14">
        <v>826313</v>
      </c>
      <c r="N79" s="14">
        <v>820716</v>
      </c>
      <c r="O79" s="14">
        <v>1407073</v>
      </c>
      <c r="P79" s="14">
        <v>1202855</v>
      </c>
      <c r="Q79" s="14">
        <v>18522754</v>
      </c>
      <c r="R79" s="14">
        <v>1411004</v>
      </c>
      <c r="S79" s="14">
        <v>1626813</v>
      </c>
      <c r="T79" s="14">
        <v>2326021</v>
      </c>
      <c r="U79" s="14">
        <v>2438397</v>
      </c>
      <c r="V79" s="14">
        <v>2176558</v>
      </c>
      <c r="W79" s="14">
        <v>1893887</v>
      </c>
      <c r="X79" s="14">
        <v>2730039</v>
      </c>
      <c r="Y79" s="14">
        <v>1301774</v>
      </c>
      <c r="Z79" s="14">
        <v>240978</v>
      </c>
      <c r="AA79" s="14">
        <v>898142</v>
      </c>
      <c r="AB79" s="14">
        <v>563506</v>
      </c>
      <c r="AC79" s="14">
        <v>915635</v>
      </c>
      <c r="AD79" s="14">
        <v>14998467</v>
      </c>
      <c r="AE79" s="14">
        <v>979532</v>
      </c>
      <c r="AF79" s="14">
        <v>1115430</v>
      </c>
      <c r="AG79" s="14">
        <v>544473</v>
      </c>
      <c r="AH79" s="14">
        <v>662360</v>
      </c>
      <c r="AI79" s="14">
        <v>1610286</v>
      </c>
      <c r="AJ79" s="14">
        <v>1570857</v>
      </c>
      <c r="AK79" s="14">
        <v>1649722</v>
      </c>
      <c r="AL79" s="14">
        <v>1240805</v>
      </c>
      <c r="AM79" s="14">
        <v>2624137</v>
      </c>
      <c r="AN79" s="14">
        <v>2254052</v>
      </c>
      <c r="AO79" s="14">
        <v>135615</v>
      </c>
      <c r="AP79" s="14">
        <v>611198</v>
      </c>
      <c r="AQ79" s="14">
        <f t="shared" si="9"/>
        <v>4808155</v>
      </c>
      <c r="AR79" s="14">
        <v>2038517</v>
      </c>
      <c r="AS79" s="14">
        <v>0</v>
      </c>
      <c r="AT79" s="14">
        <v>821806</v>
      </c>
      <c r="AU79" s="14">
        <v>800559</v>
      </c>
      <c r="AV79" s="14">
        <v>0</v>
      </c>
      <c r="AW79" s="14">
        <v>0</v>
      </c>
      <c r="AX79" s="14">
        <v>0</v>
      </c>
      <c r="AY79" s="14">
        <v>0</v>
      </c>
      <c r="AZ79" s="14">
        <v>484940</v>
      </c>
      <c r="BA79" s="14">
        <v>378638</v>
      </c>
      <c r="BB79" s="14">
        <v>141852</v>
      </c>
      <c r="BC79" s="14">
        <v>141843</v>
      </c>
      <c r="BD79" s="14">
        <f t="shared" si="10"/>
        <v>0</v>
      </c>
      <c r="BE79" s="14">
        <v>0</v>
      </c>
      <c r="BF79" s="14">
        <v>0</v>
      </c>
      <c r="BG79" s="14">
        <v>0</v>
      </c>
      <c r="BH79" s="14">
        <v>0</v>
      </c>
      <c r="BI79" s="14">
        <v>0</v>
      </c>
      <c r="BJ79" s="14">
        <v>0</v>
      </c>
      <c r="BK79" s="14">
        <v>0</v>
      </c>
      <c r="BL79" s="14">
        <v>0</v>
      </c>
      <c r="BM79" s="14">
        <v>0</v>
      </c>
      <c r="BN79" s="14">
        <v>0</v>
      </c>
      <c r="BO79" s="14">
        <v>0</v>
      </c>
      <c r="BP79" s="14">
        <v>0</v>
      </c>
      <c r="BQ79" s="14">
        <f t="shared" ref="BQ79:BQ92" si="11">SUM(BR79:CC79)</f>
        <v>0</v>
      </c>
      <c r="BR79" s="14" t="s">
        <v>53</v>
      </c>
      <c r="BS79" s="14" t="s">
        <v>53</v>
      </c>
      <c r="BT79" s="14">
        <v>0</v>
      </c>
      <c r="BU79" s="14">
        <v>0</v>
      </c>
      <c r="BV79" s="14">
        <v>0</v>
      </c>
      <c r="BW79" s="14">
        <v>0</v>
      </c>
      <c r="BX79" s="14"/>
      <c r="BY79" s="14"/>
      <c r="BZ79" s="14"/>
      <c r="CA79" s="14"/>
      <c r="CB79" s="14"/>
      <c r="CC79" s="14"/>
    </row>
    <row r="80" spans="1:81" x14ac:dyDescent="0.2">
      <c r="A80" s="22"/>
      <c r="B80" s="22" t="s">
        <v>119</v>
      </c>
      <c r="C80" s="23" t="s">
        <v>67</v>
      </c>
      <c r="D80" s="24">
        <v>1661115669</v>
      </c>
      <c r="E80" s="24">
        <v>87400143</v>
      </c>
      <c r="F80" s="24">
        <v>99324917</v>
      </c>
      <c r="G80" s="24">
        <v>115963110</v>
      </c>
      <c r="H80" s="24">
        <v>120816836</v>
      </c>
      <c r="I80" s="24">
        <v>129418789</v>
      </c>
      <c r="J80" s="24">
        <v>140842872</v>
      </c>
      <c r="K80" s="24">
        <v>172400540</v>
      </c>
      <c r="L80" s="24">
        <v>175132225</v>
      </c>
      <c r="M80" s="24">
        <v>161253546</v>
      </c>
      <c r="N80" s="24">
        <v>163644056</v>
      </c>
      <c r="O80" s="24">
        <v>154733873</v>
      </c>
      <c r="P80" s="24">
        <v>140184762</v>
      </c>
      <c r="Q80" s="24">
        <v>1951296175</v>
      </c>
      <c r="R80" s="24">
        <v>143950006</v>
      </c>
      <c r="S80" s="24">
        <v>111904479</v>
      </c>
      <c r="T80" s="24">
        <v>149819310</v>
      </c>
      <c r="U80" s="24">
        <v>152267058</v>
      </c>
      <c r="V80" s="24">
        <v>179305408</v>
      </c>
      <c r="W80" s="24">
        <v>162524672</v>
      </c>
      <c r="X80" s="24">
        <v>176861648</v>
      </c>
      <c r="Y80" s="24">
        <v>181297448</v>
      </c>
      <c r="Z80" s="24">
        <v>180508581</v>
      </c>
      <c r="AA80" s="24">
        <v>180315487</v>
      </c>
      <c r="AB80" s="24">
        <v>160464931</v>
      </c>
      <c r="AC80" s="24">
        <v>172077147</v>
      </c>
      <c r="AD80" s="24">
        <v>1907222201</v>
      </c>
      <c r="AE80" s="24">
        <v>167968186</v>
      </c>
      <c r="AF80" s="24">
        <v>150528834</v>
      </c>
      <c r="AG80" s="24">
        <v>132894942</v>
      </c>
      <c r="AH80" s="24">
        <v>137775870</v>
      </c>
      <c r="AI80" s="24">
        <v>134401626</v>
      </c>
      <c r="AJ80" s="24">
        <v>171511331</v>
      </c>
      <c r="AK80" s="24">
        <v>161467215</v>
      </c>
      <c r="AL80" s="24">
        <v>177768111</v>
      </c>
      <c r="AM80" s="24">
        <v>165366563</v>
      </c>
      <c r="AN80" s="24">
        <v>181552045</v>
      </c>
      <c r="AO80" s="24">
        <v>168581736</v>
      </c>
      <c r="AP80" s="24">
        <v>157405742</v>
      </c>
      <c r="AQ80" s="24">
        <f t="shared" si="9"/>
        <v>1851723420</v>
      </c>
      <c r="AR80" s="24">
        <v>158853386</v>
      </c>
      <c r="AS80" s="24">
        <v>141843356</v>
      </c>
      <c r="AT80" s="24">
        <v>150011543</v>
      </c>
      <c r="AU80" s="24">
        <v>132409157</v>
      </c>
      <c r="AV80" s="24">
        <v>149112335</v>
      </c>
      <c r="AW80" s="24">
        <v>164983223</v>
      </c>
      <c r="AX80" s="24">
        <v>155967671</v>
      </c>
      <c r="AY80" s="24">
        <v>176226423</v>
      </c>
      <c r="AZ80" s="24">
        <v>162563870</v>
      </c>
      <c r="BA80" s="24">
        <v>170517366</v>
      </c>
      <c r="BB80" s="24">
        <v>152734264</v>
      </c>
      <c r="BC80" s="24">
        <v>136500826</v>
      </c>
      <c r="BD80" s="24">
        <f t="shared" si="10"/>
        <v>1501957434</v>
      </c>
      <c r="BE80" s="24">
        <v>147873686</v>
      </c>
      <c r="BF80" s="24">
        <v>104458764</v>
      </c>
      <c r="BG80" s="24">
        <v>92709097</v>
      </c>
      <c r="BH80" s="24">
        <v>89290515</v>
      </c>
      <c r="BI80" s="24">
        <v>109337854</v>
      </c>
      <c r="BJ80" s="24">
        <v>99846905</v>
      </c>
      <c r="BK80" s="24">
        <v>140700761</v>
      </c>
      <c r="BL80" s="24">
        <v>154875926</v>
      </c>
      <c r="BM80" s="24">
        <v>156766386</v>
      </c>
      <c r="BN80" s="24">
        <v>150956789</v>
      </c>
      <c r="BO80" s="24">
        <v>143656414</v>
      </c>
      <c r="BP80" s="24">
        <v>111484337</v>
      </c>
      <c r="BQ80" s="24">
        <f t="shared" si="11"/>
        <v>933332173</v>
      </c>
      <c r="BR80" s="24">
        <v>145781392</v>
      </c>
      <c r="BS80" s="24">
        <v>138907887</v>
      </c>
      <c r="BT80" s="24">
        <v>158477472</v>
      </c>
      <c r="BU80" s="24">
        <v>165800722</v>
      </c>
      <c r="BV80" s="24">
        <v>169926690</v>
      </c>
      <c r="BW80" s="24">
        <v>154438010</v>
      </c>
      <c r="BX80" s="24"/>
      <c r="BY80" s="24"/>
      <c r="BZ80" s="24"/>
      <c r="CA80" s="24"/>
      <c r="CB80" s="24"/>
      <c r="CC80" s="24"/>
    </row>
    <row r="81" spans="1:81" x14ac:dyDescent="0.2">
      <c r="A81" s="15" t="s">
        <v>114</v>
      </c>
      <c r="B81" s="15" t="s">
        <v>119</v>
      </c>
      <c r="C81" s="16" t="s">
        <v>69</v>
      </c>
      <c r="D81" s="14">
        <v>2949823</v>
      </c>
      <c r="E81" s="14">
        <v>2867029</v>
      </c>
      <c r="F81" s="14">
        <v>82794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4">
        <v>0</v>
      </c>
      <c r="P81" s="14">
        <v>0</v>
      </c>
      <c r="Q81" s="14">
        <v>0</v>
      </c>
      <c r="R81" s="14">
        <v>0</v>
      </c>
      <c r="S81" s="14">
        <v>0</v>
      </c>
      <c r="T81" s="14">
        <v>0</v>
      </c>
      <c r="U81" s="14">
        <v>0</v>
      </c>
      <c r="V81" s="14">
        <v>0</v>
      </c>
      <c r="W81" s="14">
        <v>0</v>
      </c>
      <c r="X81" s="14">
        <v>0</v>
      </c>
      <c r="Y81" s="14">
        <v>0</v>
      </c>
      <c r="Z81" s="14">
        <v>0</v>
      </c>
      <c r="AA81" s="14">
        <v>0</v>
      </c>
      <c r="AB81" s="14">
        <v>0</v>
      </c>
      <c r="AC81" s="14">
        <v>0</v>
      </c>
      <c r="AD81" s="14">
        <v>0</v>
      </c>
      <c r="AE81" s="14">
        <v>0</v>
      </c>
      <c r="AF81" s="14">
        <v>0</v>
      </c>
      <c r="AG81" s="14">
        <v>0</v>
      </c>
      <c r="AH81" s="14">
        <v>0</v>
      </c>
      <c r="AI81" s="14">
        <v>0</v>
      </c>
      <c r="AJ81" s="14">
        <v>0</v>
      </c>
      <c r="AK81" s="14">
        <v>0</v>
      </c>
      <c r="AL81" s="14">
        <v>0</v>
      </c>
      <c r="AM81" s="14">
        <v>0</v>
      </c>
      <c r="AN81" s="14">
        <v>0</v>
      </c>
      <c r="AO81" s="14">
        <v>0</v>
      </c>
      <c r="AP81" s="14">
        <v>0</v>
      </c>
      <c r="AQ81" s="14">
        <f t="shared" si="9"/>
        <v>0</v>
      </c>
      <c r="AR81" s="14">
        <v>0</v>
      </c>
      <c r="AS81" s="14">
        <v>0</v>
      </c>
      <c r="AT81" s="14">
        <v>0</v>
      </c>
      <c r="AU81" s="14">
        <v>0</v>
      </c>
      <c r="AV81" s="14">
        <v>0</v>
      </c>
      <c r="AW81" s="14">
        <v>0</v>
      </c>
      <c r="AX81" s="14">
        <v>0</v>
      </c>
      <c r="AY81" s="14">
        <v>0</v>
      </c>
      <c r="AZ81" s="14">
        <v>0</v>
      </c>
      <c r="BA81" s="14">
        <v>0</v>
      </c>
      <c r="BB81" s="14">
        <v>0</v>
      </c>
      <c r="BC81" s="14">
        <v>0</v>
      </c>
      <c r="BD81" s="14">
        <f t="shared" si="10"/>
        <v>0</v>
      </c>
      <c r="BE81" s="14">
        <v>0</v>
      </c>
      <c r="BF81" s="14">
        <v>0</v>
      </c>
      <c r="BG81" s="14">
        <v>0</v>
      </c>
      <c r="BH81" s="14">
        <v>0</v>
      </c>
      <c r="BI81" s="14">
        <v>0</v>
      </c>
      <c r="BJ81" s="14">
        <v>0</v>
      </c>
      <c r="BK81" s="14">
        <v>0</v>
      </c>
      <c r="BL81" s="14">
        <v>0</v>
      </c>
      <c r="BM81" s="14">
        <v>0</v>
      </c>
      <c r="BN81" s="14">
        <v>0</v>
      </c>
      <c r="BO81" s="14">
        <v>0</v>
      </c>
      <c r="BP81" s="14">
        <v>0</v>
      </c>
      <c r="BQ81" s="14">
        <f t="shared" si="11"/>
        <v>0</v>
      </c>
      <c r="BR81" s="14" t="s">
        <v>53</v>
      </c>
      <c r="BS81" s="14" t="s">
        <v>53</v>
      </c>
      <c r="BT81" s="14">
        <v>0</v>
      </c>
      <c r="BU81" s="14">
        <v>0</v>
      </c>
      <c r="BV81" s="14">
        <v>0</v>
      </c>
      <c r="BW81" s="14">
        <v>0</v>
      </c>
      <c r="BX81" s="14"/>
      <c r="BY81" s="14"/>
      <c r="BZ81" s="14"/>
      <c r="CA81" s="14"/>
      <c r="CB81" s="14"/>
      <c r="CC81" s="14"/>
    </row>
    <row r="82" spans="1:81" x14ac:dyDescent="0.2">
      <c r="A82" s="15" t="s">
        <v>114</v>
      </c>
      <c r="B82" s="15" t="s">
        <v>119</v>
      </c>
      <c r="C82" s="16" t="s">
        <v>70</v>
      </c>
      <c r="D82" s="14">
        <v>6322851</v>
      </c>
      <c r="E82" s="14">
        <v>518815</v>
      </c>
      <c r="F82" s="14">
        <v>415052</v>
      </c>
      <c r="G82" s="14">
        <v>793481</v>
      </c>
      <c r="H82" s="14">
        <v>389493</v>
      </c>
      <c r="I82" s="14">
        <v>377690</v>
      </c>
      <c r="J82" s="14">
        <v>188845</v>
      </c>
      <c r="K82" s="14">
        <v>678662</v>
      </c>
      <c r="L82" s="14">
        <v>389493</v>
      </c>
      <c r="M82" s="14">
        <v>1003240</v>
      </c>
      <c r="N82" s="14">
        <v>1078263</v>
      </c>
      <c r="O82" s="14">
        <v>489817</v>
      </c>
      <c r="P82" s="14">
        <v>0</v>
      </c>
      <c r="Q82" s="14">
        <v>3316593</v>
      </c>
      <c r="R82" s="14">
        <v>495719</v>
      </c>
      <c r="S82" s="14">
        <v>483916</v>
      </c>
      <c r="T82" s="14">
        <v>631451</v>
      </c>
      <c r="U82" s="14">
        <v>507521</v>
      </c>
      <c r="V82" s="14">
        <v>489817</v>
      </c>
      <c r="W82" s="14">
        <v>177042</v>
      </c>
      <c r="X82" s="14">
        <v>177042</v>
      </c>
      <c r="Y82" s="14">
        <v>354085</v>
      </c>
      <c r="Z82" s="14">
        <v>0</v>
      </c>
      <c r="AA82" s="14">
        <v>0</v>
      </c>
      <c r="AB82" s="14">
        <v>0</v>
      </c>
      <c r="AC82" s="14">
        <v>0</v>
      </c>
      <c r="AD82" s="14">
        <v>0</v>
      </c>
      <c r="AE82" s="14">
        <v>0</v>
      </c>
      <c r="AF82" s="14">
        <v>0</v>
      </c>
      <c r="AG82" s="14">
        <v>0</v>
      </c>
      <c r="AH82" s="14">
        <v>0</v>
      </c>
      <c r="AI82" s="14">
        <v>0</v>
      </c>
      <c r="AJ82" s="14">
        <v>0</v>
      </c>
      <c r="AK82" s="14">
        <v>0</v>
      </c>
      <c r="AL82" s="14">
        <v>0</v>
      </c>
      <c r="AM82" s="14">
        <v>0</v>
      </c>
      <c r="AN82" s="14">
        <v>0</v>
      </c>
      <c r="AO82" s="14">
        <v>0</v>
      </c>
      <c r="AP82" s="14">
        <v>0</v>
      </c>
      <c r="AQ82" s="14">
        <f t="shared" si="9"/>
        <v>0</v>
      </c>
      <c r="AR82" s="14">
        <v>0</v>
      </c>
      <c r="AS82" s="14">
        <v>0</v>
      </c>
      <c r="AT82" s="14">
        <v>0</v>
      </c>
      <c r="AU82" s="14">
        <v>0</v>
      </c>
      <c r="AV82" s="14">
        <v>0</v>
      </c>
      <c r="AW82" s="14">
        <v>0</v>
      </c>
      <c r="AX82" s="14">
        <v>0</v>
      </c>
      <c r="AY82" s="14">
        <v>0</v>
      </c>
      <c r="AZ82" s="14">
        <v>0</v>
      </c>
      <c r="BA82" s="14">
        <v>0</v>
      </c>
      <c r="BB82" s="14">
        <v>0</v>
      </c>
      <c r="BC82" s="14">
        <v>0</v>
      </c>
      <c r="BD82" s="14">
        <f t="shared" si="10"/>
        <v>0</v>
      </c>
      <c r="BE82" s="14">
        <v>0</v>
      </c>
      <c r="BF82" s="14">
        <v>0</v>
      </c>
      <c r="BG82" s="14">
        <v>0</v>
      </c>
      <c r="BH82" s="14">
        <v>0</v>
      </c>
      <c r="BI82" s="14">
        <v>0</v>
      </c>
      <c r="BJ82" s="14">
        <v>0</v>
      </c>
      <c r="BK82" s="14">
        <v>0</v>
      </c>
      <c r="BL82" s="14">
        <v>0</v>
      </c>
      <c r="BM82" s="14">
        <v>0</v>
      </c>
      <c r="BN82" s="14">
        <v>0</v>
      </c>
      <c r="BO82" s="14">
        <v>0</v>
      </c>
      <c r="BP82" s="14">
        <v>0</v>
      </c>
      <c r="BQ82" s="14">
        <f t="shared" si="11"/>
        <v>0</v>
      </c>
      <c r="BR82" s="14" t="s">
        <v>53</v>
      </c>
      <c r="BS82" s="14" t="s">
        <v>53</v>
      </c>
      <c r="BT82" s="14">
        <v>0</v>
      </c>
      <c r="BU82" s="14">
        <v>0</v>
      </c>
      <c r="BV82" s="14">
        <v>0</v>
      </c>
      <c r="BW82" s="14">
        <v>0</v>
      </c>
      <c r="BX82" s="14"/>
      <c r="BY82" s="14"/>
      <c r="BZ82" s="14"/>
      <c r="CA82" s="14"/>
      <c r="CB82" s="14"/>
      <c r="CC82" s="14"/>
    </row>
    <row r="83" spans="1:81" x14ac:dyDescent="0.2">
      <c r="A83" s="15" t="s">
        <v>114</v>
      </c>
      <c r="B83" s="15" t="s">
        <v>119</v>
      </c>
      <c r="C83" s="16" t="s">
        <v>71</v>
      </c>
      <c r="D83" s="14">
        <v>816494824</v>
      </c>
      <c r="E83" s="14">
        <v>35808648</v>
      </c>
      <c r="F83" s="14">
        <v>39468896</v>
      </c>
      <c r="G83" s="14">
        <v>52726968</v>
      </c>
      <c r="H83" s="14">
        <v>53897960</v>
      </c>
      <c r="I83" s="14">
        <v>67886981</v>
      </c>
      <c r="J83" s="14">
        <v>68516859</v>
      </c>
      <c r="K83" s="14">
        <v>90106159</v>
      </c>
      <c r="L83" s="14">
        <v>88751216</v>
      </c>
      <c r="M83" s="14">
        <v>81277483</v>
      </c>
      <c r="N83" s="14">
        <v>85430901</v>
      </c>
      <c r="O83" s="14">
        <v>81173089</v>
      </c>
      <c r="P83" s="14">
        <v>71449664</v>
      </c>
      <c r="Q83" s="14">
        <v>999011305</v>
      </c>
      <c r="R83" s="14">
        <v>66184266</v>
      </c>
      <c r="S83" s="14">
        <v>42196771</v>
      </c>
      <c r="T83" s="14">
        <v>73607079</v>
      </c>
      <c r="U83" s="14">
        <v>77942519</v>
      </c>
      <c r="V83" s="14">
        <v>91665532</v>
      </c>
      <c r="W83" s="14">
        <v>88958897</v>
      </c>
      <c r="X83" s="14">
        <v>90708861</v>
      </c>
      <c r="Y83" s="14">
        <v>94651136</v>
      </c>
      <c r="Z83" s="14">
        <v>96334750</v>
      </c>
      <c r="AA83" s="14">
        <v>93099720</v>
      </c>
      <c r="AB83" s="14">
        <v>87427345</v>
      </c>
      <c r="AC83" s="14">
        <v>96234429</v>
      </c>
      <c r="AD83" s="14">
        <v>1015571259</v>
      </c>
      <c r="AE83" s="14">
        <v>93788547</v>
      </c>
      <c r="AF83" s="14">
        <v>85493603</v>
      </c>
      <c r="AG83" s="14">
        <v>56390697</v>
      </c>
      <c r="AH83" s="14">
        <v>66413343</v>
      </c>
      <c r="AI83" s="14">
        <v>56414753</v>
      </c>
      <c r="AJ83" s="14">
        <v>95271071</v>
      </c>
      <c r="AK83" s="14">
        <v>84781268</v>
      </c>
      <c r="AL83" s="14">
        <v>105084556</v>
      </c>
      <c r="AM83" s="14">
        <v>90776336</v>
      </c>
      <c r="AN83" s="14">
        <v>99935902</v>
      </c>
      <c r="AO83" s="14">
        <v>88300899</v>
      </c>
      <c r="AP83" s="14">
        <v>92920284</v>
      </c>
      <c r="AQ83" s="14">
        <f t="shared" si="9"/>
        <v>983852495</v>
      </c>
      <c r="AR83" s="14">
        <v>87367407</v>
      </c>
      <c r="AS83" s="14">
        <v>74329041</v>
      </c>
      <c r="AT83" s="14">
        <v>84445128</v>
      </c>
      <c r="AU83" s="14">
        <v>70886548</v>
      </c>
      <c r="AV83" s="14">
        <v>76339153</v>
      </c>
      <c r="AW83" s="14">
        <v>82758572</v>
      </c>
      <c r="AX83" s="14">
        <v>75037269</v>
      </c>
      <c r="AY83" s="14">
        <v>88602018</v>
      </c>
      <c r="AZ83" s="14">
        <v>84258657</v>
      </c>
      <c r="BA83" s="14">
        <v>86954139</v>
      </c>
      <c r="BB83" s="14">
        <v>87908630</v>
      </c>
      <c r="BC83" s="14">
        <v>84965933</v>
      </c>
      <c r="BD83" s="14">
        <f t="shared" si="10"/>
        <v>685608290</v>
      </c>
      <c r="BE83" s="14">
        <v>81487996</v>
      </c>
      <c r="BF83" s="14">
        <v>38670603</v>
      </c>
      <c r="BG83" s="14">
        <v>34737674</v>
      </c>
      <c r="BH83" s="14">
        <v>16049404</v>
      </c>
      <c r="BI83" s="14">
        <v>35203684</v>
      </c>
      <c r="BJ83" s="14">
        <v>33983635</v>
      </c>
      <c r="BK83" s="14">
        <v>73206428</v>
      </c>
      <c r="BL83" s="14">
        <v>83106746</v>
      </c>
      <c r="BM83" s="14">
        <v>86564172</v>
      </c>
      <c r="BN83" s="14">
        <v>79177233</v>
      </c>
      <c r="BO83" s="14">
        <v>77082267</v>
      </c>
      <c r="BP83" s="14">
        <v>46338448</v>
      </c>
      <c r="BQ83" s="14">
        <f t="shared" si="11"/>
        <v>465435986</v>
      </c>
      <c r="BR83" s="14">
        <v>79039736</v>
      </c>
      <c r="BS83" s="14">
        <v>74568740</v>
      </c>
      <c r="BT83" s="14">
        <v>74194893</v>
      </c>
      <c r="BU83" s="14">
        <v>82483877</v>
      </c>
      <c r="BV83" s="14">
        <v>82267655</v>
      </c>
      <c r="BW83" s="14">
        <v>72881085</v>
      </c>
      <c r="BX83" s="14"/>
      <c r="BY83" s="14"/>
      <c r="BZ83" s="14"/>
      <c r="CA83" s="14"/>
      <c r="CB83" s="14"/>
      <c r="CC83" s="14"/>
    </row>
    <row r="84" spans="1:81" x14ac:dyDescent="0.2">
      <c r="A84" s="15" t="s">
        <v>115</v>
      </c>
      <c r="B84" s="15" t="s">
        <v>119</v>
      </c>
      <c r="C84" s="16" t="s">
        <v>73</v>
      </c>
      <c r="D84" s="14">
        <v>406012747</v>
      </c>
      <c r="E84" s="14">
        <v>25021266</v>
      </c>
      <c r="F84" s="14">
        <v>31096223</v>
      </c>
      <c r="G84" s="14">
        <v>29058565</v>
      </c>
      <c r="H84" s="14">
        <v>30832058</v>
      </c>
      <c r="I84" s="14">
        <v>29756097</v>
      </c>
      <c r="J84" s="14">
        <v>34507802</v>
      </c>
      <c r="K84" s="14">
        <v>41185458</v>
      </c>
      <c r="L84" s="14">
        <v>38898023</v>
      </c>
      <c r="M84" s="14">
        <v>38650417</v>
      </c>
      <c r="N84" s="14">
        <v>37674924</v>
      </c>
      <c r="O84" s="14">
        <v>36084035</v>
      </c>
      <c r="P84" s="14">
        <v>33247879</v>
      </c>
      <c r="Q84" s="14">
        <v>400515925</v>
      </c>
      <c r="R84" s="14">
        <v>37076222</v>
      </c>
      <c r="S84" s="14">
        <v>31980842</v>
      </c>
      <c r="T84" s="14">
        <v>34680656</v>
      </c>
      <c r="U84" s="14">
        <v>32850063</v>
      </c>
      <c r="V84" s="14">
        <v>33627611</v>
      </c>
      <c r="W84" s="14">
        <v>31870072</v>
      </c>
      <c r="X84" s="14">
        <v>37261484</v>
      </c>
      <c r="Y84" s="14">
        <v>37759830</v>
      </c>
      <c r="Z84" s="14">
        <v>34472653</v>
      </c>
      <c r="AA84" s="14">
        <v>36542385</v>
      </c>
      <c r="AB84" s="14">
        <v>22153808</v>
      </c>
      <c r="AC84" s="14">
        <v>30240299</v>
      </c>
      <c r="AD84" s="14">
        <v>369321166</v>
      </c>
      <c r="AE84" s="14">
        <v>23693006</v>
      </c>
      <c r="AF84" s="14">
        <v>27252428</v>
      </c>
      <c r="AG84" s="14">
        <v>34011328</v>
      </c>
      <c r="AH84" s="14">
        <v>27853962</v>
      </c>
      <c r="AI84" s="14">
        <v>29987612</v>
      </c>
      <c r="AJ84" s="14">
        <v>30005187</v>
      </c>
      <c r="AK84" s="14">
        <v>33774298</v>
      </c>
      <c r="AL84" s="14">
        <v>35088519</v>
      </c>
      <c r="AM84" s="14">
        <v>33992573</v>
      </c>
      <c r="AN84" s="14">
        <v>31709538</v>
      </c>
      <c r="AO84" s="14">
        <v>34384484</v>
      </c>
      <c r="AP84" s="14">
        <v>27568231</v>
      </c>
      <c r="AQ84" s="14">
        <f t="shared" si="9"/>
        <v>399159313</v>
      </c>
      <c r="AR84" s="14">
        <v>30108220</v>
      </c>
      <c r="AS84" s="14">
        <v>30993666</v>
      </c>
      <c r="AT84" s="14">
        <v>29339409</v>
      </c>
      <c r="AU84" s="14">
        <v>32321400</v>
      </c>
      <c r="AV84" s="14">
        <v>33222594</v>
      </c>
      <c r="AW84" s="14">
        <v>35394924</v>
      </c>
      <c r="AX84" s="14">
        <v>34137492</v>
      </c>
      <c r="AY84" s="14">
        <v>37939603</v>
      </c>
      <c r="AZ84" s="14">
        <v>36582649</v>
      </c>
      <c r="BA84" s="14">
        <v>37524016</v>
      </c>
      <c r="BB84" s="14">
        <v>34164652</v>
      </c>
      <c r="BC84" s="14">
        <v>27430688</v>
      </c>
      <c r="BD84" s="14">
        <f t="shared" si="10"/>
        <v>409068317</v>
      </c>
      <c r="BE84" s="14">
        <v>32280331</v>
      </c>
      <c r="BF84" s="14">
        <v>32413036</v>
      </c>
      <c r="BG84" s="14">
        <v>22015789</v>
      </c>
      <c r="BH84" s="14">
        <v>34776696</v>
      </c>
      <c r="BI84" s="14">
        <v>38813822</v>
      </c>
      <c r="BJ84" s="14">
        <v>35975094</v>
      </c>
      <c r="BK84" s="14">
        <v>33772093</v>
      </c>
      <c r="BL84" s="14">
        <v>36324975</v>
      </c>
      <c r="BM84" s="14">
        <v>34265900</v>
      </c>
      <c r="BN84" s="14">
        <v>42201389</v>
      </c>
      <c r="BO84" s="14">
        <v>36708183</v>
      </c>
      <c r="BP84" s="14">
        <v>29521009</v>
      </c>
      <c r="BQ84" s="14">
        <f t="shared" si="11"/>
        <v>220208207</v>
      </c>
      <c r="BR84" s="14">
        <v>35882849</v>
      </c>
      <c r="BS84" s="14">
        <v>30382099</v>
      </c>
      <c r="BT84" s="14">
        <v>39176060</v>
      </c>
      <c r="BU84" s="14">
        <v>39256930</v>
      </c>
      <c r="BV84" s="14">
        <v>39572747</v>
      </c>
      <c r="BW84" s="14">
        <v>35937522</v>
      </c>
      <c r="BX84" s="14"/>
      <c r="BY84" s="14"/>
      <c r="BZ84" s="14"/>
      <c r="CA84" s="14"/>
      <c r="CB84" s="14"/>
      <c r="CC84" s="14"/>
    </row>
    <row r="85" spans="1:81" x14ac:dyDescent="0.2">
      <c r="A85" s="15" t="s">
        <v>115</v>
      </c>
      <c r="B85" s="15" t="s">
        <v>119</v>
      </c>
      <c r="C85" s="16" t="s">
        <v>74</v>
      </c>
      <c r="D85" s="14">
        <v>268353756</v>
      </c>
      <c r="E85" s="14">
        <v>11125714</v>
      </c>
      <c r="F85" s="14">
        <v>14730836</v>
      </c>
      <c r="G85" s="14">
        <v>22055745</v>
      </c>
      <c r="H85" s="14">
        <v>21417587</v>
      </c>
      <c r="I85" s="14">
        <v>19434678</v>
      </c>
      <c r="J85" s="14">
        <v>25563960</v>
      </c>
      <c r="K85" s="14">
        <v>23592094</v>
      </c>
      <c r="L85" s="14">
        <v>30229781</v>
      </c>
      <c r="M85" s="14">
        <v>27228373</v>
      </c>
      <c r="N85" s="14">
        <v>23891311</v>
      </c>
      <c r="O85" s="14">
        <v>24944558</v>
      </c>
      <c r="P85" s="14">
        <v>24139119</v>
      </c>
      <c r="Q85" s="14">
        <v>310508595</v>
      </c>
      <c r="R85" s="14">
        <v>28589788</v>
      </c>
      <c r="S85" s="14">
        <v>23594240</v>
      </c>
      <c r="T85" s="14">
        <v>24919905</v>
      </c>
      <c r="U85" s="14">
        <v>23344695</v>
      </c>
      <c r="V85" s="14">
        <v>31976498</v>
      </c>
      <c r="W85" s="14">
        <v>18795045</v>
      </c>
      <c r="X85" s="14">
        <v>26501542</v>
      </c>
      <c r="Y85" s="14">
        <v>24642464</v>
      </c>
      <c r="Z85" s="14">
        <v>26107876</v>
      </c>
      <c r="AA85" s="14">
        <v>27610298</v>
      </c>
      <c r="AB85" s="14">
        <v>29377714</v>
      </c>
      <c r="AC85" s="14">
        <v>25048530</v>
      </c>
      <c r="AD85" s="14">
        <v>255138924</v>
      </c>
      <c r="AE85" s="14">
        <v>29037669</v>
      </c>
      <c r="AF85" s="14">
        <v>20837751</v>
      </c>
      <c r="AG85" s="14">
        <v>22022316</v>
      </c>
      <c r="AH85" s="14">
        <v>22468443</v>
      </c>
      <c r="AI85" s="14">
        <v>21611727</v>
      </c>
      <c r="AJ85" s="14">
        <v>22031745</v>
      </c>
      <c r="AK85" s="14">
        <v>15691852</v>
      </c>
      <c r="AL85" s="14">
        <v>11400157</v>
      </c>
      <c r="AM85" s="14">
        <v>20164956</v>
      </c>
      <c r="AN85" s="14">
        <v>30130241</v>
      </c>
      <c r="AO85" s="14">
        <v>25284496</v>
      </c>
      <c r="AP85" s="14">
        <v>14457571</v>
      </c>
      <c r="AQ85" s="14">
        <f t="shared" si="9"/>
        <v>245003344</v>
      </c>
      <c r="AR85" s="14">
        <v>24320952</v>
      </c>
      <c r="AS85" s="14">
        <v>20734556</v>
      </c>
      <c r="AT85" s="14">
        <v>24555766</v>
      </c>
      <c r="AU85" s="14">
        <v>10913353</v>
      </c>
      <c r="AV85" s="14">
        <v>19713320</v>
      </c>
      <c r="AW85" s="14">
        <v>21634621</v>
      </c>
      <c r="AX85" s="14">
        <v>22731986</v>
      </c>
      <c r="AY85" s="14">
        <v>24647846</v>
      </c>
      <c r="AZ85" s="14">
        <v>19582849</v>
      </c>
      <c r="BA85" s="14">
        <v>21916588</v>
      </c>
      <c r="BB85" s="14">
        <v>14562899</v>
      </c>
      <c r="BC85" s="14">
        <v>19688608</v>
      </c>
      <c r="BD85" s="14">
        <f t="shared" si="10"/>
        <v>264669342</v>
      </c>
      <c r="BE85" s="14">
        <v>20505114</v>
      </c>
      <c r="BF85" s="14">
        <v>23210996</v>
      </c>
      <c r="BG85" s="14">
        <v>18758407</v>
      </c>
      <c r="BH85" s="14">
        <v>17424984</v>
      </c>
      <c r="BI85" s="14">
        <v>24623111</v>
      </c>
      <c r="BJ85" s="14">
        <v>18618729</v>
      </c>
      <c r="BK85" s="14">
        <v>18058073</v>
      </c>
      <c r="BL85" s="14">
        <v>22284230</v>
      </c>
      <c r="BM85" s="14">
        <v>22391212</v>
      </c>
      <c r="BN85" s="14">
        <v>28358231</v>
      </c>
      <c r="BO85" s="14">
        <v>25170330</v>
      </c>
      <c r="BP85" s="14">
        <v>25265925</v>
      </c>
      <c r="BQ85" s="14">
        <f t="shared" si="11"/>
        <v>152577608</v>
      </c>
      <c r="BR85" s="14">
        <v>22026355</v>
      </c>
      <c r="BS85" s="14">
        <v>24392857</v>
      </c>
      <c r="BT85" s="14">
        <v>27157676</v>
      </c>
      <c r="BU85" s="14">
        <v>26964901</v>
      </c>
      <c r="BV85" s="14">
        <v>25512579</v>
      </c>
      <c r="BW85" s="14">
        <v>26523240</v>
      </c>
      <c r="BX85" s="14"/>
      <c r="BY85" s="14"/>
      <c r="BZ85" s="14"/>
      <c r="CA85" s="14"/>
      <c r="CB85" s="14"/>
      <c r="CC85" s="14"/>
    </row>
    <row r="86" spans="1:81" x14ac:dyDescent="0.2">
      <c r="A86" s="15" t="s">
        <v>114</v>
      </c>
      <c r="B86" s="15" t="s">
        <v>119</v>
      </c>
      <c r="C86" s="16" t="s">
        <v>75</v>
      </c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>
        <f t="shared" si="9"/>
        <v>0</v>
      </c>
      <c r="AR86" s="14">
        <v>0</v>
      </c>
      <c r="AS86" s="14">
        <v>0</v>
      </c>
      <c r="AT86" s="14">
        <v>0</v>
      </c>
      <c r="AU86" s="14">
        <v>0</v>
      </c>
      <c r="AV86" s="14">
        <v>0</v>
      </c>
      <c r="AW86" s="14">
        <v>0</v>
      </c>
      <c r="AX86" s="14">
        <v>0</v>
      </c>
      <c r="AY86" s="14">
        <v>0</v>
      </c>
      <c r="AZ86" s="14">
        <v>0</v>
      </c>
      <c r="BA86" s="14">
        <v>0</v>
      </c>
      <c r="BB86" s="14">
        <v>0</v>
      </c>
      <c r="BC86" s="14">
        <v>0</v>
      </c>
      <c r="BD86" s="14">
        <f t="shared" si="10"/>
        <v>0</v>
      </c>
      <c r="BE86" s="14">
        <v>0</v>
      </c>
      <c r="BF86" s="14">
        <v>0</v>
      </c>
      <c r="BG86" s="14">
        <v>0</v>
      </c>
      <c r="BH86" s="14">
        <v>0</v>
      </c>
      <c r="BI86" s="14">
        <v>0</v>
      </c>
      <c r="BJ86" s="14">
        <v>0</v>
      </c>
      <c r="BK86" s="14">
        <v>0</v>
      </c>
      <c r="BL86" s="14">
        <v>0</v>
      </c>
      <c r="BM86" s="14">
        <v>0</v>
      </c>
      <c r="BN86" s="14">
        <v>0</v>
      </c>
      <c r="BO86" s="14">
        <v>0</v>
      </c>
      <c r="BP86" s="14">
        <v>0</v>
      </c>
      <c r="BQ86" s="14">
        <f t="shared" si="11"/>
        <v>0</v>
      </c>
      <c r="BR86" s="14" t="s">
        <v>53</v>
      </c>
      <c r="BS86" s="14" t="s">
        <v>53</v>
      </c>
      <c r="BT86" s="14">
        <v>0</v>
      </c>
      <c r="BU86" s="14">
        <v>0</v>
      </c>
      <c r="BV86" s="14">
        <v>0</v>
      </c>
      <c r="BW86" s="14">
        <v>0</v>
      </c>
      <c r="BX86" s="14"/>
      <c r="BY86" s="14"/>
      <c r="BZ86" s="14"/>
      <c r="CA86" s="14"/>
      <c r="CB86" s="14"/>
      <c r="CC86" s="14"/>
    </row>
    <row r="87" spans="1:81" x14ac:dyDescent="0.2">
      <c r="A87" s="15" t="s">
        <v>116</v>
      </c>
      <c r="B87" s="15" t="s">
        <v>119</v>
      </c>
      <c r="C87" s="16" t="s">
        <v>77</v>
      </c>
      <c r="D87" s="14">
        <v>112605614</v>
      </c>
      <c r="E87" s="14">
        <v>8654285</v>
      </c>
      <c r="F87" s="14">
        <v>5996943</v>
      </c>
      <c r="G87" s="14">
        <v>7605219</v>
      </c>
      <c r="H87" s="14">
        <v>8033596</v>
      </c>
      <c r="I87" s="14">
        <v>10460080</v>
      </c>
      <c r="J87" s="14">
        <v>10554157</v>
      </c>
      <c r="K87" s="14">
        <v>11605112</v>
      </c>
      <c r="L87" s="14">
        <v>12365736</v>
      </c>
      <c r="M87" s="14">
        <v>10089216</v>
      </c>
      <c r="N87" s="14">
        <v>9332464</v>
      </c>
      <c r="O87" s="14">
        <v>9337280</v>
      </c>
      <c r="P87" s="14">
        <v>8571526</v>
      </c>
      <c r="Q87" s="14">
        <v>138588620</v>
      </c>
      <c r="R87" s="14">
        <v>10252237</v>
      </c>
      <c r="S87" s="14">
        <v>10657173</v>
      </c>
      <c r="T87" s="14">
        <v>10507877</v>
      </c>
      <c r="U87" s="14">
        <v>10259738</v>
      </c>
      <c r="V87" s="14">
        <v>12089552</v>
      </c>
      <c r="W87" s="14">
        <v>13082477</v>
      </c>
      <c r="X87" s="14">
        <v>12270250</v>
      </c>
      <c r="Y87" s="14">
        <v>12224950</v>
      </c>
      <c r="Z87" s="14">
        <v>12088373</v>
      </c>
      <c r="AA87" s="14">
        <v>11726467</v>
      </c>
      <c r="AB87" s="14">
        <v>11907335</v>
      </c>
      <c r="AC87" s="14">
        <v>11522191</v>
      </c>
      <c r="AD87" s="14">
        <v>151769895</v>
      </c>
      <c r="AE87" s="14">
        <v>11811008</v>
      </c>
      <c r="AF87" s="14">
        <v>11045769</v>
      </c>
      <c r="AG87" s="14">
        <v>11749875</v>
      </c>
      <c r="AH87" s="14">
        <v>12837948</v>
      </c>
      <c r="AI87" s="14">
        <v>14275751</v>
      </c>
      <c r="AJ87" s="14">
        <v>12224975</v>
      </c>
      <c r="AK87" s="14">
        <v>12901107</v>
      </c>
      <c r="AL87" s="14">
        <v>13060754</v>
      </c>
      <c r="AM87" s="14">
        <v>13039535</v>
      </c>
      <c r="AN87" s="14">
        <v>13480931</v>
      </c>
      <c r="AO87" s="14">
        <v>12660792</v>
      </c>
      <c r="AP87" s="14">
        <v>12681450</v>
      </c>
      <c r="AQ87" s="14">
        <f t="shared" si="9"/>
        <v>117820494</v>
      </c>
      <c r="AR87" s="14">
        <v>8041064</v>
      </c>
      <c r="AS87" s="14">
        <v>5543822</v>
      </c>
      <c r="AT87" s="14">
        <v>7739533</v>
      </c>
      <c r="AU87" s="14">
        <v>10358154</v>
      </c>
      <c r="AV87" s="14">
        <v>10314870</v>
      </c>
      <c r="AW87" s="14">
        <v>12220594</v>
      </c>
      <c r="AX87" s="14">
        <v>14084214</v>
      </c>
      <c r="AY87" s="14">
        <v>13465750</v>
      </c>
      <c r="AZ87" s="14">
        <v>12336298</v>
      </c>
      <c r="BA87" s="14">
        <v>11216516</v>
      </c>
      <c r="BB87" s="14">
        <v>9628252</v>
      </c>
      <c r="BC87" s="14">
        <v>2871427</v>
      </c>
      <c r="BD87" s="14">
        <f t="shared" si="10"/>
        <v>87288883</v>
      </c>
      <c r="BE87" s="14">
        <v>4717469</v>
      </c>
      <c r="BF87" s="14">
        <v>8886288</v>
      </c>
      <c r="BG87" s="14">
        <v>6956271</v>
      </c>
      <c r="BH87" s="14">
        <v>12504445</v>
      </c>
      <c r="BI87" s="14">
        <v>8637286</v>
      </c>
      <c r="BJ87" s="14">
        <v>7780446</v>
      </c>
      <c r="BK87" s="14">
        <v>10197150</v>
      </c>
      <c r="BL87" s="14">
        <v>11211115</v>
      </c>
      <c r="BM87" s="14">
        <v>11035614</v>
      </c>
      <c r="BN87" s="14">
        <v>1219936</v>
      </c>
      <c r="BO87" s="14">
        <v>0</v>
      </c>
      <c r="BP87" s="14">
        <v>4142863</v>
      </c>
      <c r="BQ87" s="14">
        <f t="shared" si="11"/>
        <v>52797288</v>
      </c>
      <c r="BR87" s="14">
        <v>4186979</v>
      </c>
      <c r="BS87" s="14">
        <v>8048101</v>
      </c>
      <c r="BT87" s="14">
        <v>9409452</v>
      </c>
      <c r="BU87" s="14">
        <v>10241687</v>
      </c>
      <c r="BV87" s="14">
        <v>10999764</v>
      </c>
      <c r="BW87" s="14">
        <v>9911305</v>
      </c>
      <c r="BX87" s="14"/>
      <c r="BY87" s="14"/>
      <c r="BZ87" s="14"/>
      <c r="CA87" s="14"/>
      <c r="CB87" s="14"/>
      <c r="CC87" s="14"/>
    </row>
    <row r="88" spans="1:81" x14ac:dyDescent="0.2">
      <c r="A88" s="15" t="s">
        <v>114</v>
      </c>
      <c r="B88" s="15" t="s">
        <v>119</v>
      </c>
      <c r="C88" s="16" t="s">
        <v>78</v>
      </c>
      <c r="D88" s="14">
        <v>2840497</v>
      </c>
      <c r="E88" s="14">
        <v>76988</v>
      </c>
      <c r="F88" s="14">
        <v>1044257</v>
      </c>
      <c r="G88" s="14">
        <v>0</v>
      </c>
      <c r="H88" s="14">
        <v>1719252</v>
      </c>
      <c r="I88" s="14">
        <v>0</v>
      </c>
      <c r="J88" s="14">
        <v>0</v>
      </c>
      <c r="K88" s="14">
        <v>0</v>
      </c>
      <c r="L88" s="14">
        <v>0</v>
      </c>
      <c r="M88" s="14">
        <v>0</v>
      </c>
      <c r="N88" s="14">
        <v>0</v>
      </c>
      <c r="O88" s="14">
        <v>0</v>
      </c>
      <c r="P88" s="14">
        <v>0</v>
      </c>
      <c r="Q88" s="14">
        <v>0</v>
      </c>
      <c r="R88" s="14">
        <v>0</v>
      </c>
      <c r="S88" s="14">
        <v>0</v>
      </c>
      <c r="T88" s="14">
        <v>0</v>
      </c>
      <c r="U88" s="14">
        <v>0</v>
      </c>
      <c r="V88" s="14">
        <v>0</v>
      </c>
      <c r="W88" s="14">
        <v>0</v>
      </c>
      <c r="X88" s="14">
        <v>0</v>
      </c>
      <c r="Y88" s="14">
        <v>0</v>
      </c>
      <c r="Z88" s="14">
        <v>0</v>
      </c>
      <c r="AA88" s="14">
        <v>0</v>
      </c>
      <c r="AB88" s="14">
        <v>0</v>
      </c>
      <c r="AC88" s="14">
        <v>0</v>
      </c>
      <c r="AD88" s="14">
        <v>24807</v>
      </c>
      <c r="AE88" s="14">
        <v>0</v>
      </c>
      <c r="AF88" s="14">
        <v>0</v>
      </c>
      <c r="AG88" s="14">
        <v>0</v>
      </c>
      <c r="AH88" s="14">
        <v>0</v>
      </c>
      <c r="AI88" s="14">
        <v>0</v>
      </c>
      <c r="AJ88" s="14">
        <v>0</v>
      </c>
      <c r="AK88" s="14">
        <v>0</v>
      </c>
      <c r="AL88" s="14">
        <v>24807</v>
      </c>
      <c r="AM88" s="14">
        <v>0</v>
      </c>
      <c r="AN88" s="14">
        <v>0</v>
      </c>
      <c r="AO88" s="14">
        <v>0</v>
      </c>
      <c r="AP88" s="14">
        <v>0</v>
      </c>
      <c r="AQ88" s="14">
        <f t="shared" si="9"/>
        <v>0</v>
      </c>
      <c r="AR88" s="14">
        <v>0</v>
      </c>
      <c r="AS88" s="14">
        <v>0</v>
      </c>
      <c r="AT88" s="14">
        <v>0</v>
      </c>
      <c r="AU88" s="14">
        <v>0</v>
      </c>
      <c r="AV88" s="14">
        <v>0</v>
      </c>
      <c r="AW88" s="14">
        <v>0</v>
      </c>
      <c r="AX88" s="14">
        <v>0</v>
      </c>
      <c r="AY88" s="14">
        <v>0</v>
      </c>
      <c r="AZ88" s="14">
        <v>0</v>
      </c>
      <c r="BA88" s="14">
        <v>0</v>
      </c>
      <c r="BB88" s="14">
        <v>0</v>
      </c>
      <c r="BC88" s="14">
        <v>0</v>
      </c>
      <c r="BD88" s="14">
        <f t="shared" si="10"/>
        <v>7586</v>
      </c>
      <c r="BE88" s="14">
        <v>0</v>
      </c>
      <c r="BF88" s="14">
        <v>0</v>
      </c>
      <c r="BG88" s="14">
        <v>0</v>
      </c>
      <c r="BH88" s="14">
        <v>0</v>
      </c>
      <c r="BI88" s="14">
        <v>0</v>
      </c>
      <c r="BJ88" s="14">
        <v>0</v>
      </c>
      <c r="BK88" s="14">
        <v>0</v>
      </c>
      <c r="BL88" s="14">
        <v>0</v>
      </c>
      <c r="BM88" s="14">
        <v>0</v>
      </c>
      <c r="BN88" s="14">
        <v>0</v>
      </c>
      <c r="BO88" s="14">
        <v>7586</v>
      </c>
      <c r="BP88" s="14">
        <v>0</v>
      </c>
      <c r="BQ88" s="14">
        <f t="shared" si="11"/>
        <v>0</v>
      </c>
      <c r="BR88" s="14" t="s">
        <v>53</v>
      </c>
      <c r="BS88" s="14" t="s">
        <v>53</v>
      </c>
      <c r="BT88" s="14">
        <v>0</v>
      </c>
      <c r="BU88" s="14">
        <v>0</v>
      </c>
      <c r="BV88" s="14">
        <v>0</v>
      </c>
      <c r="BW88" s="14">
        <v>0</v>
      </c>
      <c r="BX88" s="14"/>
      <c r="BY88" s="14"/>
      <c r="BZ88" s="14"/>
      <c r="CA88" s="14"/>
      <c r="CB88" s="14"/>
      <c r="CC88" s="14"/>
    </row>
    <row r="89" spans="1:81" x14ac:dyDescent="0.2">
      <c r="A89" s="15" t="s">
        <v>114</v>
      </c>
      <c r="B89" s="15" t="s">
        <v>119</v>
      </c>
      <c r="C89" s="16" t="s">
        <v>79</v>
      </c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>
        <f t="shared" si="9"/>
        <v>0</v>
      </c>
      <c r="AR89" s="14">
        <v>0</v>
      </c>
      <c r="AS89" s="14">
        <v>0</v>
      </c>
      <c r="AT89" s="14">
        <v>0</v>
      </c>
      <c r="AU89" s="14">
        <v>0</v>
      </c>
      <c r="AV89" s="14">
        <v>0</v>
      </c>
      <c r="AW89" s="14">
        <v>0</v>
      </c>
      <c r="AX89" s="14">
        <v>0</v>
      </c>
      <c r="AY89" s="14">
        <v>0</v>
      </c>
      <c r="AZ89" s="14">
        <v>0</v>
      </c>
      <c r="BA89" s="14">
        <v>0</v>
      </c>
      <c r="BB89" s="14">
        <v>0</v>
      </c>
      <c r="BC89" s="14">
        <v>0</v>
      </c>
      <c r="BD89" s="14">
        <f t="shared" si="10"/>
        <v>0</v>
      </c>
      <c r="BE89" s="14">
        <v>0</v>
      </c>
      <c r="BF89" s="14">
        <v>0</v>
      </c>
      <c r="BG89" s="14">
        <v>0</v>
      </c>
      <c r="BH89" s="14">
        <v>0</v>
      </c>
      <c r="BI89" s="14">
        <v>0</v>
      </c>
      <c r="BJ89" s="14">
        <v>0</v>
      </c>
      <c r="BK89" s="14">
        <v>0</v>
      </c>
      <c r="BL89" s="14">
        <v>0</v>
      </c>
      <c r="BM89" s="14">
        <v>0</v>
      </c>
      <c r="BN89" s="14">
        <v>0</v>
      </c>
      <c r="BO89" s="14">
        <v>0</v>
      </c>
      <c r="BP89" s="14">
        <v>0</v>
      </c>
      <c r="BQ89" s="14">
        <f t="shared" si="11"/>
        <v>0</v>
      </c>
      <c r="BR89" s="14" t="s">
        <v>53</v>
      </c>
      <c r="BS89" s="14" t="s">
        <v>53</v>
      </c>
      <c r="BT89" s="14">
        <v>0</v>
      </c>
      <c r="BU89" s="14">
        <v>0</v>
      </c>
      <c r="BV89" s="14">
        <v>0</v>
      </c>
      <c r="BW89" s="14">
        <v>0</v>
      </c>
      <c r="BX89" s="14"/>
      <c r="BY89" s="14"/>
      <c r="BZ89" s="14"/>
      <c r="CA89" s="14"/>
      <c r="CB89" s="14"/>
      <c r="CC89" s="14"/>
    </row>
    <row r="90" spans="1:81" x14ac:dyDescent="0.2">
      <c r="A90" s="15" t="s">
        <v>116</v>
      </c>
      <c r="B90" s="15" t="s">
        <v>119</v>
      </c>
      <c r="C90" s="16" t="s">
        <v>80</v>
      </c>
      <c r="D90" s="14">
        <v>45535557</v>
      </c>
      <c r="E90" s="14">
        <v>3327398</v>
      </c>
      <c r="F90" s="14">
        <v>6489916</v>
      </c>
      <c r="G90" s="14">
        <v>3723132</v>
      </c>
      <c r="H90" s="14">
        <v>4526890</v>
      </c>
      <c r="I90" s="14">
        <v>1503263</v>
      </c>
      <c r="J90" s="14">
        <v>1511249</v>
      </c>
      <c r="K90" s="14">
        <v>5233055</v>
      </c>
      <c r="L90" s="14">
        <v>4497976</v>
      </c>
      <c r="M90" s="14">
        <v>3004817</v>
      </c>
      <c r="N90" s="14">
        <v>6236193</v>
      </c>
      <c r="O90" s="14">
        <v>2705094</v>
      </c>
      <c r="P90" s="14">
        <v>2776574</v>
      </c>
      <c r="Q90" s="14">
        <v>99355137</v>
      </c>
      <c r="R90" s="14">
        <v>1351774</v>
      </c>
      <c r="S90" s="14">
        <v>2991537</v>
      </c>
      <c r="T90" s="14">
        <v>5472342</v>
      </c>
      <c r="U90" s="14">
        <v>7362522</v>
      </c>
      <c r="V90" s="14">
        <v>9456398</v>
      </c>
      <c r="W90" s="14">
        <v>9641139</v>
      </c>
      <c r="X90" s="14">
        <v>9942469</v>
      </c>
      <c r="Y90" s="14">
        <v>11664983</v>
      </c>
      <c r="Z90" s="14">
        <v>11504929</v>
      </c>
      <c r="AA90" s="14">
        <v>11336617</v>
      </c>
      <c r="AB90" s="14">
        <v>9598729</v>
      </c>
      <c r="AC90" s="14">
        <v>9031698</v>
      </c>
      <c r="AD90" s="14">
        <v>115396150</v>
      </c>
      <c r="AE90" s="14">
        <v>9637956</v>
      </c>
      <c r="AF90" s="14">
        <v>5899283</v>
      </c>
      <c r="AG90" s="14">
        <v>8720726</v>
      </c>
      <c r="AH90" s="14">
        <v>8202174</v>
      </c>
      <c r="AI90" s="14">
        <v>12111783</v>
      </c>
      <c r="AJ90" s="14">
        <v>11978353</v>
      </c>
      <c r="AK90" s="14">
        <v>14318690</v>
      </c>
      <c r="AL90" s="14">
        <v>13109318</v>
      </c>
      <c r="AM90" s="14">
        <v>7393163</v>
      </c>
      <c r="AN90" s="14">
        <v>6295433</v>
      </c>
      <c r="AO90" s="14">
        <v>7951065</v>
      </c>
      <c r="AP90" s="14">
        <v>9778206</v>
      </c>
      <c r="AQ90" s="14">
        <f t="shared" si="9"/>
        <v>105887774</v>
      </c>
      <c r="AR90" s="14">
        <v>9015743</v>
      </c>
      <c r="AS90" s="14">
        <v>10242271</v>
      </c>
      <c r="AT90" s="14">
        <v>3931707</v>
      </c>
      <c r="AU90" s="14">
        <v>7929702</v>
      </c>
      <c r="AV90" s="14">
        <v>9522398</v>
      </c>
      <c r="AW90" s="14">
        <v>12974512</v>
      </c>
      <c r="AX90" s="14">
        <v>9976710</v>
      </c>
      <c r="AY90" s="14">
        <v>11571206</v>
      </c>
      <c r="AZ90" s="14">
        <v>9803417</v>
      </c>
      <c r="BA90" s="14">
        <v>12906107</v>
      </c>
      <c r="BB90" s="14">
        <v>6469831</v>
      </c>
      <c r="BC90" s="14">
        <v>1544170</v>
      </c>
      <c r="BD90" s="14">
        <f t="shared" si="10"/>
        <v>55315016</v>
      </c>
      <c r="BE90" s="14">
        <v>8882776</v>
      </c>
      <c r="BF90" s="14">
        <v>1277841</v>
      </c>
      <c r="BG90" s="14">
        <v>10240956</v>
      </c>
      <c r="BH90" s="14">
        <v>8534986</v>
      </c>
      <c r="BI90" s="14">
        <v>2059951</v>
      </c>
      <c r="BJ90" s="14">
        <v>3489001</v>
      </c>
      <c r="BK90" s="14">
        <v>5467017</v>
      </c>
      <c r="BL90" s="14">
        <v>1948860</v>
      </c>
      <c r="BM90" s="14">
        <v>2509488</v>
      </c>
      <c r="BN90" s="14">
        <v>0</v>
      </c>
      <c r="BO90" s="14">
        <v>4688048</v>
      </c>
      <c r="BP90" s="14">
        <v>6216092</v>
      </c>
      <c r="BQ90" s="14">
        <f t="shared" si="11"/>
        <v>42313084</v>
      </c>
      <c r="BR90" s="14">
        <v>4645473</v>
      </c>
      <c r="BS90" s="14">
        <v>1516090</v>
      </c>
      <c r="BT90" s="14">
        <v>8539391</v>
      </c>
      <c r="BU90" s="14">
        <v>6853327</v>
      </c>
      <c r="BV90" s="14">
        <v>11573945</v>
      </c>
      <c r="BW90" s="14">
        <v>9184858</v>
      </c>
      <c r="BX90" s="14"/>
      <c r="BY90" s="14"/>
      <c r="BZ90" s="14"/>
      <c r="CA90" s="14"/>
      <c r="CB90" s="14"/>
      <c r="CC90" s="14"/>
    </row>
    <row r="91" spans="1:81" x14ac:dyDescent="0.2">
      <c r="A91" s="22" t="s">
        <v>117</v>
      </c>
      <c r="B91" s="22" t="s">
        <v>119</v>
      </c>
      <c r="C91" s="23" t="s">
        <v>82</v>
      </c>
      <c r="D91" s="24">
        <v>2007243875</v>
      </c>
      <c r="E91" s="24">
        <v>141026849</v>
      </c>
      <c r="F91" s="24">
        <v>158187649</v>
      </c>
      <c r="G91" s="24">
        <v>164003404</v>
      </c>
      <c r="H91" s="24">
        <v>152207106</v>
      </c>
      <c r="I91" s="24">
        <v>165906353</v>
      </c>
      <c r="J91" s="24">
        <v>177592191</v>
      </c>
      <c r="K91" s="24">
        <v>189759368</v>
      </c>
      <c r="L91" s="24">
        <v>185810685</v>
      </c>
      <c r="M91" s="24">
        <v>183298305</v>
      </c>
      <c r="N91" s="24">
        <v>182146846</v>
      </c>
      <c r="O91" s="24">
        <v>162342351</v>
      </c>
      <c r="P91" s="24">
        <v>144962768</v>
      </c>
      <c r="Q91" s="24">
        <v>1971718577</v>
      </c>
      <c r="R91" s="24">
        <v>143628945</v>
      </c>
      <c r="S91" s="24">
        <v>132900733</v>
      </c>
      <c r="T91" s="24">
        <v>144560417</v>
      </c>
      <c r="U91" s="24">
        <v>137946083</v>
      </c>
      <c r="V91" s="24">
        <v>163325928</v>
      </c>
      <c r="W91" s="24">
        <v>145708583</v>
      </c>
      <c r="X91" s="24">
        <v>191221402</v>
      </c>
      <c r="Y91" s="24">
        <v>191705138</v>
      </c>
      <c r="Z91" s="24">
        <v>186272112</v>
      </c>
      <c r="AA91" s="24">
        <v>203974715</v>
      </c>
      <c r="AB91" s="24">
        <v>171531956</v>
      </c>
      <c r="AC91" s="24">
        <v>158942565</v>
      </c>
      <c r="AD91" s="24">
        <v>2052549558</v>
      </c>
      <c r="AE91" s="24">
        <v>158606315</v>
      </c>
      <c r="AF91" s="24">
        <v>161694107</v>
      </c>
      <c r="AG91" s="24">
        <v>166599616</v>
      </c>
      <c r="AH91" s="24">
        <v>153606625</v>
      </c>
      <c r="AI91" s="24">
        <v>144449736</v>
      </c>
      <c r="AJ91" s="24">
        <v>168885791</v>
      </c>
      <c r="AK91" s="24">
        <v>177638538</v>
      </c>
      <c r="AL91" s="24">
        <v>193325905</v>
      </c>
      <c r="AM91" s="24">
        <v>195904583</v>
      </c>
      <c r="AN91" s="24">
        <v>185029835</v>
      </c>
      <c r="AO91" s="24">
        <v>169638966</v>
      </c>
      <c r="AP91" s="24">
        <v>177169541</v>
      </c>
      <c r="AQ91" s="24">
        <f t="shared" si="9"/>
        <v>2293495672</v>
      </c>
      <c r="AR91" s="24">
        <v>170418122</v>
      </c>
      <c r="AS91" s="24">
        <v>177358056</v>
      </c>
      <c r="AT91" s="24">
        <v>178093620</v>
      </c>
      <c r="AU91" s="24">
        <v>186106634</v>
      </c>
      <c r="AV91" s="24">
        <v>194411692</v>
      </c>
      <c r="AW91" s="24">
        <v>189300803</v>
      </c>
      <c r="AX91" s="24">
        <v>214790914</v>
      </c>
      <c r="AY91" s="24">
        <v>225453225</v>
      </c>
      <c r="AZ91" s="24">
        <v>210037594</v>
      </c>
      <c r="BA91" s="24">
        <v>212655678</v>
      </c>
      <c r="BB91" s="24">
        <v>173596079</v>
      </c>
      <c r="BC91" s="24">
        <v>161273255</v>
      </c>
      <c r="BD91" s="24">
        <f t="shared" si="10"/>
        <v>1744089988</v>
      </c>
      <c r="BE91" s="24">
        <v>157859982</v>
      </c>
      <c r="BF91" s="24">
        <v>154060725</v>
      </c>
      <c r="BG91" s="24">
        <v>96066030</v>
      </c>
      <c r="BH91" s="24">
        <v>115754942</v>
      </c>
      <c r="BI91" s="24">
        <v>130800231</v>
      </c>
      <c r="BJ91" s="24">
        <v>141332987</v>
      </c>
      <c r="BK91" s="24">
        <v>149329871</v>
      </c>
      <c r="BL91" s="24">
        <v>148908236</v>
      </c>
      <c r="BM91" s="24">
        <v>159478025</v>
      </c>
      <c r="BN91" s="24">
        <v>168969012</v>
      </c>
      <c r="BO91" s="24">
        <v>164824033</v>
      </c>
      <c r="BP91" s="24">
        <v>156705914</v>
      </c>
      <c r="BQ91" s="24">
        <f t="shared" si="11"/>
        <v>959467799</v>
      </c>
      <c r="BR91" s="24">
        <v>159641472</v>
      </c>
      <c r="BS91" s="24">
        <v>156637643</v>
      </c>
      <c r="BT91" s="24">
        <v>171638325</v>
      </c>
      <c r="BU91" s="24">
        <v>145432695</v>
      </c>
      <c r="BV91" s="24">
        <v>169321355</v>
      </c>
      <c r="BW91" s="24">
        <v>156796309</v>
      </c>
      <c r="BX91" s="24"/>
      <c r="BY91" s="24"/>
      <c r="BZ91" s="24"/>
      <c r="CA91" s="24"/>
      <c r="CB91" s="24"/>
      <c r="CC91" s="24"/>
    </row>
    <row r="92" spans="1:81" x14ac:dyDescent="0.2">
      <c r="A92" s="22"/>
      <c r="B92" s="22" t="s">
        <v>119</v>
      </c>
      <c r="C92" s="23" t="s">
        <v>83</v>
      </c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>
        <f t="shared" si="9"/>
        <v>0</v>
      </c>
      <c r="AR92" s="24">
        <v>0</v>
      </c>
      <c r="AS92" s="24">
        <v>0</v>
      </c>
      <c r="AT92" s="24">
        <v>0</v>
      </c>
      <c r="AU92" s="24">
        <v>0</v>
      </c>
      <c r="AV92" s="24">
        <v>0</v>
      </c>
      <c r="AW92" s="24">
        <v>0</v>
      </c>
      <c r="AX92" s="24">
        <v>0</v>
      </c>
      <c r="AY92" s="24">
        <v>0</v>
      </c>
      <c r="AZ92" s="24">
        <v>0</v>
      </c>
      <c r="BA92" s="24">
        <v>0</v>
      </c>
      <c r="BB92" s="24">
        <v>0</v>
      </c>
      <c r="BC92" s="24">
        <v>0</v>
      </c>
      <c r="BD92" s="24">
        <f t="shared" si="10"/>
        <v>11</v>
      </c>
      <c r="BE92" s="24">
        <v>0</v>
      </c>
      <c r="BF92" s="24">
        <v>1</v>
      </c>
      <c r="BG92" s="24">
        <v>1</v>
      </c>
      <c r="BH92" s="24">
        <v>1</v>
      </c>
      <c r="BI92" s="24">
        <v>1</v>
      </c>
      <c r="BJ92" s="24">
        <v>1</v>
      </c>
      <c r="BK92" s="24">
        <v>1</v>
      </c>
      <c r="BL92" s="24">
        <v>1</v>
      </c>
      <c r="BM92" s="24">
        <v>1</v>
      </c>
      <c r="BN92" s="24">
        <v>1</v>
      </c>
      <c r="BO92" s="24">
        <v>1</v>
      </c>
      <c r="BP92" s="24">
        <v>1</v>
      </c>
      <c r="BQ92" s="24">
        <f t="shared" si="11"/>
        <v>5</v>
      </c>
      <c r="BR92" s="24">
        <v>1</v>
      </c>
      <c r="BS92" s="24">
        <v>1</v>
      </c>
      <c r="BT92" s="24">
        <v>1</v>
      </c>
      <c r="BU92" s="24">
        <v>1</v>
      </c>
      <c r="BV92" s="24">
        <v>1</v>
      </c>
      <c r="BW92" s="24">
        <v>0</v>
      </c>
      <c r="BX92" s="24"/>
      <c r="BY92" s="24"/>
      <c r="BZ92" s="24"/>
      <c r="CA92" s="24"/>
      <c r="CB92" s="24"/>
      <c r="CC92" s="24"/>
    </row>
    <row r="93" spans="1:81" x14ac:dyDescent="0.2">
      <c r="BW93" s="13" t="s">
        <v>222</v>
      </c>
    </row>
    <row r="94" spans="1:81" x14ac:dyDescent="0.2">
      <c r="BW94" s="13" t="s">
        <v>222</v>
      </c>
    </row>
    <row r="95" spans="1:81" x14ac:dyDescent="0.2">
      <c r="BW95" s="13" t="s">
        <v>222</v>
      </c>
    </row>
    <row r="96" spans="1:81" x14ac:dyDescent="0.2">
      <c r="BW96" s="13" t="s">
        <v>222</v>
      </c>
    </row>
    <row r="97" spans="75:75" x14ac:dyDescent="0.2">
      <c r="BW97" s="13" t="s">
        <v>222</v>
      </c>
    </row>
    <row r="98" spans="75:75" x14ac:dyDescent="0.2">
      <c r="BW98" s="13" t="s">
        <v>222</v>
      </c>
    </row>
    <row r="99" spans="75:75" x14ac:dyDescent="0.2">
      <c r="BW99" s="13" t="s">
        <v>222</v>
      </c>
    </row>
    <row r="100" spans="75:75" x14ac:dyDescent="0.2">
      <c r="BW100" s="13" t="s">
        <v>222</v>
      </c>
    </row>
  </sheetData>
  <autoFilter ref="A14:BC93" xr:uid="{00000000-0009-0000-0000-000001000000}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Planilha21"/>
  <dimension ref="B2:CB21"/>
  <sheetViews>
    <sheetView showGridLines="0" zoomScale="85" zoomScaleNormal="85" workbookViewId="0">
      <pane xSplit="3" ySplit="6" topLeftCell="BD7" activePane="bottomRight" state="frozen"/>
      <selection activeCell="BQ6" sqref="BQ6"/>
      <selection pane="topRight" activeCell="BQ6" sqref="BQ6"/>
      <selection pane="bottomLeft" activeCell="BQ6" sqref="BQ6"/>
      <selection pane="bottomRight"/>
    </sheetView>
  </sheetViews>
  <sheetFormatPr defaultRowHeight="15" x14ac:dyDescent="0.25"/>
  <cols>
    <col min="2" max="2" width="45" customWidth="1"/>
    <col min="3" max="3" width="1.7109375" customWidth="1"/>
    <col min="4" max="15" width="9.85546875" customWidth="1"/>
    <col min="16" max="16" width="1.7109375" customWidth="1"/>
    <col min="17" max="28" width="9.85546875" customWidth="1"/>
    <col min="29" max="29" width="1.7109375" customWidth="1"/>
    <col min="30" max="36" width="9.85546875" customWidth="1"/>
    <col min="37" max="41" width="9.140625" customWidth="1"/>
    <col min="42" max="42" width="1.7109375" customWidth="1"/>
    <col min="43" max="43" width="9.140625" customWidth="1"/>
    <col min="44" max="49" width="9.85546875" customWidth="1"/>
    <col min="50" max="54" width="9.140625" customWidth="1"/>
    <col min="55" max="55" width="1.7109375" customWidth="1"/>
    <col min="56" max="57" width="8.7109375" customWidth="1"/>
    <col min="58" max="58" width="9" customWidth="1"/>
    <col min="59" max="59" width="8.7109375" customWidth="1"/>
    <col min="60" max="60" width="10" customWidth="1"/>
    <col min="61" max="61" width="8.7109375" customWidth="1"/>
    <col min="62" max="65" width="10" customWidth="1"/>
    <col min="66" max="66" width="9.28515625" customWidth="1"/>
    <col min="67" max="67" width="8.85546875" customWidth="1"/>
    <col min="68" max="68" width="1.7109375" customWidth="1"/>
    <col min="69" max="80" width="8.85546875" customWidth="1"/>
  </cols>
  <sheetData>
    <row r="2" spans="2:80" ht="23.25" x14ac:dyDescent="0.35">
      <c r="B2" s="1" t="s">
        <v>192</v>
      </c>
      <c r="C2" s="2"/>
      <c r="D2" s="2"/>
      <c r="E2" s="4"/>
      <c r="F2" s="4"/>
      <c r="G2" s="2"/>
      <c r="H2" s="2"/>
      <c r="I2" s="3"/>
      <c r="J2" s="2"/>
      <c r="K2" s="2"/>
      <c r="L2" s="4"/>
      <c r="M2" s="4"/>
      <c r="N2" s="2"/>
      <c r="O2" s="2"/>
      <c r="Q2" s="2"/>
      <c r="R2" s="4"/>
      <c r="S2" s="4"/>
      <c r="T2" s="2"/>
      <c r="U2" s="2"/>
      <c r="V2" s="3"/>
      <c r="W2" s="2"/>
      <c r="X2" s="2"/>
      <c r="Y2" s="4"/>
      <c r="Z2" s="4"/>
      <c r="AA2" s="2"/>
      <c r="AB2" s="2"/>
      <c r="AD2" s="2"/>
      <c r="AE2" s="4"/>
      <c r="AF2" s="4"/>
      <c r="AG2" s="2"/>
      <c r="AH2" s="2"/>
      <c r="AI2" s="3"/>
      <c r="AJ2" s="2"/>
      <c r="AK2" s="2"/>
      <c r="AL2" s="2"/>
      <c r="AM2" s="2"/>
      <c r="AN2" s="2"/>
      <c r="AO2" s="2"/>
      <c r="AQ2" s="2"/>
      <c r="AR2" s="4"/>
      <c r="AS2" s="4"/>
      <c r="AT2" s="2"/>
      <c r="AU2" s="2"/>
      <c r="AV2" s="3"/>
      <c r="AW2" s="2"/>
      <c r="AX2" s="2"/>
      <c r="AY2" s="2"/>
      <c r="AZ2" s="2"/>
      <c r="BA2" s="2"/>
      <c r="BB2" s="2"/>
      <c r="BD2" s="2"/>
      <c r="BE2" s="4"/>
      <c r="BF2" s="4"/>
      <c r="BG2" s="2"/>
      <c r="BH2" s="2"/>
      <c r="BI2" s="3"/>
      <c r="BJ2" s="2"/>
      <c r="BK2" s="2"/>
      <c r="BL2" s="2"/>
      <c r="BM2" s="2"/>
      <c r="BN2" s="2"/>
      <c r="BO2" s="2"/>
      <c r="BQ2" s="2"/>
      <c r="BR2" s="4"/>
      <c r="BS2" s="4"/>
      <c r="BT2" s="2"/>
      <c r="BU2" s="2"/>
      <c r="BV2" s="3"/>
      <c r="BW2" s="2"/>
      <c r="BX2" s="2"/>
      <c r="BY2" s="2"/>
      <c r="BZ2" s="2"/>
      <c r="CA2" s="2"/>
      <c r="CB2" s="2"/>
    </row>
    <row r="3" spans="2:80" ht="15.75" x14ac:dyDescent="0.2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D3" s="5"/>
      <c r="AE3" s="5"/>
      <c r="AF3" s="5"/>
      <c r="AG3" s="5"/>
      <c r="AH3" s="5"/>
      <c r="AI3" s="5"/>
      <c r="AJ3" s="5"/>
      <c r="AR3" s="5"/>
      <c r="AS3" s="5"/>
      <c r="AT3" s="5"/>
      <c r="AU3" s="5"/>
      <c r="AV3" s="5"/>
      <c r="AW3" s="5"/>
      <c r="BE3" s="5"/>
      <c r="BF3" s="5"/>
      <c r="BG3" s="5"/>
      <c r="BH3" s="5"/>
      <c r="BI3" s="5"/>
      <c r="BJ3" s="5"/>
      <c r="BR3" s="5"/>
      <c r="BS3" s="5"/>
      <c r="BT3" s="5"/>
      <c r="BU3" s="5"/>
      <c r="BV3" s="5"/>
      <c r="BW3" s="5"/>
    </row>
    <row r="4" spans="2:80" ht="15.75" customHeight="1" x14ac:dyDescent="0.25">
      <c r="B4" s="69"/>
      <c r="C4" s="43"/>
      <c r="D4" s="72">
        <v>42370</v>
      </c>
      <c r="E4" s="72" t="s">
        <v>149</v>
      </c>
      <c r="F4" s="72">
        <v>42430</v>
      </c>
      <c r="G4" s="72" t="s">
        <v>150</v>
      </c>
      <c r="H4" s="72" t="s">
        <v>151</v>
      </c>
      <c r="I4" s="72">
        <v>42522</v>
      </c>
      <c r="J4" s="72">
        <v>42552</v>
      </c>
      <c r="K4" s="72" t="s">
        <v>152</v>
      </c>
      <c r="L4" s="72" t="s">
        <v>153</v>
      </c>
      <c r="M4" s="72" t="s">
        <v>154</v>
      </c>
      <c r="N4" s="72">
        <v>42675</v>
      </c>
      <c r="O4" s="72" t="s">
        <v>155</v>
      </c>
      <c r="Q4" s="72">
        <v>42736</v>
      </c>
      <c r="R4" s="72" t="s">
        <v>149</v>
      </c>
      <c r="S4" s="72">
        <v>42795</v>
      </c>
      <c r="T4" s="72" t="s">
        <v>156</v>
      </c>
      <c r="U4" s="72" t="s">
        <v>157</v>
      </c>
      <c r="V4" s="72">
        <v>42887</v>
      </c>
      <c r="W4" s="72">
        <v>42917</v>
      </c>
      <c r="X4" s="72" t="s">
        <v>158</v>
      </c>
      <c r="Y4" s="72" t="s">
        <v>159</v>
      </c>
      <c r="Z4" s="72" t="s">
        <v>160</v>
      </c>
      <c r="AA4" s="72">
        <v>43040</v>
      </c>
      <c r="AB4" s="72" t="s">
        <v>161</v>
      </c>
      <c r="AD4" s="72">
        <v>43101</v>
      </c>
      <c r="AE4" s="72" t="s">
        <v>162</v>
      </c>
      <c r="AF4" s="72">
        <v>43160</v>
      </c>
      <c r="AG4" s="72" t="s">
        <v>163</v>
      </c>
      <c r="AH4" s="72" t="s">
        <v>164</v>
      </c>
      <c r="AI4" s="72">
        <v>43252</v>
      </c>
      <c r="AJ4" s="72">
        <v>43282</v>
      </c>
      <c r="AK4" s="72" t="s">
        <v>165</v>
      </c>
      <c r="AL4" s="72" t="s">
        <v>166</v>
      </c>
      <c r="AM4" s="72" t="s">
        <v>167</v>
      </c>
      <c r="AN4" s="72">
        <v>43405</v>
      </c>
      <c r="AO4" s="72" t="s">
        <v>168</v>
      </c>
      <c r="AQ4" s="70" t="s">
        <v>169</v>
      </c>
      <c r="AR4" s="70" t="s">
        <v>170</v>
      </c>
      <c r="AS4" s="70" t="s">
        <v>171</v>
      </c>
      <c r="AT4" s="70" t="s">
        <v>172</v>
      </c>
      <c r="AU4" s="70" t="s">
        <v>173</v>
      </c>
      <c r="AV4" s="70" t="s">
        <v>174</v>
      </c>
      <c r="AW4" s="70" t="s">
        <v>175</v>
      </c>
      <c r="AX4" s="70" t="s">
        <v>176</v>
      </c>
      <c r="AY4" s="70" t="s">
        <v>177</v>
      </c>
      <c r="AZ4" s="70" t="s">
        <v>178</v>
      </c>
      <c r="BA4" s="70" t="s">
        <v>179</v>
      </c>
      <c r="BB4" s="70" t="s">
        <v>180</v>
      </c>
      <c r="BD4" s="71">
        <v>43831</v>
      </c>
      <c r="BE4" s="70" t="s">
        <v>181</v>
      </c>
      <c r="BF4" s="71">
        <v>43891</v>
      </c>
      <c r="BG4" s="70" t="s">
        <v>182</v>
      </c>
      <c r="BH4" s="70" t="s">
        <v>183</v>
      </c>
      <c r="BI4" s="71">
        <v>43983</v>
      </c>
      <c r="BJ4" s="71">
        <v>44013</v>
      </c>
      <c r="BK4" s="70" t="s">
        <v>184</v>
      </c>
      <c r="BL4" s="70" t="s">
        <v>185</v>
      </c>
      <c r="BM4" s="70" t="s">
        <v>186</v>
      </c>
      <c r="BN4" s="71">
        <v>44136</v>
      </c>
      <c r="BO4" s="70" t="s">
        <v>187</v>
      </c>
      <c r="BQ4" s="71">
        <v>44197</v>
      </c>
      <c r="BR4" s="71">
        <v>44228</v>
      </c>
      <c r="BS4" s="71">
        <v>44256</v>
      </c>
      <c r="BT4" s="71">
        <v>44287</v>
      </c>
      <c r="BU4" s="71">
        <v>44317</v>
      </c>
      <c r="BV4" s="71">
        <v>44348</v>
      </c>
      <c r="BW4" s="71">
        <v>44378</v>
      </c>
      <c r="BX4" s="71">
        <v>44409</v>
      </c>
      <c r="BY4" s="71">
        <v>44440</v>
      </c>
      <c r="BZ4" s="71">
        <v>44470</v>
      </c>
      <c r="CA4" s="71">
        <v>44501</v>
      </c>
      <c r="CB4" s="71">
        <v>44531</v>
      </c>
    </row>
    <row r="5" spans="2:80" ht="15.75" x14ac:dyDescent="0.25">
      <c r="B5" s="69"/>
      <c r="C5" s="43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D5" s="70"/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/>
      <c r="BQ5" s="70"/>
      <c r="BR5" s="70"/>
      <c r="BS5" s="70"/>
      <c r="BT5" s="70"/>
      <c r="BU5" s="70"/>
      <c r="BV5" s="70"/>
      <c r="BW5" s="70"/>
      <c r="BX5" s="70"/>
      <c r="BY5" s="70"/>
      <c r="BZ5" s="70"/>
      <c r="CA5" s="70"/>
      <c r="CB5" s="70"/>
    </row>
    <row r="6" spans="2:80" ht="15.75" x14ac:dyDescent="0.25">
      <c r="B6" s="6" t="s">
        <v>194</v>
      </c>
      <c r="C6" s="43"/>
      <c r="D6" s="7">
        <f t="shared" ref="D6:O6" si="0">SUM(D7,D17,D16)</f>
        <v>1396.6950000000002</v>
      </c>
      <c r="E6" s="7">
        <f t="shared" si="0"/>
        <v>1518.5250000000001</v>
      </c>
      <c r="F6" s="7">
        <f t="shared" si="0"/>
        <v>1862.9189999999999</v>
      </c>
      <c r="G6" s="7">
        <f t="shared" si="0"/>
        <v>1880.5070000000001</v>
      </c>
      <c r="H6" s="7">
        <f t="shared" si="0"/>
        <v>1994.539</v>
      </c>
      <c r="I6" s="7">
        <f t="shared" si="0"/>
        <v>2012.2830000000001</v>
      </c>
      <c r="J6" s="7">
        <f t="shared" si="0"/>
        <v>2125.2169999999996</v>
      </c>
      <c r="K6" s="7">
        <f t="shared" si="0"/>
        <v>2218.087</v>
      </c>
      <c r="L6" s="7">
        <f t="shared" si="0"/>
        <v>1986.59</v>
      </c>
      <c r="M6" s="7">
        <f t="shared" si="0"/>
        <v>1755.1960000000001</v>
      </c>
      <c r="N6" s="7">
        <f t="shared" si="0"/>
        <v>1596.414</v>
      </c>
      <c r="O6" s="7">
        <f t="shared" si="0"/>
        <v>1551.373</v>
      </c>
      <c r="Q6" s="7">
        <f t="shared" ref="Q6:AB6" si="1">SUM(Q7,Q17,Q16)</f>
        <v>1367.73</v>
      </c>
      <c r="R6" s="7">
        <f t="shared" si="1"/>
        <v>1613.0170000000001</v>
      </c>
      <c r="S6" s="7">
        <f t="shared" si="1"/>
        <v>1993.2880000000002</v>
      </c>
      <c r="T6" s="7">
        <f t="shared" si="1"/>
        <v>2016.154</v>
      </c>
      <c r="U6" s="7">
        <f t="shared" si="1"/>
        <v>2254.7009999999996</v>
      </c>
      <c r="V6" s="7">
        <f t="shared" si="1"/>
        <v>2214.7269999999999</v>
      </c>
      <c r="W6" s="7">
        <f t="shared" si="1"/>
        <v>2493.3509999999997</v>
      </c>
      <c r="X6" s="7">
        <f t="shared" si="1"/>
        <v>2546.8739999999998</v>
      </c>
      <c r="Y6" s="7">
        <f t="shared" si="1"/>
        <v>2523.183</v>
      </c>
      <c r="Z6" s="7">
        <f t="shared" si="1"/>
        <v>2360.181</v>
      </c>
      <c r="AA6" s="7">
        <f t="shared" si="1"/>
        <v>2123.2069999999999</v>
      </c>
      <c r="AB6" s="7">
        <f t="shared" si="1"/>
        <v>1972.7280000000001</v>
      </c>
      <c r="AD6" s="7">
        <f t="shared" ref="AD6:AO6" si="2">SUM(AD7,AD17,AD16)</f>
        <v>1731.1879999999999</v>
      </c>
      <c r="AE6" s="7">
        <f t="shared" si="2"/>
        <v>1812.5710000000001</v>
      </c>
      <c r="AF6" s="7">
        <f t="shared" si="2"/>
        <v>2206.9829999999997</v>
      </c>
      <c r="AG6" s="7">
        <f t="shared" si="2"/>
        <v>2256.5</v>
      </c>
      <c r="AH6" s="7">
        <f t="shared" si="2"/>
        <v>2311.7060000000001</v>
      </c>
      <c r="AI6" s="7">
        <f t="shared" si="2"/>
        <v>2409.0190000000002</v>
      </c>
      <c r="AJ6" s="7">
        <f t="shared" si="2"/>
        <v>2487.9270000000001</v>
      </c>
      <c r="AK6" s="7">
        <f t="shared" si="2"/>
        <v>2590.4070000000002</v>
      </c>
      <c r="AL6" s="7">
        <f t="shared" si="2"/>
        <v>2420.5130000000004</v>
      </c>
      <c r="AM6" s="7">
        <f t="shared" si="2"/>
        <v>2447.8839999999996</v>
      </c>
      <c r="AN6" s="7">
        <f t="shared" si="2"/>
        <v>2242.3200000000002</v>
      </c>
      <c r="AO6" s="7">
        <f t="shared" si="2"/>
        <v>2062.7019999999998</v>
      </c>
      <c r="AQ6" s="7">
        <f t="shared" ref="AQ6:BB6" si="3">SUM(AQ7,AQ17,AQ16)</f>
        <v>1720.4050000000002</v>
      </c>
      <c r="AR6" s="7">
        <f t="shared" si="3"/>
        <v>1932.3700000000001</v>
      </c>
      <c r="AS6" s="7">
        <f t="shared" si="3"/>
        <v>2146.7199999999998</v>
      </c>
      <c r="AT6" s="7">
        <f t="shared" si="3"/>
        <v>1996.0029999999999</v>
      </c>
      <c r="AU6" s="7">
        <f t="shared" si="3"/>
        <v>2040.25</v>
      </c>
      <c r="AV6" s="7">
        <f t="shared" si="3"/>
        <v>2290.5140000000001</v>
      </c>
      <c r="AW6" s="7">
        <f t="shared" si="3"/>
        <v>2609.596</v>
      </c>
      <c r="AX6" s="7">
        <f t="shared" si="3"/>
        <v>2617.2549999999997</v>
      </c>
      <c r="AY6" s="7">
        <f t="shared" si="3"/>
        <v>2397.3070000000002</v>
      </c>
      <c r="AZ6" s="7">
        <f t="shared" si="3"/>
        <v>2495.7339999999999</v>
      </c>
      <c r="BA6" s="7">
        <f t="shared" si="3"/>
        <v>2349.66</v>
      </c>
      <c r="BB6" s="7">
        <f t="shared" si="3"/>
        <v>1617.2749999999999</v>
      </c>
      <c r="BD6" s="7">
        <f t="shared" ref="BD6:BO6" si="4">SUM(BD7,BD17,BD16)</f>
        <v>1361.1690000000001</v>
      </c>
      <c r="BE6" s="7">
        <f t="shared" si="4"/>
        <v>1661.2110000000002</v>
      </c>
      <c r="BF6" s="7">
        <f t="shared" si="4"/>
        <v>1766.8020000000004</v>
      </c>
      <c r="BG6" s="7">
        <f t="shared" si="4"/>
        <v>2136.4369999999999</v>
      </c>
      <c r="BH6" s="7">
        <f t="shared" si="4"/>
        <v>2418.4249999999997</v>
      </c>
      <c r="BI6" s="7">
        <f t="shared" si="4"/>
        <v>2210.3489999999997</v>
      </c>
      <c r="BJ6" s="7">
        <f t="shared" si="4"/>
        <v>2415.4549999999999</v>
      </c>
      <c r="BK6" s="7">
        <f t="shared" si="4"/>
        <v>2483.855</v>
      </c>
      <c r="BL6" s="7">
        <f t="shared" si="4"/>
        <v>2402.2419999999997</v>
      </c>
      <c r="BM6" s="7">
        <f t="shared" si="4"/>
        <v>2122.7190000000001</v>
      </c>
      <c r="BN6" s="7">
        <f t="shared" si="4"/>
        <v>2001.183</v>
      </c>
      <c r="BO6" s="7">
        <f t="shared" si="4"/>
        <v>1605.6879999999999</v>
      </c>
      <c r="BQ6" s="7">
        <f t="shared" ref="BQ6" si="5">SUM(BQ7,BQ17,BQ16)</f>
        <v>1158.1500000000001</v>
      </c>
      <c r="BR6" s="7">
        <f t="shared" ref="BR6" si="6">SUM(BR7,BR17,BR16)</f>
        <v>1336.796</v>
      </c>
      <c r="BS6" s="7">
        <f t="shared" ref="BS6" si="7">SUM(BS7,BS17,BS16)</f>
        <v>2332.8200000000002</v>
      </c>
      <c r="BT6" s="7">
        <f t="shared" ref="BT6" si="8">SUM(BT7,BT17,BT16)</f>
        <v>2398.4270000000001</v>
      </c>
      <c r="BU6" s="7">
        <f t="shared" ref="BU6" si="9">SUM(BU7,BU17,BU16)</f>
        <v>2572.4329999999995</v>
      </c>
      <c r="BV6" s="7">
        <f t="shared" ref="BV6" si="10">SUM(BV7,BV17,BV16)</f>
        <v>2347.6889999999999</v>
      </c>
      <c r="BW6" s="7">
        <f t="shared" ref="BW6" si="11">SUM(BW7,BW17,BW16)</f>
        <v>0</v>
      </c>
      <c r="BX6" s="7">
        <f t="shared" ref="BX6" si="12">SUM(BX7,BX17,BX16)</f>
        <v>0</v>
      </c>
      <c r="BY6" s="7">
        <f t="shared" ref="BY6" si="13">SUM(BY7,BY17,BY16)</f>
        <v>0</v>
      </c>
      <c r="BZ6" s="7">
        <f t="shared" ref="BZ6" si="14">SUM(BZ7,BZ17,BZ16)</f>
        <v>0</v>
      </c>
      <c r="CA6" s="7">
        <f t="shared" ref="CA6" si="15">SUM(CA7,CA17,CA16)</f>
        <v>0</v>
      </c>
      <c r="CB6" s="7">
        <f t="shared" ref="CB6" si="16">SUM(CB7,CB17,CB16)</f>
        <v>0</v>
      </c>
    </row>
    <row r="7" spans="2:80" ht="15.75" x14ac:dyDescent="0.25">
      <c r="B7" s="8" t="s">
        <v>189</v>
      </c>
      <c r="C7" s="43"/>
      <c r="D7" s="9">
        <f t="shared" ref="D7:O7" si="17">SUM(D8:D15)</f>
        <v>757</v>
      </c>
      <c r="E7" s="9">
        <f t="shared" si="17"/>
        <v>868.43799999999999</v>
      </c>
      <c r="F7" s="9">
        <f t="shared" si="17"/>
        <v>1126.4109999999998</v>
      </c>
      <c r="G7" s="9">
        <f t="shared" si="17"/>
        <v>1156.356</v>
      </c>
      <c r="H7" s="9">
        <f t="shared" si="17"/>
        <v>1208.146</v>
      </c>
      <c r="I7" s="9">
        <f t="shared" si="17"/>
        <v>1180.4040000000002</v>
      </c>
      <c r="J7" s="9">
        <f t="shared" si="17"/>
        <v>1226.9789999999998</v>
      </c>
      <c r="K7" s="9">
        <f t="shared" si="17"/>
        <v>1296.279</v>
      </c>
      <c r="L7" s="9">
        <f t="shared" si="17"/>
        <v>1148.895</v>
      </c>
      <c r="M7" s="9">
        <f t="shared" si="17"/>
        <v>923.74200000000008</v>
      </c>
      <c r="N7" s="9">
        <f t="shared" si="17"/>
        <v>812.01099999999997</v>
      </c>
      <c r="O7" s="9">
        <f t="shared" si="17"/>
        <v>836.89800000000014</v>
      </c>
      <c r="Q7" s="9">
        <f t="shared" ref="Q7:AB7" si="18">SUM(Q8:Q15)</f>
        <v>579.16300000000001</v>
      </c>
      <c r="R7" s="9">
        <f t="shared" si="18"/>
        <v>892.85599999999999</v>
      </c>
      <c r="S7" s="9">
        <f t="shared" si="18"/>
        <v>1201.4860000000003</v>
      </c>
      <c r="T7" s="9">
        <f t="shared" si="18"/>
        <v>1240.5029999999999</v>
      </c>
      <c r="U7" s="9">
        <f t="shared" si="18"/>
        <v>1368.6189999999999</v>
      </c>
      <c r="V7" s="9">
        <f t="shared" si="18"/>
        <v>1344.364</v>
      </c>
      <c r="W7" s="9">
        <f t="shared" si="18"/>
        <v>1550.675</v>
      </c>
      <c r="X7" s="9">
        <f t="shared" si="18"/>
        <v>1590.972</v>
      </c>
      <c r="Y7" s="9">
        <f t="shared" si="18"/>
        <v>1594.451</v>
      </c>
      <c r="Z7" s="9">
        <f t="shared" si="18"/>
        <v>1409.547</v>
      </c>
      <c r="AA7" s="9">
        <f t="shared" si="18"/>
        <v>1281.5569999999998</v>
      </c>
      <c r="AB7" s="9">
        <f t="shared" si="18"/>
        <v>1115.5170000000001</v>
      </c>
      <c r="AD7" s="9">
        <f t="shared" ref="AD7:AO7" si="19">SUM(AD8:AD15)</f>
        <v>903</v>
      </c>
      <c r="AE7" s="9">
        <f t="shared" si="19"/>
        <v>983.21999999999991</v>
      </c>
      <c r="AF7" s="9">
        <f t="shared" si="19"/>
        <v>1371.377</v>
      </c>
      <c r="AG7" s="9">
        <f t="shared" si="19"/>
        <v>1423.07</v>
      </c>
      <c r="AH7" s="9">
        <f t="shared" si="19"/>
        <v>1470.7560000000001</v>
      </c>
      <c r="AI7" s="9">
        <f t="shared" si="19"/>
        <v>1515.0350000000001</v>
      </c>
      <c r="AJ7" s="9">
        <f t="shared" si="19"/>
        <v>1574.434</v>
      </c>
      <c r="AK7" s="9">
        <f t="shared" si="19"/>
        <v>1633.4490000000001</v>
      </c>
      <c r="AL7" s="9">
        <f t="shared" si="19"/>
        <v>1498.6010000000001</v>
      </c>
      <c r="AM7" s="9">
        <f t="shared" si="19"/>
        <v>1491.9179999999999</v>
      </c>
      <c r="AN7" s="9">
        <f t="shared" si="19"/>
        <v>1344.212</v>
      </c>
      <c r="AO7" s="9">
        <f t="shared" si="19"/>
        <v>1174.222</v>
      </c>
      <c r="AQ7" s="9">
        <f t="shared" ref="AQ7:BB7" si="20">SUM(AQ8:AQ15)</f>
        <v>942.17900000000009</v>
      </c>
      <c r="AR7" s="9">
        <f t="shared" si="20"/>
        <v>1225.6020000000001</v>
      </c>
      <c r="AS7" s="9">
        <f t="shared" si="20"/>
        <v>1363.405</v>
      </c>
      <c r="AT7" s="9">
        <f t="shared" si="20"/>
        <v>1153.473</v>
      </c>
      <c r="AU7" s="9">
        <f t="shared" si="20"/>
        <v>1174.249</v>
      </c>
      <c r="AV7" s="9">
        <f t="shared" si="20"/>
        <v>1373.2520000000002</v>
      </c>
      <c r="AW7" s="9">
        <f t="shared" si="20"/>
        <v>1642.4180000000001</v>
      </c>
      <c r="AX7" s="9">
        <f t="shared" si="20"/>
        <v>1603.9669999999999</v>
      </c>
      <c r="AY7" s="9">
        <f t="shared" si="20"/>
        <v>1440.991</v>
      </c>
      <c r="AZ7" s="9">
        <f t="shared" si="20"/>
        <v>1543.8969999999999</v>
      </c>
      <c r="BA7" s="9">
        <f t="shared" si="20"/>
        <v>1488.6780000000001</v>
      </c>
      <c r="BB7" s="9">
        <f t="shared" si="20"/>
        <v>936.92799999999988</v>
      </c>
      <c r="BD7" s="9">
        <f t="shared" ref="BD7:BO7" si="21">SUM(BD8:BD15)</f>
        <v>623.51900000000001</v>
      </c>
      <c r="BE7" s="9">
        <f t="shared" si="21"/>
        <v>904.83699999999999</v>
      </c>
      <c r="BF7" s="9">
        <f t="shared" si="21"/>
        <v>1191.5660000000003</v>
      </c>
      <c r="BG7" s="9">
        <f t="shared" si="21"/>
        <v>1392.9670000000001</v>
      </c>
      <c r="BH7" s="9">
        <f t="shared" si="21"/>
        <v>1684.538</v>
      </c>
      <c r="BI7" s="9">
        <f t="shared" si="21"/>
        <v>1476.981</v>
      </c>
      <c r="BJ7" s="9">
        <f t="shared" si="21"/>
        <v>1561.3599999999997</v>
      </c>
      <c r="BK7" s="9">
        <f t="shared" si="21"/>
        <v>1603.2349999999999</v>
      </c>
      <c r="BL7" s="9">
        <f t="shared" si="21"/>
        <v>1525.4859999999999</v>
      </c>
      <c r="BM7" s="9">
        <f t="shared" si="21"/>
        <v>1454.346</v>
      </c>
      <c r="BN7" s="9">
        <f t="shared" si="21"/>
        <v>1393.4639999999999</v>
      </c>
      <c r="BO7" s="9">
        <f t="shared" si="21"/>
        <v>1012.9399999999999</v>
      </c>
      <c r="BQ7" s="9">
        <f t="shared" ref="BQ7" si="22">SUM(BQ8:BQ15)</f>
        <v>472.62099999999998</v>
      </c>
      <c r="BR7" s="9">
        <f t="shared" ref="BR7" si="23">SUM(BR8:BR15)</f>
        <v>565.36699999999996</v>
      </c>
      <c r="BS7" s="9">
        <f t="shared" ref="BS7" si="24">SUM(BS8:BS15)</f>
        <v>1492.296</v>
      </c>
      <c r="BT7" s="9">
        <f t="shared" ref="BT7" si="25">SUM(BT8:BT15)</f>
        <v>1545.8530000000001</v>
      </c>
      <c r="BU7" s="9">
        <f t="shared" ref="BU7" si="26">SUM(BU8:BU15)</f>
        <v>1668.0869999999998</v>
      </c>
      <c r="BV7" s="9">
        <f t="shared" ref="BV7" si="27">SUM(BV8:BV15)</f>
        <v>1532.6570000000002</v>
      </c>
      <c r="BW7" s="9">
        <f t="shared" ref="BW7" si="28">SUM(BW8:BW15)</f>
        <v>0</v>
      </c>
      <c r="BX7" s="9">
        <f t="shared" ref="BX7" si="29">SUM(BX8:BX15)</f>
        <v>0</v>
      </c>
      <c r="BY7" s="9">
        <f t="shared" ref="BY7" si="30">SUM(BY8:BY15)</f>
        <v>0</v>
      </c>
      <c r="BZ7" s="9">
        <f t="shared" ref="BZ7" si="31">SUM(BZ8:BZ15)</f>
        <v>0</v>
      </c>
      <c r="CA7" s="9">
        <f t="shared" ref="CA7" si="32">SUM(CA8:CA15)</f>
        <v>0</v>
      </c>
      <c r="CB7" s="9">
        <f t="shared" ref="CB7" si="33">SUM(CB8:CB15)</f>
        <v>0</v>
      </c>
    </row>
    <row r="8" spans="2:80" ht="15.75" x14ac:dyDescent="0.25">
      <c r="B8" s="10" t="s">
        <v>112</v>
      </c>
      <c r="C8" s="43"/>
      <c r="D8" s="11">
        <v>69.731999999999999</v>
      </c>
      <c r="E8" s="11">
        <v>646.77599999999995</v>
      </c>
      <c r="F8" s="11">
        <v>895.51900000000001</v>
      </c>
      <c r="G8" s="11">
        <v>839.27200000000005</v>
      </c>
      <c r="H8" s="11">
        <v>738.94299999999998</v>
      </c>
      <c r="I8" s="11">
        <v>622.24800000000005</v>
      </c>
      <c r="J8" s="11">
        <v>444.28399999999999</v>
      </c>
      <c r="K8" s="11">
        <v>259.01400000000001</v>
      </c>
      <c r="L8" s="11">
        <v>178.351</v>
      </c>
      <c r="M8" s="11">
        <v>131.99100000000001</v>
      </c>
      <c r="N8" s="11">
        <v>90.745000000000005</v>
      </c>
      <c r="O8" s="11">
        <v>79.602999999999994</v>
      </c>
      <c r="Q8" s="11">
        <v>162.96899999999999</v>
      </c>
      <c r="R8" s="11">
        <v>586.97400000000005</v>
      </c>
      <c r="S8" s="11">
        <v>952.32799999999997</v>
      </c>
      <c r="T8" s="11">
        <v>834.745</v>
      </c>
      <c r="U8" s="11">
        <v>786.56799999999998</v>
      </c>
      <c r="V8" s="11">
        <v>784.94799999999998</v>
      </c>
      <c r="W8" s="11">
        <v>668.79300000000001</v>
      </c>
      <c r="X8" s="11">
        <v>458.416</v>
      </c>
      <c r="Y8" s="11">
        <v>248.45099999999999</v>
      </c>
      <c r="Z8" s="11">
        <v>307.33100000000002</v>
      </c>
      <c r="AA8" s="11">
        <v>519.91099999999994</v>
      </c>
      <c r="AB8" s="11">
        <v>544.00300000000004</v>
      </c>
      <c r="AD8" s="11">
        <v>365.697</v>
      </c>
      <c r="AE8" s="11">
        <v>704.17399999999998</v>
      </c>
      <c r="AF8" s="11">
        <v>1166.6669999999999</v>
      </c>
      <c r="AG8" s="11">
        <v>1111.5029999999999</v>
      </c>
      <c r="AH8" s="11">
        <v>997.01199999999994</v>
      </c>
      <c r="AI8" s="11">
        <v>988.33600000000001</v>
      </c>
      <c r="AJ8" s="11">
        <v>1032.713</v>
      </c>
      <c r="AK8" s="11">
        <v>972.81700000000001</v>
      </c>
      <c r="AL8" s="11">
        <v>838.91499999999996</v>
      </c>
      <c r="AM8" s="11">
        <v>993.90300000000002</v>
      </c>
      <c r="AN8" s="11">
        <v>747.48299999999995</v>
      </c>
      <c r="AO8" s="11">
        <v>375.79399999999998</v>
      </c>
      <c r="AQ8" s="11">
        <v>474.19600000000003</v>
      </c>
      <c r="AR8" s="11">
        <v>897.02200000000005</v>
      </c>
      <c r="AS8" s="11">
        <v>1131.4280000000001</v>
      </c>
      <c r="AT8" s="11">
        <v>779.00300000000004</v>
      </c>
      <c r="AU8" s="11">
        <v>680.23599999999999</v>
      </c>
      <c r="AV8" s="11">
        <v>605.44100000000003</v>
      </c>
      <c r="AW8" s="11">
        <v>485.56900000000002</v>
      </c>
      <c r="AX8" s="11">
        <v>456.19499999999999</v>
      </c>
      <c r="AY8" s="11">
        <v>450.524</v>
      </c>
      <c r="AZ8" s="11">
        <v>720.33100000000002</v>
      </c>
      <c r="BA8" s="11">
        <v>577.98599999999999</v>
      </c>
      <c r="BB8" s="11">
        <v>328.66199999999998</v>
      </c>
      <c r="BD8" s="11">
        <f>SUMIFS('UT Base'!BE:BE,'UT Base'!$A:$A,$B8,'UT Base'!$B:$B,"South")/10^3</f>
        <v>165.15100000000001</v>
      </c>
      <c r="BE8" s="11">
        <f>SUMIFS('UT Base'!BF:BF,'UT Base'!$A:$A,$B8,'UT Base'!$B:$B,"South")/10^3</f>
        <v>570.79</v>
      </c>
      <c r="BF8" s="11">
        <f>SUMIFS('UT Base'!BG:BG,'UT Base'!$A:$A,$B8,'UT Base'!$B:$B,"South")/10^3</f>
        <v>907.65499999999997</v>
      </c>
      <c r="BG8" s="11">
        <f>SUMIFS('UT Base'!BH:BH,'UT Base'!$A:$A,$B8,'UT Base'!$B:$B,"South")/10^3</f>
        <v>1040.0070000000001</v>
      </c>
      <c r="BH8" s="11">
        <f>SUMIFS('UT Base'!BI:BI,'UT Base'!$A:$A,$B8,'UT Base'!$B:$B,"South")/10^3</f>
        <v>1084.384</v>
      </c>
      <c r="BI8" s="11">
        <f>SUMIFS('UT Base'!BJ:BJ,'UT Base'!$A:$A,$B8,'UT Base'!$B:$B,"South")/10^3</f>
        <v>955.51099999999997</v>
      </c>
      <c r="BJ8" s="11">
        <f>SUMIFS('UT Base'!BK:BK,'UT Base'!$A:$A,$B8,'UT Base'!$B:$B,"South")/10^3</f>
        <v>928.53499999999997</v>
      </c>
      <c r="BK8" s="11">
        <f>SUMIFS('UT Base'!BL:BL,'UT Base'!$A:$A,$B8,'UT Base'!$B:$B,"South")/10^3</f>
        <v>654</v>
      </c>
      <c r="BL8" s="11">
        <f>SUMIFS('UT Base'!BM:BM,'UT Base'!$A:$A,$B8,'UT Base'!$B:$B,"South")/10^3</f>
        <v>349.77199999999999</v>
      </c>
      <c r="BM8" s="11">
        <f>SUMIFS('UT Base'!BN:BN,'UT Base'!$A:$A,$B8,'UT Base'!$B:$B,"South")/10^3</f>
        <v>201.99799999999999</v>
      </c>
      <c r="BN8" s="11">
        <f>SUMIFS('UT Base'!BO:BO,'UT Base'!$A:$A,$B8,'UT Base'!$B:$B,"South")/10^3</f>
        <v>62.343000000000004</v>
      </c>
      <c r="BO8" s="11">
        <f>SUMIFS('UT Base'!BP:BP,'UT Base'!$A:$A,$B8,'UT Base'!$B:$B,"South")/10^3</f>
        <v>58.633000000000003</v>
      </c>
      <c r="BQ8" s="11">
        <f>SUMIFS('UT Base'!BR:BR,'UT Base'!$A:$A,$B8,'UT Base'!$B:$B,"South")/10^3</f>
        <v>18.341999999999999</v>
      </c>
      <c r="BR8" s="11">
        <f>SUMIFS('UT Base'!BS:BS,'UT Base'!$A:$A,$B8,'UT Base'!$B:$B,"South")/10^3</f>
        <v>241.91499999999999</v>
      </c>
      <c r="BS8" s="11">
        <f>SUMIFS('UT Base'!BT:BT,'UT Base'!$A:$A,$B8,'UT Base'!$B:$B,"South")/10^3</f>
        <v>1186.9770000000001</v>
      </c>
      <c r="BT8" s="11">
        <f>SUMIFS('UT Base'!BU:BU,'UT Base'!$A:$A,$B8,'UT Base'!$B:$B,"South")/10^3</f>
        <v>1171.24</v>
      </c>
      <c r="BU8" s="11">
        <f>SUMIFS('UT Base'!BV:BV,'UT Base'!$A:$A,$B8,'UT Base'!$B:$B,"South")/10^3</f>
        <v>1035.136</v>
      </c>
      <c r="BV8" s="11">
        <f>SUMIFS('UT Base'!BW:BW,'UT Base'!$A:$A,$B8,'UT Base'!$B:$B,"South")/10^3</f>
        <v>722.96400000000006</v>
      </c>
      <c r="BW8" s="11">
        <f>SUMIFS('UT Base'!BX:BX,'UT Base'!$A:$A,$B8,'UT Base'!$B:$B,"South")/10^3</f>
        <v>0</v>
      </c>
      <c r="BX8" s="11">
        <f>SUMIFS('UT Base'!BY:BY,'UT Base'!$A:$A,$B8,'UT Base'!$B:$B,"South")/10^3</f>
        <v>0</v>
      </c>
      <c r="BY8" s="11">
        <f>SUMIFS('UT Base'!BZ:BZ,'UT Base'!$A:$A,$B8,'UT Base'!$B:$B,"South")/10^3</f>
        <v>0</v>
      </c>
      <c r="BZ8" s="11">
        <f>SUMIFS('UT Base'!CA:CA,'UT Base'!$A:$A,$B8,'UT Base'!$B:$B,"South")/10^3</f>
        <v>0</v>
      </c>
      <c r="CA8" s="11">
        <f>SUMIFS('UT Base'!CB:CB,'UT Base'!$A:$A,$B8,'UT Base'!$B:$B,"South")/10^3</f>
        <v>0</v>
      </c>
      <c r="CB8" s="11">
        <f>SUMIFS('UT Base'!CC:CC,'UT Base'!$A:$A,$B8,'UT Base'!$B:$B,"South")/10^3</f>
        <v>0</v>
      </c>
    </row>
    <row r="9" spans="2:80" ht="15.75" x14ac:dyDescent="0.25">
      <c r="B9" s="10" t="s">
        <v>108</v>
      </c>
      <c r="C9" s="43"/>
      <c r="D9" s="11">
        <v>62.401000000000003</v>
      </c>
      <c r="E9" s="11">
        <v>61.786999999999999</v>
      </c>
      <c r="F9" s="11">
        <v>76.549000000000007</v>
      </c>
      <c r="G9" s="11">
        <v>89.966999999999999</v>
      </c>
      <c r="H9" s="11">
        <v>73.58</v>
      </c>
      <c r="I9" s="11">
        <v>82.801000000000002</v>
      </c>
      <c r="J9" s="11">
        <v>72.113</v>
      </c>
      <c r="K9" s="11">
        <v>50.133000000000003</v>
      </c>
      <c r="L9" s="11">
        <v>71.795000000000002</v>
      </c>
      <c r="M9" s="11">
        <v>102.30800000000001</v>
      </c>
      <c r="N9" s="11">
        <v>115.72499999999999</v>
      </c>
      <c r="O9" s="11">
        <v>81.622</v>
      </c>
      <c r="Q9" s="11">
        <v>68.027000000000001</v>
      </c>
      <c r="R9" s="11">
        <v>67.001000000000005</v>
      </c>
      <c r="S9" s="11">
        <v>78.918000000000006</v>
      </c>
      <c r="T9" s="11">
        <v>90.025000000000006</v>
      </c>
      <c r="U9" s="11">
        <v>81.840999999999994</v>
      </c>
      <c r="V9" s="11">
        <v>69.540999999999997</v>
      </c>
      <c r="W9" s="11">
        <v>74.534000000000006</v>
      </c>
      <c r="X9" s="11">
        <v>56.314</v>
      </c>
      <c r="Y9" s="11">
        <v>54.33</v>
      </c>
      <c r="Z9" s="11">
        <v>65.063000000000002</v>
      </c>
      <c r="AA9" s="11">
        <v>77.427000000000007</v>
      </c>
      <c r="AB9" s="11">
        <v>77.668000000000006</v>
      </c>
      <c r="AD9" s="11">
        <v>94.980999999999995</v>
      </c>
      <c r="AE9" s="11">
        <v>74.006</v>
      </c>
      <c r="AF9" s="11">
        <v>85.495999999999995</v>
      </c>
      <c r="AG9" s="11">
        <v>99.558999999999997</v>
      </c>
      <c r="AH9" s="11">
        <v>108.13200000000001</v>
      </c>
      <c r="AI9" s="11">
        <v>102.307</v>
      </c>
      <c r="AJ9" s="11">
        <v>112.255</v>
      </c>
      <c r="AK9" s="11">
        <v>101.806</v>
      </c>
      <c r="AL9" s="11">
        <v>96.343999999999994</v>
      </c>
      <c r="AM9" s="11">
        <v>65.421000000000006</v>
      </c>
      <c r="AN9" s="11">
        <v>104.86799999999999</v>
      </c>
      <c r="AO9" s="11">
        <v>116.41200000000001</v>
      </c>
      <c r="AQ9" s="11">
        <v>92.34</v>
      </c>
      <c r="AR9" s="11">
        <v>104.965</v>
      </c>
      <c r="AS9" s="11">
        <v>122.08</v>
      </c>
      <c r="AT9" s="11">
        <v>126.53</v>
      </c>
      <c r="AU9" s="11">
        <v>115.428</v>
      </c>
      <c r="AV9" s="11">
        <v>167.86099999999999</v>
      </c>
      <c r="AW9" s="11">
        <v>152.62799999999999</v>
      </c>
      <c r="AX9" s="11">
        <v>89.268000000000001</v>
      </c>
      <c r="AY9" s="11">
        <v>131.42400000000001</v>
      </c>
      <c r="AZ9" s="11">
        <v>136.44499999999999</v>
      </c>
      <c r="BA9" s="11">
        <v>126.27500000000001</v>
      </c>
      <c r="BB9" s="11">
        <v>118.78400000000001</v>
      </c>
      <c r="BD9" s="11">
        <f>SUMIFS('UT Base'!BE:BE,'UT Base'!$A:$A,$B9,'UT Base'!$B:$B,"South")/10^3</f>
        <v>103.60299999999999</v>
      </c>
      <c r="BE9" s="11">
        <f>SUMIFS('UT Base'!BF:BF,'UT Base'!$A:$A,$B9,'UT Base'!$B:$B,"South")/10^3</f>
        <v>96.617000000000004</v>
      </c>
      <c r="BF9" s="11">
        <f>SUMIFS('UT Base'!BG:BG,'UT Base'!$A:$A,$B9,'UT Base'!$B:$B,"South")/10^3</f>
        <v>140.01599999999999</v>
      </c>
      <c r="BG9" s="11">
        <f>SUMIFS('UT Base'!BH:BH,'UT Base'!$A:$A,$B9,'UT Base'!$B:$B,"South")/10^3</f>
        <v>97.504999999999995</v>
      </c>
      <c r="BH9" s="11">
        <f>SUMIFS('UT Base'!BI:BI,'UT Base'!$A:$A,$B9,'UT Base'!$B:$B,"South")/10^3</f>
        <v>150.42599999999999</v>
      </c>
      <c r="BI9" s="11">
        <f>SUMIFS('UT Base'!BJ:BJ,'UT Base'!$A:$A,$B9,'UT Base'!$B:$B,"South")/10^3</f>
        <v>125.005</v>
      </c>
      <c r="BJ9" s="11">
        <f>SUMIFS('UT Base'!BK:BK,'UT Base'!$A:$A,$B9,'UT Base'!$B:$B,"South")/10^3</f>
        <v>154.096</v>
      </c>
      <c r="BK9" s="11">
        <f>SUMIFS('UT Base'!BL:BL,'UT Base'!$A:$A,$B9,'UT Base'!$B:$B,"South")/10^3</f>
        <v>132.00800000000001</v>
      </c>
      <c r="BL9" s="11">
        <f>SUMIFS('UT Base'!BM:BM,'UT Base'!$A:$A,$B9,'UT Base'!$B:$B,"South")/10^3</f>
        <v>150.44999999999999</v>
      </c>
      <c r="BM9" s="11">
        <f>SUMIFS('UT Base'!BN:BN,'UT Base'!$A:$A,$B9,'UT Base'!$B:$B,"South")/10^3</f>
        <v>138.52500000000001</v>
      </c>
      <c r="BN9" s="11">
        <f>SUMIFS('UT Base'!BO:BO,'UT Base'!$A:$A,$B9,'UT Base'!$B:$B,"South")/10^3</f>
        <v>96.316000000000003</v>
      </c>
      <c r="BO9" s="11">
        <f>SUMIFS('UT Base'!BP:BP,'UT Base'!$A:$A,$B9,'UT Base'!$B:$B,"South")/10^3</f>
        <v>84.572999999999993</v>
      </c>
      <c r="BQ9" s="11">
        <f>SUMIFS('UT Base'!BR:BR,'UT Base'!$A:$A,$B9,'UT Base'!$B:$B,"South")/10^3</f>
        <v>70.548000000000002</v>
      </c>
      <c r="BR9" s="11">
        <f>SUMIFS('UT Base'!BS:BS,'UT Base'!$A:$A,$B9,'UT Base'!$B:$B,"South")/10^3</f>
        <v>55.125</v>
      </c>
      <c r="BS9" s="11">
        <f>SUMIFS('UT Base'!BT:BT,'UT Base'!$A:$A,$B9,'UT Base'!$B:$B,"South")/10^3</f>
        <v>126.075</v>
      </c>
      <c r="BT9" s="11">
        <f>SUMIFS('UT Base'!BU:BU,'UT Base'!$A:$A,$B9,'UT Base'!$B:$B,"South")/10^3</f>
        <v>152.464</v>
      </c>
      <c r="BU9" s="11">
        <f>SUMIFS('UT Base'!BV:BV,'UT Base'!$A:$A,$B9,'UT Base'!$B:$B,"South")/10^3</f>
        <v>155.45599999999999</v>
      </c>
      <c r="BV9" s="11">
        <f>SUMIFS('UT Base'!BW:BW,'UT Base'!$A:$A,$B9,'UT Base'!$B:$B,"South")/10^3</f>
        <v>160.86099999999999</v>
      </c>
      <c r="BW9" s="11">
        <f>SUMIFS('UT Base'!BX:BX,'UT Base'!$A:$A,$B9,'UT Base'!$B:$B,"South")/10^3</f>
        <v>0</v>
      </c>
      <c r="BX9" s="11">
        <f>SUMIFS('UT Base'!BY:BY,'UT Base'!$A:$A,$B9,'UT Base'!$B:$B,"South")/10^3</f>
        <v>0</v>
      </c>
      <c r="BY9" s="11">
        <f>SUMIFS('UT Base'!BZ:BZ,'UT Base'!$A:$A,$B9,'UT Base'!$B:$B,"South")/10^3</f>
        <v>0</v>
      </c>
      <c r="BZ9" s="11">
        <f>SUMIFS('UT Base'!CA:CA,'UT Base'!$A:$A,$B9,'UT Base'!$B:$B,"South")/10^3</f>
        <v>0</v>
      </c>
      <c r="CA9" s="11">
        <f>SUMIFS('UT Base'!CB:CB,'UT Base'!$A:$A,$B9,'UT Base'!$B:$B,"South")/10^3</f>
        <v>0</v>
      </c>
      <c r="CB9" s="11">
        <f>SUMIFS('UT Base'!CC:CC,'UT Base'!$A:$A,$B9,'UT Base'!$B:$B,"South")/10^3</f>
        <v>0</v>
      </c>
    </row>
    <row r="10" spans="2:80" ht="15.75" x14ac:dyDescent="0.25">
      <c r="B10" s="10" t="s">
        <v>111</v>
      </c>
      <c r="C10" s="43"/>
      <c r="D10" s="11">
        <v>344.58300000000003</v>
      </c>
      <c r="E10" s="11">
        <v>89.58</v>
      </c>
      <c r="F10" s="11">
        <v>1.5509999999999999</v>
      </c>
      <c r="G10" s="11">
        <v>0</v>
      </c>
      <c r="H10" s="11">
        <v>0</v>
      </c>
      <c r="I10" s="11">
        <v>0.40400000000000003</v>
      </c>
      <c r="J10" s="11">
        <v>112.248</v>
      </c>
      <c r="K10" s="11">
        <v>312.15899999999999</v>
      </c>
      <c r="L10" s="11">
        <v>173.16900000000001</v>
      </c>
      <c r="M10" s="11">
        <v>85.093000000000004</v>
      </c>
      <c r="N10" s="11">
        <v>45.048000000000002</v>
      </c>
      <c r="O10" s="11">
        <v>48.804000000000002</v>
      </c>
      <c r="Q10" s="11">
        <v>21.544</v>
      </c>
      <c r="R10" s="11">
        <v>8.6120000000000001</v>
      </c>
      <c r="S10" s="11">
        <v>0</v>
      </c>
      <c r="T10" s="11">
        <v>0</v>
      </c>
      <c r="U10" s="11">
        <v>5.2999999999999999E-2</v>
      </c>
      <c r="V10" s="11">
        <v>18.690000000000001</v>
      </c>
      <c r="W10" s="11">
        <v>259.53300000000002</v>
      </c>
      <c r="X10" s="11">
        <v>515.98900000000003</v>
      </c>
      <c r="Y10" s="11">
        <v>717.84</v>
      </c>
      <c r="Z10" s="11">
        <v>499.49299999999999</v>
      </c>
      <c r="AA10" s="11">
        <v>174.44399999999999</v>
      </c>
      <c r="AB10" s="11">
        <v>154.91999999999999</v>
      </c>
      <c r="AD10" s="11">
        <v>217.80199999999999</v>
      </c>
      <c r="AE10" s="11">
        <v>17.54</v>
      </c>
      <c r="AF10" s="11">
        <v>0</v>
      </c>
      <c r="AG10" s="11">
        <v>0</v>
      </c>
      <c r="AH10" s="11">
        <v>0.624</v>
      </c>
      <c r="AI10" s="11">
        <v>0</v>
      </c>
      <c r="AJ10" s="11">
        <v>4.9989999999999997</v>
      </c>
      <c r="AK10" s="11">
        <v>103.86499999999999</v>
      </c>
      <c r="AL10" s="11">
        <v>145.15199999999999</v>
      </c>
      <c r="AM10" s="11">
        <v>17.888999999999999</v>
      </c>
      <c r="AN10" s="11">
        <v>131.05699999999999</v>
      </c>
      <c r="AO10" s="11">
        <v>246.08799999999999</v>
      </c>
      <c r="AQ10" s="11">
        <v>154.017</v>
      </c>
      <c r="AR10" s="11">
        <v>106.889</v>
      </c>
      <c r="AS10" s="11">
        <v>21.356999999999999</v>
      </c>
      <c r="AT10" s="11">
        <v>59.186</v>
      </c>
      <c r="AU10" s="11">
        <v>60.676000000000002</v>
      </c>
      <c r="AV10" s="11">
        <v>258.07799999999997</v>
      </c>
      <c r="AW10" s="11">
        <v>577.22400000000005</v>
      </c>
      <c r="AX10" s="11">
        <v>705.64300000000003</v>
      </c>
      <c r="AY10" s="11">
        <v>519.97500000000002</v>
      </c>
      <c r="AZ10" s="11">
        <v>384.13499999999999</v>
      </c>
      <c r="BA10" s="11">
        <v>391.88200000000001</v>
      </c>
      <c r="BB10" s="11">
        <v>239.01499999999999</v>
      </c>
      <c r="BD10" s="11">
        <f>SUMIFS('UT Base'!BE:BE,'UT Base'!$A:$A,$B10,'UT Base'!$B:$B,"South")/10^3</f>
        <v>87.356999999999999</v>
      </c>
      <c r="BE10" s="11">
        <f>SUMIFS('UT Base'!BF:BF,'UT Base'!$A:$A,$B10,'UT Base'!$B:$B,"South")/10^3</f>
        <v>102.557</v>
      </c>
      <c r="BF10" s="11">
        <f>SUMIFS('UT Base'!BG:BG,'UT Base'!$A:$A,$B10,'UT Base'!$B:$B,"South")/10^3</f>
        <v>20.268999999999998</v>
      </c>
      <c r="BG10" s="11">
        <f>SUMIFS('UT Base'!BH:BH,'UT Base'!$A:$A,$B10,'UT Base'!$B:$B,"South")/10^3</f>
        <v>0</v>
      </c>
      <c r="BH10" s="11">
        <f>SUMIFS('UT Base'!BI:BI,'UT Base'!$A:$A,$B10,'UT Base'!$B:$B,"South")/10^3</f>
        <v>4.1000000000000002E-2</v>
      </c>
      <c r="BI10" s="11">
        <f>SUMIFS('UT Base'!BJ:BJ,'UT Base'!$A:$A,$B10,'UT Base'!$B:$B,"South")/10^3</f>
        <v>0</v>
      </c>
      <c r="BJ10" s="11">
        <f>SUMIFS('UT Base'!BK:BK,'UT Base'!$A:$A,$B10,'UT Base'!$B:$B,"South")/10^3</f>
        <v>77.057000000000002</v>
      </c>
      <c r="BK10" s="11">
        <f>SUMIFS('UT Base'!BL:BL,'UT Base'!$A:$A,$B10,'UT Base'!$B:$B,"South")/10^3</f>
        <v>381.98200000000003</v>
      </c>
      <c r="BL10" s="11">
        <f>SUMIFS('UT Base'!BM:BM,'UT Base'!$A:$A,$B10,'UT Base'!$B:$B,"South")/10^3</f>
        <v>462.34699999999998</v>
      </c>
      <c r="BM10" s="11">
        <f>SUMIFS('UT Base'!BN:BN,'UT Base'!$A:$A,$B10,'UT Base'!$B:$B,"South")/10^3</f>
        <v>542.33900000000006</v>
      </c>
      <c r="BN10" s="11">
        <f>SUMIFS('UT Base'!BO:BO,'UT Base'!$A:$A,$B10,'UT Base'!$B:$B,"South")/10^3</f>
        <v>602.89599999999996</v>
      </c>
      <c r="BO10" s="11">
        <f>SUMIFS('UT Base'!BP:BP,'UT Base'!$A:$A,$B10,'UT Base'!$B:$B,"South")/10^3</f>
        <v>357.53</v>
      </c>
      <c r="BQ10" s="11">
        <f>SUMIFS('UT Base'!BR:BR,'UT Base'!$A:$A,$B10,'UT Base'!$B:$B,"South")/10^3</f>
        <v>110.39400000000001</v>
      </c>
      <c r="BR10" s="11">
        <f>SUMIFS('UT Base'!BS:BS,'UT Base'!$A:$A,$B10,'UT Base'!$B:$B,"South")/10^3</f>
        <v>104.185</v>
      </c>
      <c r="BS10" s="11">
        <f>SUMIFS('UT Base'!BT:BT,'UT Base'!$A:$A,$B10,'UT Base'!$B:$B,"South")/10^3</f>
        <v>9.7650000000000006</v>
      </c>
      <c r="BT10" s="11">
        <f>SUMIFS('UT Base'!BU:BU,'UT Base'!$A:$A,$B10,'UT Base'!$B:$B,"South")/10^3</f>
        <v>0</v>
      </c>
      <c r="BU10" s="11">
        <f>SUMIFS('UT Base'!BV:BV,'UT Base'!$A:$A,$B10,'UT Base'!$B:$B,"South")/10^3</f>
        <v>0</v>
      </c>
      <c r="BV10" s="11">
        <f>SUMIFS('UT Base'!BW:BW,'UT Base'!$A:$A,$B10,'UT Base'!$B:$B,"South")/10^3</f>
        <v>0.32600000000000001</v>
      </c>
      <c r="BW10" s="11">
        <f>SUMIFS('UT Base'!BX:BX,'UT Base'!$A:$A,$B10,'UT Base'!$B:$B,"South")/10^3</f>
        <v>0</v>
      </c>
      <c r="BX10" s="11">
        <f>SUMIFS('UT Base'!BY:BY,'UT Base'!$A:$A,$B10,'UT Base'!$B:$B,"South")/10^3</f>
        <v>0</v>
      </c>
      <c r="BY10" s="11">
        <f>SUMIFS('UT Base'!BZ:BZ,'UT Base'!$A:$A,$B10,'UT Base'!$B:$B,"South")/10^3</f>
        <v>0</v>
      </c>
      <c r="BZ10" s="11">
        <f>SUMIFS('UT Base'!CA:CA,'UT Base'!$A:$A,$B10,'UT Base'!$B:$B,"South")/10^3</f>
        <v>0</v>
      </c>
      <c r="CA10" s="11">
        <f>SUMIFS('UT Base'!CB:CB,'UT Base'!$A:$A,$B10,'UT Base'!$B:$B,"South")/10^3</f>
        <v>0</v>
      </c>
      <c r="CB10" s="11">
        <f>SUMIFS('UT Base'!CC:CC,'UT Base'!$A:$A,$B10,'UT Base'!$B:$B,"South")/10^3</f>
        <v>0</v>
      </c>
    </row>
    <row r="11" spans="2:80" ht="15.75" x14ac:dyDescent="0.25">
      <c r="B11" s="10" t="s">
        <v>105</v>
      </c>
      <c r="C11" s="43"/>
      <c r="D11" s="11">
        <v>184.12799999999999</v>
      </c>
      <c r="E11" s="11">
        <v>41.975999999999999</v>
      </c>
      <c r="F11" s="11">
        <v>120.054</v>
      </c>
      <c r="G11" s="11">
        <v>189.47499999999999</v>
      </c>
      <c r="H11" s="11">
        <v>301.03199999999998</v>
      </c>
      <c r="I11" s="11">
        <v>356.20400000000001</v>
      </c>
      <c r="J11" s="11">
        <v>462.96499999999997</v>
      </c>
      <c r="K11" s="11">
        <v>525.98800000000006</v>
      </c>
      <c r="L11" s="11">
        <v>529.64800000000002</v>
      </c>
      <c r="M11" s="11">
        <v>452.54399999999998</v>
      </c>
      <c r="N11" s="11">
        <v>394.142</v>
      </c>
      <c r="O11" s="11">
        <v>482.66</v>
      </c>
      <c r="Q11" s="11">
        <v>162.06100000000001</v>
      </c>
      <c r="R11" s="11">
        <v>76.617000000000004</v>
      </c>
      <c r="S11" s="11">
        <v>99.284000000000006</v>
      </c>
      <c r="T11" s="11">
        <v>197.19399999999999</v>
      </c>
      <c r="U11" s="11">
        <v>391.80700000000002</v>
      </c>
      <c r="V11" s="11">
        <v>393.90800000000002</v>
      </c>
      <c r="W11" s="11">
        <v>471.06799999999998</v>
      </c>
      <c r="X11" s="11">
        <v>468.95400000000001</v>
      </c>
      <c r="Y11" s="11">
        <v>474.35899999999998</v>
      </c>
      <c r="Z11" s="11">
        <v>427.40199999999999</v>
      </c>
      <c r="AA11" s="11">
        <v>408.55799999999999</v>
      </c>
      <c r="AB11" s="11">
        <v>229.31299999999999</v>
      </c>
      <c r="AD11" s="11">
        <v>95.715999999999994</v>
      </c>
      <c r="AE11" s="11">
        <v>100.741</v>
      </c>
      <c r="AF11" s="11">
        <v>61.051000000000002</v>
      </c>
      <c r="AG11" s="11">
        <v>140.86600000000001</v>
      </c>
      <c r="AH11" s="11">
        <v>293.82400000000001</v>
      </c>
      <c r="AI11" s="11">
        <v>328.99900000000002</v>
      </c>
      <c r="AJ11" s="11">
        <v>323.673</v>
      </c>
      <c r="AK11" s="11">
        <v>348.72699999999998</v>
      </c>
      <c r="AL11" s="11">
        <v>322.69299999999998</v>
      </c>
      <c r="AM11" s="11">
        <v>332.53399999999999</v>
      </c>
      <c r="AN11" s="11">
        <v>189.93</v>
      </c>
      <c r="AO11" s="11">
        <v>253.67400000000001</v>
      </c>
      <c r="AQ11" s="11">
        <v>49.545000000000002</v>
      </c>
      <c r="AR11" s="11">
        <v>49.698</v>
      </c>
      <c r="AS11" s="11">
        <v>44.070999999999998</v>
      </c>
      <c r="AT11" s="11">
        <v>131.1</v>
      </c>
      <c r="AU11" s="11">
        <v>214.15799999999999</v>
      </c>
      <c r="AV11" s="11">
        <v>241.768</v>
      </c>
      <c r="AW11" s="11">
        <v>323.29599999999999</v>
      </c>
      <c r="AX11" s="11">
        <v>253.00399999999999</v>
      </c>
      <c r="AY11" s="11">
        <v>226.982</v>
      </c>
      <c r="AZ11" s="11">
        <v>221.43600000000001</v>
      </c>
      <c r="BA11" s="11">
        <v>303.12099999999998</v>
      </c>
      <c r="BB11" s="11">
        <v>132.62700000000001</v>
      </c>
      <c r="BD11" s="11">
        <f>SUMIFS('UT Base'!BE:BE,'UT Base'!$A:$A,$B11,'UT Base'!$B:$B,"South")/10^3</f>
        <v>136.542</v>
      </c>
      <c r="BE11" s="11">
        <f>SUMIFS('UT Base'!BF:BF,'UT Base'!$A:$A,$B11,'UT Base'!$B:$B,"South")/10^3</f>
        <v>71.984999999999999</v>
      </c>
      <c r="BF11" s="11">
        <f>SUMIFS('UT Base'!BG:BG,'UT Base'!$A:$A,$B11,'UT Base'!$B:$B,"South")/10^3</f>
        <v>94.197000000000003</v>
      </c>
      <c r="BG11" s="11">
        <f>SUMIFS('UT Base'!BH:BH,'UT Base'!$A:$A,$B11,'UT Base'!$B:$B,"South")/10^3</f>
        <v>186.739</v>
      </c>
      <c r="BH11" s="11">
        <f>SUMIFS('UT Base'!BI:BI,'UT Base'!$A:$A,$B11,'UT Base'!$B:$B,"South")/10^3</f>
        <v>371.94799999999998</v>
      </c>
      <c r="BI11" s="11">
        <f>SUMIFS('UT Base'!BJ:BJ,'UT Base'!$A:$A,$B11,'UT Base'!$B:$B,"South")/10^3</f>
        <v>327.91699999999997</v>
      </c>
      <c r="BJ11" s="11">
        <f>SUMIFS('UT Base'!BK:BK,'UT Base'!$A:$A,$B11,'UT Base'!$B:$B,"South")/10^3</f>
        <v>324.61</v>
      </c>
      <c r="BK11" s="11">
        <f>SUMIFS('UT Base'!BL:BL,'UT Base'!$A:$A,$B11,'UT Base'!$B:$B,"South")/10^3</f>
        <v>365.72199999999998</v>
      </c>
      <c r="BL11" s="11">
        <f>SUMIFS('UT Base'!BM:BM,'UT Base'!$A:$A,$B11,'UT Base'!$B:$B,"South")/10^3</f>
        <v>492.964</v>
      </c>
      <c r="BM11" s="11">
        <f>SUMIFS('UT Base'!BN:BN,'UT Base'!$A:$A,$B11,'UT Base'!$B:$B,"South")/10^3</f>
        <v>486.697</v>
      </c>
      <c r="BN11" s="11">
        <f>SUMIFS('UT Base'!BO:BO,'UT Base'!$A:$A,$B11,'UT Base'!$B:$B,"South")/10^3</f>
        <v>458.96600000000001</v>
      </c>
      <c r="BO11" s="11">
        <f>SUMIFS('UT Base'!BP:BP,'UT Base'!$A:$A,$B11,'UT Base'!$B:$B,"South")/10^3</f>
        <v>358.00799999999998</v>
      </c>
      <c r="BQ11" s="11">
        <f>SUMIFS('UT Base'!BR:BR,'UT Base'!$A:$A,$B11,'UT Base'!$B:$B,"South")/10^3</f>
        <v>198.21700000000001</v>
      </c>
      <c r="BR11" s="11">
        <f>SUMIFS('UT Base'!BS:BS,'UT Base'!$A:$A,$B11,'UT Base'!$B:$B,"South")/10^3</f>
        <v>104.491</v>
      </c>
      <c r="BS11" s="11">
        <f>SUMIFS('UT Base'!BT:BT,'UT Base'!$A:$A,$B11,'UT Base'!$B:$B,"South")/10^3</f>
        <v>159.571</v>
      </c>
      <c r="BT11" s="11">
        <f>SUMIFS('UT Base'!BU:BU,'UT Base'!$A:$A,$B11,'UT Base'!$B:$B,"South")/10^3</f>
        <v>183.59399999999999</v>
      </c>
      <c r="BU11" s="11">
        <f>SUMIFS('UT Base'!BV:BV,'UT Base'!$A:$A,$B11,'UT Base'!$B:$B,"South")/10^3</f>
        <v>411.51100000000002</v>
      </c>
      <c r="BV11" s="11">
        <f>SUMIFS('UT Base'!BW:BW,'UT Base'!$A:$A,$B11,'UT Base'!$B:$B,"South")/10^3</f>
        <v>558.12400000000002</v>
      </c>
      <c r="BW11" s="11">
        <f>SUMIFS('UT Base'!BX:BX,'UT Base'!$A:$A,$B11,'UT Base'!$B:$B,"South")/10^3</f>
        <v>0</v>
      </c>
      <c r="BX11" s="11">
        <f>SUMIFS('UT Base'!BY:BY,'UT Base'!$A:$A,$B11,'UT Base'!$B:$B,"South")/10^3</f>
        <v>0</v>
      </c>
      <c r="BY11" s="11">
        <f>SUMIFS('UT Base'!BZ:BZ,'UT Base'!$A:$A,$B11,'UT Base'!$B:$B,"South")/10^3</f>
        <v>0</v>
      </c>
      <c r="BZ11" s="11">
        <f>SUMIFS('UT Base'!CA:CA,'UT Base'!$A:$A,$B11,'UT Base'!$B:$B,"South")/10^3</f>
        <v>0</v>
      </c>
      <c r="CA11" s="11">
        <f>SUMIFS('UT Base'!CB:CB,'UT Base'!$A:$A,$B11,'UT Base'!$B:$B,"South")/10^3</f>
        <v>0</v>
      </c>
      <c r="CB11" s="11">
        <f>SUMIFS('UT Base'!CC:CC,'UT Base'!$A:$A,$B11,'UT Base'!$B:$B,"South")/10^3</f>
        <v>0</v>
      </c>
    </row>
    <row r="12" spans="2:80" ht="15.75" x14ac:dyDescent="0.25">
      <c r="B12" s="10" t="s">
        <v>107</v>
      </c>
      <c r="C12" s="43"/>
      <c r="D12" s="11">
        <v>40.015999999999998</v>
      </c>
      <c r="E12" s="11">
        <v>26.385000000000002</v>
      </c>
      <c r="F12" s="11">
        <v>29.763999999999999</v>
      </c>
      <c r="G12" s="11">
        <v>37.642000000000003</v>
      </c>
      <c r="H12" s="11">
        <v>94.590999999999994</v>
      </c>
      <c r="I12" s="11">
        <v>118.747</v>
      </c>
      <c r="J12" s="11">
        <v>135.369</v>
      </c>
      <c r="K12" s="11">
        <v>148.98500000000001</v>
      </c>
      <c r="L12" s="11">
        <v>195.93199999999999</v>
      </c>
      <c r="M12" s="11">
        <v>149.495</v>
      </c>
      <c r="N12" s="11">
        <v>157.22999999999999</v>
      </c>
      <c r="O12" s="11">
        <v>121.94</v>
      </c>
      <c r="Q12" s="11">
        <v>101.56399999999999</v>
      </c>
      <c r="R12" s="11">
        <v>70.692999999999998</v>
      </c>
      <c r="S12" s="11">
        <v>52.874000000000002</v>
      </c>
      <c r="T12" s="11">
        <v>118.539</v>
      </c>
      <c r="U12" s="11">
        <v>108.35</v>
      </c>
      <c r="V12" s="11">
        <v>77.277000000000001</v>
      </c>
      <c r="W12" s="11">
        <v>76.747</v>
      </c>
      <c r="X12" s="11">
        <v>91.299000000000007</v>
      </c>
      <c r="Y12" s="11">
        <v>99.471000000000004</v>
      </c>
      <c r="Z12" s="11">
        <v>110.258</v>
      </c>
      <c r="AA12" s="11">
        <v>95.177000000000007</v>
      </c>
      <c r="AB12" s="11">
        <v>96.216999999999999</v>
      </c>
      <c r="AD12" s="11">
        <v>101.39400000000001</v>
      </c>
      <c r="AE12" s="11">
        <v>79.974999999999994</v>
      </c>
      <c r="AF12" s="11">
        <v>58.162999999999997</v>
      </c>
      <c r="AG12" s="11">
        <v>71.141999999999996</v>
      </c>
      <c r="AH12" s="11">
        <v>71.164000000000001</v>
      </c>
      <c r="AI12" s="11">
        <v>95.393000000000001</v>
      </c>
      <c r="AJ12" s="11">
        <v>100.794</v>
      </c>
      <c r="AK12" s="11">
        <v>106.23399999999999</v>
      </c>
      <c r="AL12" s="11">
        <v>95.497</v>
      </c>
      <c r="AM12" s="11">
        <v>82.171000000000006</v>
      </c>
      <c r="AN12" s="11">
        <v>113.35</v>
      </c>
      <c r="AO12" s="11">
        <v>95.09</v>
      </c>
      <c r="AQ12" s="11">
        <v>125.196</v>
      </c>
      <c r="AR12" s="11">
        <v>61.607999999999997</v>
      </c>
      <c r="AS12" s="11">
        <v>44.469000000000001</v>
      </c>
      <c r="AT12" s="11">
        <v>57.654000000000003</v>
      </c>
      <c r="AU12" s="11">
        <v>103.751</v>
      </c>
      <c r="AV12" s="11">
        <v>100.104</v>
      </c>
      <c r="AW12" s="11">
        <v>103.70099999999999</v>
      </c>
      <c r="AX12" s="11">
        <v>99.856999999999999</v>
      </c>
      <c r="AY12" s="11">
        <v>112.086</v>
      </c>
      <c r="AZ12" s="11">
        <v>81.55</v>
      </c>
      <c r="BA12" s="11">
        <v>81.575000000000003</v>
      </c>
      <c r="BB12" s="11">
        <v>64.058999999999997</v>
      </c>
      <c r="BD12" s="11">
        <f>SUMIFS('UT Base'!BE:BE,'UT Base'!$A:$A,$B12,'UT Base'!$B:$B,"South")/10^3</f>
        <v>89.926000000000002</v>
      </c>
      <c r="BE12" s="11">
        <f>SUMIFS('UT Base'!BF:BF,'UT Base'!$A:$A,$B12,'UT Base'!$B:$B,"South")/10^3</f>
        <v>60.615000000000002</v>
      </c>
      <c r="BF12" s="11">
        <f>SUMIFS('UT Base'!BG:BG,'UT Base'!$A:$A,$B12,'UT Base'!$B:$B,"South")/10^3</f>
        <v>29.428999999999998</v>
      </c>
      <c r="BG12" s="11">
        <f>SUMIFS('UT Base'!BH:BH,'UT Base'!$A:$A,$B12,'UT Base'!$B:$B,"South")/10^3</f>
        <v>68.715999999999994</v>
      </c>
      <c r="BH12" s="11">
        <f>SUMIFS('UT Base'!BI:BI,'UT Base'!$A:$A,$B12,'UT Base'!$B:$B,"South")/10^3</f>
        <v>77.739000000000004</v>
      </c>
      <c r="BI12" s="11">
        <f>SUMIFS('UT Base'!BJ:BJ,'UT Base'!$A:$A,$B12,'UT Base'!$B:$B,"South")/10^3</f>
        <v>68.548000000000002</v>
      </c>
      <c r="BJ12" s="11">
        <f>SUMIFS('UT Base'!BK:BK,'UT Base'!$A:$A,$B12,'UT Base'!$B:$B,"South")/10^3</f>
        <v>77.061999999999998</v>
      </c>
      <c r="BK12" s="11">
        <f>SUMIFS('UT Base'!BL:BL,'UT Base'!$A:$A,$B12,'UT Base'!$B:$B,"South")/10^3</f>
        <v>69.522999999999996</v>
      </c>
      <c r="BL12" s="11">
        <f>SUMIFS('UT Base'!BM:BM,'UT Base'!$A:$A,$B12,'UT Base'!$B:$B,"South")/10^3</f>
        <v>69.953000000000003</v>
      </c>
      <c r="BM12" s="11">
        <f>SUMIFS('UT Base'!BN:BN,'UT Base'!$A:$A,$B12,'UT Base'!$B:$B,"South")/10^3</f>
        <v>67.774000000000001</v>
      </c>
      <c r="BN12" s="11">
        <f>SUMIFS('UT Base'!BO:BO,'UT Base'!$A:$A,$B12,'UT Base'!$B:$B,"South")/10^3</f>
        <v>66.355000000000004</v>
      </c>
      <c r="BO12" s="11">
        <f>SUMIFS('UT Base'!BP:BP,'UT Base'!$A:$A,$B12,'UT Base'!$B:$B,"South")/10^3</f>
        <v>61.610999999999997</v>
      </c>
      <c r="BQ12" s="11">
        <f>SUMIFS('UT Base'!BR:BR,'UT Base'!$A:$A,$B12,'UT Base'!$B:$B,"South")/10^3</f>
        <v>70.167000000000002</v>
      </c>
      <c r="BR12" s="11">
        <f>SUMIFS('UT Base'!BS:BS,'UT Base'!$A:$A,$B12,'UT Base'!$B:$B,"South")/10^3</f>
        <v>59.651000000000003</v>
      </c>
      <c r="BS12" s="11">
        <f>SUMIFS('UT Base'!BT:BT,'UT Base'!$A:$A,$B12,'UT Base'!$B:$B,"South")/10^3</f>
        <v>9.9079999999999995</v>
      </c>
      <c r="BT12" s="11">
        <f>SUMIFS('UT Base'!BU:BU,'UT Base'!$A:$A,$B12,'UT Base'!$B:$B,"South")/10^3</f>
        <v>38.555</v>
      </c>
      <c r="BU12" s="11">
        <f>SUMIFS('UT Base'!BV:BV,'UT Base'!$A:$A,$B12,'UT Base'!$B:$B,"South")/10^3</f>
        <v>65.983999999999995</v>
      </c>
      <c r="BV12" s="11">
        <f>SUMIFS('UT Base'!BW:BW,'UT Base'!$A:$A,$B12,'UT Base'!$B:$B,"South")/10^3</f>
        <v>90.382000000000005</v>
      </c>
      <c r="BW12" s="11">
        <f>SUMIFS('UT Base'!BX:BX,'UT Base'!$A:$A,$B12,'UT Base'!$B:$B,"South")/10^3</f>
        <v>0</v>
      </c>
      <c r="BX12" s="11">
        <f>SUMIFS('UT Base'!BY:BY,'UT Base'!$A:$A,$B12,'UT Base'!$B:$B,"South")/10^3</f>
        <v>0</v>
      </c>
      <c r="BY12" s="11">
        <f>SUMIFS('UT Base'!BZ:BZ,'UT Base'!$A:$A,$B12,'UT Base'!$B:$B,"South")/10^3</f>
        <v>0</v>
      </c>
      <c r="BZ12" s="11">
        <f>SUMIFS('UT Base'!CA:CA,'UT Base'!$A:$A,$B12,'UT Base'!$B:$B,"South")/10^3</f>
        <v>0</v>
      </c>
      <c r="CA12" s="11">
        <f>SUMIFS('UT Base'!CB:CB,'UT Base'!$A:$A,$B12,'UT Base'!$B:$B,"South")/10^3</f>
        <v>0</v>
      </c>
      <c r="CB12" s="11">
        <f>SUMIFS('UT Base'!CC:CC,'UT Base'!$A:$A,$B12,'UT Base'!$B:$B,"South")/10^3</f>
        <v>0</v>
      </c>
    </row>
    <row r="13" spans="2:80" ht="15.75" x14ac:dyDescent="0.25">
      <c r="B13" s="10" t="s">
        <v>113</v>
      </c>
      <c r="C13" s="43"/>
      <c r="D13" s="11">
        <v>56.14</v>
      </c>
      <c r="E13" s="11">
        <v>1.9339999999999999</v>
      </c>
      <c r="F13" s="11">
        <v>2.9740000000000002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9.1210000000000004</v>
      </c>
      <c r="O13" s="11">
        <v>22.268999999999998</v>
      </c>
      <c r="Q13" s="11">
        <v>62.997999999999998</v>
      </c>
      <c r="R13" s="11">
        <v>82.959000000000003</v>
      </c>
      <c r="S13" s="11">
        <v>18.082000000000001</v>
      </c>
      <c r="T13" s="11">
        <v>0</v>
      </c>
      <c r="U13" s="11">
        <v>0</v>
      </c>
      <c r="V13" s="11">
        <v>0</v>
      </c>
      <c r="W13" s="11">
        <v>0</v>
      </c>
      <c r="X13" s="11">
        <v>0</v>
      </c>
      <c r="Y13" s="11">
        <v>0</v>
      </c>
      <c r="Z13" s="11">
        <v>0</v>
      </c>
      <c r="AA13" s="11">
        <v>6.04</v>
      </c>
      <c r="AB13" s="11">
        <v>13.396000000000001</v>
      </c>
      <c r="AD13" s="11">
        <v>27.41</v>
      </c>
      <c r="AE13" s="11">
        <v>6.7839999999999998</v>
      </c>
      <c r="AF13" s="11">
        <v>0</v>
      </c>
      <c r="AG13" s="11">
        <v>0</v>
      </c>
      <c r="AH13" s="11">
        <v>0</v>
      </c>
      <c r="AI13" s="11">
        <v>0</v>
      </c>
      <c r="AJ13" s="11">
        <v>0</v>
      </c>
      <c r="AK13" s="11">
        <v>0</v>
      </c>
      <c r="AL13" s="11">
        <v>0</v>
      </c>
      <c r="AM13" s="11">
        <v>0</v>
      </c>
      <c r="AN13" s="11">
        <v>57.524000000000001</v>
      </c>
      <c r="AO13" s="11">
        <v>87.164000000000001</v>
      </c>
      <c r="AQ13" s="11">
        <v>46.884999999999998</v>
      </c>
      <c r="AR13" s="11">
        <v>5.42</v>
      </c>
      <c r="AS13" s="11">
        <v>0</v>
      </c>
      <c r="AT13" s="11">
        <v>0</v>
      </c>
      <c r="AU13" s="11">
        <v>0</v>
      </c>
      <c r="AV13" s="11">
        <v>0</v>
      </c>
      <c r="AW13" s="11">
        <v>0</v>
      </c>
      <c r="AX13" s="11">
        <v>0</v>
      </c>
      <c r="AY13" s="11">
        <v>0</v>
      </c>
      <c r="AZ13" s="11">
        <v>0</v>
      </c>
      <c r="BA13" s="11">
        <v>7.8390000000000004</v>
      </c>
      <c r="BB13" s="11">
        <v>53.780999999999999</v>
      </c>
      <c r="BD13" s="11">
        <f>SUMIFS('UT Base'!BE:BE,'UT Base'!$A:$A,$B13,'UT Base'!$B:$B,"South")/10^3</f>
        <v>40.94</v>
      </c>
      <c r="BE13" s="11">
        <f>SUMIFS('UT Base'!BF:BF,'UT Base'!$A:$A,$B13,'UT Base'!$B:$B,"South")/10^3</f>
        <v>2.2730000000000001</v>
      </c>
      <c r="BF13" s="11">
        <f>SUMIFS('UT Base'!BG:BG,'UT Base'!$A:$A,$B13,'UT Base'!$B:$B,"South")/10^3</f>
        <v>0</v>
      </c>
      <c r="BG13" s="11">
        <f>SUMIFS('UT Base'!BH:BH,'UT Base'!$A:$A,$B13,'UT Base'!$B:$B,"South")/10^3</f>
        <v>0</v>
      </c>
      <c r="BH13" s="11">
        <f>SUMIFS('UT Base'!BI:BI,'UT Base'!$A:$A,$B13,'UT Base'!$B:$B,"South")/10^3</f>
        <v>0</v>
      </c>
      <c r="BI13" s="11">
        <f>SUMIFS('UT Base'!BJ:BJ,'UT Base'!$A:$A,$B13,'UT Base'!$B:$B,"South")/10^3</f>
        <v>0</v>
      </c>
      <c r="BJ13" s="11">
        <f>SUMIFS('UT Base'!BK:BK,'UT Base'!$A:$A,$B13,'UT Base'!$B:$B,"South")/10^3</f>
        <v>0</v>
      </c>
      <c r="BK13" s="11">
        <f>SUMIFS('UT Base'!BL:BL,'UT Base'!$A:$A,$B13,'UT Base'!$B:$B,"South")/10^3</f>
        <v>0</v>
      </c>
      <c r="BL13" s="11">
        <f>SUMIFS('UT Base'!BM:BM,'UT Base'!$A:$A,$B13,'UT Base'!$B:$B,"South")/10^3</f>
        <v>0</v>
      </c>
      <c r="BM13" s="11">
        <f>SUMIFS('UT Base'!BN:BN,'UT Base'!$A:$A,$B13,'UT Base'!$B:$B,"South")/10^3</f>
        <v>17.013000000000002</v>
      </c>
      <c r="BN13" s="11">
        <f>SUMIFS('UT Base'!BO:BO,'UT Base'!$A:$A,$B13,'UT Base'!$B:$B,"South")/10^3</f>
        <v>106.58799999999999</v>
      </c>
      <c r="BO13" s="11">
        <f>SUMIFS('UT Base'!BP:BP,'UT Base'!$A:$A,$B13,'UT Base'!$B:$B,"South")/10^3</f>
        <v>92.584999999999994</v>
      </c>
      <c r="BQ13" s="11">
        <f>SUMIFS('UT Base'!BR:BR,'UT Base'!$A:$A,$B13,'UT Base'!$B:$B,"South")/10^3</f>
        <v>4.9530000000000003</v>
      </c>
      <c r="BR13" s="11">
        <f>SUMIFS('UT Base'!BS:BS,'UT Base'!$A:$A,$B13,'UT Base'!$B:$B,"South")/10^3</f>
        <v>0</v>
      </c>
      <c r="BS13" s="11">
        <f>SUMIFS('UT Base'!BT:BT,'UT Base'!$A:$A,$B13,'UT Base'!$B:$B,"South")/10^3</f>
        <v>0</v>
      </c>
      <c r="BT13" s="11">
        <f>SUMIFS('UT Base'!BU:BU,'UT Base'!$A:$A,$B13,'UT Base'!$B:$B,"South")/10^3</f>
        <v>0</v>
      </c>
      <c r="BU13" s="11">
        <f>SUMIFS('UT Base'!BV:BV,'UT Base'!$A:$A,$B13,'UT Base'!$B:$B,"South")/10^3</f>
        <v>0</v>
      </c>
      <c r="BV13" s="11">
        <f>SUMIFS('UT Base'!BW:BW,'UT Base'!$A:$A,$B13,'UT Base'!$B:$B,"South")/10^3</f>
        <v>0</v>
      </c>
      <c r="BW13" s="11">
        <f>SUMIFS('UT Base'!BX:BX,'UT Base'!$A:$A,$B13,'UT Base'!$B:$B,"South")/10^3</f>
        <v>0</v>
      </c>
      <c r="BX13" s="11">
        <f>SUMIFS('UT Base'!BY:BY,'UT Base'!$A:$A,$B13,'UT Base'!$B:$B,"South")/10^3</f>
        <v>0</v>
      </c>
      <c r="BY13" s="11">
        <f>SUMIFS('UT Base'!BZ:BZ,'UT Base'!$A:$A,$B13,'UT Base'!$B:$B,"South")/10^3</f>
        <v>0</v>
      </c>
      <c r="BZ13" s="11">
        <f>SUMIFS('UT Base'!CA:CA,'UT Base'!$A:$A,$B13,'UT Base'!$B:$B,"South")/10^3</f>
        <v>0</v>
      </c>
      <c r="CA13" s="11">
        <f>SUMIFS('UT Base'!CB:CB,'UT Base'!$A:$A,$B13,'UT Base'!$B:$B,"South")/10^3</f>
        <v>0</v>
      </c>
      <c r="CB13" s="11">
        <f>SUMIFS('UT Base'!CC:CC,'UT Base'!$A:$A,$B13,'UT Base'!$B:$B,"South")/10^3</f>
        <v>0</v>
      </c>
    </row>
    <row r="14" spans="2:80" ht="15.75" x14ac:dyDescent="0.25">
      <c r="B14" s="10" t="s">
        <v>110</v>
      </c>
      <c r="C14" s="43"/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2.3109999999999999</v>
      </c>
      <c r="N14" s="11">
        <v>0</v>
      </c>
      <c r="O14" s="11">
        <v>0</v>
      </c>
      <c r="Q14" s="11">
        <v>0</v>
      </c>
      <c r="R14" s="11">
        <v>0</v>
      </c>
      <c r="S14" s="11">
        <v>0</v>
      </c>
      <c r="T14" s="11">
        <v>0</v>
      </c>
      <c r="U14" s="11">
        <v>0</v>
      </c>
      <c r="V14" s="11">
        <v>0</v>
      </c>
      <c r="W14" s="11">
        <v>0</v>
      </c>
      <c r="X14" s="11">
        <v>0</v>
      </c>
      <c r="Y14" s="11">
        <v>0</v>
      </c>
      <c r="Z14" s="11">
        <v>0</v>
      </c>
      <c r="AA14" s="11">
        <v>0</v>
      </c>
      <c r="AB14" s="11">
        <v>0</v>
      </c>
      <c r="AD14" s="11">
        <v>0</v>
      </c>
      <c r="AE14" s="11">
        <v>0</v>
      </c>
      <c r="AF14" s="11">
        <v>0</v>
      </c>
      <c r="AG14" s="11">
        <v>0</v>
      </c>
      <c r="AH14" s="11">
        <v>0</v>
      </c>
      <c r="AI14" s="11">
        <v>0</v>
      </c>
      <c r="AJ14" s="11">
        <v>0</v>
      </c>
      <c r="AK14" s="11">
        <v>0</v>
      </c>
      <c r="AL14" s="11">
        <v>0</v>
      </c>
      <c r="AM14" s="11">
        <v>0</v>
      </c>
      <c r="AN14" s="11">
        <v>0</v>
      </c>
      <c r="AO14" s="11">
        <v>0</v>
      </c>
      <c r="AQ14" s="11">
        <v>0</v>
      </c>
      <c r="AR14" s="11">
        <v>0</v>
      </c>
      <c r="AS14" s="11">
        <v>0</v>
      </c>
      <c r="AT14" s="11">
        <v>0</v>
      </c>
      <c r="AU14" s="11">
        <v>0</v>
      </c>
      <c r="AV14" s="11">
        <v>0</v>
      </c>
      <c r="AW14" s="11">
        <v>0</v>
      </c>
      <c r="AX14" s="11">
        <v>0</v>
      </c>
      <c r="AY14" s="11">
        <v>0</v>
      </c>
      <c r="AZ14" s="11">
        <v>0</v>
      </c>
      <c r="BA14" s="11">
        <v>0</v>
      </c>
      <c r="BB14" s="11">
        <v>0</v>
      </c>
      <c r="BD14" s="11">
        <f>SUMIFS('UT Base'!BE:BE,'UT Base'!$A:$A,$B14,'UT Base'!$B:$B,"South")/10^3</f>
        <v>0</v>
      </c>
      <c r="BE14" s="11">
        <f>SUMIFS('UT Base'!BF:BF,'UT Base'!$A:$A,$B14,'UT Base'!$B:$B,"South")/10^3</f>
        <v>0</v>
      </c>
      <c r="BF14" s="11">
        <f>SUMIFS('UT Base'!BG:BG,'UT Base'!$A:$A,$B14,'UT Base'!$B:$B,"South")/10^3</f>
        <v>0</v>
      </c>
      <c r="BG14" s="11">
        <f>SUMIFS('UT Base'!BH:BH,'UT Base'!$A:$A,$B14,'UT Base'!$B:$B,"South")/10^3</f>
        <v>0</v>
      </c>
      <c r="BH14" s="11">
        <f>SUMIFS('UT Base'!BI:BI,'UT Base'!$A:$A,$B14,'UT Base'!$B:$B,"South")/10^3</f>
        <v>0</v>
      </c>
      <c r="BI14" s="11">
        <f>SUMIFS('UT Base'!BJ:BJ,'UT Base'!$A:$A,$B14,'UT Base'!$B:$B,"South")/10^3</f>
        <v>0</v>
      </c>
      <c r="BJ14" s="11">
        <f>SUMIFS('UT Base'!BK:BK,'UT Base'!$A:$A,$B14,'UT Base'!$B:$B,"South")/10^3</f>
        <v>0</v>
      </c>
      <c r="BK14" s="11">
        <f>SUMIFS('UT Base'!BL:BL,'UT Base'!$A:$A,$B14,'UT Base'!$B:$B,"South")/10^3</f>
        <v>0</v>
      </c>
      <c r="BL14" s="11">
        <f>SUMIFS('UT Base'!BM:BM,'UT Base'!$A:$A,$B14,'UT Base'!$B:$B,"South")/10^3</f>
        <v>0</v>
      </c>
      <c r="BM14" s="11">
        <f>SUMIFS('UT Base'!BN:BN,'UT Base'!$A:$A,$B14,'UT Base'!$B:$B,"South")/10^3</f>
        <v>0</v>
      </c>
      <c r="BN14" s="11">
        <f>SUMIFS('UT Base'!BO:BO,'UT Base'!$A:$A,$B14,'UT Base'!$B:$B,"South")/10^3</f>
        <v>0</v>
      </c>
      <c r="BO14" s="11">
        <f>SUMIFS('UT Base'!BP:BP,'UT Base'!$A:$A,$B14,'UT Base'!$B:$B,"South")/10^3</f>
        <v>0</v>
      </c>
      <c r="BQ14" s="11">
        <f>SUMIFS('UT Base'!BR:BR,'UT Base'!$A:$A,$B14,'UT Base'!$B:$B,"South")/10^3</f>
        <v>0</v>
      </c>
      <c r="BR14" s="11">
        <f>SUMIFS('UT Base'!BS:BS,'UT Base'!$A:$A,$B14,'UT Base'!$B:$B,"South")/10^3</f>
        <v>0</v>
      </c>
      <c r="BS14" s="11">
        <f>SUMIFS('UT Base'!BT:BT,'UT Base'!$A:$A,$B14,'UT Base'!$B:$B,"South")/10^3</f>
        <v>0</v>
      </c>
      <c r="BT14" s="11">
        <f>SUMIFS('UT Base'!BU:BU,'UT Base'!$A:$A,$B14,'UT Base'!$B:$B,"South")/10^3</f>
        <v>0</v>
      </c>
      <c r="BU14" s="11">
        <f>SUMIFS('UT Base'!BV:BV,'UT Base'!$A:$A,$B14,'UT Base'!$B:$B,"South")/10^3</f>
        <v>0</v>
      </c>
      <c r="BV14" s="11">
        <f>SUMIFS('UT Base'!BW:BW,'UT Base'!$A:$A,$B14,'UT Base'!$B:$B,"South")/10^3</f>
        <v>0</v>
      </c>
      <c r="BW14" s="11">
        <f>SUMIFS('UT Base'!BX:BX,'UT Base'!$A:$A,$B14,'UT Base'!$B:$B,"South")/10^3</f>
        <v>0</v>
      </c>
      <c r="BX14" s="11">
        <f>SUMIFS('UT Base'!BY:BY,'UT Base'!$A:$A,$B14,'UT Base'!$B:$B,"South")/10^3</f>
        <v>0</v>
      </c>
      <c r="BY14" s="11">
        <f>SUMIFS('UT Base'!BZ:BZ,'UT Base'!$A:$A,$B14,'UT Base'!$B:$B,"South")/10^3</f>
        <v>0</v>
      </c>
      <c r="BZ14" s="11">
        <f>SUMIFS('UT Base'!CA:CA,'UT Base'!$A:$A,$B14,'UT Base'!$B:$B,"South")/10^3</f>
        <v>0</v>
      </c>
      <c r="CA14" s="11">
        <f>SUMIFS('UT Base'!CB:CB,'UT Base'!$A:$A,$B14,'UT Base'!$B:$B,"South")/10^3</f>
        <v>0</v>
      </c>
      <c r="CB14" s="11">
        <f>SUMIFS('UT Base'!CC:CC,'UT Base'!$A:$A,$B14,'UT Base'!$B:$B,"South")/10^3</f>
        <v>0</v>
      </c>
    </row>
    <row r="15" spans="2:80" ht="15.75" x14ac:dyDescent="0.25">
      <c r="B15" s="10" t="s">
        <v>109</v>
      </c>
      <c r="C15" s="43"/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Q15" s="11">
        <v>0</v>
      </c>
      <c r="R15" s="11">
        <v>0</v>
      </c>
      <c r="S15" s="11">
        <v>0</v>
      </c>
      <c r="T15" s="11">
        <v>0</v>
      </c>
      <c r="U15" s="11">
        <v>0</v>
      </c>
      <c r="V15" s="11">
        <v>0</v>
      </c>
      <c r="W15" s="11">
        <v>0</v>
      </c>
      <c r="X15" s="11">
        <v>0</v>
      </c>
      <c r="Y15" s="11">
        <v>0</v>
      </c>
      <c r="Z15" s="11">
        <v>0</v>
      </c>
      <c r="AA15" s="11">
        <v>0</v>
      </c>
      <c r="AB15" s="11">
        <v>0</v>
      </c>
      <c r="AD15" s="11">
        <v>0</v>
      </c>
      <c r="AE15" s="11">
        <v>0</v>
      </c>
      <c r="AF15" s="11">
        <v>0</v>
      </c>
      <c r="AG15" s="11">
        <v>0</v>
      </c>
      <c r="AH15" s="11">
        <v>0</v>
      </c>
      <c r="AI15" s="11">
        <v>0</v>
      </c>
      <c r="AJ15" s="11">
        <v>0</v>
      </c>
      <c r="AK15" s="11">
        <v>0</v>
      </c>
      <c r="AL15" s="11">
        <v>0</v>
      </c>
      <c r="AM15" s="11">
        <v>0</v>
      </c>
      <c r="AN15" s="11">
        <v>0</v>
      </c>
      <c r="AO15" s="11">
        <v>0</v>
      </c>
      <c r="AQ15" s="11">
        <v>0</v>
      </c>
      <c r="AR15" s="11">
        <v>0</v>
      </c>
      <c r="AS15" s="11">
        <v>0</v>
      </c>
      <c r="AT15" s="11">
        <v>0</v>
      </c>
      <c r="AU15" s="11">
        <v>0</v>
      </c>
      <c r="AV15" s="11">
        <v>0</v>
      </c>
      <c r="AW15" s="11">
        <v>0</v>
      </c>
      <c r="AX15" s="11">
        <v>0</v>
      </c>
      <c r="AY15" s="11">
        <v>0</v>
      </c>
      <c r="AZ15" s="11">
        <v>0</v>
      </c>
      <c r="BA15" s="11">
        <v>0</v>
      </c>
      <c r="BB15" s="11">
        <v>0</v>
      </c>
      <c r="BD15" s="11">
        <f>SUMIFS('UT Base'!BE:BE,'UT Base'!$A:$A,$B15,'UT Base'!$B:$B,"South")/10^3</f>
        <v>0</v>
      </c>
      <c r="BE15" s="11">
        <f>SUMIFS('UT Base'!BF:BF,'UT Base'!$A:$A,$B15,'UT Base'!$B:$B,"South")/10^3</f>
        <v>0</v>
      </c>
      <c r="BF15" s="11">
        <f>SUMIFS('UT Base'!BG:BG,'UT Base'!$A:$A,$B15,'UT Base'!$B:$B,"South")/10^3</f>
        <v>0</v>
      </c>
      <c r="BG15" s="11">
        <f>SUMIFS('UT Base'!BH:BH,'UT Base'!$A:$A,$B15,'UT Base'!$B:$B,"South")/10^3</f>
        <v>0</v>
      </c>
      <c r="BH15" s="11">
        <f>SUMIFS('UT Base'!BI:BI,'UT Base'!$A:$A,$B15,'UT Base'!$B:$B,"South")/10^3</f>
        <v>0</v>
      </c>
      <c r="BI15" s="11">
        <f>SUMIFS('UT Base'!BJ:BJ,'UT Base'!$A:$A,$B15,'UT Base'!$B:$B,"South")/10^3</f>
        <v>0</v>
      </c>
      <c r="BJ15" s="11">
        <f>SUMIFS('UT Base'!BK:BK,'UT Base'!$A:$A,$B15,'UT Base'!$B:$B,"South")/10^3</f>
        <v>0</v>
      </c>
      <c r="BK15" s="11">
        <f>SUMIFS('UT Base'!BL:BL,'UT Base'!$A:$A,$B15,'UT Base'!$B:$B,"South")/10^3</f>
        <v>0</v>
      </c>
      <c r="BL15" s="11">
        <f>SUMIFS('UT Base'!BM:BM,'UT Base'!$A:$A,$B15,'UT Base'!$B:$B,"South")/10^3</f>
        <v>0</v>
      </c>
      <c r="BM15" s="11">
        <f>SUMIFS('UT Base'!BN:BN,'UT Base'!$A:$A,$B15,'UT Base'!$B:$B,"South")/10^3</f>
        <v>0</v>
      </c>
      <c r="BN15" s="11">
        <f>SUMIFS('UT Base'!BO:BO,'UT Base'!$A:$A,$B15,'UT Base'!$B:$B,"South")/10^3</f>
        <v>0</v>
      </c>
      <c r="BO15" s="11">
        <f>SUMIFS('UT Base'!BP:BP,'UT Base'!$A:$A,$B15,'UT Base'!$B:$B,"South")/10^3</f>
        <v>0</v>
      </c>
      <c r="BQ15" s="11">
        <f>SUMIFS('UT Base'!BR:BR,'UT Base'!$A:$A,$B15,'UT Base'!$B:$B,"South")/10^3</f>
        <v>0</v>
      </c>
      <c r="BR15" s="11">
        <f>SUMIFS('UT Base'!BS:BS,'UT Base'!$A:$A,$B15,'UT Base'!$B:$B,"South")/10^3</f>
        <v>0</v>
      </c>
      <c r="BS15" s="11">
        <f>SUMIFS('UT Base'!BT:BT,'UT Base'!$A:$A,$B15,'UT Base'!$B:$B,"South")/10^3</f>
        <v>0</v>
      </c>
      <c r="BT15" s="11">
        <f>SUMIFS('UT Base'!BU:BU,'UT Base'!$A:$A,$B15,'UT Base'!$B:$B,"South")/10^3</f>
        <v>0</v>
      </c>
      <c r="BU15" s="11">
        <f>SUMIFS('UT Base'!BV:BV,'UT Base'!$A:$A,$B15,'UT Base'!$B:$B,"South")/10^3</f>
        <v>0</v>
      </c>
      <c r="BV15" s="11">
        <f>SUMIFS('UT Base'!BW:BW,'UT Base'!$A:$A,$B15,'UT Base'!$B:$B,"South")/10^3</f>
        <v>0</v>
      </c>
      <c r="BW15" s="11">
        <f>SUMIFS('UT Base'!BX:BX,'UT Base'!$A:$A,$B15,'UT Base'!$B:$B,"South")/10^3</f>
        <v>0</v>
      </c>
      <c r="BX15" s="11">
        <f>SUMIFS('UT Base'!BY:BY,'UT Base'!$A:$A,$B15,'UT Base'!$B:$B,"South")/10^3</f>
        <v>0</v>
      </c>
      <c r="BY15" s="11">
        <f>SUMIFS('UT Base'!BZ:BZ,'UT Base'!$A:$A,$B15,'UT Base'!$B:$B,"South")/10^3</f>
        <v>0</v>
      </c>
      <c r="BZ15" s="11">
        <f>SUMIFS('UT Base'!CA:CA,'UT Base'!$A:$A,$B15,'UT Base'!$B:$B,"South")/10^3</f>
        <v>0</v>
      </c>
      <c r="CA15" s="11">
        <f>SUMIFS('UT Base'!CB:CB,'UT Base'!$A:$A,$B15,'UT Base'!$B:$B,"South")/10^3</f>
        <v>0</v>
      </c>
      <c r="CB15" s="11">
        <f>SUMIFS('UT Base'!CC:CC,'UT Base'!$A:$A,$B15,'UT Base'!$B:$B,"South")/10^3</f>
        <v>0</v>
      </c>
    </row>
    <row r="16" spans="2:80" ht="15.75" x14ac:dyDescent="0.25">
      <c r="B16" s="8" t="s">
        <v>106</v>
      </c>
      <c r="C16" s="43"/>
      <c r="D16" s="9">
        <v>73.284000000000006</v>
      </c>
      <c r="E16" s="9">
        <v>93.19</v>
      </c>
      <c r="F16" s="9">
        <v>99.643000000000001</v>
      </c>
      <c r="G16" s="9">
        <v>97.588999999999999</v>
      </c>
      <c r="H16" s="9">
        <v>92.724000000000004</v>
      </c>
      <c r="I16" s="9">
        <v>93.533000000000001</v>
      </c>
      <c r="J16" s="9">
        <v>79.986000000000004</v>
      </c>
      <c r="K16" s="9">
        <v>78.66</v>
      </c>
      <c r="L16" s="9">
        <v>76.56</v>
      </c>
      <c r="M16" s="9">
        <v>74.11</v>
      </c>
      <c r="N16" s="9">
        <v>67.53</v>
      </c>
      <c r="O16" s="9">
        <v>61.183</v>
      </c>
      <c r="Q16" s="9">
        <v>73.02</v>
      </c>
      <c r="R16" s="9">
        <v>69.811000000000007</v>
      </c>
      <c r="S16" s="9">
        <v>77.704999999999998</v>
      </c>
      <c r="T16" s="9">
        <v>70.215999999999994</v>
      </c>
      <c r="U16" s="9">
        <v>78.858999999999995</v>
      </c>
      <c r="V16" s="9">
        <v>75.727000000000004</v>
      </c>
      <c r="W16" s="9">
        <v>74.613</v>
      </c>
      <c r="X16" s="9">
        <v>80.644999999999996</v>
      </c>
      <c r="Y16" s="9">
        <v>64.617999999999995</v>
      </c>
      <c r="Z16" s="9">
        <v>64.069000000000003</v>
      </c>
      <c r="AA16" s="9">
        <v>51.814999999999998</v>
      </c>
      <c r="AB16" s="9">
        <v>62.14</v>
      </c>
      <c r="AD16" s="9">
        <v>54.661999999999999</v>
      </c>
      <c r="AE16" s="9">
        <v>71.673000000000002</v>
      </c>
      <c r="AF16" s="9">
        <v>77.314999999999998</v>
      </c>
      <c r="AG16" s="9">
        <v>85.995999999999995</v>
      </c>
      <c r="AH16" s="9">
        <v>71.602000000000004</v>
      </c>
      <c r="AI16" s="9">
        <v>86.921999999999997</v>
      </c>
      <c r="AJ16" s="9">
        <v>93.614000000000004</v>
      </c>
      <c r="AK16" s="9">
        <v>98.674999999999997</v>
      </c>
      <c r="AL16" s="9">
        <v>98.942999999999998</v>
      </c>
      <c r="AM16" s="9">
        <v>104.337</v>
      </c>
      <c r="AN16" s="9">
        <v>98.444999999999993</v>
      </c>
      <c r="AO16" s="9">
        <v>96.793999999999997</v>
      </c>
      <c r="AQ16" s="9">
        <v>90.64</v>
      </c>
      <c r="AR16" s="9">
        <v>90.762</v>
      </c>
      <c r="AS16" s="9">
        <v>101.026</v>
      </c>
      <c r="AT16" s="9">
        <v>101.752</v>
      </c>
      <c r="AU16" s="9">
        <v>106.42700000000001</v>
      </c>
      <c r="AV16" s="9">
        <v>104.621</v>
      </c>
      <c r="AW16" s="9">
        <v>114.111</v>
      </c>
      <c r="AX16" s="9">
        <v>119.176</v>
      </c>
      <c r="AY16" s="9">
        <v>124.95399999999999</v>
      </c>
      <c r="AZ16" s="9">
        <v>114.232</v>
      </c>
      <c r="BA16" s="9">
        <v>110.89700000000001</v>
      </c>
      <c r="BB16" s="9">
        <v>103.611</v>
      </c>
      <c r="BD16" s="9">
        <f>SUMIFS('UT Base'!BE:BE,'UT Base'!$A:$A,$B16,'UT Base'!$B:$B,"South")/10^3</f>
        <v>113.64400000000001</v>
      </c>
      <c r="BE16" s="9">
        <f>SUMIFS('UT Base'!BF:BF,'UT Base'!$A:$A,$B16,'UT Base'!$B:$B,"South")/10^3</f>
        <v>112.708</v>
      </c>
      <c r="BF16" s="9">
        <f>SUMIFS('UT Base'!BG:BG,'UT Base'!$A:$A,$B16,'UT Base'!$B:$B,"South")/10^3</f>
        <v>96.084000000000003</v>
      </c>
      <c r="BG16" s="9">
        <f>SUMIFS('UT Base'!BH:BH,'UT Base'!$A:$A,$B16,'UT Base'!$B:$B,"South")/10^3</f>
        <v>118.35899999999999</v>
      </c>
      <c r="BH16" s="9">
        <f>SUMIFS('UT Base'!BI:BI,'UT Base'!$A:$A,$B16,'UT Base'!$B:$B,"South")/10^3</f>
        <v>119.74</v>
      </c>
      <c r="BI16" s="9">
        <f>SUMIFS('UT Base'!BJ:BJ,'UT Base'!$A:$A,$B16,'UT Base'!$B:$B,"South")/10^3</f>
        <v>129.90100000000001</v>
      </c>
      <c r="BJ16" s="9">
        <f>SUMIFS('UT Base'!BK:BK,'UT Base'!$A:$A,$B16,'UT Base'!$B:$B,"South")/10^3</f>
        <v>134.31700000000001</v>
      </c>
      <c r="BK16" s="9">
        <f>SUMIFS('UT Base'!BL:BL,'UT Base'!$A:$A,$B16,'UT Base'!$B:$B,"South")/10^3</f>
        <v>125.444</v>
      </c>
      <c r="BL16" s="9">
        <f>SUMIFS('UT Base'!BM:BM,'UT Base'!$A:$A,$B16,'UT Base'!$B:$B,"South")/10^3</f>
        <v>127.172</v>
      </c>
      <c r="BM16" s="9">
        <f>SUMIFS('UT Base'!BN:BN,'UT Base'!$A:$A,$B16,'UT Base'!$B:$B,"South")/10^3</f>
        <v>123.976</v>
      </c>
      <c r="BN16" s="9">
        <f>SUMIFS('UT Base'!BO:BO,'UT Base'!$A:$A,$B16,'UT Base'!$B:$B,"South")/10^3</f>
        <v>120.098</v>
      </c>
      <c r="BO16" s="9">
        <f>SUMIFS('UT Base'!BP:BP,'UT Base'!$A:$A,$B16,'UT Base'!$B:$B,"South")/10^3</f>
        <v>106.196</v>
      </c>
      <c r="BQ16" s="9">
        <f>SUMIFS('UT Base'!BR:BR,'UT Base'!$A:$A,$B16,'UT Base'!$B:$B,"South")/10^3</f>
        <v>110.57299999999999</v>
      </c>
      <c r="BR16" s="9">
        <f>SUMIFS('UT Base'!BS:BS,'UT Base'!$A:$A,$B16,'UT Base'!$B:$B,"South")/10^3</f>
        <v>124.471</v>
      </c>
      <c r="BS16" s="9">
        <f>SUMIFS('UT Base'!BT:BT,'UT Base'!$A:$A,$B16,'UT Base'!$B:$B,"South")/10^3</f>
        <v>115.48399999999999</v>
      </c>
      <c r="BT16" s="9">
        <f>SUMIFS('UT Base'!BU:BU,'UT Base'!$A:$A,$B16,'UT Base'!$B:$B,"South")/10^3</f>
        <v>125.248</v>
      </c>
      <c r="BU16" s="9">
        <f>SUMIFS('UT Base'!BV:BV,'UT Base'!$A:$A,$B16,'UT Base'!$B:$B,"South")/10^3</f>
        <v>118.461</v>
      </c>
      <c r="BV16" s="9">
        <f>SUMIFS('UT Base'!BW:BW,'UT Base'!$A:$A,$B16,'UT Base'!$B:$B,"South")/10^3</f>
        <v>108.776</v>
      </c>
      <c r="BW16" s="9">
        <f>SUMIFS('UT Base'!BX:BX,'UT Base'!$A:$A,$B16,'UT Base'!$B:$B,"South")/10^3</f>
        <v>0</v>
      </c>
      <c r="BX16" s="9">
        <f>SUMIFS('UT Base'!BY:BY,'UT Base'!$A:$A,$B16,'UT Base'!$B:$B,"South")/10^3</f>
        <v>0</v>
      </c>
      <c r="BY16" s="9">
        <f>SUMIFS('UT Base'!BZ:BZ,'UT Base'!$A:$A,$B16,'UT Base'!$B:$B,"South")/10^3</f>
        <v>0</v>
      </c>
      <c r="BZ16" s="9">
        <f>SUMIFS('UT Base'!CA:CA,'UT Base'!$A:$A,$B16,'UT Base'!$B:$B,"South")/10^3</f>
        <v>0</v>
      </c>
      <c r="CA16" s="9">
        <f>SUMIFS('UT Base'!CB:CB,'UT Base'!$A:$A,$B16,'UT Base'!$B:$B,"South")/10^3</f>
        <v>0</v>
      </c>
      <c r="CB16" s="9">
        <f>SUMIFS('UT Base'!CC:CC,'UT Base'!$A:$A,$B16,'UT Base'!$B:$B,"South")/10^3</f>
        <v>0</v>
      </c>
    </row>
    <row r="17" spans="2:80" ht="15.75" x14ac:dyDescent="0.25">
      <c r="B17" s="8" t="s">
        <v>190</v>
      </c>
      <c r="C17" s="43"/>
      <c r="D17" s="9">
        <f t="shared" ref="D17:O17" si="34">SUM(D18:D21)</f>
        <v>566.41100000000006</v>
      </c>
      <c r="E17" s="9">
        <f t="shared" si="34"/>
        <v>556.89700000000005</v>
      </c>
      <c r="F17" s="9">
        <f t="shared" si="34"/>
        <v>636.86500000000001</v>
      </c>
      <c r="G17" s="9">
        <f t="shared" si="34"/>
        <v>626.56200000000001</v>
      </c>
      <c r="H17" s="9">
        <f t="shared" si="34"/>
        <v>693.66899999999998</v>
      </c>
      <c r="I17" s="9">
        <f t="shared" si="34"/>
        <v>738.346</v>
      </c>
      <c r="J17" s="9">
        <f t="shared" si="34"/>
        <v>818.25199999999995</v>
      </c>
      <c r="K17" s="9">
        <f t="shared" si="34"/>
        <v>843.14800000000014</v>
      </c>
      <c r="L17" s="9">
        <f t="shared" si="34"/>
        <v>761.13499999999999</v>
      </c>
      <c r="M17" s="9">
        <f t="shared" si="34"/>
        <v>757.34400000000005</v>
      </c>
      <c r="N17" s="9">
        <f t="shared" si="34"/>
        <v>716.87299999999993</v>
      </c>
      <c r="O17" s="9">
        <f t="shared" si="34"/>
        <v>653.29200000000003</v>
      </c>
      <c r="Q17" s="9">
        <f t="shared" ref="Q17:AB17" si="35">SUM(Q18:Q21)</f>
        <v>715.54700000000003</v>
      </c>
      <c r="R17" s="9">
        <f t="shared" si="35"/>
        <v>650.35</v>
      </c>
      <c r="S17" s="9">
        <f t="shared" si="35"/>
        <v>714.09699999999998</v>
      </c>
      <c r="T17" s="9">
        <f t="shared" si="35"/>
        <v>705.43500000000006</v>
      </c>
      <c r="U17" s="9">
        <f t="shared" si="35"/>
        <v>807.22299999999996</v>
      </c>
      <c r="V17" s="9">
        <f t="shared" si="35"/>
        <v>794.63599999999997</v>
      </c>
      <c r="W17" s="9">
        <f t="shared" si="35"/>
        <v>868.06299999999999</v>
      </c>
      <c r="X17" s="9">
        <f t="shared" si="35"/>
        <v>875.25699999999995</v>
      </c>
      <c r="Y17" s="9">
        <f t="shared" si="35"/>
        <v>864.11400000000003</v>
      </c>
      <c r="Z17" s="9">
        <f t="shared" si="35"/>
        <v>886.56500000000005</v>
      </c>
      <c r="AA17" s="9">
        <f t="shared" si="35"/>
        <v>789.83500000000004</v>
      </c>
      <c r="AB17" s="9">
        <f t="shared" si="35"/>
        <v>795.07099999999991</v>
      </c>
      <c r="AD17" s="9">
        <f t="shared" ref="AD17:AO17" si="36">SUM(AD18:AD21)</f>
        <v>773.52599999999995</v>
      </c>
      <c r="AE17" s="9">
        <f t="shared" si="36"/>
        <v>757.67800000000011</v>
      </c>
      <c r="AF17" s="9">
        <f t="shared" si="36"/>
        <v>758.29099999999994</v>
      </c>
      <c r="AG17" s="9">
        <f t="shared" si="36"/>
        <v>747.43399999999997</v>
      </c>
      <c r="AH17" s="9">
        <f t="shared" si="36"/>
        <v>769.34800000000007</v>
      </c>
      <c r="AI17" s="9">
        <f t="shared" si="36"/>
        <v>807.06200000000001</v>
      </c>
      <c r="AJ17" s="9">
        <f t="shared" si="36"/>
        <v>819.87900000000002</v>
      </c>
      <c r="AK17" s="9">
        <f t="shared" si="36"/>
        <v>858.2829999999999</v>
      </c>
      <c r="AL17" s="9">
        <f t="shared" si="36"/>
        <v>822.96899999999994</v>
      </c>
      <c r="AM17" s="9">
        <f t="shared" si="36"/>
        <v>851.62899999999991</v>
      </c>
      <c r="AN17" s="9">
        <f t="shared" si="36"/>
        <v>799.66300000000001</v>
      </c>
      <c r="AO17" s="9">
        <f t="shared" si="36"/>
        <v>791.68600000000004</v>
      </c>
      <c r="AQ17" s="9">
        <f t="shared" ref="AQ17:BB17" si="37">SUM(AQ18:AQ21)</f>
        <v>687.58600000000001</v>
      </c>
      <c r="AR17" s="9">
        <f t="shared" si="37"/>
        <v>616.00600000000009</v>
      </c>
      <c r="AS17" s="9">
        <f t="shared" si="37"/>
        <v>682.2890000000001</v>
      </c>
      <c r="AT17" s="9">
        <f t="shared" si="37"/>
        <v>740.77800000000002</v>
      </c>
      <c r="AU17" s="9">
        <f t="shared" si="37"/>
        <v>759.57400000000007</v>
      </c>
      <c r="AV17" s="9">
        <f t="shared" si="37"/>
        <v>812.64099999999996</v>
      </c>
      <c r="AW17" s="9">
        <f t="shared" si="37"/>
        <v>853.06700000000001</v>
      </c>
      <c r="AX17" s="9">
        <f t="shared" si="37"/>
        <v>894.11200000000008</v>
      </c>
      <c r="AY17" s="9">
        <f t="shared" si="37"/>
        <v>831.36200000000008</v>
      </c>
      <c r="AZ17" s="9">
        <f t="shared" si="37"/>
        <v>837.60500000000002</v>
      </c>
      <c r="BA17" s="9">
        <f t="shared" si="37"/>
        <v>750.08500000000004</v>
      </c>
      <c r="BB17" s="9">
        <f t="shared" si="37"/>
        <v>576.73599999999999</v>
      </c>
      <c r="BD17" s="9">
        <f t="shared" ref="BD17:BO17" si="38">SUM(BD18:BD21)</f>
        <v>624.00599999999997</v>
      </c>
      <c r="BE17" s="9">
        <f t="shared" si="38"/>
        <v>643.66600000000005</v>
      </c>
      <c r="BF17" s="9">
        <f t="shared" si="38"/>
        <v>479.15199999999999</v>
      </c>
      <c r="BG17" s="9">
        <f t="shared" si="38"/>
        <v>625.11099999999999</v>
      </c>
      <c r="BH17" s="9">
        <f t="shared" si="38"/>
        <v>614.14700000000005</v>
      </c>
      <c r="BI17" s="9">
        <f t="shared" si="38"/>
        <v>603.46699999999998</v>
      </c>
      <c r="BJ17" s="9">
        <f t="shared" si="38"/>
        <v>719.77800000000002</v>
      </c>
      <c r="BK17" s="9">
        <f t="shared" si="38"/>
        <v>755.17600000000004</v>
      </c>
      <c r="BL17" s="9">
        <f t="shared" si="38"/>
        <v>749.58400000000006</v>
      </c>
      <c r="BM17" s="9">
        <f t="shared" si="38"/>
        <v>544.39700000000005</v>
      </c>
      <c r="BN17" s="9">
        <f t="shared" si="38"/>
        <v>487.62099999999998</v>
      </c>
      <c r="BO17" s="9">
        <f t="shared" si="38"/>
        <v>486.55200000000002</v>
      </c>
      <c r="BQ17" s="9">
        <f t="shared" ref="BQ17" si="39">SUM(BQ18:BQ21)</f>
        <v>574.95600000000002</v>
      </c>
      <c r="BR17" s="9">
        <f t="shared" ref="BR17" si="40">SUM(BR18:BR21)</f>
        <v>646.95800000000008</v>
      </c>
      <c r="BS17" s="9">
        <f t="shared" ref="BS17" si="41">SUM(BS18:BS21)</f>
        <v>725.04</v>
      </c>
      <c r="BT17" s="9">
        <f t="shared" ref="BT17" si="42">SUM(BT18:BT21)</f>
        <v>727.32600000000002</v>
      </c>
      <c r="BU17" s="9">
        <f t="shared" ref="BU17" si="43">SUM(BU18:BU21)</f>
        <v>785.88499999999999</v>
      </c>
      <c r="BV17" s="9">
        <f t="shared" ref="BV17" si="44">SUM(BV18:BV21)</f>
        <v>706.25599999999997</v>
      </c>
      <c r="BW17" s="9">
        <f t="shared" ref="BW17" si="45">SUM(BW18:BW21)</f>
        <v>0</v>
      </c>
      <c r="BX17" s="9">
        <f t="shared" ref="BX17" si="46">SUM(BX18:BX21)</f>
        <v>0</v>
      </c>
      <c r="BY17" s="9">
        <f t="shared" ref="BY17" si="47">SUM(BY18:BY21)</f>
        <v>0</v>
      </c>
      <c r="BZ17" s="9">
        <f t="shared" ref="BZ17" si="48">SUM(BZ18:BZ21)</f>
        <v>0</v>
      </c>
      <c r="CA17" s="9">
        <f t="shared" ref="CA17" si="49">SUM(CA18:CA21)</f>
        <v>0</v>
      </c>
      <c r="CB17" s="9">
        <f t="shared" ref="CB17" si="50">SUM(CB18:CB21)</f>
        <v>0</v>
      </c>
    </row>
    <row r="18" spans="2:80" ht="15.75" x14ac:dyDescent="0.25">
      <c r="B18" s="10" t="s">
        <v>117</v>
      </c>
      <c r="C18" s="43"/>
      <c r="D18" s="11">
        <v>245.291</v>
      </c>
      <c r="E18" s="11">
        <v>280.88200000000001</v>
      </c>
      <c r="F18" s="11">
        <v>294.06400000000002</v>
      </c>
      <c r="G18" s="11">
        <v>269.53199999999998</v>
      </c>
      <c r="H18" s="11">
        <v>271.71699999999998</v>
      </c>
      <c r="I18" s="11">
        <v>292.23700000000002</v>
      </c>
      <c r="J18" s="11">
        <v>300.24799999999999</v>
      </c>
      <c r="K18" s="11">
        <v>301.858</v>
      </c>
      <c r="L18" s="11">
        <v>283.62099999999998</v>
      </c>
      <c r="M18" s="11">
        <v>288.64800000000002</v>
      </c>
      <c r="N18" s="11">
        <v>269.57900000000001</v>
      </c>
      <c r="O18" s="11">
        <v>232.73</v>
      </c>
      <c r="Q18" s="11">
        <v>247.35400000000001</v>
      </c>
      <c r="R18" s="11">
        <v>229.65199999999999</v>
      </c>
      <c r="S18" s="11">
        <v>254.23699999999999</v>
      </c>
      <c r="T18" s="11">
        <v>241.363</v>
      </c>
      <c r="U18" s="11">
        <v>273.90600000000001</v>
      </c>
      <c r="V18" s="11">
        <v>261.33600000000001</v>
      </c>
      <c r="W18" s="11">
        <v>328.93200000000002</v>
      </c>
      <c r="X18" s="11">
        <v>334.53199999999998</v>
      </c>
      <c r="Y18" s="11">
        <v>329.464</v>
      </c>
      <c r="Z18" s="11">
        <v>351.464</v>
      </c>
      <c r="AA18" s="11">
        <v>290.24099999999999</v>
      </c>
      <c r="AB18" s="11">
        <v>276.08999999999997</v>
      </c>
      <c r="AD18" s="11">
        <v>263.42899999999997</v>
      </c>
      <c r="AE18" s="11">
        <v>286.30900000000003</v>
      </c>
      <c r="AF18" s="11">
        <v>305.23099999999999</v>
      </c>
      <c r="AG18" s="11">
        <v>256.03899999999999</v>
      </c>
      <c r="AH18" s="11">
        <v>245.28200000000001</v>
      </c>
      <c r="AI18" s="11">
        <v>276.26100000000002</v>
      </c>
      <c r="AJ18" s="11">
        <v>295.01900000000001</v>
      </c>
      <c r="AK18" s="11">
        <v>290.274</v>
      </c>
      <c r="AL18" s="11">
        <v>282.03899999999999</v>
      </c>
      <c r="AM18" s="11">
        <v>280.03899999999999</v>
      </c>
      <c r="AN18" s="11">
        <v>265.96199999999999</v>
      </c>
      <c r="AO18" s="11">
        <v>269.85500000000002</v>
      </c>
      <c r="AQ18" s="11">
        <v>271.74700000000001</v>
      </c>
      <c r="AR18" s="11">
        <v>272.49200000000002</v>
      </c>
      <c r="AS18" s="11">
        <v>287.42200000000003</v>
      </c>
      <c r="AT18" s="11">
        <v>305.56900000000002</v>
      </c>
      <c r="AU18" s="11">
        <v>301.96800000000002</v>
      </c>
      <c r="AV18" s="11">
        <v>302.25</v>
      </c>
      <c r="AW18" s="11">
        <v>321.62099999999998</v>
      </c>
      <c r="AX18" s="11">
        <v>330.03500000000003</v>
      </c>
      <c r="AY18" s="11">
        <v>305.88600000000002</v>
      </c>
      <c r="AZ18" s="11">
        <v>325.286</v>
      </c>
      <c r="BA18" s="11">
        <v>288.99400000000003</v>
      </c>
      <c r="BB18" s="11">
        <v>280.26100000000002</v>
      </c>
      <c r="BD18" s="11">
        <f>SUMIFS('UT Base'!BE:BE,'UT Base'!$A:$A,$B18,'UT Base'!$B:$B,"South")/10^3</f>
        <v>280.78699999999998</v>
      </c>
      <c r="BE18" s="11">
        <f>SUMIFS('UT Base'!BF:BF,'UT Base'!$A:$A,$B18,'UT Base'!$B:$B,"South")/10^3</f>
        <v>276.65699999999998</v>
      </c>
      <c r="BF18" s="11">
        <f>SUMIFS('UT Base'!BG:BG,'UT Base'!$A:$A,$B18,'UT Base'!$B:$B,"South")/10^3</f>
        <v>172.07599999999999</v>
      </c>
      <c r="BG18" s="11">
        <f>SUMIFS('UT Base'!BH:BH,'UT Base'!$A:$A,$B18,'UT Base'!$B:$B,"South")/10^3</f>
        <v>200.98500000000001</v>
      </c>
      <c r="BH18" s="11">
        <f>SUMIFS('UT Base'!BI:BI,'UT Base'!$A:$A,$B18,'UT Base'!$B:$B,"South")/10^3</f>
        <v>225.547</v>
      </c>
      <c r="BI18" s="11">
        <f>SUMIFS('UT Base'!BJ:BJ,'UT Base'!$A:$A,$B18,'UT Base'!$B:$B,"South")/10^3</f>
        <v>246.58</v>
      </c>
      <c r="BJ18" s="11">
        <f>SUMIFS('UT Base'!BK:BK,'UT Base'!$A:$A,$B18,'UT Base'!$B:$B,"South")/10^3</f>
        <v>259.77300000000002</v>
      </c>
      <c r="BK18" s="11">
        <f>SUMIFS('UT Base'!BL:BL,'UT Base'!$A:$A,$B18,'UT Base'!$B:$B,"South")/10^3</f>
        <v>256.76600000000002</v>
      </c>
      <c r="BL18" s="11">
        <f>SUMIFS('UT Base'!BM:BM,'UT Base'!$A:$A,$B18,'UT Base'!$B:$B,"South")/10^3</f>
        <v>262.11500000000001</v>
      </c>
      <c r="BM18" s="11">
        <f>SUMIFS('UT Base'!BN:BN,'UT Base'!$A:$A,$B18,'UT Base'!$B:$B,"South")/10^3</f>
        <v>276.702</v>
      </c>
      <c r="BN18" s="11">
        <f>SUMIFS('UT Base'!BO:BO,'UT Base'!$A:$A,$B18,'UT Base'!$B:$B,"South")/10^3</f>
        <v>268.245</v>
      </c>
      <c r="BO18" s="11">
        <f>SUMIFS('UT Base'!BP:BP,'UT Base'!$A:$A,$B18,'UT Base'!$B:$B,"South")/10^3</f>
        <v>242.09100000000001</v>
      </c>
      <c r="BQ18" s="11">
        <f>SUMIFS('UT Base'!BR:BR,'UT Base'!$A:$A,$B18,'UT Base'!$B:$B,"South")/10^3</f>
        <v>259.87299999999999</v>
      </c>
      <c r="BR18" s="11">
        <f>SUMIFS('UT Base'!BS:BS,'UT Base'!$A:$A,$B18,'UT Base'!$B:$B,"South")/10^3</f>
        <v>266.78800000000001</v>
      </c>
      <c r="BS18" s="11">
        <f>SUMIFS('UT Base'!BT:BT,'UT Base'!$A:$A,$B18,'UT Base'!$B:$B,"South")/10^3</f>
        <v>272.17700000000002</v>
      </c>
      <c r="BT18" s="11">
        <f>SUMIFS('UT Base'!BU:BU,'UT Base'!$A:$A,$B18,'UT Base'!$B:$B,"South")/10^3</f>
        <v>247.654</v>
      </c>
      <c r="BU18" s="11">
        <f>SUMIFS('UT Base'!BV:BV,'UT Base'!$A:$A,$B18,'UT Base'!$B:$B,"South")/10^3</f>
        <v>281.95100000000002</v>
      </c>
      <c r="BV18" s="11">
        <f>SUMIFS('UT Base'!BW:BW,'UT Base'!$A:$A,$B18,'UT Base'!$B:$B,"South")/10^3</f>
        <v>257.29599999999999</v>
      </c>
      <c r="BW18" s="11">
        <f>SUMIFS('UT Base'!BX:BX,'UT Base'!$A:$A,$B18,'UT Base'!$B:$B,"South")/10^3</f>
        <v>0</v>
      </c>
      <c r="BX18" s="11">
        <f>SUMIFS('UT Base'!BY:BY,'UT Base'!$A:$A,$B18,'UT Base'!$B:$B,"South")/10^3</f>
        <v>0</v>
      </c>
      <c r="BY18" s="11">
        <f>SUMIFS('UT Base'!BZ:BZ,'UT Base'!$A:$A,$B18,'UT Base'!$B:$B,"South")/10^3</f>
        <v>0</v>
      </c>
      <c r="BZ18" s="11">
        <f>SUMIFS('UT Base'!CA:CA,'UT Base'!$A:$A,$B18,'UT Base'!$B:$B,"South")/10^3</f>
        <v>0</v>
      </c>
      <c r="CA18" s="11">
        <f>SUMIFS('UT Base'!CB:CB,'UT Base'!$A:$A,$B18,'UT Base'!$B:$B,"South")/10^3</f>
        <v>0</v>
      </c>
      <c r="CB18" s="11">
        <f>SUMIFS('UT Base'!CC:CC,'UT Base'!$A:$A,$B18,'UT Base'!$B:$B,"South")/10^3</f>
        <v>0</v>
      </c>
    </row>
    <row r="19" spans="2:80" ht="15.75" x14ac:dyDescent="0.25">
      <c r="B19" s="10" t="s">
        <v>114</v>
      </c>
      <c r="C19" s="43"/>
      <c r="D19" s="11">
        <v>45.322000000000003</v>
      </c>
      <c r="E19" s="11">
        <v>47.828000000000003</v>
      </c>
      <c r="F19" s="11">
        <v>64.436000000000007</v>
      </c>
      <c r="G19" s="11">
        <v>64.503</v>
      </c>
      <c r="H19" s="11">
        <v>82.876000000000005</v>
      </c>
      <c r="I19" s="11">
        <v>90.808000000000007</v>
      </c>
      <c r="J19" s="11">
        <v>129.744</v>
      </c>
      <c r="K19" s="11">
        <v>131.49199999999999</v>
      </c>
      <c r="L19" s="11">
        <v>123.536</v>
      </c>
      <c r="M19" s="11">
        <v>134.66800000000001</v>
      </c>
      <c r="N19" s="11">
        <v>119.172</v>
      </c>
      <c r="O19" s="11">
        <v>116.38</v>
      </c>
      <c r="Q19" s="11">
        <v>121.27200000000001</v>
      </c>
      <c r="R19" s="11">
        <v>78.311999999999998</v>
      </c>
      <c r="S19" s="11">
        <v>109.82</v>
      </c>
      <c r="T19" s="11">
        <v>123.256</v>
      </c>
      <c r="U19" s="11">
        <v>143.63200000000001</v>
      </c>
      <c r="V19" s="11">
        <v>136.928</v>
      </c>
      <c r="W19" s="11">
        <v>138.18799999999999</v>
      </c>
      <c r="X19" s="11">
        <v>139.476</v>
      </c>
      <c r="Y19" s="11">
        <v>147.08799999999999</v>
      </c>
      <c r="Z19" s="11">
        <v>147.35599999999999</v>
      </c>
      <c r="AA19" s="11">
        <v>134.036</v>
      </c>
      <c r="AB19" s="11">
        <v>153.08000000000001</v>
      </c>
      <c r="AD19" s="11">
        <v>143.55099999999999</v>
      </c>
      <c r="AE19" s="11">
        <v>127.376</v>
      </c>
      <c r="AF19" s="11">
        <v>76.132000000000005</v>
      </c>
      <c r="AG19" s="11">
        <v>101.592</v>
      </c>
      <c r="AH19" s="11">
        <v>97.188000000000002</v>
      </c>
      <c r="AI19" s="11">
        <v>154.34399999999999</v>
      </c>
      <c r="AJ19" s="11">
        <v>131.16399999999999</v>
      </c>
      <c r="AK19" s="11">
        <v>171.33799999999999</v>
      </c>
      <c r="AL19" s="11">
        <v>142.01599999999999</v>
      </c>
      <c r="AM19" s="11">
        <v>159.96799999999999</v>
      </c>
      <c r="AN19" s="11">
        <v>140.54</v>
      </c>
      <c r="AO19" s="11">
        <v>150.36000000000001</v>
      </c>
      <c r="AQ19" s="11">
        <v>132.72</v>
      </c>
      <c r="AR19" s="11">
        <v>123.28</v>
      </c>
      <c r="AS19" s="11">
        <v>135.744</v>
      </c>
      <c r="AT19" s="11">
        <v>109.916</v>
      </c>
      <c r="AU19" s="11">
        <v>119.64400000000001</v>
      </c>
      <c r="AV19" s="11">
        <v>124.28</v>
      </c>
      <c r="AW19" s="11">
        <v>101.36799999999999</v>
      </c>
      <c r="AX19" s="11">
        <v>138.30799999999999</v>
      </c>
      <c r="AY19" s="11">
        <v>132.744</v>
      </c>
      <c r="AZ19" s="11">
        <v>140.72</v>
      </c>
      <c r="BA19" s="11">
        <v>142.20400000000001</v>
      </c>
      <c r="BB19" s="11">
        <v>135.38800000000001</v>
      </c>
      <c r="BD19" s="11">
        <f>SUMIFS('UT Base'!BE:BE,'UT Base'!$A:$A,$B19,'UT Base'!$B:$B,"South")/10^3</f>
        <v>125.13200000000001</v>
      </c>
      <c r="BE19" s="11">
        <f>SUMIFS('UT Base'!BF:BF,'UT Base'!$A:$A,$B19,'UT Base'!$B:$B,"South")/10^3</f>
        <v>68.468000000000004</v>
      </c>
      <c r="BF19" s="11">
        <f>SUMIFS('UT Base'!BG:BG,'UT Base'!$A:$A,$B19,'UT Base'!$B:$B,"South")/10^3</f>
        <v>78.962000000000003</v>
      </c>
      <c r="BG19" s="11">
        <f>SUMIFS('UT Base'!BH:BH,'UT Base'!$A:$A,$B19,'UT Base'!$B:$B,"South")/10^3</f>
        <v>36.43</v>
      </c>
      <c r="BH19" s="11">
        <f>SUMIFS('UT Base'!BI:BI,'UT Base'!$A:$A,$B19,'UT Base'!$B:$B,"South")/10^3</f>
        <v>80</v>
      </c>
      <c r="BI19" s="11">
        <f>SUMIFS('UT Base'!BJ:BJ,'UT Base'!$A:$A,$B19,'UT Base'!$B:$B,"South")/10^3</f>
        <v>77.248000000000005</v>
      </c>
      <c r="BJ19" s="11">
        <f>SUMIFS('UT Base'!BK:BK,'UT Base'!$A:$A,$B19,'UT Base'!$B:$B,"South")/10^3</f>
        <v>125.48</v>
      </c>
      <c r="BK19" s="11">
        <f>SUMIFS('UT Base'!BL:BL,'UT Base'!$A:$A,$B19,'UT Base'!$B:$B,"South")/10^3</f>
        <v>134.76599999999999</v>
      </c>
      <c r="BL19" s="11">
        <f>SUMIFS('UT Base'!BM:BM,'UT Base'!$A:$A,$B19,'UT Base'!$B:$B,"South")/10^3</f>
        <v>130.94</v>
      </c>
      <c r="BM19" s="11">
        <f>SUMIFS('UT Base'!BN:BN,'UT Base'!$A:$A,$B19,'UT Base'!$B:$B,"South")/10^3</f>
        <v>118.88800000000001</v>
      </c>
      <c r="BN19" s="11">
        <f>SUMIFS('UT Base'!BO:BO,'UT Base'!$A:$A,$B19,'UT Base'!$B:$B,"South")/10^3</f>
        <v>113.812</v>
      </c>
      <c r="BO19" s="11">
        <f>SUMIFS('UT Base'!BP:BP,'UT Base'!$A:$A,$B19,'UT Base'!$B:$B,"South")/10^3</f>
        <v>64.662000000000006</v>
      </c>
      <c r="BQ19" s="11">
        <f>SUMIFS('UT Base'!BR:BR,'UT Base'!$A:$A,$B19,'UT Base'!$B:$B,"South")/10^3</f>
        <v>125.504</v>
      </c>
      <c r="BR19" s="11">
        <f>SUMIFS('UT Base'!BS:BS,'UT Base'!$A:$A,$B19,'UT Base'!$B:$B,"South")/10^3</f>
        <v>120.1</v>
      </c>
      <c r="BS19" s="11">
        <f>SUMIFS('UT Base'!BT:BT,'UT Base'!$A:$A,$B19,'UT Base'!$B:$B,"South")/10^3</f>
        <v>115.428</v>
      </c>
      <c r="BT19" s="11">
        <f>SUMIFS('UT Base'!BU:BU,'UT Base'!$A:$A,$B19,'UT Base'!$B:$B,"South")/10^3</f>
        <v>124.348</v>
      </c>
      <c r="BU19" s="11">
        <f>SUMIFS('UT Base'!BV:BV,'UT Base'!$A:$A,$B19,'UT Base'!$B:$B,"South")/10^3</f>
        <v>126.72799999999999</v>
      </c>
      <c r="BV19" s="11">
        <f>SUMIFS('UT Base'!BW:BW,'UT Base'!$A:$A,$B19,'UT Base'!$B:$B,"South")/10^3</f>
        <v>114.708</v>
      </c>
      <c r="BW19" s="11">
        <f>SUMIFS('UT Base'!BX:BX,'UT Base'!$A:$A,$B19,'UT Base'!$B:$B,"South")/10^3</f>
        <v>0</v>
      </c>
      <c r="BX19" s="11">
        <f>SUMIFS('UT Base'!BY:BY,'UT Base'!$A:$A,$B19,'UT Base'!$B:$B,"South")/10^3</f>
        <v>0</v>
      </c>
      <c r="BY19" s="11">
        <f>SUMIFS('UT Base'!BZ:BZ,'UT Base'!$A:$A,$B19,'UT Base'!$B:$B,"South")/10^3</f>
        <v>0</v>
      </c>
      <c r="BZ19" s="11">
        <f>SUMIFS('UT Base'!CA:CA,'UT Base'!$A:$A,$B19,'UT Base'!$B:$B,"South")/10^3</f>
        <v>0</v>
      </c>
      <c r="CA19" s="11">
        <f>SUMIFS('UT Base'!CB:CB,'UT Base'!$A:$A,$B19,'UT Base'!$B:$B,"South")/10^3</f>
        <v>0</v>
      </c>
      <c r="CB19" s="11">
        <f>SUMIFS('UT Base'!CC:CC,'UT Base'!$A:$A,$B19,'UT Base'!$B:$B,"South")/10^3</f>
        <v>0</v>
      </c>
    </row>
    <row r="20" spans="2:80" ht="15.75" x14ac:dyDescent="0.25">
      <c r="B20" s="10" t="s">
        <v>115</v>
      </c>
      <c r="C20" s="43"/>
      <c r="D20" s="11">
        <v>63.997999999999998</v>
      </c>
      <c r="E20" s="11">
        <v>75.308000000000007</v>
      </c>
      <c r="F20" s="11">
        <v>84.034999999999997</v>
      </c>
      <c r="G20" s="11">
        <v>85.867000000000004</v>
      </c>
      <c r="H20" s="11">
        <v>78.944000000000003</v>
      </c>
      <c r="I20" s="11">
        <v>97.022999999999996</v>
      </c>
      <c r="J20" s="11">
        <v>102.803</v>
      </c>
      <c r="K20" s="11">
        <v>111.39700000000001</v>
      </c>
      <c r="L20" s="11">
        <v>105.209</v>
      </c>
      <c r="M20" s="11">
        <v>100.83</v>
      </c>
      <c r="N20" s="11">
        <v>97.067999999999998</v>
      </c>
      <c r="O20" s="11">
        <v>92.293000000000006</v>
      </c>
      <c r="Q20" s="11">
        <v>101.41200000000001</v>
      </c>
      <c r="R20" s="11">
        <v>87.427000000000007</v>
      </c>
      <c r="S20" s="11">
        <v>94.281999999999996</v>
      </c>
      <c r="T20" s="11">
        <v>92.403000000000006</v>
      </c>
      <c r="U20" s="11">
        <v>101.154</v>
      </c>
      <c r="V20" s="11">
        <v>82.278999999999996</v>
      </c>
      <c r="W20" s="11">
        <v>101.848</v>
      </c>
      <c r="X20" s="11">
        <v>102.581</v>
      </c>
      <c r="Y20" s="11">
        <v>93.915999999999997</v>
      </c>
      <c r="Z20" s="11">
        <v>100.30500000000001</v>
      </c>
      <c r="AA20" s="11">
        <v>75.057000000000002</v>
      </c>
      <c r="AB20" s="11">
        <v>86.501999999999995</v>
      </c>
      <c r="AD20" s="11">
        <v>79.734999999999999</v>
      </c>
      <c r="AE20" s="11">
        <v>78.171999999999997</v>
      </c>
      <c r="AF20" s="11">
        <v>91.382000000000005</v>
      </c>
      <c r="AG20" s="11">
        <v>78.183999999999997</v>
      </c>
      <c r="AH20" s="11">
        <v>82.296999999999997</v>
      </c>
      <c r="AI20" s="11">
        <v>81.956000000000003</v>
      </c>
      <c r="AJ20" s="11">
        <v>83.495000000000005</v>
      </c>
      <c r="AK20" s="11">
        <v>82.566999999999993</v>
      </c>
      <c r="AL20" s="11">
        <v>89.221999999999994</v>
      </c>
      <c r="AM20" s="11">
        <v>95.337000000000003</v>
      </c>
      <c r="AN20" s="11">
        <v>95.387</v>
      </c>
      <c r="AO20" s="11">
        <v>69.846999999999994</v>
      </c>
      <c r="AQ20" s="11">
        <v>86.203999999999994</v>
      </c>
      <c r="AR20" s="11">
        <v>82.105999999999995</v>
      </c>
      <c r="AS20" s="11">
        <v>82.644000000000005</v>
      </c>
      <c r="AT20" s="11">
        <v>76.054000000000002</v>
      </c>
      <c r="AU20" s="11">
        <v>87.521000000000001</v>
      </c>
      <c r="AV20" s="11">
        <v>90.51</v>
      </c>
      <c r="AW20" s="11">
        <v>94.313999999999993</v>
      </c>
      <c r="AX20" s="11">
        <v>103.953</v>
      </c>
      <c r="AY20" s="11">
        <v>97.713999999999999</v>
      </c>
      <c r="AZ20" s="11">
        <v>100.559</v>
      </c>
      <c r="BA20" s="11">
        <v>87.456000000000003</v>
      </c>
      <c r="BB20" s="11">
        <v>79.257999999999996</v>
      </c>
      <c r="BD20" s="11">
        <f>SUMIFS('UT Base'!BE:BE,'UT Base'!$A:$A,$B20,'UT Base'!$B:$B,"South")/10^3</f>
        <v>89.27</v>
      </c>
      <c r="BE20" s="11">
        <f>SUMIFS('UT Base'!BF:BF,'UT Base'!$A:$A,$B20,'UT Base'!$B:$B,"South")/10^3</f>
        <v>92.811000000000007</v>
      </c>
      <c r="BF20" s="11">
        <f>SUMIFS('UT Base'!BG:BG,'UT Base'!$A:$A,$B20,'UT Base'!$B:$B,"South")/10^3</f>
        <v>60.804000000000002</v>
      </c>
      <c r="BG20" s="11">
        <f>SUMIFS('UT Base'!BH:BH,'UT Base'!$A:$A,$B20,'UT Base'!$B:$B,"South")/10^3</f>
        <v>90.418999999999997</v>
      </c>
      <c r="BH20" s="11">
        <f>SUMIFS('UT Base'!BI:BI,'UT Base'!$A:$A,$B20,'UT Base'!$B:$B,"South")/10^3</f>
        <v>102.468</v>
      </c>
      <c r="BI20" s="11">
        <f>SUMIFS('UT Base'!BJ:BJ,'UT Base'!$A:$A,$B20,'UT Base'!$B:$B,"South")/10^3</f>
        <v>92.522999999999996</v>
      </c>
      <c r="BJ20" s="11">
        <f>SUMIFS('UT Base'!BK:BK,'UT Base'!$A:$A,$B20,'UT Base'!$B:$B,"South")/10^3</f>
        <v>89.373000000000005</v>
      </c>
      <c r="BK20" s="11">
        <f>SUMIFS('UT Base'!BL:BL,'UT Base'!$A:$A,$B20,'UT Base'!$B:$B,"South")/10^3</f>
        <v>98.649000000000001</v>
      </c>
      <c r="BL20" s="11">
        <f>SUMIFS('UT Base'!BM:BM,'UT Base'!$A:$A,$B20,'UT Base'!$B:$B,"South")/10^3</f>
        <v>94.611000000000004</v>
      </c>
      <c r="BM20" s="11">
        <f>SUMIFS('UT Base'!BN:BN,'UT Base'!$A:$A,$B20,'UT Base'!$B:$B,"South")/10^3</f>
        <v>113.919</v>
      </c>
      <c r="BN20" s="11">
        <f>SUMIFS('UT Base'!BO:BO,'UT Base'!$A:$A,$B20,'UT Base'!$B:$B,"South")/10^3</f>
        <v>101.962</v>
      </c>
      <c r="BO20" s="11">
        <f>SUMIFS('UT Base'!BP:BP,'UT Base'!$A:$A,$B20,'UT Base'!$B:$B,"South")/10^3</f>
        <v>86.102999999999994</v>
      </c>
      <c r="BQ20" s="11">
        <f>SUMIFS('UT Base'!BR:BR,'UT Base'!$A:$A,$B20,'UT Base'!$B:$B,"South")/10^3</f>
        <v>95.335999999999999</v>
      </c>
      <c r="BR20" s="11">
        <f>SUMIFS('UT Base'!BS:BS,'UT Base'!$A:$A,$B20,'UT Base'!$B:$B,"South")/10^3</f>
        <v>88.218999999999994</v>
      </c>
      <c r="BS20" s="11">
        <f>SUMIFS('UT Base'!BT:BT,'UT Base'!$A:$A,$B20,'UT Base'!$B:$B,"South")/10^3</f>
        <v>110.014</v>
      </c>
      <c r="BT20" s="11">
        <f>SUMIFS('UT Base'!BU:BU,'UT Base'!$A:$A,$B20,'UT Base'!$B:$B,"South")/10^3</f>
        <v>110.886</v>
      </c>
      <c r="BU20" s="11">
        <f>SUMIFS('UT Base'!BV:BV,'UT Base'!$A:$A,$B20,'UT Base'!$B:$B,"South")/10^3</f>
        <v>111.273</v>
      </c>
      <c r="BV20" s="11">
        <f>SUMIFS('UT Base'!BW:BW,'UT Base'!$A:$A,$B20,'UT Base'!$B:$B,"South")/10^3</f>
        <v>101.712</v>
      </c>
      <c r="BW20" s="11">
        <f>SUMIFS('UT Base'!BX:BX,'UT Base'!$A:$A,$B20,'UT Base'!$B:$B,"South")/10^3</f>
        <v>0</v>
      </c>
      <c r="BX20" s="11">
        <f>SUMIFS('UT Base'!BY:BY,'UT Base'!$A:$A,$B20,'UT Base'!$B:$B,"South")/10^3</f>
        <v>0</v>
      </c>
      <c r="BY20" s="11">
        <f>SUMIFS('UT Base'!BZ:BZ,'UT Base'!$A:$A,$B20,'UT Base'!$B:$B,"South")/10^3</f>
        <v>0</v>
      </c>
      <c r="BZ20" s="11">
        <f>SUMIFS('UT Base'!CA:CA,'UT Base'!$A:$A,$B20,'UT Base'!$B:$B,"South")/10^3</f>
        <v>0</v>
      </c>
      <c r="CA20" s="11">
        <f>SUMIFS('UT Base'!CB:CB,'UT Base'!$A:$A,$B20,'UT Base'!$B:$B,"South")/10^3</f>
        <v>0</v>
      </c>
      <c r="CB20" s="11">
        <f>SUMIFS('UT Base'!CC:CC,'UT Base'!$A:$A,$B20,'UT Base'!$B:$B,"South")/10^3</f>
        <v>0</v>
      </c>
    </row>
    <row r="21" spans="2:80" ht="15.75" x14ac:dyDescent="0.25">
      <c r="B21" s="10" t="s">
        <v>116</v>
      </c>
      <c r="C21" s="43"/>
      <c r="D21" s="11">
        <v>211.8</v>
      </c>
      <c r="E21" s="11">
        <v>152.87899999999999</v>
      </c>
      <c r="F21" s="11">
        <v>194.33</v>
      </c>
      <c r="G21" s="11">
        <v>206.66</v>
      </c>
      <c r="H21" s="11">
        <v>260.13200000000001</v>
      </c>
      <c r="I21" s="11">
        <v>258.27800000000002</v>
      </c>
      <c r="J21" s="11">
        <v>285.45699999999999</v>
      </c>
      <c r="K21" s="11">
        <v>298.40100000000001</v>
      </c>
      <c r="L21" s="11">
        <v>248.76900000000001</v>
      </c>
      <c r="M21" s="11">
        <v>233.19800000000001</v>
      </c>
      <c r="N21" s="11">
        <v>231.054</v>
      </c>
      <c r="O21" s="11">
        <v>211.88900000000001</v>
      </c>
      <c r="Q21" s="11">
        <v>245.50899999999999</v>
      </c>
      <c r="R21" s="11">
        <v>254.959</v>
      </c>
      <c r="S21" s="11">
        <v>255.75800000000001</v>
      </c>
      <c r="T21" s="11">
        <v>248.41300000000001</v>
      </c>
      <c r="U21" s="11">
        <v>288.53100000000001</v>
      </c>
      <c r="V21" s="11">
        <v>314.09300000000002</v>
      </c>
      <c r="W21" s="11">
        <v>299.09500000000003</v>
      </c>
      <c r="X21" s="11">
        <v>298.66800000000001</v>
      </c>
      <c r="Y21" s="11">
        <v>293.64600000000002</v>
      </c>
      <c r="Z21" s="11">
        <v>287.44</v>
      </c>
      <c r="AA21" s="11">
        <v>290.50099999999998</v>
      </c>
      <c r="AB21" s="11">
        <v>279.399</v>
      </c>
      <c r="AD21" s="11">
        <v>286.81099999999998</v>
      </c>
      <c r="AE21" s="11">
        <v>265.82100000000003</v>
      </c>
      <c r="AF21" s="11">
        <v>285.54599999999999</v>
      </c>
      <c r="AG21" s="11">
        <v>311.61900000000003</v>
      </c>
      <c r="AH21" s="11">
        <v>344.58100000000002</v>
      </c>
      <c r="AI21" s="11">
        <v>294.50099999999998</v>
      </c>
      <c r="AJ21" s="11">
        <v>310.20100000000002</v>
      </c>
      <c r="AK21" s="11">
        <v>314.10399999999998</v>
      </c>
      <c r="AL21" s="11">
        <v>309.69200000000001</v>
      </c>
      <c r="AM21" s="11">
        <v>316.28500000000003</v>
      </c>
      <c r="AN21" s="11">
        <v>297.774</v>
      </c>
      <c r="AO21" s="11">
        <v>301.62400000000002</v>
      </c>
      <c r="AQ21" s="11">
        <v>196.91499999999999</v>
      </c>
      <c r="AR21" s="11">
        <v>138.12799999999999</v>
      </c>
      <c r="AS21" s="11">
        <v>176.47900000000001</v>
      </c>
      <c r="AT21" s="11">
        <v>249.239</v>
      </c>
      <c r="AU21" s="11">
        <v>250.441</v>
      </c>
      <c r="AV21" s="11">
        <v>295.601</v>
      </c>
      <c r="AW21" s="11">
        <v>335.76400000000001</v>
      </c>
      <c r="AX21" s="11">
        <v>321.81599999999997</v>
      </c>
      <c r="AY21" s="11">
        <v>295.01799999999997</v>
      </c>
      <c r="AZ21" s="11">
        <v>271.04000000000002</v>
      </c>
      <c r="BA21" s="11">
        <v>231.43100000000001</v>
      </c>
      <c r="BB21" s="11">
        <v>81.828999999999994</v>
      </c>
      <c r="BD21" s="11">
        <f>SUMIFS('UT Base'!BE:BE,'UT Base'!$A:$A,$B21,'UT Base'!$B:$B,"South")/10^3</f>
        <v>128.81700000000001</v>
      </c>
      <c r="BE21" s="11">
        <f>SUMIFS('UT Base'!BF:BF,'UT Base'!$A:$A,$B21,'UT Base'!$B:$B,"South")/10^3</f>
        <v>205.73</v>
      </c>
      <c r="BF21" s="11">
        <f>SUMIFS('UT Base'!BG:BG,'UT Base'!$A:$A,$B21,'UT Base'!$B:$B,"South")/10^3</f>
        <v>167.31</v>
      </c>
      <c r="BG21" s="11">
        <f>SUMIFS('UT Base'!BH:BH,'UT Base'!$A:$A,$B21,'UT Base'!$B:$B,"South")/10^3</f>
        <v>297.27699999999999</v>
      </c>
      <c r="BH21" s="11">
        <f>SUMIFS('UT Base'!BI:BI,'UT Base'!$A:$A,$B21,'UT Base'!$B:$B,"South")/10^3</f>
        <v>206.13200000000001</v>
      </c>
      <c r="BI21" s="11">
        <f>SUMIFS('UT Base'!BJ:BJ,'UT Base'!$A:$A,$B21,'UT Base'!$B:$B,"South")/10^3</f>
        <v>187.11600000000001</v>
      </c>
      <c r="BJ21" s="11">
        <f>SUMIFS('UT Base'!BK:BK,'UT Base'!$A:$A,$B21,'UT Base'!$B:$B,"South")/10^3</f>
        <v>245.15199999999999</v>
      </c>
      <c r="BK21" s="11">
        <f>SUMIFS('UT Base'!BL:BL,'UT Base'!$A:$A,$B21,'UT Base'!$B:$B,"South")/10^3</f>
        <v>264.995</v>
      </c>
      <c r="BL21" s="11">
        <f>SUMIFS('UT Base'!BM:BM,'UT Base'!$A:$A,$B21,'UT Base'!$B:$B,"South")/10^3</f>
        <v>261.91800000000001</v>
      </c>
      <c r="BM21" s="11">
        <f>SUMIFS('UT Base'!BN:BN,'UT Base'!$A:$A,$B21,'UT Base'!$B:$B,"South")/10^3</f>
        <v>34.887999999999998</v>
      </c>
      <c r="BN21" s="11">
        <f>SUMIFS('UT Base'!BO:BO,'UT Base'!$A:$A,$B21,'UT Base'!$B:$B,"South")/10^3</f>
        <v>3.6019999999999999</v>
      </c>
      <c r="BO21" s="11">
        <f>SUMIFS('UT Base'!BP:BP,'UT Base'!$A:$A,$B21,'UT Base'!$B:$B,"South")/10^3</f>
        <v>93.695999999999998</v>
      </c>
      <c r="BQ21" s="11">
        <f>SUMIFS('UT Base'!BR:BR,'UT Base'!$A:$A,$B21,'UT Base'!$B:$B,"South")/10^3</f>
        <v>94.242999999999995</v>
      </c>
      <c r="BR21" s="11">
        <f>SUMIFS('UT Base'!BS:BS,'UT Base'!$A:$A,$B21,'UT Base'!$B:$B,"South")/10^3</f>
        <v>171.851</v>
      </c>
      <c r="BS21" s="11">
        <f>SUMIFS('UT Base'!BT:BT,'UT Base'!$A:$A,$B21,'UT Base'!$B:$B,"South")/10^3</f>
        <v>227.42099999999999</v>
      </c>
      <c r="BT21" s="11">
        <f>SUMIFS('UT Base'!BU:BU,'UT Base'!$A:$A,$B21,'UT Base'!$B:$B,"South")/10^3</f>
        <v>244.43799999999999</v>
      </c>
      <c r="BU21" s="11">
        <f>SUMIFS('UT Base'!BV:BV,'UT Base'!$A:$A,$B21,'UT Base'!$B:$B,"South")/10^3</f>
        <v>265.93299999999999</v>
      </c>
      <c r="BV21" s="11">
        <f>SUMIFS('UT Base'!BW:BW,'UT Base'!$A:$A,$B21,'UT Base'!$B:$B,"South")/10^3</f>
        <v>232.54</v>
      </c>
      <c r="BW21" s="11">
        <f>SUMIFS('UT Base'!BX:BX,'UT Base'!$A:$A,$B21,'UT Base'!$B:$B,"South")/10^3</f>
        <v>0</v>
      </c>
      <c r="BX21" s="11">
        <f>SUMIFS('UT Base'!BY:BY,'UT Base'!$A:$A,$B21,'UT Base'!$B:$B,"South")/10^3</f>
        <v>0</v>
      </c>
      <c r="BY21" s="11">
        <f>SUMIFS('UT Base'!BZ:BZ,'UT Base'!$A:$A,$B21,'UT Base'!$B:$B,"South")/10^3</f>
        <v>0</v>
      </c>
      <c r="BZ21" s="11">
        <f>SUMIFS('UT Base'!CA:CA,'UT Base'!$A:$A,$B21,'UT Base'!$B:$B,"South")/10^3</f>
        <v>0</v>
      </c>
      <c r="CA21" s="11">
        <f>SUMIFS('UT Base'!CB:CB,'UT Base'!$A:$A,$B21,'UT Base'!$B:$B,"South")/10^3</f>
        <v>0</v>
      </c>
      <c r="CB21" s="11">
        <f>SUMIFS('UT Base'!CC:CC,'UT Base'!$A:$A,$B21,'UT Base'!$B:$B,"South")/10^3</f>
        <v>0</v>
      </c>
    </row>
  </sheetData>
  <mergeCells count="73">
    <mergeCell ref="CA4:CA5"/>
    <mergeCell ref="CB4:CB5"/>
    <mergeCell ref="BV4:BV5"/>
    <mergeCell ref="BW4:BW5"/>
    <mergeCell ref="BX4:BX5"/>
    <mergeCell ref="BY4:BY5"/>
    <mergeCell ref="BZ4:BZ5"/>
    <mergeCell ref="BQ4:BQ5"/>
    <mergeCell ref="BR4:BR5"/>
    <mergeCell ref="BS4:BS5"/>
    <mergeCell ref="BT4:BT5"/>
    <mergeCell ref="BU4:BU5"/>
    <mergeCell ref="B4:B5"/>
    <mergeCell ref="D4:D5"/>
    <mergeCell ref="E4:E5"/>
    <mergeCell ref="F4:F5"/>
    <mergeCell ref="G4:G5"/>
    <mergeCell ref="N4:N5"/>
    <mergeCell ref="O4:O5"/>
    <mergeCell ref="Q4:Q5"/>
    <mergeCell ref="R4:R5"/>
    <mergeCell ref="H4:H5"/>
    <mergeCell ref="I4:I5"/>
    <mergeCell ref="J4:J5"/>
    <mergeCell ref="K4:K5"/>
    <mergeCell ref="L4:L5"/>
    <mergeCell ref="M4:M5"/>
    <mergeCell ref="S4:S5"/>
    <mergeCell ref="T4:T5"/>
    <mergeCell ref="AH4:AH5"/>
    <mergeCell ref="V4:V5"/>
    <mergeCell ref="W4:W5"/>
    <mergeCell ref="X4:X5"/>
    <mergeCell ref="Y4:Y5"/>
    <mergeCell ref="Z4:Z5"/>
    <mergeCell ref="AA4:AA5"/>
    <mergeCell ref="AB4:AB5"/>
    <mergeCell ref="U4:U5"/>
    <mergeCell ref="AR4:AR5"/>
    <mergeCell ref="AD4:AD5"/>
    <mergeCell ref="AE4:AE5"/>
    <mergeCell ref="AF4:AF5"/>
    <mergeCell ref="AG4:AG5"/>
    <mergeCell ref="AI4:AI5"/>
    <mergeCell ref="AJ4:AJ5"/>
    <mergeCell ref="AK4:AK5"/>
    <mergeCell ref="AL4:AL5"/>
    <mergeCell ref="AM4:AM5"/>
    <mergeCell ref="AN4:AN5"/>
    <mergeCell ref="AO4:AO5"/>
    <mergeCell ref="AQ4:AQ5"/>
    <mergeCell ref="AS4:AS5"/>
    <mergeCell ref="AT4:AT5"/>
    <mergeCell ref="BH4:BH5"/>
    <mergeCell ref="AV4:AV5"/>
    <mergeCell ref="AW4:AW5"/>
    <mergeCell ref="AX4:AX5"/>
    <mergeCell ref="AY4:AY5"/>
    <mergeCell ref="AZ4:AZ5"/>
    <mergeCell ref="BA4:BA5"/>
    <mergeCell ref="BB4:BB5"/>
    <mergeCell ref="AU4:AU5"/>
    <mergeCell ref="BM4:BM5"/>
    <mergeCell ref="BN4:BN5"/>
    <mergeCell ref="BO4:BO5"/>
    <mergeCell ref="BD4:BD5"/>
    <mergeCell ref="BE4:BE5"/>
    <mergeCell ref="BF4:BF5"/>
    <mergeCell ref="BG4:BG5"/>
    <mergeCell ref="BK4:BK5"/>
    <mergeCell ref="BL4:BL5"/>
    <mergeCell ref="BI4:BI5"/>
    <mergeCell ref="BJ4:BJ5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3">
    <tabColor rgb="FFFF0000"/>
  </sheetPr>
  <dimension ref="A1:CC100"/>
  <sheetViews>
    <sheetView showGridLines="0" topLeftCell="BE3" workbookViewId="0"/>
  </sheetViews>
  <sheetFormatPr defaultColWidth="9.140625" defaultRowHeight="11.25" x14ac:dyDescent="0.2"/>
  <cols>
    <col min="1" max="3" width="20.7109375" style="13" customWidth="1"/>
    <col min="4" max="56" width="9.7109375" style="13" customWidth="1"/>
    <col min="57" max="57" width="9.140625" style="13" customWidth="1"/>
    <col min="58" max="58" width="9.140625" style="13"/>
    <col min="59" max="68" width="9" style="14" bestFit="1" customWidth="1"/>
    <col min="69" max="69" width="9.85546875" style="13" bestFit="1" customWidth="1"/>
    <col min="70" max="74" width="9.140625" style="13"/>
    <col min="75" max="75" width="9" style="13" bestFit="1" customWidth="1"/>
    <col min="76" max="16384" width="9.140625" style="13"/>
  </cols>
  <sheetData>
    <row r="1" spans="1:81" ht="15" x14ac:dyDescent="0.25">
      <c r="B1" s="13" t="s">
        <v>0</v>
      </c>
      <c r="C1" s="13" t="s">
        <v>1</v>
      </c>
      <c r="BF1"/>
      <c r="BG1" s="25"/>
      <c r="BH1" s="25"/>
      <c r="BI1" s="25"/>
      <c r="BJ1" s="25"/>
      <c r="BK1" s="25"/>
      <c r="BL1" s="25"/>
      <c r="BM1" s="25"/>
      <c r="BN1" s="25"/>
      <c r="BO1" s="25"/>
      <c r="BP1" s="25"/>
    </row>
    <row r="2" spans="1:81" ht="15" x14ac:dyDescent="0.25">
      <c r="B2" s="13" t="s">
        <v>2</v>
      </c>
      <c r="C2" s="13" t="s">
        <v>3</v>
      </c>
      <c r="BF2"/>
      <c r="BG2" s="25"/>
      <c r="BH2" s="25"/>
      <c r="BI2" s="25"/>
      <c r="BJ2" s="25"/>
      <c r="BK2" s="25"/>
      <c r="BL2" s="25"/>
      <c r="BM2" s="25"/>
      <c r="BN2" s="25"/>
      <c r="BO2" s="25"/>
      <c r="BP2" s="25"/>
    </row>
    <row r="3" spans="1:81" ht="15" x14ac:dyDescent="0.25">
      <c r="B3" s="13" t="s">
        <v>4</v>
      </c>
      <c r="C3" s="13" t="s">
        <v>5</v>
      </c>
      <c r="BF3"/>
      <c r="BG3" s="25"/>
      <c r="BH3" s="25"/>
      <c r="BI3" s="25"/>
      <c r="BJ3" s="25"/>
      <c r="BK3" s="25"/>
      <c r="BL3" s="25"/>
      <c r="BM3" s="25"/>
      <c r="BN3" s="25"/>
      <c r="BO3" s="25"/>
      <c r="BP3" s="25"/>
    </row>
    <row r="4" spans="1:81" ht="15" x14ac:dyDescent="0.25">
      <c r="B4" s="13" t="s">
        <v>6</v>
      </c>
      <c r="C4" s="13" t="s">
        <v>120</v>
      </c>
      <c r="BF4"/>
      <c r="BG4" s="25"/>
      <c r="BH4" s="25"/>
      <c r="BI4" s="25"/>
      <c r="BJ4" s="25"/>
      <c r="BK4" s="25"/>
      <c r="BL4" s="25"/>
      <c r="BM4" s="25"/>
      <c r="BN4" s="25"/>
      <c r="BO4" s="25"/>
      <c r="BP4" s="25"/>
    </row>
    <row r="5" spans="1:81" ht="15" x14ac:dyDescent="0.25">
      <c r="B5" s="13" t="s">
        <v>8</v>
      </c>
      <c r="C5" s="13" t="s">
        <v>9</v>
      </c>
      <c r="BF5"/>
      <c r="BG5" s="25"/>
      <c r="BH5" s="25"/>
      <c r="BI5" s="25"/>
      <c r="BJ5" s="25"/>
      <c r="BK5" s="25"/>
      <c r="BL5" s="25"/>
      <c r="BM5" s="25"/>
      <c r="BN5" s="25"/>
      <c r="BO5" s="25"/>
      <c r="BP5" s="25"/>
    </row>
    <row r="6" spans="1:81" ht="15" x14ac:dyDescent="0.25">
      <c r="B6" s="13" t="s">
        <v>10</v>
      </c>
      <c r="C6" s="13" t="s">
        <v>11</v>
      </c>
      <c r="BF6"/>
      <c r="BG6" s="25"/>
      <c r="BH6" s="25"/>
      <c r="BI6" s="25"/>
      <c r="BJ6" s="25"/>
      <c r="BK6" s="25"/>
      <c r="BL6" s="25"/>
      <c r="BM6" s="25"/>
      <c r="BN6" s="25"/>
      <c r="BO6" s="25"/>
      <c r="BP6" s="25"/>
    </row>
    <row r="7" spans="1:81" ht="15" x14ac:dyDescent="0.25">
      <c r="B7" s="13" t="s">
        <v>12</v>
      </c>
      <c r="C7" s="13" t="s">
        <v>13</v>
      </c>
      <c r="BF7"/>
      <c r="BG7" s="25"/>
      <c r="BH7" s="25"/>
      <c r="BI7" s="25"/>
      <c r="BJ7" s="25"/>
      <c r="BK7" s="25"/>
      <c r="BL7" s="25"/>
      <c r="BM7" s="25"/>
      <c r="BN7" s="25"/>
      <c r="BO7" s="25"/>
      <c r="BP7" s="25"/>
    </row>
    <row r="8" spans="1:81" ht="15" x14ac:dyDescent="0.25">
      <c r="B8" s="13" t="s">
        <v>14</v>
      </c>
      <c r="C8" s="13" t="s">
        <v>15</v>
      </c>
      <c r="BF8"/>
      <c r="BG8" s="25"/>
      <c r="BH8" s="25"/>
      <c r="BI8" s="25"/>
      <c r="BJ8" s="25"/>
      <c r="BK8" s="25"/>
      <c r="BL8" s="25"/>
      <c r="BM8" s="25"/>
      <c r="BN8" s="25"/>
      <c r="BO8" s="25"/>
      <c r="BP8" s="25"/>
    </row>
    <row r="9" spans="1:81" ht="15" x14ac:dyDescent="0.25">
      <c r="B9" s="13" t="s">
        <v>16</v>
      </c>
      <c r="C9" s="13" t="s">
        <v>17</v>
      </c>
      <c r="BF9"/>
      <c r="BG9" s="25"/>
      <c r="BH9" s="25"/>
      <c r="BI9" s="25"/>
      <c r="BJ9" s="25"/>
      <c r="BK9" s="25"/>
      <c r="BL9" s="25"/>
      <c r="BM9" s="25"/>
      <c r="BN9" s="25"/>
      <c r="BO9" s="25"/>
      <c r="BP9" s="25"/>
    </row>
    <row r="10" spans="1:81" ht="15" x14ac:dyDescent="0.25">
      <c r="B10" s="13" t="s">
        <v>18</v>
      </c>
      <c r="C10" s="13" t="s">
        <v>19</v>
      </c>
      <c r="AQ10" s="32">
        <f>SUM(AQ21:AQ27)</f>
        <v>34986351</v>
      </c>
      <c r="BF10"/>
      <c r="BG10" s="25"/>
      <c r="BH10" s="25"/>
      <c r="BI10" s="25"/>
      <c r="BJ10" s="25"/>
      <c r="BK10" s="25"/>
      <c r="BL10" s="25"/>
      <c r="BM10" s="25"/>
      <c r="BN10" s="25"/>
      <c r="BO10" s="25"/>
      <c r="BP10" s="25"/>
    </row>
    <row r="11" spans="1:81" ht="15" x14ac:dyDescent="0.25">
      <c r="B11" s="13" t="s">
        <v>20</v>
      </c>
      <c r="C11" s="13" t="s">
        <v>21</v>
      </c>
      <c r="D11" s="32">
        <f>D15/1000</f>
        <v>42839.826999999997</v>
      </c>
      <c r="AQ11" s="32">
        <f>AQ10-AQ19</f>
        <v>0</v>
      </c>
      <c r="BF11"/>
      <c r="BG11" s="25"/>
      <c r="BH11" s="25"/>
      <c r="BI11" s="25"/>
      <c r="BJ11" s="25"/>
      <c r="BK11" s="25"/>
      <c r="BL11" s="25"/>
      <c r="BM11" s="25"/>
      <c r="BN11" s="25"/>
      <c r="BO11" s="25"/>
      <c r="BP11" s="25"/>
    </row>
    <row r="12" spans="1:81" ht="15" x14ac:dyDescent="0.25">
      <c r="BF12"/>
      <c r="BG12" s="25"/>
      <c r="BH12" s="25"/>
      <c r="BI12" s="25"/>
      <c r="BJ12" s="25"/>
      <c r="BK12" s="25"/>
      <c r="BL12" s="25"/>
      <c r="BM12" s="25"/>
      <c r="BN12" s="25"/>
      <c r="BO12" s="25"/>
      <c r="BP12" s="25"/>
    </row>
    <row r="13" spans="1:81" x14ac:dyDescent="0.2">
      <c r="D13" s="13" t="s">
        <v>22</v>
      </c>
      <c r="E13" s="13" t="s">
        <v>22</v>
      </c>
      <c r="F13" s="13" t="s">
        <v>22</v>
      </c>
      <c r="G13" s="13" t="s">
        <v>22</v>
      </c>
      <c r="H13" s="13" t="s">
        <v>22</v>
      </c>
      <c r="I13" s="13" t="s">
        <v>22</v>
      </c>
      <c r="J13" s="13" t="s">
        <v>22</v>
      </c>
      <c r="K13" s="13" t="s">
        <v>22</v>
      </c>
      <c r="L13" s="13" t="s">
        <v>22</v>
      </c>
      <c r="M13" s="13" t="s">
        <v>22</v>
      </c>
      <c r="N13" s="13" t="s">
        <v>22</v>
      </c>
      <c r="O13" s="13" t="s">
        <v>22</v>
      </c>
      <c r="P13" s="13" t="s">
        <v>22</v>
      </c>
      <c r="Q13" s="13" t="s">
        <v>23</v>
      </c>
      <c r="R13" s="13" t="s">
        <v>23</v>
      </c>
      <c r="S13" s="13" t="s">
        <v>23</v>
      </c>
      <c r="T13" s="13" t="s">
        <v>23</v>
      </c>
      <c r="U13" s="13" t="s">
        <v>23</v>
      </c>
      <c r="V13" s="13" t="s">
        <v>23</v>
      </c>
      <c r="W13" s="13" t="s">
        <v>23</v>
      </c>
      <c r="X13" s="13" t="s">
        <v>23</v>
      </c>
      <c r="Y13" s="13" t="s">
        <v>23</v>
      </c>
      <c r="Z13" s="13" t="s">
        <v>23</v>
      </c>
      <c r="AA13" s="13" t="s">
        <v>23</v>
      </c>
      <c r="AB13" s="13" t="s">
        <v>23</v>
      </c>
      <c r="AC13" s="13" t="s">
        <v>23</v>
      </c>
      <c r="AD13" s="13" t="s">
        <v>24</v>
      </c>
      <c r="AE13" s="13" t="s">
        <v>24</v>
      </c>
      <c r="AF13" s="13" t="s">
        <v>24</v>
      </c>
      <c r="AG13" s="13" t="s">
        <v>24</v>
      </c>
      <c r="AH13" s="13" t="s">
        <v>24</v>
      </c>
      <c r="AI13" s="13" t="s">
        <v>24</v>
      </c>
      <c r="AJ13" s="13" t="s">
        <v>24</v>
      </c>
      <c r="AK13" s="13" t="s">
        <v>24</v>
      </c>
      <c r="AL13" s="13" t="s">
        <v>24</v>
      </c>
      <c r="AM13" s="13" t="s">
        <v>24</v>
      </c>
      <c r="AN13" s="13" t="s">
        <v>24</v>
      </c>
      <c r="AO13" s="13" t="s">
        <v>24</v>
      </c>
      <c r="AP13" s="13" t="s">
        <v>24</v>
      </c>
      <c r="AQ13" s="13" t="s">
        <v>5</v>
      </c>
      <c r="AR13" s="13" t="s">
        <v>5</v>
      </c>
      <c r="AS13" s="13" t="s">
        <v>5</v>
      </c>
      <c r="AT13" s="13" t="s">
        <v>5</v>
      </c>
      <c r="AU13" s="13" t="s">
        <v>5</v>
      </c>
      <c r="AV13" s="13" t="s">
        <v>5</v>
      </c>
      <c r="AW13" s="13" t="s">
        <v>5</v>
      </c>
      <c r="AX13" s="13" t="s">
        <v>5</v>
      </c>
      <c r="AY13" s="13" t="s">
        <v>5</v>
      </c>
      <c r="AZ13" s="13" t="s">
        <v>5</v>
      </c>
      <c r="BA13" s="13" t="s">
        <v>5</v>
      </c>
      <c r="BB13" s="13" t="s">
        <v>5</v>
      </c>
      <c r="BC13" s="13" t="s">
        <v>5</v>
      </c>
      <c r="BD13" s="13">
        <v>2020</v>
      </c>
      <c r="BE13" s="13">
        <v>2020</v>
      </c>
      <c r="BF13" s="13">
        <v>2020</v>
      </c>
      <c r="BG13" s="13">
        <v>2020</v>
      </c>
      <c r="BH13" s="13">
        <v>2020</v>
      </c>
      <c r="BI13" s="13">
        <v>2020</v>
      </c>
      <c r="BJ13" s="13">
        <v>2020</v>
      </c>
      <c r="BK13" s="13">
        <v>2020</v>
      </c>
      <c r="BL13" s="13">
        <v>2020</v>
      </c>
      <c r="BM13" s="13">
        <v>2020</v>
      </c>
      <c r="BN13" s="13">
        <v>2020</v>
      </c>
      <c r="BO13" s="13">
        <v>2020</v>
      </c>
      <c r="BP13" s="13">
        <v>2020</v>
      </c>
      <c r="BQ13" s="13">
        <v>2021</v>
      </c>
      <c r="BR13" s="13">
        <v>2021</v>
      </c>
      <c r="BS13" s="13">
        <v>2021</v>
      </c>
      <c r="BT13" s="13">
        <v>2021</v>
      </c>
      <c r="BU13" s="13">
        <v>2021</v>
      </c>
      <c r="BV13" s="13">
        <v>2021</v>
      </c>
      <c r="BW13" s="13">
        <v>2021</v>
      </c>
      <c r="BX13" s="13">
        <v>2021</v>
      </c>
      <c r="BY13" s="13">
        <v>2021</v>
      </c>
      <c r="BZ13" s="13">
        <v>2021</v>
      </c>
      <c r="CA13" s="13">
        <v>2021</v>
      </c>
      <c r="CB13" s="13">
        <v>2021</v>
      </c>
      <c r="CC13" s="13">
        <v>2021</v>
      </c>
    </row>
    <row r="14" spans="1:81" x14ac:dyDescent="0.2">
      <c r="A14" s="17" t="s">
        <v>25</v>
      </c>
      <c r="B14" s="17" t="s">
        <v>26</v>
      </c>
      <c r="C14" s="17" t="s">
        <v>27</v>
      </c>
      <c r="D14" s="17" t="s">
        <v>28</v>
      </c>
      <c r="E14" s="17" t="s">
        <v>29</v>
      </c>
      <c r="F14" s="17" t="s">
        <v>30</v>
      </c>
      <c r="G14" s="17" t="s">
        <v>31</v>
      </c>
      <c r="H14" s="17" t="s">
        <v>32</v>
      </c>
      <c r="I14" s="17" t="s">
        <v>33</v>
      </c>
      <c r="J14" s="17" t="s">
        <v>34</v>
      </c>
      <c r="K14" s="17" t="s">
        <v>35</v>
      </c>
      <c r="L14" s="17" t="s">
        <v>36</v>
      </c>
      <c r="M14" s="17" t="s">
        <v>37</v>
      </c>
      <c r="N14" s="17" t="s">
        <v>38</v>
      </c>
      <c r="O14" s="17" t="s">
        <v>39</v>
      </c>
      <c r="P14" s="17" t="s">
        <v>40</v>
      </c>
      <c r="Q14" s="17" t="s">
        <v>28</v>
      </c>
      <c r="R14" s="17" t="s">
        <v>29</v>
      </c>
      <c r="S14" s="17" t="s">
        <v>30</v>
      </c>
      <c r="T14" s="17" t="s">
        <v>31</v>
      </c>
      <c r="U14" s="17" t="s">
        <v>32</v>
      </c>
      <c r="V14" s="17" t="s">
        <v>33</v>
      </c>
      <c r="W14" s="17" t="s">
        <v>34</v>
      </c>
      <c r="X14" s="17" t="s">
        <v>35</v>
      </c>
      <c r="Y14" s="17" t="s">
        <v>36</v>
      </c>
      <c r="Z14" s="17" t="s">
        <v>37</v>
      </c>
      <c r="AA14" s="17" t="s">
        <v>38</v>
      </c>
      <c r="AB14" s="17" t="s">
        <v>39</v>
      </c>
      <c r="AC14" s="17" t="s">
        <v>40</v>
      </c>
      <c r="AD14" s="17" t="s">
        <v>28</v>
      </c>
      <c r="AE14" s="17" t="s">
        <v>29</v>
      </c>
      <c r="AF14" s="17" t="s">
        <v>30</v>
      </c>
      <c r="AG14" s="17" t="s">
        <v>31</v>
      </c>
      <c r="AH14" s="17" t="s">
        <v>32</v>
      </c>
      <c r="AI14" s="17" t="s">
        <v>33</v>
      </c>
      <c r="AJ14" s="17" t="s">
        <v>34</v>
      </c>
      <c r="AK14" s="17" t="s">
        <v>35</v>
      </c>
      <c r="AL14" s="17" t="s">
        <v>36</v>
      </c>
      <c r="AM14" s="17" t="s">
        <v>37</v>
      </c>
      <c r="AN14" s="17" t="s">
        <v>38</v>
      </c>
      <c r="AO14" s="17" t="s">
        <v>39</v>
      </c>
      <c r="AP14" s="17" t="s">
        <v>40</v>
      </c>
      <c r="AQ14" s="17" t="s">
        <v>28</v>
      </c>
      <c r="AR14" s="17" t="s">
        <v>29</v>
      </c>
      <c r="AS14" s="17" t="s">
        <v>30</v>
      </c>
      <c r="AT14" s="17" t="s">
        <v>31</v>
      </c>
      <c r="AU14" s="17" t="s">
        <v>32</v>
      </c>
      <c r="AV14" s="17" t="s">
        <v>33</v>
      </c>
      <c r="AW14" s="17" t="s">
        <v>34</v>
      </c>
      <c r="AX14" s="17" t="s">
        <v>35</v>
      </c>
      <c r="AY14" s="17" t="s">
        <v>36</v>
      </c>
      <c r="AZ14" s="17" t="s">
        <v>37</v>
      </c>
      <c r="BA14" s="17" t="s">
        <v>38</v>
      </c>
      <c r="BB14" s="17" t="s">
        <v>39</v>
      </c>
      <c r="BC14" s="17" t="s">
        <v>40</v>
      </c>
      <c r="BD14" s="17" t="s">
        <v>28</v>
      </c>
      <c r="BE14" s="17" t="s">
        <v>29</v>
      </c>
      <c r="BF14" s="17" t="s">
        <v>30</v>
      </c>
      <c r="BG14" s="17" t="s">
        <v>31</v>
      </c>
      <c r="BH14" s="17" t="s">
        <v>32</v>
      </c>
      <c r="BI14" s="17" t="s">
        <v>33</v>
      </c>
      <c r="BJ14" s="17" t="s">
        <v>34</v>
      </c>
      <c r="BK14" s="17" t="s">
        <v>35</v>
      </c>
      <c r="BL14" s="17" t="s">
        <v>36</v>
      </c>
      <c r="BM14" s="17" t="s">
        <v>37</v>
      </c>
      <c r="BN14" s="17" t="s">
        <v>38</v>
      </c>
      <c r="BO14" s="17" t="s">
        <v>39</v>
      </c>
      <c r="BP14" s="17" t="s">
        <v>40</v>
      </c>
      <c r="BQ14" s="17" t="s">
        <v>28</v>
      </c>
      <c r="BR14" s="17" t="s">
        <v>29</v>
      </c>
      <c r="BS14" s="17" t="s">
        <v>30</v>
      </c>
      <c r="BT14" s="17" t="s">
        <v>31</v>
      </c>
      <c r="BU14" s="17" t="s">
        <v>32</v>
      </c>
      <c r="BV14" s="17" t="s">
        <v>33</v>
      </c>
      <c r="BW14" s="17" t="s">
        <v>34</v>
      </c>
      <c r="BX14" s="17" t="s">
        <v>35</v>
      </c>
      <c r="BY14" s="17" t="s">
        <v>36</v>
      </c>
      <c r="BZ14" s="17" t="s">
        <v>37</v>
      </c>
      <c r="CA14" s="17" t="s">
        <v>38</v>
      </c>
      <c r="CB14" s="17" t="s">
        <v>39</v>
      </c>
      <c r="CC14" s="17" t="s">
        <v>40</v>
      </c>
    </row>
    <row r="15" spans="1:81" x14ac:dyDescent="0.2">
      <c r="A15" s="20"/>
      <c r="B15" s="20" t="s">
        <v>43</v>
      </c>
      <c r="C15" s="20" t="s">
        <v>44</v>
      </c>
      <c r="D15" s="21">
        <f t="shared" ref="D15:AV15" si="0">SUM(D16:D19,D28,D39)</f>
        <v>42839827</v>
      </c>
      <c r="E15" s="21">
        <f t="shared" si="0"/>
        <v>2909195</v>
      </c>
      <c r="F15" s="21">
        <f t="shared" si="0"/>
        <v>3118678</v>
      </c>
      <c r="G15" s="21">
        <f t="shared" si="0"/>
        <v>3786354</v>
      </c>
      <c r="H15" s="21">
        <f t="shared" si="0"/>
        <v>3852707</v>
      </c>
      <c r="I15" s="21">
        <f t="shared" si="0"/>
        <v>3858808</v>
      </c>
      <c r="J15" s="21">
        <f t="shared" si="0"/>
        <v>3662245</v>
      </c>
      <c r="K15" s="21">
        <f t="shared" si="0"/>
        <v>4102771</v>
      </c>
      <c r="L15" s="21">
        <f t="shared" si="0"/>
        <v>4293940</v>
      </c>
      <c r="M15" s="21">
        <f t="shared" si="0"/>
        <v>3969024</v>
      </c>
      <c r="N15" s="21">
        <f t="shared" si="0"/>
        <v>3362126</v>
      </c>
      <c r="O15" s="21">
        <f t="shared" si="0"/>
        <v>2991012</v>
      </c>
      <c r="P15" s="21">
        <f t="shared" si="0"/>
        <v>2932967</v>
      </c>
      <c r="Q15" s="21">
        <f t="shared" si="0"/>
        <v>49916667</v>
      </c>
      <c r="R15" s="21">
        <f t="shared" si="0"/>
        <v>2665303</v>
      </c>
      <c r="S15" s="21">
        <f t="shared" si="0"/>
        <v>3365751</v>
      </c>
      <c r="T15" s="21">
        <f t="shared" si="0"/>
        <v>4003834</v>
      </c>
      <c r="U15" s="21">
        <f t="shared" si="0"/>
        <v>3976033</v>
      </c>
      <c r="V15" s="21">
        <f t="shared" si="0"/>
        <v>4472596</v>
      </c>
      <c r="W15" s="21">
        <f t="shared" si="0"/>
        <v>4244218</v>
      </c>
      <c r="X15" s="21">
        <f t="shared" si="0"/>
        <v>4614947</v>
      </c>
      <c r="Y15" s="21">
        <f t="shared" si="0"/>
        <v>4804302</v>
      </c>
      <c r="Z15" s="21">
        <f t="shared" si="0"/>
        <v>4628689</v>
      </c>
      <c r="AA15" s="21">
        <f t="shared" si="0"/>
        <v>4713498</v>
      </c>
      <c r="AB15" s="21">
        <f t="shared" si="0"/>
        <v>4318150</v>
      </c>
      <c r="AC15" s="21">
        <f t="shared" si="0"/>
        <v>4109346</v>
      </c>
      <c r="AD15" s="21">
        <f t="shared" si="0"/>
        <v>55947062.870000005</v>
      </c>
      <c r="AE15" s="21">
        <f t="shared" si="0"/>
        <v>3411579</v>
      </c>
      <c r="AF15" s="21">
        <f t="shared" si="0"/>
        <v>3955592</v>
      </c>
      <c r="AG15" s="21">
        <f t="shared" si="0"/>
        <v>4605648</v>
      </c>
      <c r="AH15" s="21">
        <f t="shared" si="0"/>
        <v>4521491</v>
      </c>
      <c r="AI15" s="21">
        <f t="shared" si="0"/>
        <v>4470570</v>
      </c>
      <c r="AJ15" s="21">
        <f t="shared" si="0"/>
        <v>4918535</v>
      </c>
      <c r="AK15" s="21">
        <f t="shared" si="0"/>
        <v>5150157</v>
      </c>
      <c r="AL15" s="21">
        <f t="shared" si="0"/>
        <v>5334012</v>
      </c>
      <c r="AM15" s="21">
        <f t="shared" si="0"/>
        <v>5105982</v>
      </c>
      <c r="AN15" s="21">
        <f t="shared" si="0"/>
        <v>4939817</v>
      </c>
      <c r="AO15" s="21">
        <f t="shared" si="0"/>
        <v>4954209</v>
      </c>
      <c r="AP15" s="21">
        <f t="shared" si="0"/>
        <v>4579470.87</v>
      </c>
      <c r="AQ15" s="21">
        <f t="shared" si="0"/>
        <v>57674040</v>
      </c>
      <c r="AR15" s="21">
        <f t="shared" si="0"/>
        <v>3939472</v>
      </c>
      <c r="AS15" s="21">
        <f t="shared" si="0"/>
        <v>3916737</v>
      </c>
      <c r="AT15" s="21">
        <f t="shared" si="0"/>
        <v>4849313</v>
      </c>
      <c r="AU15" s="21">
        <f t="shared" si="0"/>
        <v>4535711</v>
      </c>
      <c r="AV15" s="21">
        <f t="shared" si="0"/>
        <v>4343282</v>
      </c>
      <c r="AW15" s="21">
        <f t="shared" ref="AW15:BI15" si="1">SUM(AW16:AW19,AW28,AW39)</f>
        <v>5204070</v>
      </c>
      <c r="AX15" s="21">
        <f t="shared" si="1"/>
        <v>5792147</v>
      </c>
      <c r="AY15" s="21">
        <f t="shared" si="1"/>
        <v>5571448</v>
      </c>
      <c r="AZ15" s="21">
        <f t="shared" si="1"/>
        <v>5121817</v>
      </c>
      <c r="BA15" s="21">
        <f t="shared" si="1"/>
        <v>5346719</v>
      </c>
      <c r="BB15" s="21">
        <f t="shared" si="1"/>
        <v>5206275</v>
      </c>
      <c r="BC15" s="21">
        <f t="shared" si="1"/>
        <v>3847049</v>
      </c>
      <c r="BD15" s="21">
        <f t="shared" si="1"/>
        <v>58971506</v>
      </c>
      <c r="BE15" s="21">
        <f t="shared" si="1"/>
        <v>3427970</v>
      </c>
      <c r="BF15" s="21">
        <f t="shared" si="1"/>
        <v>4438827</v>
      </c>
      <c r="BG15" s="21">
        <f t="shared" si="1"/>
        <v>3727259</v>
      </c>
      <c r="BH15" s="21">
        <f t="shared" si="1"/>
        <v>4924017</v>
      </c>
      <c r="BI15" s="21">
        <f t="shared" si="1"/>
        <v>5475921</v>
      </c>
      <c r="BJ15" s="21">
        <f t="shared" ref="BJ15:BO15" si="2">SUM(BJ16:BJ19,BJ28,BJ39)</f>
        <v>5076795</v>
      </c>
      <c r="BK15" s="21">
        <f t="shared" si="2"/>
        <v>5666912</v>
      </c>
      <c r="BL15" s="21">
        <f t="shared" si="2"/>
        <v>5622310</v>
      </c>
      <c r="BM15" s="21">
        <f t="shared" si="2"/>
        <v>5569597</v>
      </c>
      <c r="BN15" s="21">
        <f t="shared" si="2"/>
        <v>5452470</v>
      </c>
      <c r="BO15" s="21">
        <f t="shared" si="2"/>
        <v>5057380</v>
      </c>
      <c r="BP15" s="21">
        <v>4545044</v>
      </c>
      <c r="BQ15" s="21">
        <f t="shared" ref="BQ15:BQ46" si="3">SUM(BR15:CC15)</f>
        <v>29976769</v>
      </c>
      <c r="BR15" s="21">
        <v>2801243</v>
      </c>
      <c r="BS15" s="21">
        <v>4187892</v>
      </c>
      <c r="BT15" s="21">
        <v>5588569</v>
      </c>
      <c r="BU15" s="21">
        <v>5690662</v>
      </c>
      <c r="BV15" s="21">
        <v>6090703</v>
      </c>
      <c r="BW15" s="21">
        <v>5617700</v>
      </c>
      <c r="BX15" s="21"/>
      <c r="BY15" s="21"/>
      <c r="BZ15" s="21"/>
      <c r="CA15" s="21"/>
      <c r="CB15" s="21"/>
      <c r="CC15" s="21"/>
    </row>
    <row r="16" spans="1:81" x14ac:dyDescent="0.2">
      <c r="A16" s="22" t="s">
        <v>45</v>
      </c>
      <c r="B16" s="22" t="s">
        <v>43</v>
      </c>
      <c r="C16" s="23" t="s">
        <v>46</v>
      </c>
      <c r="D16" s="28">
        <v>8072442</v>
      </c>
      <c r="E16" s="24">
        <v>343242</v>
      </c>
      <c r="F16" s="24">
        <v>222585</v>
      </c>
      <c r="G16" s="24">
        <v>259319</v>
      </c>
      <c r="H16" s="24">
        <v>317087</v>
      </c>
      <c r="I16" s="24">
        <v>643207</v>
      </c>
      <c r="J16" s="24">
        <v>906712</v>
      </c>
      <c r="K16" s="24">
        <v>757607</v>
      </c>
      <c r="L16" s="24">
        <v>841564</v>
      </c>
      <c r="M16" s="24">
        <v>869160</v>
      </c>
      <c r="N16" s="24">
        <v>1096123</v>
      </c>
      <c r="O16" s="24">
        <v>960168</v>
      </c>
      <c r="P16" s="24">
        <v>855668</v>
      </c>
      <c r="Q16" s="24">
        <v>5963968</v>
      </c>
      <c r="R16" s="24">
        <v>426322</v>
      </c>
      <c r="S16" s="24">
        <v>173794</v>
      </c>
      <c r="T16" s="24">
        <v>156527</v>
      </c>
      <c r="U16" s="24">
        <v>329557</v>
      </c>
      <c r="V16" s="24">
        <v>818796</v>
      </c>
      <c r="W16" s="24">
        <v>636714</v>
      </c>
      <c r="X16" s="24">
        <v>584453</v>
      </c>
      <c r="Y16" s="24">
        <v>613090</v>
      </c>
      <c r="Z16" s="24">
        <v>630287</v>
      </c>
      <c r="AA16" s="24">
        <v>583240</v>
      </c>
      <c r="AB16" s="24">
        <v>567451</v>
      </c>
      <c r="AC16" s="24">
        <v>443737</v>
      </c>
      <c r="AD16" s="24">
        <v>5421906</v>
      </c>
      <c r="AE16" s="24">
        <v>502699</v>
      </c>
      <c r="AF16" s="24">
        <v>297032</v>
      </c>
      <c r="AG16" s="24">
        <v>221357</v>
      </c>
      <c r="AH16" s="24">
        <v>254703</v>
      </c>
      <c r="AI16" s="24">
        <v>640705</v>
      </c>
      <c r="AJ16" s="24">
        <v>692891</v>
      </c>
      <c r="AK16" s="24">
        <v>483193</v>
      </c>
      <c r="AL16" s="24">
        <v>488120</v>
      </c>
      <c r="AM16" s="24">
        <v>525604</v>
      </c>
      <c r="AN16" s="24">
        <v>601848</v>
      </c>
      <c r="AO16" s="24">
        <v>340061</v>
      </c>
      <c r="AP16" s="24">
        <v>373693</v>
      </c>
      <c r="AQ16" s="24">
        <f>SUM(AR16:BC16)</f>
        <v>4330901</v>
      </c>
      <c r="AR16" s="24">
        <v>214299</v>
      </c>
      <c r="AS16" s="24">
        <v>124412</v>
      </c>
      <c r="AT16" s="24">
        <v>226788</v>
      </c>
      <c r="AU16" s="24">
        <v>394368</v>
      </c>
      <c r="AV16" s="24">
        <v>479400</v>
      </c>
      <c r="AW16" s="24">
        <v>380569</v>
      </c>
      <c r="AX16" s="24">
        <v>437485</v>
      </c>
      <c r="AY16" s="24">
        <v>351409</v>
      </c>
      <c r="AZ16" s="24">
        <v>381160</v>
      </c>
      <c r="BA16" s="24">
        <v>350455</v>
      </c>
      <c r="BB16" s="24">
        <v>398869</v>
      </c>
      <c r="BC16" s="24">
        <v>591687</v>
      </c>
      <c r="BD16" s="24">
        <f>SUM(BE16:BP16)</f>
        <v>7905803</v>
      </c>
      <c r="BE16" s="24">
        <v>400380</v>
      </c>
      <c r="BF16" s="24">
        <v>266399</v>
      </c>
      <c r="BG16" s="24">
        <v>217003</v>
      </c>
      <c r="BH16" s="24">
        <v>360523</v>
      </c>
      <c r="BI16" s="24">
        <v>650204</v>
      </c>
      <c r="BJ16" s="24">
        <v>535263</v>
      </c>
      <c r="BK16" s="24">
        <v>496440</v>
      </c>
      <c r="BL16" s="24">
        <v>772580</v>
      </c>
      <c r="BM16" s="24">
        <v>1080281</v>
      </c>
      <c r="BN16" s="24">
        <v>1204582</v>
      </c>
      <c r="BO16" s="24">
        <v>1090213</v>
      </c>
      <c r="BP16" s="24">
        <v>831935</v>
      </c>
      <c r="BQ16" s="24">
        <f t="shared" si="3"/>
        <v>3201714</v>
      </c>
      <c r="BR16" s="24">
        <v>611047</v>
      </c>
      <c r="BS16" s="24">
        <v>150060</v>
      </c>
      <c r="BT16" s="24">
        <v>236763</v>
      </c>
      <c r="BU16" s="24">
        <v>359128</v>
      </c>
      <c r="BV16" s="24">
        <v>856177</v>
      </c>
      <c r="BW16" s="24">
        <v>988539</v>
      </c>
      <c r="BX16" s="24"/>
      <c r="BY16" s="24"/>
      <c r="BZ16" s="24"/>
      <c r="CA16" s="24"/>
      <c r="CB16" s="24"/>
      <c r="CC16" s="24"/>
    </row>
    <row r="17" spans="1:81" x14ac:dyDescent="0.2">
      <c r="A17" s="22" t="s">
        <v>47</v>
      </c>
      <c r="B17" s="22" t="s">
        <v>43</v>
      </c>
      <c r="C17" s="23" t="s">
        <v>48</v>
      </c>
      <c r="D17" s="31">
        <v>1890030</v>
      </c>
      <c r="E17" s="24">
        <v>140195</v>
      </c>
      <c r="F17" s="24">
        <v>164418</v>
      </c>
      <c r="G17" s="24">
        <v>177748</v>
      </c>
      <c r="H17" s="24">
        <v>166389</v>
      </c>
      <c r="I17" s="24">
        <v>169424</v>
      </c>
      <c r="J17" s="24">
        <v>172846</v>
      </c>
      <c r="K17" s="24">
        <v>165297</v>
      </c>
      <c r="L17" s="24">
        <v>157873</v>
      </c>
      <c r="M17" s="24">
        <v>147810</v>
      </c>
      <c r="N17" s="24">
        <v>153987</v>
      </c>
      <c r="O17" s="24">
        <v>147326</v>
      </c>
      <c r="P17" s="24">
        <v>126717</v>
      </c>
      <c r="Q17" s="24">
        <v>1874401</v>
      </c>
      <c r="R17" s="24">
        <v>150226</v>
      </c>
      <c r="S17" s="24">
        <v>132312</v>
      </c>
      <c r="T17" s="24">
        <v>147850</v>
      </c>
      <c r="U17" s="24">
        <v>156883</v>
      </c>
      <c r="V17" s="24">
        <v>180308</v>
      </c>
      <c r="W17" s="24">
        <v>166727</v>
      </c>
      <c r="X17" s="24">
        <v>165137</v>
      </c>
      <c r="Y17" s="24">
        <v>183179</v>
      </c>
      <c r="Z17" s="24">
        <v>159231</v>
      </c>
      <c r="AA17" s="24">
        <v>163311</v>
      </c>
      <c r="AB17" s="24">
        <v>137260</v>
      </c>
      <c r="AC17" s="24">
        <v>131977</v>
      </c>
      <c r="AD17" s="24">
        <v>2215465</v>
      </c>
      <c r="AE17" s="24">
        <v>89718</v>
      </c>
      <c r="AF17" s="24">
        <v>182692</v>
      </c>
      <c r="AG17" s="24">
        <v>178786</v>
      </c>
      <c r="AH17" s="24">
        <v>190065</v>
      </c>
      <c r="AI17" s="24">
        <v>156919</v>
      </c>
      <c r="AJ17" s="24">
        <v>175007</v>
      </c>
      <c r="AK17" s="24">
        <v>211278</v>
      </c>
      <c r="AL17" s="24">
        <v>223106</v>
      </c>
      <c r="AM17" s="24">
        <v>208607</v>
      </c>
      <c r="AN17" s="24">
        <v>207629</v>
      </c>
      <c r="AO17" s="24">
        <v>195324</v>
      </c>
      <c r="AP17" s="24">
        <v>196334</v>
      </c>
      <c r="AQ17" s="24">
        <f t="shared" ref="AQ17:AQ83" si="4">SUM(AR17:BC17)</f>
        <v>2760212</v>
      </c>
      <c r="AR17" s="24">
        <v>187554</v>
      </c>
      <c r="AS17" s="24">
        <v>180199</v>
      </c>
      <c r="AT17" s="24">
        <v>228287</v>
      </c>
      <c r="AU17" s="24">
        <v>224428</v>
      </c>
      <c r="AV17" s="24">
        <v>229675</v>
      </c>
      <c r="AW17" s="24">
        <v>214065</v>
      </c>
      <c r="AX17" s="24">
        <v>245958</v>
      </c>
      <c r="AY17" s="24">
        <v>259337</v>
      </c>
      <c r="AZ17" s="24">
        <v>259730</v>
      </c>
      <c r="BA17" s="24">
        <v>246879</v>
      </c>
      <c r="BB17" s="24">
        <v>248910</v>
      </c>
      <c r="BC17" s="24">
        <v>235190</v>
      </c>
      <c r="BD17" s="24">
        <f t="shared" ref="BD17:BD83" si="5">SUM(BE17:BP17)</f>
        <v>2815422</v>
      </c>
      <c r="BE17" s="24">
        <v>230731</v>
      </c>
      <c r="BF17" s="24">
        <v>220654</v>
      </c>
      <c r="BG17" s="24">
        <v>205364</v>
      </c>
      <c r="BH17" s="24">
        <v>198601</v>
      </c>
      <c r="BI17" s="24">
        <v>191265</v>
      </c>
      <c r="BJ17" s="24">
        <v>247279</v>
      </c>
      <c r="BK17" s="24">
        <v>259381</v>
      </c>
      <c r="BL17" s="24">
        <v>249148</v>
      </c>
      <c r="BM17" s="24">
        <v>257894</v>
      </c>
      <c r="BN17" s="24">
        <v>251529</v>
      </c>
      <c r="BO17" s="24">
        <v>262504</v>
      </c>
      <c r="BP17" s="24">
        <v>241072</v>
      </c>
      <c r="BQ17" s="24">
        <f t="shared" si="3"/>
        <v>1446377</v>
      </c>
      <c r="BR17" s="24">
        <v>226125</v>
      </c>
      <c r="BS17" s="24">
        <v>230441</v>
      </c>
      <c r="BT17" s="24">
        <v>224831</v>
      </c>
      <c r="BU17" s="24">
        <v>262335</v>
      </c>
      <c r="BV17" s="24">
        <v>248245</v>
      </c>
      <c r="BW17" s="24">
        <v>254400</v>
      </c>
      <c r="BX17" s="24"/>
      <c r="BY17" s="24"/>
      <c r="BZ17" s="24"/>
      <c r="CA17" s="24"/>
      <c r="CB17" s="24"/>
      <c r="CC17" s="24"/>
    </row>
    <row r="18" spans="1:81" x14ac:dyDescent="0.2">
      <c r="A18" s="22" t="s">
        <v>49</v>
      </c>
      <c r="B18" s="22" t="s">
        <v>43</v>
      </c>
      <c r="C18" s="23" t="s">
        <v>50</v>
      </c>
      <c r="D18" s="31">
        <v>1256096</v>
      </c>
      <c r="E18" s="24">
        <v>40016</v>
      </c>
      <c r="F18" s="24">
        <v>26385</v>
      </c>
      <c r="G18" s="24">
        <v>29764</v>
      </c>
      <c r="H18" s="24">
        <v>37642</v>
      </c>
      <c r="I18" s="24">
        <v>94591</v>
      </c>
      <c r="J18" s="24">
        <v>118747</v>
      </c>
      <c r="K18" s="24">
        <v>135369</v>
      </c>
      <c r="L18" s="24">
        <v>148985</v>
      </c>
      <c r="M18" s="24">
        <v>195932</v>
      </c>
      <c r="N18" s="24">
        <v>149495</v>
      </c>
      <c r="O18" s="24">
        <v>157230</v>
      </c>
      <c r="P18" s="24">
        <v>121940</v>
      </c>
      <c r="Q18" s="24">
        <v>1098466</v>
      </c>
      <c r="R18" s="24">
        <v>101564</v>
      </c>
      <c r="S18" s="24">
        <v>70693</v>
      </c>
      <c r="T18" s="24">
        <v>52874</v>
      </c>
      <c r="U18" s="24">
        <v>118539</v>
      </c>
      <c r="V18" s="24">
        <v>108350</v>
      </c>
      <c r="W18" s="24">
        <v>77277</v>
      </c>
      <c r="X18" s="24">
        <v>76747</v>
      </c>
      <c r="Y18" s="24">
        <v>91299</v>
      </c>
      <c r="Z18" s="24">
        <v>99471</v>
      </c>
      <c r="AA18" s="24">
        <v>110258</v>
      </c>
      <c r="AB18" s="24">
        <v>95177</v>
      </c>
      <c r="AC18" s="24">
        <v>96217</v>
      </c>
      <c r="AD18" s="24">
        <v>1771057</v>
      </c>
      <c r="AE18" s="24">
        <v>101394</v>
      </c>
      <c r="AF18" s="24">
        <v>79975</v>
      </c>
      <c r="AG18" s="24">
        <v>58163</v>
      </c>
      <c r="AH18" s="24">
        <v>72632</v>
      </c>
      <c r="AI18" s="24">
        <v>110302</v>
      </c>
      <c r="AJ18" s="24">
        <v>142225</v>
      </c>
      <c r="AK18" s="24">
        <v>211946</v>
      </c>
      <c r="AL18" s="24">
        <v>215261</v>
      </c>
      <c r="AM18" s="24">
        <v>148045</v>
      </c>
      <c r="AN18" s="24">
        <v>152613</v>
      </c>
      <c r="AO18" s="24">
        <v>217358</v>
      </c>
      <c r="AP18" s="24">
        <v>261143</v>
      </c>
      <c r="AQ18" s="24">
        <f t="shared" si="4"/>
        <v>2767790</v>
      </c>
      <c r="AR18" s="24">
        <v>232575</v>
      </c>
      <c r="AS18" s="24">
        <v>136288</v>
      </c>
      <c r="AT18" s="24">
        <v>143889</v>
      </c>
      <c r="AU18" s="24">
        <v>188620</v>
      </c>
      <c r="AV18" s="24">
        <v>288450</v>
      </c>
      <c r="AW18" s="24">
        <v>275754</v>
      </c>
      <c r="AX18" s="24">
        <v>306307</v>
      </c>
      <c r="AY18" s="24">
        <v>261451</v>
      </c>
      <c r="AZ18" s="24">
        <v>176593</v>
      </c>
      <c r="BA18" s="24">
        <v>218018</v>
      </c>
      <c r="BB18" s="24">
        <v>247828</v>
      </c>
      <c r="BC18" s="24">
        <v>292017</v>
      </c>
      <c r="BD18" s="24">
        <f t="shared" si="5"/>
        <v>3175245</v>
      </c>
      <c r="BE18" s="24">
        <v>272865</v>
      </c>
      <c r="BF18" s="24">
        <v>211188</v>
      </c>
      <c r="BG18" s="24">
        <v>101229</v>
      </c>
      <c r="BH18" s="24">
        <v>247228</v>
      </c>
      <c r="BI18" s="24">
        <v>315437</v>
      </c>
      <c r="BJ18" s="24">
        <v>290390</v>
      </c>
      <c r="BK18" s="24">
        <v>314708</v>
      </c>
      <c r="BL18" s="24">
        <v>229656</v>
      </c>
      <c r="BM18" s="24">
        <v>247761</v>
      </c>
      <c r="BN18" s="24">
        <v>322071</v>
      </c>
      <c r="BO18" s="24">
        <v>313087</v>
      </c>
      <c r="BP18" s="24">
        <v>309625</v>
      </c>
      <c r="BQ18" s="24">
        <f t="shared" si="3"/>
        <v>1431073</v>
      </c>
      <c r="BR18" s="24">
        <v>329630</v>
      </c>
      <c r="BS18" s="24">
        <v>282826</v>
      </c>
      <c r="BT18" s="24">
        <v>157013</v>
      </c>
      <c r="BU18" s="24">
        <v>189655</v>
      </c>
      <c r="BV18" s="24">
        <v>225313</v>
      </c>
      <c r="BW18" s="24">
        <v>246636</v>
      </c>
      <c r="BX18" s="24"/>
      <c r="BY18" s="24"/>
      <c r="BZ18" s="24"/>
      <c r="CA18" s="24"/>
      <c r="CB18" s="24"/>
      <c r="CC18" s="24"/>
    </row>
    <row r="19" spans="1:81" x14ac:dyDescent="0.2">
      <c r="A19" s="22"/>
      <c r="B19" s="22" t="s">
        <v>43</v>
      </c>
      <c r="C19" s="23" t="s">
        <v>51</v>
      </c>
      <c r="D19" s="24">
        <v>20990429</v>
      </c>
      <c r="E19" s="24">
        <v>1645675</v>
      </c>
      <c r="F19" s="24">
        <v>1981565</v>
      </c>
      <c r="G19" s="24">
        <v>2502887</v>
      </c>
      <c r="H19" s="24">
        <v>2532228</v>
      </c>
      <c r="I19" s="24">
        <v>2081208</v>
      </c>
      <c r="J19" s="24">
        <v>1532509</v>
      </c>
      <c r="K19" s="24">
        <v>2040724</v>
      </c>
      <c r="L19" s="24">
        <v>2099254</v>
      </c>
      <c r="M19" s="24">
        <v>1772006</v>
      </c>
      <c r="N19" s="24">
        <v>983658</v>
      </c>
      <c r="O19" s="24">
        <v>827441</v>
      </c>
      <c r="P19" s="24">
        <v>991274</v>
      </c>
      <c r="Q19" s="24">
        <v>29107599</v>
      </c>
      <c r="R19" s="24">
        <v>1080575</v>
      </c>
      <c r="S19" s="24">
        <v>2165245</v>
      </c>
      <c r="T19" s="24">
        <v>2744400</v>
      </c>
      <c r="U19" s="24">
        <v>2497583</v>
      </c>
      <c r="V19" s="24">
        <v>2370027</v>
      </c>
      <c r="W19" s="24">
        <v>2370213</v>
      </c>
      <c r="X19" s="24">
        <v>2729234</v>
      </c>
      <c r="Y19" s="24">
        <v>2841030</v>
      </c>
      <c r="Z19" s="24">
        <v>2700502</v>
      </c>
      <c r="AA19" s="24">
        <v>2722367</v>
      </c>
      <c r="AB19" s="24">
        <v>2494072</v>
      </c>
      <c r="AC19" s="24">
        <v>2392351</v>
      </c>
      <c r="AD19" s="24">
        <v>33455967.870000001</v>
      </c>
      <c r="AE19" s="24">
        <v>1699704</v>
      </c>
      <c r="AF19" s="24">
        <v>2394888</v>
      </c>
      <c r="AG19" s="24">
        <v>3107593</v>
      </c>
      <c r="AH19" s="24">
        <v>3028088</v>
      </c>
      <c r="AI19" s="24">
        <v>2525771</v>
      </c>
      <c r="AJ19" s="24">
        <v>2772315</v>
      </c>
      <c r="AK19" s="24">
        <v>3099422</v>
      </c>
      <c r="AL19" s="24">
        <v>3221459</v>
      </c>
      <c r="AM19" s="24">
        <v>3082493</v>
      </c>
      <c r="AN19" s="24">
        <v>2808385</v>
      </c>
      <c r="AO19" s="24">
        <v>3079691</v>
      </c>
      <c r="AP19" s="24">
        <v>2636158.87</v>
      </c>
      <c r="AQ19" s="24">
        <f>SUM(AR19:BC19)</f>
        <v>34986351</v>
      </c>
      <c r="AR19" s="24">
        <f>SUM(AR20:AR27)</f>
        <v>2302664</v>
      </c>
      <c r="AS19" s="24">
        <f t="shared" ref="AS19:BO19" si="6">SUM(AS20:AS27)</f>
        <v>2599055</v>
      </c>
      <c r="AT19" s="24">
        <f t="shared" si="6"/>
        <v>3268939</v>
      </c>
      <c r="AU19" s="24">
        <f t="shared" si="6"/>
        <v>2694942</v>
      </c>
      <c r="AV19" s="24">
        <f t="shared" si="6"/>
        <v>2270283</v>
      </c>
      <c r="AW19" s="24">
        <f t="shared" si="6"/>
        <v>3203427</v>
      </c>
      <c r="AX19" s="24">
        <f t="shared" si="6"/>
        <v>3620506</v>
      </c>
      <c r="AY19" s="24">
        <f t="shared" si="6"/>
        <v>3481111</v>
      </c>
      <c r="AZ19" s="24">
        <f t="shared" si="6"/>
        <v>3138609</v>
      </c>
      <c r="BA19" s="24">
        <f t="shared" si="6"/>
        <v>3341317</v>
      </c>
      <c r="BB19" s="24">
        <f t="shared" si="6"/>
        <v>3234230</v>
      </c>
      <c r="BC19" s="24">
        <f t="shared" si="6"/>
        <v>1831268</v>
      </c>
      <c r="BD19" s="24">
        <f t="shared" si="6"/>
        <v>33484800</v>
      </c>
      <c r="BE19" s="24">
        <f>SUM(BE20:BE27)</f>
        <v>1566751</v>
      </c>
      <c r="BF19" s="24">
        <f>SUM(BF20:BF27)</f>
        <v>2762641</v>
      </c>
      <c r="BG19" s="24">
        <f t="shared" si="6"/>
        <v>2434815</v>
      </c>
      <c r="BH19" s="24">
        <f t="shared" si="6"/>
        <v>3243566</v>
      </c>
      <c r="BI19" s="24">
        <f t="shared" si="6"/>
        <v>3338502</v>
      </c>
      <c r="BJ19" s="24">
        <f t="shared" si="6"/>
        <v>3057626</v>
      </c>
      <c r="BK19" s="24">
        <f t="shared" si="6"/>
        <v>3504679</v>
      </c>
      <c r="BL19" s="24">
        <f t="shared" si="6"/>
        <v>3235460</v>
      </c>
      <c r="BM19" s="24">
        <f t="shared" si="6"/>
        <v>2827259</v>
      </c>
      <c r="BN19" s="24">
        <f t="shared" si="6"/>
        <v>2702586</v>
      </c>
      <c r="BO19" s="24">
        <f t="shared" si="6"/>
        <v>2488686</v>
      </c>
      <c r="BP19" s="24">
        <v>2335225</v>
      </c>
      <c r="BQ19" s="24">
        <f t="shared" si="3"/>
        <v>17435519</v>
      </c>
      <c r="BR19" s="24">
        <v>695966</v>
      </c>
      <c r="BS19" s="24">
        <v>2511706</v>
      </c>
      <c r="BT19" s="24">
        <v>3860998</v>
      </c>
      <c r="BU19" s="24">
        <v>3769070</v>
      </c>
      <c r="BV19" s="24">
        <v>3574512</v>
      </c>
      <c r="BW19" s="24">
        <v>3023267</v>
      </c>
      <c r="BX19" s="24"/>
      <c r="BY19" s="24"/>
      <c r="BZ19" s="24"/>
      <c r="CA19" s="24"/>
      <c r="CB19" s="24"/>
      <c r="CC19" s="24"/>
    </row>
    <row r="20" spans="1:81" x14ac:dyDescent="0.2">
      <c r="A20" s="15"/>
      <c r="B20" s="15" t="s">
        <v>43</v>
      </c>
      <c r="C20" s="16" t="s">
        <v>52</v>
      </c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>
        <f>SUM(AR20:BC20)</f>
        <v>0</v>
      </c>
      <c r="AR20" s="14">
        <v>0</v>
      </c>
      <c r="AS20" s="14">
        <v>0</v>
      </c>
      <c r="AT20" s="14">
        <v>0</v>
      </c>
      <c r="AU20" s="14">
        <v>0</v>
      </c>
      <c r="AV20" s="14">
        <v>0</v>
      </c>
      <c r="AW20" s="14">
        <v>0</v>
      </c>
      <c r="AX20" s="14">
        <v>0</v>
      </c>
      <c r="AY20" s="14">
        <v>0</v>
      </c>
      <c r="AZ20" s="14">
        <v>0</v>
      </c>
      <c r="BA20" s="14">
        <v>0</v>
      </c>
      <c r="BB20" s="14">
        <v>0</v>
      </c>
      <c r="BC20" s="14">
        <v>0</v>
      </c>
      <c r="BD20" s="14">
        <f t="shared" si="5"/>
        <v>0</v>
      </c>
      <c r="BE20" s="14">
        <v>0</v>
      </c>
      <c r="BF20" s="14">
        <v>0</v>
      </c>
      <c r="BG20" s="14">
        <v>0</v>
      </c>
      <c r="BH20" s="14">
        <v>0</v>
      </c>
      <c r="BI20" s="14">
        <v>0</v>
      </c>
      <c r="BJ20" s="14">
        <v>0</v>
      </c>
      <c r="BK20" s="14">
        <v>0</v>
      </c>
      <c r="BL20" s="14">
        <v>0</v>
      </c>
      <c r="BM20" s="14">
        <v>0</v>
      </c>
      <c r="BN20" s="14">
        <v>0</v>
      </c>
      <c r="BO20" s="14">
        <v>0</v>
      </c>
      <c r="BP20" s="14">
        <v>0</v>
      </c>
      <c r="BQ20" s="14">
        <f t="shared" si="3"/>
        <v>0</v>
      </c>
      <c r="BR20" s="14" t="s">
        <v>53</v>
      </c>
      <c r="BS20" s="14" t="s">
        <v>53</v>
      </c>
      <c r="BT20" s="14">
        <v>0</v>
      </c>
      <c r="BU20" s="14">
        <v>0</v>
      </c>
      <c r="BV20" s="14">
        <v>0</v>
      </c>
      <c r="BW20" s="14">
        <v>0</v>
      </c>
      <c r="BX20" s="14"/>
      <c r="BY20" s="14"/>
      <c r="BZ20" s="14"/>
      <c r="CA20" s="14"/>
      <c r="CB20" s="14"/>
      <c r="CC20" s="14"/>
    </row>
    <row r="21" spans="1:81" x14ac:dyDescent="0.2">
      <c r="A21" s="15" t="s">
        <v>54</v>
      </c>
      <c r="B21" s="15" t="s">
        <v>43</v>
      </c>
      <c r="C21" s="16" t="s">
        <v>55</v>
      </c>
      <c r="D21" s="29">
        <v>3969992</v>
      </c>
      <c r="E21" s="14">
        <v>201066</v>
      </c>
      <c r="F21" s="14">
        <v>310159</v>
      </c>
      <c r="G21" s="14">
        <v>390723</v>
      </c>
      <c r="H21" s="14">
        <v>434669</v>
      </c>
      <c r="I21" s="14">
        <v>400653</v>
      </c>
      <c r="J21" s="14">
        <v>377341</v>
      </c>
      <c r="K21" s="14">
        <v>297404</v>
      </c>
      <c r="L21" s="14">
        <v>251399</v>
      </c>
      <c r="M21" s="14">
        <v>277005</v>
      </c>
      <c r="N21" s="14">
        <v>338686</v>
      </c>
      <c r="O21" s="14">
        <v>367552</v>
      </c>
      <c r="P21" s="14">
        <v>323335</v>
      </c>
      <c r="Q21" s="14">
        <v>4686011</v>
      </c>
      <c r="R21" s="14">
        <v>322857</v>
      </c>
      <c r="S21" s="14">
        <v>338253</v>
      </c>
      <c r="T21" s="14">
        <v>416847</v>
      </c>
      <c r="U21" s="14">
        <v>466624</v>
      </c>
      <c r="V21" s="14">
        <v>421607</v>
      </c>
      <c r="W21" s="14">
        <v>358040</v>
      </c>
      <c r="X21" s="14">
        <v>416762</v>
      </c>
      <c r="Y21" s="14">
        <v>337641</v>
      </c>
      <c r="Z21" s="14">
        <v>342962</v>
      </c>
      <c r="AA21" s="14">
        <v>421263</v>
      </c>
      <c r="AB21" s="14">
        <v>414328</v>
      </c>
      <c r="AC21" s="14">
        <v>428827</v>
      </c>
      <c r="AD21" s="14">
        <v>5226408.87</v>
      </c>
      <c r="AE21" s="14">
        <v>371792</v>
      </c>
      <c r="AF21" s="14">
        <v>412188</v>
      </c>
      <c r="AG21" s="14">
        <v>466139</v>
      </c>
      <c r="AH21" s="14">
        <v>510473</v>
      </c>
      <c r="AI21" s="14">
        <v>422164</v>
      </c>
      <c r="AJ21" s="14">
        <v>464212</v>
      </c>
      <c r="AK21" s="14">
        <v>426054</v>
      </c>
      <c r="AL21" s="14">
        <v>411507</v>
      </c>
      <c r="AM21" s="14">
        <v>435918</v>
      </c>
      <c r="AN21" s="14">
        <v>374367</v>
      </c>
      <c r="AO21" s="14">
        <v>432493</v>
      </c>
      <c r="AP21" s="14">
        <v>499101.87000000005</v>
      </c>
      <c r="AQ21" s="33">
        <f t="shared" si="4"/>
        <v>5754347</v>
      </c>
      <c r="AR21" s="14">
        <v>393573</v>
      </c>
      <c r="AS21" s="14">
        <v>393024</v>
      </c>
      <c r="AT21" s="14">
        <v>521646</v>
      </c>
      <c r="AU21" s="14">
        <v>521301</v>
      </c>
      <c r="AV21" s="14">
        <v>488445</v>
      </c>
      <c r="AW21" s="14">
        <v>550633</v>
      </c>
      <c r="AX21" s="14">
        <v>519305</v>
      </c>
      <c r="AY21" s="14">
        <v>401116</v>
      </c>
      <c r="AZ21" s="14">
        <v>463474</v>
      </c>
      <c r="BA21" s="14">
        <v>492409</v>
      </c>
      <c r="BB21" s="14">
        <v>536874</v>
      </c>
      <c r="BC21" s="14">
        <v>472547</v>
      </c>
      <c r="BD21" s="14">
        <f t="shared" si="5"/>
        <v>6022027</v>
      </c>
      <c r="BE21" s="14">
        <v>362151</v>
      </c>
      <c r="BF21" s="14">
        <v>453770</v>
      </c>
      <c r="BG21" s="14">
        <v>477683</v>
      </c>
      <c r="BH21" s="14">
        <v>539117</v>
      </c>
      <c r="BI21" s="14">
        <v>540876</v>
      </c>
      <c r="BJ21" s="14">
        <v>536495</v>
      </c>
      <c r="BK21" s="14">
        <v>571586</v>
      </c>
      <c r="BL21" s="14">
        <v>534123</v>
      </c>
      <c r="BM21" s="14">
        <v>518579</v>
      </c>
      <c r="BN21" s="14">
        <v>548966</v>
      </c>
      <c r="BO21" s="14">
        <v>450418</v>
      </c>
      <c r="BP21" s="14">
        <v>488263</v>
      </c>
      <c r="BQ21" s="14">
        <f t="shared" si="3"/>
        <v>3097574</v>
      </c>
      <c r="BR21" s="14">
        <v>334876</v>
      </c>
      <c r="BS21" s="14">
        <v>419029</v>
      </c>
      <c r="BT21" s="14">
        <v>529527</v>
      </c>
      <c r="BU21" s="14">
        <v>603179</v>
      </c>
      <c r="BV21" s="14">
        <v>582252</v>
      </c>
      <c r="BW21" s="14">
        <v>628711</v>
      </c>
      <c r="BX21" s="14"/>
      <c r="BY21" s="14"/>
      <c r="BZ21" s="14"/>
      <c r="CA21" s="14"/>
      <c r="CB21" s="14"/>
      <c r="CC21" s="14"/>
    </row>
    <row r="22" spans="1:81" x14ac:dyDescent="0.2">
      <c r="A22" s="38" t="s">
        <v>56</v>
      </c>
      <c r="B22" s="38" t="s">
        <v>43</v>
      </c>
      <c r="C22" s="39" t="s">
        <v>57</v>
      </c>
      <c r="D22" s="29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33">
        <f>SUM(AR22:BC22)</f>
        <v>14886</v>
      </c>
      <c r="AR22" s="14">
        <v>0</v>
      </c>
      <c r="AS22" s="14">
        <v>0</v>
      </c>
      <c r="AT22" s="14">
        <v>0</v>
      </c>
      <c r="AU22" s="14">
        <v>0</v>
      </c>
      <c r="AV22" s="14">
        <v>0</v>
      </c>
      <c r="AW22" s="14">
        <v>0</v>
      </c>
      <c r="AX22" s="14">
        <v>0</v>
      </c>
      <c r="AY22" s="14">
        <v>0</v>
      </c>
      <c r="AZ22" s="14">
        <v>0</v>
      </c>
      <c r="BB22" s="14">
        <v>0</v>
      </c>
      <c r="BC22" s="14">
        <v>14886</v>
      </c>
      <c r="BD22" s="14"/>
      <c r="BE22" s="14">
        <v>12996</v>
      </c>
      <c r="BF22" s="14">
        <v>0</v>
      </c>
      <c r="BG22" s="14">
        <v>0</v>
      </c>
      <c r="BH22" s="14">
        <v>0</v>
      </c>
      <c r="BI22" s="14">
        <v>0</v>
      </c>
      <c r="BJ22" s="14">
        <v>0</v>
      </c>
      <c r="BK22" s="14">
        <v>0</v>
      </c>
      <c r="BL22" s="14">
        <v>0</v>
      </c>
      <c r="BM22" s="14">
        <v>0</v>
      </c>
      <c r="BN22" s="14">
        <v>0</v>
      </c>
      <c r="BO22" s="14">
        <v>0</v>
      </c>
      <c r="BP22" s="14">
        <v>0</v>
      </c>
      <c r="BQ22" s="14">
        <f t="shared" si="3"/>
        <v>0</v>
      </c>
      <c r="BR22" s="14" t="s">
        <v>53</v>
      </c>
      <c r="BS22" s="14" t="s">
        <v>53</v>
      </c>
      <c r="BT22" s="14">
        <v>0</v>
      </c>
      <c r="BU22" s="14">
        <v>0</v>
      </c>
      <c r="BV22" s="14">
        <v>0</v>
      </c>
      <c r="BW22" s="14">
        <v>0</v>
      </c>
      <c r="BX22" s="14"/>
      <c r="BY22" s="14"/>
      <c r="BZ22" s="14"/>
      <c r="CA22" s="14"/>
      <c r="CB22" s="14"/>
      <c r="CC22" s="14"/>
    </row>
    <row r="23" spans="1:81" x14ac:dyDescent="0.2">
      <c r="A23" s="15" t="s">
        <v>58</v>
      </c>
      <c r="B23" s="15" t="s">
        <v>43</v>
      </c>
      <c r="C23" s="16" t="s">
        <v>59</v>
      </c>
      <c r="D23" s="14">
        <v>2311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2311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  <c r="W23" s="14">
        <v>0</v>
      </c>
      <c r="X23" s="14">
        <v>0</v>
      </c>
      <c r="Y23" s="14">
        <v>0</v>
      </c>
      <c r="Z23" s="14">
        <v>0</v>
      </c>
      <c r="AA23" s="14">
        <v>0</v>
      </c>
      <c r="AB23" s="14">
        <v>0</v>
      </c>
      <c r="AC23" s="14">
        <v>0</v>
      </c>
      <c r="AD23" s="14">
        <v>0</v>
      </c>
      <c r="AE23" s="14">
        <v>0</v>
      </c>
      <c r="AF23" s="14">
        <v>0</v>
      </c>
      <c r="AG23" s="14">
        <v>0</v>
      </c>
      <c r="AH23" s="14">
        <v>0</v>
      </c>
      <c r="AI23" s="14">
        <v>0</v>
      </c>
      <c r="AJ23" s="14">
        <v>0</v>
      </c>
      <c r="AK23" s="14">
        <v>0</v>
      </c>
      <c r="AL23" s="14">
        <v>0</v>
      </c>
      <c r="AM23" s="14">
        <v>0</v>
      </c>
      <c r="AN23" s="14">
        <v>0</v>
      </c>
      <c r="AO23" s="14">
        <v>0</v>
      </c>
      <c r="AP23" s="14">
        <v>0</v>
      </c>
      <c r="AQ23" s="33">
        <f t="shared" si="4"/>
        <v>0</v>
      </c>
      <c r="AR23" s="14">
        <v>0</v>
      </c>
      <c r="AS23" s="14">
        <v>0</v>
      </c>
      <c r="AT23" s="14">
        <v>0</v>
      </c>
      <c r="AU23" s="14">
        <v>0</v>
      </c>
      <c r="AV23" s="14">
        <v>0</v>
      </c>
      <c r="AW23" s="14">
        <v>0</v>
      </c>
      <c r="AX23" s="14">
        <v>0</v>
      </c>
      <c r="AY23" s="14">
        <v>0</v>
      </c>
      <c r="AZ23" s="14">
        <v>0</v>
      </c>
      <c r="BA23" s="14">
        <v>0</v>
      </c>
      <c r="BB23" s="14">
        <v>0</v>
      </c>
      <c r="BC23" s="14">
        <v>0</v>
      </c>
      <c r="BD23" s="14">
        <f t="shared" si="5"/>
        <v>0</v>
      </c>
      <c r="BE23" s="14">
        <v>0</v>
      </c>
      <c r="BF23" s="14">
        <v>0</v>
      </c>
      <c r="BG23" s="14">
        <v>0</v>
      </c>
      <c r="BH23" s="14">
        <v>0</v>
      </c>
      <c r="BI23" s="14">
        <v>0</v>
      </c>
      <c r="BJ23" s="14">
        <v>0</v>
      </c>
      <c r="BK23" s="14">
        <v>0</v>
      </c>
      <c r="BL23" s="14">
        <v>0</v>
      </c>
      <c r="BM23" s="14">
        <v>0</v>
      </c>
      <c r="BN23" s="14">
        <v>0</v>
      </c>
      <c r="BO23" s="14">
        <v>0</v>
      </c>
      <c r="BP23" s="14">
        <v>0</v>
      </c>
      <c r="BQ23" s="14">
        <f t="shared" si="3"/>
        <v>0</v>
      </c>
      <c r="BR23" s="14" t="s">
        <v>53</v>
      </c>
      <c r="BS23" s="14" t="s">
        <v>53</v>
      </c>
      <c r="BT23" s="14">
        <v>0</v>
      </c>
      <c r="BU23" s="14">
        <v>0</v>
      </c>
      <c r="BV23" s="14">
        <v>0</v>
      </c>
      <c r="BW23" s="14">
        <v>0</v>
      </c>
      <c r="BX23" s="14"/>
      <c r="BY23" s="14"/>
      <c r="BZ23" s="14"/>
      <c r="CA23" s="14"/>
      <c r="CB23" s="14"/>
      <c r="CC23" s="14"/>
    </row>
    <row r="24" spans="1:81" x14ac:dyDescent="0.2">
      <c r="A24" s="15" t="s">
        <v>60</v>
      </c>
      <c r="B24" s="15" t="s">
        <v>43</v>
      </c>
      <c r="C24" s="16" t="s">
        <v>61</v>
      </c>
      <c r="D24" s="29">
        <v>7114355</v>
      </c>
      <c r="E24" s="14">
        <v>1245723</v>
      </c>
      <c r="F24" s="14">
        <v>140909</v>
      </c>
      <c r="G24" s="14">
        <v>1682</v>
      </c>
      <c r="H24" s="14">
        <v>0</v>
      </c>
      <c r="I24" s="14">
        <v>0</v>
      </c>
      <c r="J24" s="14">
        <v>213883</v>
      </c>
      <c r="K24" s="14">
        <v>1271999</v>
      </c>
      <c r="L24" s="14">
        <v>1588841</v>
      </c>
      <c r="M24" s="14">
        <v>1316650</v>
      </c>
      <c r="N24" s="14">
        <v>510670</v>
      </c>
      <c r="O24" s="14">
        <v>344112</v>
      </c>
      <c r="P24" s="14">
        <v>479886</v>
      </c>
      <c r="Q24" s="14">
        <v>11458575</v>
      </c>
      <c r="R24" s="14">
        <v>85296</v>
      </c>
      <c r="S24" s="14">
        <v>8797</v>
      </c>
      <c r="T24" s="14">
        <v>0</v>
      </c>
      <c r="U24" s="14">
        <v>0</v>
      </c>
      <c r="V24" s="14">
        <v>7293</v>
      </c>
      <c r="W24" s="14">
        <v>780246</v>
      </c>
      <c r="X24" s="14">
        <v>1542625</v>
      </c>
      <c r="Y24" s="14">
        <v>1971538</v>
      </c>
      <c r="Z24" s="14">
        <v>2109089</v>
      </c>
      <c r="AA24" s="14">
        <v>1993773</v>
      </c>
      <c r="AB24" s="14">
        <v>1553793</v>
      </c>
      <c r="AC24" s="14">
        <v>1406125</v>
      </c>
      <c r="AD24" s="14">
        <v>10759302</v>
      </c>
      <c r="AE24" s="14">
        <v>511871</v>
      </c>
      <c r="AF24" s="14">
        <v>58203</v>
      </c>
      <c r="AG24" s="14">
        <v>0</v>
      </c>
      <c r="AH24" s="14">
        <v>0</v>
      </c>
      <c r="AI24" s="14">
        <v>22684</v>
      </c>
      <c r="AJ24" s="14">
        <v>227177</v>
      </c>
      <c r="AK24" s="14">
        <v>1437771</v>
      </c>
      <c r="AL24" s="14">
        <v>1791480</v>
      </c>
      <c r="AM24" s="14">
        <v>1790353</v>
      </c>
      <c r="AN24" s="14">
        <v>1424964</v>
      </c>
      <c r="AO24" s="14">
        <v>1820700</v>
      </c>
      <c r="AP24" s="14">
        <v>1674099</v>
      </c>
      <c r="AQ24" s="33">
        <f t="shared" si="4"/>
        <v>14257220</v>
      </c>
      <c r="AR24" s="14">
        <v>388763</v>
      </c>
      <c r="AS24" s="14">
        <v>106889</v>
      </c>
      <c r="AT24" s="14">
        <v>21357</v>
      </c>
      <c r="AU24" s="14">
        <v>59186</v>
      </c>
      <c r="AV24" s="14">
        <v>105342</v>
      </c>
      <c r="AW24" s="14">
        <v>1738048</v>
      </c>
      <c r="AX24" s="14">
        <v>2489866</v>
      </c>
      <c r="AY24" s="14">
        <v>2524502</v>
      </c>
      <c r="AZ24" s="14">
        <v>2139600</v>
      </c>
      <c r="BA24" s="14">
        <v>1938564</v>
      </c>
      <c r="BB24" s="14">
        <v>1831686</v>
      </c>
      <c r="BC24" s="14">
        <v>913417</v>
      </c>
      <c r="BD24" s="14">
        <f t="shared" si="5"/>
        <v>12264145</v>
      </c>
      <c r="BE24" s="14">
        <v>88580</v>
      </c>
      <c r="BF24" s="14">
        <v>102557</v>
      </c>
      <c r="BG24" s="14">
        <v>20269</v>
      </c>
      <c r="BH24" s="14">
        <v>0</v>
      </c>
      <c r="BI24" s="14">
        <v>41</v>
      </c>
      <c r="BJ24" s="14">
        <v>869988</v>
      </c>
      <c r="BK24" s="14">
        <v>1771947</v>
      </c>
      <c r="BL24" s="14">
        <v>1999554</v>
      </c>
      <c r="BM24" s="14">
        <v>1911519</v>
      </c>
      <c r="BN24" s="14">
        <v>1934609</v>
      </c>
      <c r="BO24" s="14">
        <v>1869337</v>
      </c>
      <c r="BP24" s="14">
        <v>1695744</v>
      </c>
      <c r="BQ24" s="14">
        <f t="shared" si="3"/>
        <v>572110</v>
      </c>
      <c r="BR24" s="14">
        <v>141408</v>
      </c>
      <c r="BS24" s="14">
        <v>101243</v>
      </c>
      <c r="BT24" s="14">
        <v>9765</v>
      </c>
      <c r="BU24" s="14">
        <v>0</v>
      </c>
      <c r="BV24" s="14">
        <v>0</v>
      </c>
      <c r="BW24" s="14">
        <v>319694</v>
      </c>
      <c r="BX24" s="14"/>
      <c r="BY24" s="14"/>
      <c r="BZ24" s="14"/>
      <c r="CA24" s="14"/>
      <c r="CB24" s="14"/>
      <c r="CC24" s="14"/>
    </row>
    <row r="25" spans="1:81" x14ac:dyDescent="0.2">
      <c r="A25" s="15" t="s">
        <v>62</v>
      </c>
      <c r="B25" s="15" t="s">
        <v>43</v>
      </c>
      <c r="C25" s="16" t="s">
        <v>63</v>
      </c>
      <c r="D25" s="30">
        <v>9778680</v>
      </c>
      <c r="E25" s="29">
        <v>142225</v>
      </c>
      <c r="F25" s="14">
        <v>1526682</v>
      </c>
      <c r="G25" s="14">
        <v>2103585</v>
      </c>
      <c r="H25" s="14">
        <v>2093133</v>
      </c>
      <c r="I25" s="14">
        <v>1677153</v>
      </c>
      <c r="J25" s="14">
        <v>937865</v>
      </c>
      <c r="K25" s="14">
        <v>467438</v>
      </c>
      <c r="L25" s="14">
        <v>255206</v>
      </c>
      <c r="M25" s="14">
        <v>176779</v>
      </c>
      <c r="N25" s="14">
        <v>130487</v>
      </c>
      <c r="O25" s="14">
        <v>104449</v>
      </c>
      <c r="P25" s="14">
        <v>163678</v>
      </c>
      <c r="Q25" s="14">
        <v>12732867</v>
      </c>
      <c r="R25" s="14">
        <v>606111</v>
      </c>
      <c r="S25" s="14">
        <v>1731574</v>
      </c>
      <c r="T25" s="14">
        <v>2304734</v>
      </c>
      <c r="U25" s="14">
        <v>2025913</v>
      </c>
      <c r="V25" s="14">
        <v>1936062</v>
      </c>
      <c r="W25" s="14">
        <v>1226966</v>
      </c>
      <c r="X25" s="14">
        <v>764236</v>
      </c>
      <c r="Y25" s="14">
        <v>528953</v>
      </c>
      <c r="Z25" s="14">
        <v>247404</v>
      </c>
      <c r="AA25" s="14">
        <v>303428</v>
      </c>
      <c r="AB25" s="14">
        <v>517462</v>
      </c>
      <c r="AC25" s="14">
        <v>540024</v>
      </c>
      <c r="AD25" s="14">
        <v>17246325</v>
      </c>
      <c r="AE25" s="14">
        <v>785626</v>
      </c>
      <c r="AF25" s="14">
        <v>1914150</v>
      </c>
      <c r="AG25" s="14">
        <v>2639088</v>
      </c>
      <c r="AH25" s="14">
        <v>2514737</v>
      </c>
      <c r="AI25" s="14">
        <v>2076437</v>
      </c>
      <c r="AJ25" s="14">
        <v>2077205</v>
      </c>
      <c r="AK25" s="14">
        <v>1230710</v>
      </c>
      <c r="AL25" s="14">
        <v>1014386</v>
      </c>
      <c r="AM25" s="14">
        <v>849151</v>
      </c>
      <c r="AN25" s="14">
        <v>1002931</v>
      </c>
      <c r="AO25" s="14">
        <v>768766</v>
      </c>
      <c r="AP25" s="14">
        <v>373138</v>
      </c>
      <c r="AQ25" s="33">
        <f t="shared" si="4"/>
        <v>14833359</v>
      </c>
      <c r="AR25" s="14">
        <v>1468302</v>
      </c>
      <c r="AS25" s="14">
        <v>2093722</v>
      </c>
      <c r="AT25" s="14">
        <v>2724675</v>
      </c>
      <c r="AU25" s="14">
        <v>2113227</v>
      </c>
      <c r="AV25" s="14">
        <v>1676496</v>
      </c>
      <c r="AW25" s="14">
        <v>914746</v>
      </c>
      <c r="AX25" s="14">
        <v>611335</v>
      </c>
      <c r="AY25" s="14">
        <v>555493</v>
      </c>
      <c r="AZ25" s="14">
        <v>533428</v>
      </c>
      <c r="BA25" s="14">
        <v>908699</v>
      </c>
      <c r="BB25" s="14">
        <v>857215</v>
      </c>
      <c r="BC25" s="14">
        <v>376021</v>
      </c>
      <c r="BD25" s="14">
        <f t="shared" si="5"/>
        <v>14939229</v>
      </c>
      <c r="BE25" s="14">
        <v>1062084</v>
      </c>
      <c r="BF25" s="14">
        <v>2204041</v>
      </c>
      <c r="BG25" s="14">
        <v>1936863</v>
      </c>
      <c r="BH25" s="14">
        <v>2704449</v>
      </c>
      <c r="BI25" s="14">
        <v>2797585</v>
      </c>
      <c r="BJ25" s="14">
        <v>1651143</v>
      </c>
      <c r="BK25" s="14">
        <v>1161146</v>
      </c>
      <c r="BL25" s="14">
        <v>701783</v>
      </c>
      <c r="BM25" s="14">
        <v>397161</v>
      </c>
      <c r="BN25" s="14">
        <v>201998</v>
      </c>
      <c r="BO25" s="14">
        <v>62343</v>
      </c>
      <c r="BP25" s="14">
        <v>58633</v>
      </c>
      <c r="BQ25" s="14">
        <f t="shared" si="3"/>
        <v>13760882</v>
      </c>
      <c r="BR25" s="14">
        <v>214729</v>
      </c>
      <c r="BS25" s="14">
        <v>1991434</v>
      </c>
      <c r="BT25" s="14">
        <v>3321706</v>
      </c>
      <c r="BU25" s="14">
        <v>3165891</v>
      </c>
      <c r="BV25" s="14">
        <v>2992260</v>
      </c>
      <c r="BW25" s="14">
        <v>2074862</v>
      </c>
      <c r="BX25" s="14"/>
      <c r="BY25" s="14"/>
      <c r="BZ25" s="14"/>
      <c r="CA25" s="14"/>
      <c r="CB25" s="14"/>
      <c r="CC25" s="14"/>
    </row>
    <row r="26" spans="1:81" x14ac:dyDescent="0.2">
      <c r="A26" s="15" t="s">
        <v>64</v>
      </c>
      <c r="B26" s="15" t="s">
        <v>43</v>
      </c>
      <c r="C26" s="16" t="s">
        <v>65</v>
      </c>
      <c r="D26" s="29">
        <v>92438</v>
      </c>
      <c r="E26" s="14">
        <v>56140</v>
      </c>
      <c r="F26" s="14">
        <v>1934</v>
      </c>
      <c r="G26" s="14">
        <v>2974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9121</v>
      </c>
      <c r="P26" s="14">
        <v>22269</v>
      </c>
      <c r="Q26" s="14">
        <v>183475</v>
      </c>
      <c r="R26" s="14">
        <v>62998</v>
      </c>
      <c r="S26" s="14">
        <v>82959</v>
      </c>
      <c r="T26" s="14">
        <v>18082</v>
      </c>
      <c r="U26" s="14">
        <v>0</v>
      </c>
      <c r="V26" s="14">
        <v>0</v>
      </c>
      <c r="W26" s="14">
        <v>0</v>
      </c>
      <c r="X26" s="14">
        <v>0</v>
      </c>
      <c r="Y26" s="14">
        <v>0</v>
      </c>
      <c r="Z26" s="14">
        <v>0</v>
      </c>
      <c r="AA26" s="14">
        <v>0</v>
      </c>
      <c r="AB26" s="14">
        <v>6040</v>
      </c>
      <c r="AC26" s="14">
        <v>13396</v>
      </c>
      <c r="AD26" s="14">
        <v>178882</v>
      </c>
      <c r="AE26" s="14">
        <v>27410</v>
      </c>
      <c r="AF26" s="14">
        <v>6784</v>
      </c>
      <c r="AG26" s="14">
        <v>0</v>
      </c>
      <c r="AH26" s="14">
        <v>0</v>
      </c>
      <c r="AI26" s="14">
        <v>0</v>
      </c>
      <c r="AJ26" s="14">
        <v>0</v>
      </c>
      <c r="AK26" s="14">
        <v>0</v>
      </c>
      <c r="AL26" s="14">
        <v>0</v>
      </c>
      <c r="AM26" s="14">
        <v>0</v>
      </c>
      <c r="AN26" s="14">
        <v>0</v>
      </c>
      <c r="AO26" s="14">
        <v>57524</v>
      </c>
      <c r="AP26" s="14">
        <v>87164</v>
      </c>
      <c r="AQ26" s="33">
        <f t="shared" si="4"/>
        <v>113925</v>
      </c>
      <c r="AR26" s="14">
        <v>46885</v>
      </c>
      <c r="AS26" s="14">
        <v>5420</v>
      </c>
      <c r="AT26" s="14">
        <v>0</v>
      </c>
      <c r="AU26" s="14">
        <v>0</v>
      </c>
      <c r="AV26" s="14">
        <v>0</v>
      </c>
      <c r="AW26" s="14">
        <v>0</v>
      </c>
      <c r="AX26" s="14">
        <v>0</v>
      </c>
      <c r="AY26" s="14">
        <v>0</v>
      </c>
      <c r="AZ26" s="14">
        <v>0</v>
      </c>
      <c r="BA26" s="14">
        <v>0</v>
      </c>
      <c r="BB26" s="14">
        <v>7839</v>
      </c>
      <c r="BC26" s="14">
        <v>53781</v>
      </c>
      <c r="BD26" s="14">
        <f t="shared" si="5"/>
        <v>259399</v>
      </c>
      <c r="BE26" s="14">
        <v>40940</v>
      </c>
      <c r="BF26" s="14">
        <v>2273</v>
      </c>
      <c r="BG26" s="14">
        <v>0</v>
      </c>
      <c r="BH26" s="14">
        <v>0</v>
      </c>
      <c r="BI26" s="14">
        <v>0</v>
      </c>
      <c r="BJ26" s="14">
        <v>0</v>
      </c>
      <c r="BK26" s="14">
        <v>0</v>
      </c>
      <c r="BL26" s="14">
        <v>0</v>
      </c>
      <c r="BM26" s="14">
        <v>0</v>
      </c>
      <c r="BN26" s="14">
        <v>17013</v>
      </c>
      <c r="BO26" s="14">
        <v>106588</v>
      </c>
      <c r="BP26" s="14">
        <v>92585</v>
      </c>
      <c r="BQ26" s="14">
        <f t="shared" si="3"/>
        <v>4953</v>
      </c>
      <c r="BR26" s="14">
        <v>4953</v>
      </c>
      <c r="BS26" s="14" t="s">
        <v>53</v>
      </c>
      <c r="BT26" s="14">
        <v>0</v>
      </c>
      <c r="BU26" s="14">
        <v>0</v>
      </c>
      <c r="BV26" s="14">
        <v>0</v>
      </c>
      <c r="BW26" s="14">
        <v>0</v>
      </c>
      <c r="BX26" s="14"/>
      <c r="BY26" s="14"/>
      <c r="BZ26" s="14"/>
      <c r="CA26" s="14"/>
      <c r="CB26" s="14"/>
      <c r="CC26" s="14"/>
    </row>
    <row r="27" spans="1:81" x14ac:dyDescent="0.2">
      <c r="A27" s="15" t="s">
        <v>62</v>
      </c>
      <c r="B27" s="15" t="s">
        <v>43</v>
      </c>
      <c r="C27" s="16" t="s">
        <v>66</v>
      </c>
      <c r="D27" s="30">
        <v>32653</v>
      </c>
      <c r="E27" s="29">
        <v>521</v>
      </c>
      <c r="F27" s="14">
        <v>1881</v>
      </c>
      <c r="G27" s="14">
        <v>3923</v>
      </c>
      <c r="H27" s="14">
        <v>4426</v>
      </c>
      <c r="I27" s="14">
        <v>3402</v>
      </c>
      <c r="J27" s="14">
        <v>3420</v>
      </c>
      <c r="K27" s="14">
        <v>3883</v>
      </c>
      <c r="L27" s="14">
        <v>3808</v>
      </c>
      <c r="M27" s="14">
        <v>1572</v>
      </c>
      <c r="N27" s="14">
        <v>1504</v>
      </c>
      <c r="O27" s="14">
        <v>2207</v>
      </c>
      <c r="P27" s="14">
        <v>2106</v>
      </c>
      <c r="Q27" s="14">
        <v>46671</v>
      </c>
      <c r="R27" s="14">
        <v>3313</v>
      </c>
      <c r="S27" s="14">
        <v>3662</v>
      </c>
      <c r="T27" s="14">
        <v>4737</v>
      </c>
      <c r="U27" s="14">
        <v>5046</v>
      </c>
      <c r="V27" s="14">
        <v>5065</v>
      </c>
      <c r="W27" s="14">
        <v>4961</v>
      </c>
      <c r="X27" s="14">
        <v>5611</v>
      </c>
      <c r="Y27" s="14">
        <v>2898</v>
      </c>
      <c r="Z27" s="14">
        <v>1047</v>
      </c>
      <c r="AA27" s="14">
        <v>3903</v>
      </c>
      <c r="AB27" s="14">
        <v>2449</v>
      </c>
      <c r="AC27" s="14">
        <v>3979</v>
      </c>
      <c r="AD27" s="14">
        <v>45050</v>
      </c>
      <c r="AE27" s="14">
        <v>3005</v>
      </c>
      <c r="AF27" s="14">
        <v>3563</v>
      </c>
      <c r="AG27" s="14">
        <v>2366</v>
      </c>
      <c r="AH27" s="14">
        <v>2878</v>
      </c>
      <c r="AI27" s="14">
        <v>4486</v>
      </c>
      <c r="AJ27" s="14">
        <v>3721</v>
      </c>
      <c r="AK27" s="14">
        <v>4887</v>
      </c>
      <c r="AL27" s="14">
        <v>4086</v>
      </c>
      <c r="AM27" s="14">
        <v>7071</v>
      </c>
      <c r="AN27" s="14">
        <v>6123</v>
      </c>
      <c r="AO27" s="14">
        <v>208</v>
      </c>
      <c r="AP27" s="14">
        <v>2656</v>
      </c>
      <c r="AQ27" s="33">
        <f t="shared" si="4"/>
        <v>12614</v>
      </c>
      <c r="AR27" s="14">
        <v>5141</v>
      </c>
      <c r="AS27" s="14">
        <v>0</v>
      </c>
      <c r="AT27" s="14">
        <v>1261</v>
      </c>
      <c r="AU27" s="14">
        <v>1228</v>
      </c>
      <c r="AV27" s="14">
        <v>0</v>
      </c>
      <c r="AW27" s="14">
        <v>0</v>
      </c>
      <c r="AX27" s="14">
        <v>0</v>
      </c>
      <c r="AY27" s="14">
        <v>0</v>
      </c>
      <c r="AZ27" s="14">
        <v>2107</v>
      </c>
      <c r="BA27" s="14">
        <v>1645</v>
      </c>
      <c r="BB27" s="14">
        <v>616</v>
      </c>
      <c r="BC27" s="14">
        <v>616</v>
      </c>
      <c r="BD27" s="14">
        <f t="shared" si="5"/>
        <v>0</v>
      </c>
      <c r="BE27" s="14">
        <v>0</v>
      </c>
      <c r="BF27" s="14">
        <v>0</v>
      </c>
      <c r="BG27" s="14">
        <v>0</v>
      </c>
      <c r="BH27" s="14">
        <v>0</v>
      </c>
      <c r="BI27" s="14">
        <v>0</v>
      </c>
      <c r="BJ27" s="14">
        <v>0</v>
      </c>
      <c r="BK27" s="14">
        <v>0</v>
      </c>
      <c r="BL27" s="14">
        <v>0</v>
      </c>
      <c r="BM27" s="14">
        <v>0</v>
      </c>
      <c r="BN27" s="14">
        <v>0</v>
      </c>
      <c r="BO27" s="14">
        <v>0</v>
      </c>
      <c r="BP27" s="14">
        <v>0</v>
      </c>
      <c r="BQ27" s="14">
        <f t="shared" si="3"/>
        <v>0</v>
      </c>
      <c r="BR27" s="14" t="s">
        <v>53</v>
      </c>
      <c r="BS27" s="14" t="s">
        <v>53</v>
      </c>
      <c r="BT27" s="14">
        <v>0</v>
      </c>
      <c r="BU27" s="14">
        <v>0</v>
      </c>
      <c r="BV27" s="14">
        <v>0</v>
      </c>
      <c r="BW27" s="14">
        <v>0</v>
      </c>
      <c r="BX27" s="14"/>
      <c r="BY27" s="14"/>
      <c r="BZ27" s="14"/>
      <c r="CA27" s="14"/>
      <c r="CB27" s="14"/>
      <c r="CC27" s="14"/>
    </row>
    <row r="28" spans="1:81" s="19" customFormat="1" x14ac:dyDescent="0.2">
      <c r="A28" s="22"/>
      <c r="B28" s="22" t="s">
        <v>43</v>
      </c>
      <c r="C28" s="23" t="s">
        <v>67</v>
      </c>
      <c r="D28" s="24">
        <v>5071902</v>
      </c>
      <c r="E28" s="24">
        <v>336172</v>
      </c>
      <c r="F28" s="24">
        <v>292087</v>
      </c>
      <c r="G28" s="24">
        <v>344432</v>
      </c>
      <c r="H28" s="24">
        <v>357790</v>
      </c>
      <c r="I28" s="24">
        <v>421952</v>
      </c>
      <c r="J28" s="24">
        <v>446109</v>
      </c>
      <c r="K28" s="24">
        <v>518004</v>
      </c>
      <c r="L28" s="24">
        <v>541290</v>
      </c>
      <c r="M28" s="24">
        <v>477514</v>
      </c>
      <c r="N28" s="24">
        <v>468696</v>
      </c>
      <c r="O28" s="24">
        <v>447294</v>
      </c>
      <c r="P28" s="24">
        <v>420562</v>
      </c>
      <c r="Q28" s="24">
        <v>6233038</v>
      </c>
      <c r="R28" s="24">
        <v>468193</v>
      </c>
      <c r="S28" s="24">
        <v>420698</v>
      </c>
      <c r="T28" s="24">
        <v>459860</v>
      </c>
      <c r="U28" s="24">
        <v>464072</v>
      </c>
      <c r="V28" s="24">
        <v>533317</v>
      </c>
      <c r="W28" s="24">
        <v>533300</v>
      </c>
      <c r="X28" s="24">
        <v>539131</v>
      </c>
      <c r="Y28" s="24">
        <v>540725</v>
      </c>
      <c r="Z28" s="24">
        <v>534650</v>
      </c>
      <c r="AA28" s="24">
        <v>566341</v>
      </c>
      <c r="AB28" s="24">
        <v>568850</v>
      </c>
      <c r="AC28" s="24">
        <v>603901</v>
      </c>
      <c r="AD28" s="24">
        <v>7510581</v>
      </c>
      <c r="AE28" s="24">
        <v>585337</v>
      </c>
      <c r="AF28" s="24">
        <v>546257</v>
      </c>
      <c r="AG28" s="24">
        <v>557252</v>
      </c>
      <c r="AH28" s="24">
        <v>561091</v>
      </c>
      <c r="AI28" s="24">
        <v>616026</v>
      </c>
      <c r="AJ28" s="24">
        <v>634201</v>
      </c>
      <c r="AK28" s="24">
        <v>628436</v>
      </c>
      <c r="AL28" s="24">
        <v>697369</v>
      </c>
      <c r="AM28" s="24">
        <v>658850</v>
      </c>
      <c r="AN28" s="24">
        <v>703942</v>
      </c>
      <c r="AO28" s="24">
        <v>666053</v>
      </c>
      <c r="AP28" s="24">
        <v>655767</v>
      </c>
      <c r="AQ28" s="24">
        <f t="shared" si="4"/>
        <v>7036358</v>
      </c>
      <c r="AR28" s="24">
        <v>544671</v>
      </c>
      <c r="AS28" s="24">
        <v>439346</v>
      </c>
      <c r="AT28" s="24">
        <v>526163</v>
      </c>
      <c r="AU28" s="24">
        <v>574601</v>
      </c>
      <c r="AV28" s="24">
        <v>592158</v>
      </c>
      <c r="AW28" s="24">
        <v>631919</v>
      </c>
      <c r="AX28" s="24">
        <v>659398</v>
      </c>
      <c r="AY28" s="24">
        <v>685781</v>
      </c>
      <c r="AZ28" s="24">
        <v>664252</v>
      </c>
      <c r="BA28" s="24">
        <v>664911</v>
      </c>
      <c r="BB28" s="24">
        <v>603827</v>
      </c>
      <c r="BC28" s="24">
        <v>449331</v>
      </c>
      <c r="BD28" s="24">
        <f t="shared" si="5"/>
        <v>6345257</v>
      </c>
      <c r="BE28" s="24">
        <v>495547</v>
      </c>
      <c r="BF28" s="24">
        <v>515993</v>
      </c>
      <c r="BG28" s="24">
        <v>446390</v>
      </c>
      <c r="BH28" s="24">
        <v>587356</v>
      </c>
      <c r="BI28" s="24">
        <v>570430</v>
      </c>
      <c r="BJ28" s="24">
        <v>536935</v>
      </c>
      <c r="BK28" s="24">
        <v>631911</v>
      </c>
      <c r="BL28" s="24">
        <v>668288</v>
      </c>
      <c r="BM28" s="24">
        <v>664319</v>
      </c>
      <c r="BN28" s="24">
        <v>451123</v>
      </c>
      <c r="BO28" s="24">
        <v>408596</v>
      </c>
      <c r="BP28" s="24">
        <v>368369</v>
      </c>
      <c r="BQ28" s="24">
        <f t="shared" si="3"/>
        <v>3558966</v>
      </c>
      <c r="BR28" s="24">
        <v>466725</v>
      </c>
      <c r="BS28" s="24">
        <v>532534</v>
      </c>
      <c r="BT28" s="24">
        <v>632507</v>
      </c>
      <c r="BU28" s="24">
        <v>643636</v>
      </c>
      <c r="BV28" s="24">
        <v>675712</v>
      </c>
      <c r="BW28" s="24">
        <v>607852</v>
      </c>
      <c r="BX28" s="24"/>
      <c r="BY28" s="24"/>
      <c r="BZ28" s="24"/>
      <c r="CA28" s="24"/>
      <c r="CB28" s="24"/>
      <c r="CC28" s="24"/>
    </row>
    <row r="29" spans="1:81" x14ac:dyDescent="0.2">
      <c r="A29" s="15" t="s">
        <v>68</v>
      </c>
      <c r="B29" s="15" t="s">
        <v>43</v>
      </c>
      <c r="C29" s="16" t="s">
        <v>69</v>
      </c>
      <c r="D29" s="30">
        <v>1665</v>
      </c>
      <c r="E29" s="14">
        <v>1623</v>
      </c>
      <c r="F29" s="14">
        <v>42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  <c r="S29" s="14">
        <v>0</v>
      </c>
      <c r="T29" s="14">
        <v>0</v>
      </c>
      <c r="U29" s="14">
        <v>0</v>
      </c>
      <c r="V29" s="14">
        <v>0</v>
      </c>
      <c r="W29" s="14">
        <v>0</v>
      </c>
      <c r="X29" s="14">
        <v>0</v>
      </c>
      <c r="Y29" s="14">
        <v>0</v>
      </c>
      <c r="Z29" s="14">
        <v>0</v>
      </c>
      <c r="AA29" s="14">
        <v>0</v>
      </c>
      <c r="AB29" s="14">
        <v>0</v>
      </c>
      <c r="AC29" s="14">
        <v>0</v>
      </c>
      <c r="AD29" s="14">
        <v>0</v>
      </c>
      <c r="AE29" s="14">
        <v>0</v>
      </c>
      <c r="AF29" s="14">
        <v>0</v>
      </c>
      <c r="AG29" s="14">
        <v>0</v>
      </c>
      <c r="AH29" s="14">
        <v>0</v>
      </c>
      <c r="AI29" s="14">
        <v>0</v>
      </c>
      <c r="AJ29" s="14">
        <v>0</v>
      </c>
      <c r="AK29" s="14">
        <v>0</v>
      </c>
      <c r="AL29" s="14">
        <v>0</v>
      </c>
      <c r="AM29" s="14">
        <v>0</v>
      </c>
      <c r="AN29" s="14">
        <v>0</v>
      </c>
      <c r="AO29" s="14">
        <v>0</v>
      </c>
      <c r="AP29" s="14">
        <v>0</v>
      </c>
      <c r="AQ29" s="14">
        <f t="shared" si="4"/>
        <v>0</v>
      </c>
      <c r="AR29" s="14">
        <v>0</v>
      </c>
      <c r="AS29" s="14">
        <v>0</v>
      </c>
      <c r="AT29" s="14">
        <v>0</v>
      </c>
      <c r="AU29" s="14">
        <v>0</v>
      </c>
      <c r="AV29" s="14">
        <v>0</v>
      </c>
      <c r="AW29" s="14">
        <v>0</v>
      </c>
      <c r="AX29" s="14">
        <v>0</v>
      </c>
      <c r="AY29" s="14">
        <v>0</v>
      </c>
      <c r="AZ29" s="14">
        <v>0</v>
      </c>
      <c r="BA29" s="14">
        <v>0</v>
      </c>
      <c r="BB29" s="14">
        <v>0</v>
      </c>
      <c r="BC29" s="14">
        <v>0</v>
      </c>
      <c r="BD29" s="14">
        <f t="shared" si="5"/>
        <v>0</v>
      </c>
      <c r="BE29" s="14">
        <v>0</v>
      </c>
      <c r="BF29" s="14">
        <v>0</v>
      </c>
      <c r="BG29" s="14">
        <v>0</v>
      </c>
      <c r="BH29" s="14">
        <v>0</v>
      </c>
      <c r="BI29" s="14">
        <v>0</v>
      </c>
      <c r="BJ29" s="14">
        <v>0</v>
      </c>
      <c r="BK29" s="14">
        <v>0</v>
      </c>
      <c r="BL29" s="14">
        <v>0</v>
      </c>
      <c r="BM29" s="14">
        <v>0</v>
      </c>
      <c r="BN29" s="14">
        <v>0</v>
      </c>
      <c r="BO29" s="14">
        <v>0</v>
      </c>
      <c r="BP29" s="14">
        <v>0</v>
      </c>
      <c r="BQ29" s="14">
        <f t="shared" si="3"/>
        <v>0</v>
      </c>
      <c r="BR29" s="14" t="s">
        <v>53</v>
      </c>
      <c r="BS29" s="14" t="s">
        <v>53</v>
      </c>
      <c r="BT29" s="14">
        <v>0</v>
      </c>
      <c r="BU29" s="14">
        <v>0</v>
      </c>
      <c r="BV29" s="14">
        <v>0</v>
      </c>
      <c r="BW29" s="14">
        <v>0</v>
      </c>
      <c r="BX29" s="14"/>
      <c r="BY29" s="14"/>
      <c r="BZ29" s="14"/>
      <c r="CA29" s="14"/>
      <c r="CB29" s="14"/>
      <c r="CC29" s="14"/>
    </row>
    <row r="30" spans="1:81" x14ac:dyDescent="0.2">
      <c r="A30" s="15" t="s">
        <v>68</v>
      </c>
      <c r="B30" s="15" t="s">
        <v>43</v>
      </c>
      <c r="C30" s="16" t="s">
        <v>70</v>
      </c>
      <c r="D30" s="30">
        <v>46068</v>
      </c>
      <c r="E30" s="14">
        <v>3740</v>
      </c>
      <c r="F30" s="14">
        <v>2992</v>
      </c>
      <c r="G30" s="14">
        <v>5720</v>
      </c>
      <c r="H30" s="14">
        <v>2904</v>
      </c>
      <c r="I30" s="14">
        <v>2816</v>
      </c>
      <c r="J30" s="14">
        <v>1408</v>
      </c>
      <c r="K30" s="14">
        <v>5060</v>
      </c>
      <c r="L30" s="14">
        <v>2904</v>
      </c>
      <c r="M30" s="14">
        <v>7480</v>
      </c>
      <c r="N30" s="14">
        <v>7392</v>
      </c>
      <c r="O30" s="14">
        <v>3652</v>
      </c>
      <c r="P30" s="14">
        <v>0</v>
      </c>
      <c r="Q30" s="14">
        <v>24728</v>
      </c>
      <c r="R30" s="14">
        <v>3696</v>
      </c>
      <c r="S30" s="14">
        <v>3608</v>
      </c>
      <c r="T30" s="14">
        <v>4708</v>
      </c>
      <c r="U30" s="14">
        <v>3784</v>
      </c>
      <c r="V30" s="14">
        <v>3652</v>
      </c>
      <c r="W30" s="14">
        <v>1320</v>
      </c>
      <c r="X30" s="14">
        <v>1320</v>
      </c>
      <c r="Y30" s="14">
        <v>2640</v>
      </c>
      <c r="Z30" s="14">
        <v>0</v>
      </c>
      <c r="AA30" s="14">
        <v>0</v>
      </c>
      <c r="AB30" s="14">
        <v>0</v>
      </c>
      <c r="AC30" s="14">
        <v>0</v>
      </c>
      <c r="AD30" s="14">
        <v>0</v>
      </c>
      <c r="AE30" s="14">
        <v>0</v>
      </c>
      <c r="AF30" s="14">
        <v>0</v>
      </c>
      <c r="AG30" s="14">
        <v>0</v>
      </c>
      <c r="AH30" s="14">
        <v>0</v>
      </c>
      <c r="AI30" s="14">
        <v>0</v>
      </c>
      <c r="AJ30" s="14">
        <v>0</v>
      </c>
      <c r="AK30" s="14">
        <v>0</v>
      </c>
      <c r="AL30" s="14">
        <v>0</v>
      </c>
      <c r="AM30" s="14">
        <v>0</v>
      </c>
      <c r="AN30" s="14">
        <v>0</v>
      </c>
      <c r="AO30" s="14">
        <v>0</v>
      </c>
      <c r="AP30" s="14">
        <v>0</v>
      </c>
      <c r="AQ30" s="14">
        <f t="shared" si="4"/>
        <v>0</v>
      </c>
      <c r="AR30" s="14">
        <v>0</v>
      </c>
      <c r="AS30" s="14">
        <v>0</v>
      </c>
      <c r="AT30" s="14">
        <v>0</v>
      </c>
      <c r="AU30" s="14">
        <v>0</v>
      </c>
      <c r="AV30" s="14">
        <v>0</v>
      </c>
      <c r="AW30" s="14">
        <v>0</v>
      </c>
      <c r="AX30" s="14">
        <v>0</v>
      </c>
      <c r="AY30" s="14">
        <v>0</v>
      </c>
      <c r="AZ30" s="14">
        <v>0</v>
      </c>
      <c r="BA30" s="14">
        <v>0</v>
      </c>
      <c r="BB30" s="14">
        <v>0</v>
      </c>
      <c r="BC30" s="14">
        <v>0</v>
      </c>
      <c r="BD30" s="14">
        <f t="shared" si="5"/>
        <v>0</v>
      </c>
      <c r="BE30" s="14">
        <v>0</v>
      </c>
      <c r="BF30" s="14">
        <v>0</v>
      </c>
      <c r="BG30" s="14">
        <v>0</v>
      </c>
      <c r="BH30" s="14">
        <v>0</v>
      </c>
      <c r="BI30" s="14">
        <v>0</v>
      </c>
      <c r="BJ30" s="14">
        <v>0</v>
      </c>
      <c r="BK30" s="14">
        <v>0</v>
      </c>
      <c r="BL30" s="14">
        <v>0</v>
      </c>
      <c r="BM30" s="14">
        <v>0</v>
      </c>
      <c r="BN30" s="14">
        <v>0</v>
      </c>
      <c r="BO30" s="14">
        <v>0</v>
      </c>
      <c r="BP30" s="14">
        <v>0</v>
      </c>
      <c r="BQ30" s="14">
        <f t="shared" si="3"/>
        <v>0</v>
      </c>
      <c r="BR30" s="14" t="s">
        <v>53</v>
      </c>
      <c r="BS30" s="14" t="s">
        <v>53</v>
      </c>
      <c r="BT30" s="14">
        <v>0</v>
      </c>
      <c r="BU30" s="14">
        <v>0</v>
      </c>
      <c r="BV30" s="14">
        <v>0</v>
      </c>
      <c r="BW30" s="14">
        <v>0</v>
      </c>
      <c r="BX30" s="14"/>
      <c r="BY30" s="14"/>
      <c r="BZ30" s="14"/>
      <c r="CA30" s="14"/>
      <c r="CB30" s="14"/>
      <c r="CC30" s="14"/>
    </row>
    <row r="31" spans="1:81" x14ac:dyDescent="0.2">
      <c r="A31" s="15" t="s">
        <v>68</v>
      </c>
      <c r="B31" s="15" t="s">
        <v>43</v>
      </c>
      <c r="C31" s="16" t="s">
        <v>71</v>
      </c>
      <c r="D31" s="30">
        <v>1130712</v>
      </c>
      <c r="E31" s="14">
        <v>54928</v>
      </c>
      <c r="F31" s="14">
        <v>59084</v>
      </c>
      <c r="G31" s="14">
        <v>58716</v>
      </c>
      <c r="H31" s="14">
        <v>60020</v>
      </c>
      <c r="I31" s="14">
        <v>80060</v>
      </c>
      <c r="J31" s="14">
        <v>89400</v>
      </c>
      <c r="K31" s="14">
        <v>124684</v>
      </c>
      <c r="L31" s="14">
        <v>128588</v>
      </c>
      <c r="M31" s="14">
        <v>116056</v>
      </c>
      <c r="N31" s="14">
        <v>127276</v>
      </c>
      <c r="O31" s="14">
        <v>115520</v>
      </c>
      <c r="P31" s="14">
        <v>116380</v>
      </c>
      <c r="Q31" s="14">
        <v>1733132</v>
      </c>
      <c r="R31" s="14">
        <v>117576</v>
      </c>
      <c r="S31" s="14">
        <v>74704</v>
      </c>
      <c r="T31" s="14">
        <v>105112</v>
      </c>
      <c r="U31" s="14">
        <v>119472</v>
      </c>
      <c r="V31" s="14">
        <v>139980</v>
      </c>
      <c r="W31" s="14">
        <v>135608</v>
      </c>
      <c r="X31" s="14">
        <v>136868</v>
      </c>
      <c r="Y31" s="14">
        <v>136836</v>
      </c>
      <c r="Z31" s="14">
        <v>147088</v>
      </c>
      <c r="AA31" s="14">
        <v>178596</v>
      </c>
      <c r="AB31" s="14">
        <v>203292</v>
      </c>
      <c r="AC31" s="14">
        <v>238000</v>
      </c>
      <c r="AD31" s="14">
        <v>2864419</v>
      </c>
      <c r="AE31" s="14">
        <v>218791</v>
      </c>
      <c r="AF31" s="14">
        <v>202264</v>
      </c>
      <c r="AG31" s="14">
        <v>180324</v>
      </c>
      <c r="AH31" s="14">
        <v>171288</v>
      </c>
      <c r="AI31" s="14">
        <v>189148</v>
      </c>
      <c r="AJ31" s="14">
        <v>257744</v>
      </c>
      <c r="AK31" s="14">
        <v>234740</v>
      </c>
      <c r="AL31" s="14">
        <v>300676</v>
      </c>
      <c r="AM31" s="14">
        <v>259936</v>
      </c>
      <c r="AN31" s="14">
        <v>292320</v>
      </c>
      <c r="AO31" s="14">
        <v>272892</v>
      </c>
      <c r="AP31" s="14">
        <v>284296</v>
      </c>
      <c r="AQ31" s="14">
        <f t="shared" si="4"/>
        <v>3124364</v>
      </c>
      <c r="AR31" s="14">
        <v>261552</v>
      </c>
      <c r="AS31" s="14">
        <v>219112</v>
      </c>
      <c r="AT31" s="14">
        <v>267040</v>
      </c>
      <c r="AU31" s="14">
        <v>249308</v>
      </c>
      <c r="AV31" s="14">
        <v>254196</v>
      </c>
      <c r="AW31" s="14">
        <v>245808</v>
      </c>
      <c r="AX31" s="14">
        <v>229320</v>
      </c>
      <c r="AY31" s="14">
        <v>260012</v>
      </c>
      <c r="AZ31" s="14">
        <v>271520</v>
      </c>
      <c r="BA31" s="14">
        <v>293312</v>
      </c>
      <c r="BB31" s="14">
        <v>284940</v>
      </c>
      <c r="BC31" s="14">
        <v>288244</v>
      </c>
      <c r="BD31" s="14">
        <f t="shared" si="5"/>
        <v>3135548</v>
      </c>
      <c r="BE31" s="14">
        <v>277460</v>
      </c>
      <c r="BF31" s="14">
        <v>217452</v>
      </c>
      <c r="BG31" s="14">
        <v>218276</v>
      </c>
      <c r="BH31" s="14">
        <v>199660</v>
      </c>
      <c r="BI31" s="14">
        <v>261830</v>
      </c>
      <c r="BJ31" s="14">
        <v>257296</v>
      </c>
      <c r="BK31" s="14">
        <v>297386</v>
      </c>
      <c r="BL31" s="14">
        <v>304644</v>
      </c>
      <c r="BM31" s="14">
        <v>307790</v>
      </c>
      <c r="BN31" s="14">
        <v>302316</v>
      </c>
      <c r="BO31" s="14">
        <v>302868</v>
      </c>
      <c r="BP31" s="14">
        <v>188570</v>
      </c>
      <c r="BQ31" s="14">
        <f t="shared" si="3"/>
        <v>1705100</v>
      </c>
      <c r="BR31" s="14">
        <v>277146</v>
      </c>
      <c r="BS31" s="14">
        <v>272464</v>
      </c>
      <c r="BT31" s="14">
        <v>295072</v>
      </c>
      <c r="BU31" s="14">
        <v>288312</v>
      </c>
      <c r="BV31" s="14">
        <v>298506</v>
      </c>
      <c r="BW31" s="14">
        <v>273600</v>
      </c>
      <c r="BX31" s="14"/>
      <c r="BY31" s="14"/>
      <c r="BZ31" s="14"/>
      <c r="CA31" s="14"/>
      <c r="CB31" s="14"/>
      <c r="CC31" s="14"/>
    </row>
    <row r="32" spans="1:81" x14ac:dyDescent="0.2">
      <c r="A32" s="15" t="s">
        <v>72</v>
      </c>
      <c r="B32" s="15" t="s">
        <v>43</v>
      </c>
      <c r="C32" s="16" t="s">
        <v>73</v>
      </c>
      <c r="D32" s="30">
        <v>796450</v>
      </c>
      <c r="E32" s="14">
        <v>51960</v>
      </c>
      <c r="F32" s="14">
        <v>59887</v>
      </c>
      <c r="G32" s="14">
        <v>59205</v>
      </c>
      <c r="H32" s="14">
        <v>61661</v>
      </c>
      <c r="I32" s="14">
        <v>57595</v>
      </c>
      <c r="J32" s="14">
        <v>68650</v>
      </c>
      <c r="K32" s="14">
        <v>76161</v>
      </c>
      <c r="L32" s="14">
        <v>78110</v>
      </c>
      <c r="M32" s="14">
        <v>74915</v>
      </c>
      <c r="N32" s="14">
        <v>73999</v>
      </c>
      <c r="O32" s="14">
        <v>68651</v>
      </c>
      <c r="P32" s="14">
        <v>65656</v>
      </c>
      <c r="Q32" s="14">
        <v>770394</v>
      </c>
      <c r="R32" s="14">
        <v>70778</v>
      </c>
      <c r="S32" s="14">
        <v>61523</v>
      </c>
      <c r="T32" s="14">
        <v>67337</v>
      </c>
      <c r="U32" s="14">
        <v>65785</v>
      </c>
      <c r="V32" s="14">
        <v>64955</v>
      </c>
      <c r="W32" s="14">
        <v>60826</v>
      </c>
      <c r="X32" s="14">
        <v>71753</v>
      </c>
      <c r="Y32" s="14">
        <v>74683</v>
      </c>
      <c r="Z32" s="14">
        <v>64073</v>
      </c>
      <c r="AA32" s="14">
        <v>69366</v>
      </c>
      <c r="AB32" s="14">
        <v>41493</v>
      </c>
      <c r="AC32" s="14">
        <v>57822</v>
      </c>
      <c r="AD32" s="14">
        <v>719827</v>
      </c>
      <c r="AE32" s="14">
        <v>46667</v>
      </c>
      <c r="AF32" s="14">
        <v>54405</v>
      </c>
      <c r="AG32" s="14">
        <v>66526</v>
      </c>
      <c r="AH32" s="14">
        <v>52833</v>
      </c>
      <c r="AI32" s="14">
        <v>58136</v>
      </c>
      <c r="AJ32" s="14">
        <v>57165</v>
      </c>
      <c r="AK32" s="14">
        <v>65630</v>
      </c>
      <c r="AL32" s="14">
        <v>69407</v>
      </c>
      <c r="AM32" s="14">
        <v>66327</v>
      </c>
      <c r="AN32" s="14">
        <v>61833</v>
      </c>
      <c r="AO32" s="14">
        <v>67113</v>
      </c>
      <c r="AP32" s="14">
        <v>53785</v>
      </c>
      <c r="AQ32" s="14">
        <f t="shared" si="4"/>
        <v>797494</v>
      </c>
      <c r="AR32" s="14">
        <v>58843</v>
      </c>
      <c r="AS32" s="14">
        <v>59373</v>
      </c>
      <c r="AT32" s="14">
        <v>55397</v>
      </c>
      <c r="AU32" s="14">
        <v>64214</v>
      </c>
      <c r="AV32" s="14">
        <v>65604</v>
      </c>
      <c r="AW32" s="14">
        <v>67011</v>
      </c>
      <c r="AX32" s="14">
        <v>69113</v>
      </c>
      <c r="AY32" s="14">
        <v>76419</v>
      </c>
      <c r="AZ32" s="14">
        <v>75952</v>
      </c>
      <c r="BA32" s="14">
        <v>76399</v>
      </c>
      <c r="BB32" s="14">
        <v>71587</v>
      </c>
      <c r="BC32" s="14">
        <v>57582</v>
      </c>
      <c r="BD32" s="14">
        <f t="shared" si="5"/>
        <v>818429</v>
      </c>
      <c r="BE32" s="14">
        <v>66430</v>
      </c>
      <c r="BF32" s="14">
        <v>66962</v>
      </c>
      <c r="BG32" s="14">
        <v>40409</v>
      </c>
      <c r="BH32" s="14">
        <v>71088</v>
      </c>
      <c r="BI32" s="14">
        <v>75191</v>
      </c>
      <c r="BJ32" s="14">
        <v>71841</v>
      </c>
      <c r="BK32" s="14">
        <v>69218</v>
      </c>
      <c r="BL32" s="14">
        <v>73803</v>
      </c>
      <c r="BM32" s="14">
        <v>69638</v>
      </c>
      <c r="BN32" s="14">
        <v>82218</v>
      </c>
      <c r="BO32" s="14">
        <v>73881</v>
      </c>
      <c r="BP32" s="14">
        <v>57750</v>
      </c>
      <c r="BQ32" s="14">
        <f t="shared" si="3"/>
        <v>446238</v>
      </c>
      <c r="BR32" s="14">
        <v>70642</v>
      </c>
      <c r="BS32" s="14">
        <v>60876</v>
      </c>
      <c r="BT32" s="14">
        <v>79515</v>
      </c>
      <c r="BU32" s="14">
        <v>80601</v>
      </c>
      <c r="BV32" s="14">
        <v>82658</v>
      </c>
      <c r="BW32" s="14">
        <v>71946</v>
      </c>
      <c r="BX32" s="14"/>
      <c r="BY32" s="14"/>
      <c r="BZ32" s="14"/>
      <c r="CA32" s="14"/>
      <c r="CB32" s="14"/>
      <c r="CC32" s="14"/>
    </row>
    <row r="33" spans="1:81" x14ac:dyDescent="0.2">
      <c r="A33" s="15" t="s">
        <v>72</v>
      </c>
      <c r="B33" s="15" t="s">
        <v>43</v>
      </c>
      <c r="C33" s="16" t="s">
        <v>74</v>
      </c>
      <c r="D33" s="30">
        <v>298325</v>
      </c>
      <c r="E33" s="14">
        <v>12038</v>
      </c>
      <c r="F33" s="14">
        <v>15421</v>
      </c>
      <c r="G33" s="14">
        <v>24830</v>
      </c>
      <c r="H33" s="14">
        <v>24206</v>
      </c>
      <c r="I33" s="14">
        <v>21349</v>
      </c>
      <c r="J33" s="14">
        <v>28373</v>
      </c>
      <c r="K33" s="14">
        <v>26642</v>
      </c>
      <c r="L33" s="14">
        <v>33287</v>
      </c>
      <c r="M33" s="14">
        <v>30294</v>
      </c>
      <c r="N33" s="14">
        <v>26831</v>
      </c>
      <c r="O33" s="14">
        <v>28417</v>
      </c>
      <c r="P33" s="14">
        <v>26637</v>
      </c>
      <c r="Q33" s="14">
        <v>348772</v>
      </c>
      <c r="R33" s="14">
        <v>30634</v>
      </c>
      <c r="S33" s="14">
        <v>25904</v>
      </c>
      <c r="T33" s="14">
        <v>26945</v>
      </c>
      <c r="U33" s="14">
        <v>26618</v>
      </c>
      <c r="V33" s="14">
        <v>36199</v>
      </c>
      <c r="W33" s="14">
        <v>21453</v>
      </c>
      <c r="X33" s="14">
        <v>30095</v>
      </c>
      <c r="Y33" s="14">
        <v>27898</v>
      </c>
      <c r="Z33" s="14">
        <v>29843</v>
      </c>
      <c r="AA33" s="14">
        <v>30939</v>
      </c>
      <c r="AB33" s="14">
        <v>33564</v>
      </c>
      <c r="AC33" s="14">
        <v>28680</v>
      </c>
      <c r="AD33" s="14">
        <v>287754</v>
      </c>
      <c r="AE33" s="14">
        <v>33068</v>
      </c>
      <c r="AF33" s="14">
        <v>23767</v>
      </c>
      <c r="AG33" s="14">
        <v>24856</v>
      </c>
      <c r="AH33" s="14">
        <v>25351</v>
      </c>
      <c r="AI33" s="14">
        <v>24161</v>
      </c>
      <c r="AJ33" s="14">
        <v>24791</v>
      </c>
      <c r="AK33" s="14">
        <v>17865</v>
      </c>
      <c r="AL33" s="14">
        <v>13160</v>
      </c>
      <c r="AM33" s="14">
        <v>22895</v>
      </c>
      <c r="AN33" s="14">
        <v>33504</v>
      </c>
      <c r="AO33" s="14">
        <v>28274</v>
      </c>
      <c r="AP33" s="14">
        <v>16062</v>
      </c>
      <c r="AQ33" s="14">
        <f t="shared" si="4"/>
        <v>270799</v>
      </c>
      <c r="AR33" s="14">
        <v>27361</v>
      </c>
      <c r="AS33" s="14">
        <v>22733</v>
      </c>
      <c r="AT33" s="14">
        <v>27247</v>
      </c>
      <c r="AU33" s="14">
        <v>11840</v>
      </c>
      <c r="AV33" s="14">
        <v>21917</v>
      </c>
      <c r="AW33" s="14">
        <v>23499</v>
      </c>
      <c r="AX33" s="14">
        <v>25201</v>
      </c>
      <c r="AY33" s="14">
        <v>27534</v>
      </c>
      <c r="AZ33" s="14">
        <v>21762</v>
      </c>
      <c r="BA33" s="14">
        <v>24160</v>
      </c>
      <c r="BB33" s="14">
        <v>15869</v>
      </c>
      <c r="BC33" s="14">
        <v>21676</v>
      </c>
      <c r="BD33" s="14">
        <f t="shared" si="5"/>
        <v>294483</v>
      </c>
      <c r="BE33" s="14">
        <v>22840</v>
      </c>
      <c r="BF33" s="14">
        <v>25849</v>
      </c>
      <c r="BG33" s="14">
        <v>20395</v>
      </c>
      <c r="BH33" s="14">
        <v>19331</v>
      </c>
      <c r="BI33" s="14">
        <v>27277</v>
      </c>
      <c r="BJ33" s="14">
        <v>20682</v>
      </c>
      <c r="BK33" s="14">
        <v>20155</v>
      </c>
      <c r="BL33" s="14">
        <v>24846</v>
      </c>
      <c r="BM33" s="14">
        <v>24973</v>
      </c>
      <c r="BN33" s="14">
        <v>31701</v>
      </c>
      <c r="BO33" s="14">
        <v>28081</v>
      </c>
      <c r="BP33" s="14">
        <v>28353</v>
      </c>
      <c r="BQ33" s="14">
        <f t="shared" si="3"/>
        <v>171202</v>
      </c>
      <c r="BR33" s="14">
        <v>24694</v>
      </c>
      <c r="BS33" s="14">
        <v>27343</v>
      </c>
      <c r="BT33" s="14">
        <v>30499</v>
      </c>
      <c r="BU33" s="14">
        <v>30285</v>
      </c>
      <c r="BV33" s="14">
        <v>28615</v>
      </c>
      <c r="BW33" s="14">
        <v>29766</v>
      </c>
      <c r="BX33" s="14"/>
      <c r="BY33" s="14"/>
      <c r="BZ33" s="14"/>
      <c r="CA33" s="14"/>
      <c r="CB33" s="14"/>
      <c r="CC33" s="14"/>
    </row>
    <row r="34" spans="1:81" x14ac:dyDescent="0.2">
      <c r="A34" s="15" t="s">
        <v>68</v>
      </c>
      <c r="B34" s="15" t="s">
        <v>43</v>
      </c>
      <c r="C34" s="16" t="s">
        <v>75</v>
      </c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>
        <f t="shared" si="4"/>
        <v>0</v>
      </c>
      <c r="AR34" s="14">
        <v>0</v>
      </c>
      <c r="AS34" s="14">
        <v>0</v>
      </c>
      <c r="AT34" s="14">
        <v>0</v>
      </c>
      <c r="AU34" s="14">
        <v>0</v>
      </c>
      <c r="AV34" s="14">
        <v>0</v>
      </c>
      <c r="AW34" s="14">
        <v>0</v>
      </c>
      <c r="AX34" s="14">
        <v>0</v>
      </c>
      <c r="AY34" s="14">
        <v>0</v>
      </c>
      <c r="AZ34" s="14">
        <v>0</v>
      </c>
      <c r="BA34" s="14">
        <v>0</v>
      </c>
      <c r="BB34" s="14">
        <v>0</v>
      </c>
      <c r="BC34" s="14">
        <v>0</v>
      </c>
      <c r="BD34" s="14">
        <f t="shared" si="5"/>
        <v>0</v>
      </c>
      <c r="BE34" s="14">
        <v>0</v>
      </c>
      <c r="BF34" s="14">
        <v>0</v>
      </c>
      <c r="BG34" s="14">
        <v>0</v>
      </c>
      <c r="BH34" s="14">
        <v>0</v>
      </c>
      <c r="BI34" s="14">
        <v>0</v>
      </c>
      <c r="BJ34" s="14">
        <v>0</v>
      </c>
      <c r="BK34" s="14">
        <v>0</v>
      </c>
      <c r="BL34" s="14">
        <v>0</v>
      </c>
      <c r="BM34" s="14">
        <v>0</v>
      </c>
      <c r="BN34" s="14">
        <v>0</v>
      </c>
      <c r="BO34" s="14">
        <v>0</v>
      </c>
      <c r="BP34" s="14">
        <v>0</v>
      </c>
      <c r="BQ34" s="14">
        <f t="shared" si="3"/>
        <v>0</v>
      </c>
      <c r="BR34" s="14" t="s">
        <v>53</v>
      </c>
      <c r="BS34" s="14" t="s">
        <v>53</v>
      </c>
      <c r="BT34" s="14">
        <v>0</v>
      </c>
      <c r="BU34" s="14">
        <v>0</v>
      </c>
      <c r="BV34" s="14">
        <v>0</v>
      </c>
      <c r="BW34" s="14">
        <v>0</v>
      </c>
      <c r="BX34" s="14"/>
      <c r="BY34" s="14"/>
      <c r="BZ34" s="14"/>
      <c r="CA34" s="14"/>
      <c r="CB34" s="14"/>
      <c r="CC34" s="14"/>
    </row>
    <row r="35" spans="1:81" x14ac:dyDescent="0.2">
      <c r="A35" s="15" t="s">
        <v>76</v>
      </c>
      <c r="B35" s="15" t="s">
        <v>43</v>
      </c>
      <c r="C35" s="16" t="s">
        <v>77</v>
      </c>
      <c r="D35" s="14">
        <v>2757822</v>
      </c>
      <c r="E35" s="14">
        <v>209188</v>
      </c>
      <c r="F35" s="14">
        <v>147870</v>
      </c>
      <c r="G35" s="14">
        <v>191456</v>
      </c>
      <c r="H35" s="14">
        <v>203174</v>
      </c>
      <c r="I35" s="14">
        <v>258974</v>
      </c>
      <c r="J35" s="14">
        <v>257114</v>
      </c>
      <c r="K35" s="14">
        <v>281418</v>
      </c>
      <c r="L35" s="14">
        <v>294934</v>
      </c>
      <c r="M35" s="14">
        <v>246450</v>
      </c>
      <c r="N35" s="14">
        <v>228532</v>
      </c>
      <c r="O35" s="14">
        <v>228966</v>
      </c>
      <c r="P35" s="14">
        <v>209746</v>
      </c>
      <c r="Q35" s="14">
        <v>3279366</v>
      </c>
      <c r="R35" s="14">
        <v>244466</v>
      </c>
      <c r="S35" s="14">
        <v>252650</v>
      </c>
      <c r="T35" s="14">
        <v>251534</v>
      </c>
      <c r="U35" s="14">
        <v>242730</v>
      </c>
      <c r="V35" s="14">
        <v>281232</v>
      </c>
      <c r="W35" s="14">
        <v>306652</v>
      </c>
      <c r="X35" s="14">
        <v>291462</v>
      </c>
      <c r="Y35" s="14">
        <v>289664</v>
      </c>
      <c r="Z35" s="14">
        <v>284766</v>
      </c>
      <c r="AA35" s="14">
        <v>278690</v>
      </c>
      <c r="AB35" s="14">
        <v>283092</v>
      </c>
      <c r="AC35" s="14">
        <v>272428</v>
      </c>
      <c r="AD35" s="14">
        <v>3549661</v>
      </c>
      <c r="AE35" s="14">
        <v>279372</v>
      </c>
      <c r="AF35" s="14">
        <v>261268</v>
      </c>
      <c r="AG35" s="14">
        <v>278814</v>
      </c>
      <c r="AH35" s="14">
        <v>305288</v>
      </c>
      <c r="AI35" s="14">
        <v>335296</v>
      </c>
      <c r="AJ35" s="14">
        <v>285350</v>
      </c>
      <c r="AK35" s="14">
        <v>299150</v>
      </c>
      <c r="AL35" s="14">
        <v>303986</v>
      </c>
      <c r="AM35" s="14">
        <v>303986</v>
      </c>
      <c r="AN35" s="14">
        <v>311426</v>
      </c>
      <c r="AO35" s="14">
        <v>291648</v>
      </c>
      <c r="AP35" s="14">
        <v>294077</v>
      </c>
      <c r="AQ35" s="14">
        <f t="shared" si="4"/>
        <v>2762082</v>
      </c>
      <c r="AR35" s="14">
        <v>189968</v>
      </c>
      <c r="AS35" s="14">
        <v>130270</v>
      </c>
      <c r="AT35" s="14">
        <v>173444</v>
      </c>
      <c r="AU35" s="14">
        <v>243135</v>
      </c>
      <c r="AV35" s="14">
        <v>243091</v>
      </c>
      <c r="AW35" s="14">
        <v>285587</v>
      </c>
      <c r="AX35" s="14">
        <v>328064</v>
      </c>
      <c r="AY35" s="14">
        <v>312884</v>
      </c>
      <c r="AZ35" s="14">
        <v>287451</v>
      </c>
      <c r="BA35" s="14">
        <v>261085</v>
      </c>
      <c r="BB35" s="14">
        <v>226460</v>
      </c>
      <c r="BC35" s="14">
        <v>80643</v>
      </c>
      <c r="BD35" s="14">
        <f t="shared" si="5"/>
        <v>2054142</v>
      </c>
      <c r="BE35" s="14">
        <v>122000</v>
      </c>
      <c r="BF35" s="14">
        <v>204748</v>
      </c>
      <c r="BG35" s="14">
        <v>159442</v>
      </c>
      <c r="BH35" s="14">
        <v>290720</v>
      </c>
      <c r="BI35" s="14">
        <v>204549</v>
      </c>
      <c r="BJ35" s="14">
        <v>184435</v>
      </c>
      <c r="BK35" s="14">
        <v>240952</v>
      </c>
      <c r="BL35" s="14">
        <v>263498</v>
      </c>
      <c r="BM35" s="14">
        <v>259990</v>
      </c>
      <c r="BN35" s="14">
        <v>34888</v>
      </c>
      <c r="BO35" s="14">
        <v>0</v>
      </c>
      <c r="BP35" s="14">
        <v>88920</v>
      </c>
      <c r="BQ35" s="14">
        <f t="shared" si="3"/>
        <v>1203919</v>
      </c>
      <c r="BR35" s="14">
        <v>90674</v>
      </c>
      <c r="BS35" s="14">
        <v>170686</v>
      </c>
      <c r="BT35" s="14">
        <v>220860</v>
      </c>
      <c r="BU35" s="14">
        <v>239173</v>
      </c>
      <c r="BV35" s="14">
        <v>257041</v>
      </c>
      <c r="BW35" s="14">
        <v>225485</v>
      </c>
      <c r="BX35" s="14"/>
      <c r="BY35" s="14"/>
      <c r="BZ35" s="14"/>
      <c r="CA35" s="14"/>
      <c r="CB35" s="14"/>
      <c r="CC35" s="14"/>
    </row>
    <row r="36" spans="1:81" x14ac:dyDescent="0.2">
      <c r="A36" s="15" t="s">
        <v>68</v>
      </c>
      <c r="B36" s="15" t="s">
        <v>43</v>
      </c>
      <c r="C36" s="16" t="s">
        <v>78</v>
      </c>
      <c r="D36" s="30">
        <v>2504</v>
      </c>
      <c r="E36" s="14">
        <v>83</v>
      </c>
      <c r="F36" s="14">
        <v>842</v>
      </c>
      <c r="G36" s="14">
        <v>0</v>
      </c>
      <c r="H36" s="14">
        <v>1579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  <c r="P36" s="14">
        <v>0</v>
      </c>
      <c r="Q36" s="14">
        <v>0</v>
      </c>
      <c r="R36" s="14">
        <v>0</v>
      </c>
      <c r="S36" s="14">
        <v>0</v>
      </c>
      <c r="T36" s="14">
        <v>0</v>
      </c>
      <c r="U36" s="14">
        <v>0</v>
      </c>
      <c r="V36" s="14">
        <v>0</v>
      </c>
      <c r="W36" s="14">
        <v>0</v>
      </c>
      <c r="X36" s="14">
        <v>0</v>
      </c>
      <c r="Y36" s="14">
        <v>0</v>
      </c>
      <c r="Z36" s="14">
        <v>0</v>
      </c>
      <c r="AA36" s="14">
        <v>0</v>
      </c>
      <c r="AB36" s="14">
        <v>0</v>
      </c>
      <c r="AC36" s="14">
        <v>0</v>
      </c>
      <c r="AD36" s="14">
        <v>22</v>
      </c>
      <c r="AE36" s="14">
        <v>0</v>
      </c>
      <c r="AF36" s="14">
        <v>0</v>
      </c>
      <c r="AG36" s="14">
        <v>0</v>
      </c>
      <c r="AH36" s="14">
        <v>0</v>
      </c>
      <c r="AI36" s="14">
        <v>0</v>
      </c>
      <c r="AJ36" s="14">
        <v>0</v>
      </c>
      <c r="AK36" s="14">
        <v>0</v>
      </c>
      <c r="AL36" s="14">
        <v>22</v>
      </c>
      <c r="AM36" s="14">
        <v>0</v>
      </c>
      <c r="AN36" s="14">
        <v>0</v>
      </c>
      <c r="AO36" s="14">
        <v>0</v>
      </c>
      <c r="AP36" s="14">
        <v>0</v>
      </c>
      <c r="AQ36" s="14">
        <f t="shared" si="4"/>
        <v>0</v>
      </c>
      <c r="AR36" s="14">
        <v>0</v>
      </c>
      <c r="AS36" s="14">
        <v>0</v>
      </c>
      <c r="AT36" s="14">
        <v>0</v>
      </c>
      <c r="AU36" s="14">
        <v>0</v>
      </c>
      <c r="AV36" s="14">
        <v>0</v>
      </c>
      <c r="AW36" s="14">
        <v>0</v>
      </c>
      <c r="AX36" s="14">
        <v>0</v>
      </c>
      <c r="AY36" s="14">
        <v>0</v>
      </c>
      <c r="AZ36" s="14">
        <v>0</v>
      </c>
      <c r="BA36" s="14">
        <v>0</v>
      </c>
      <c r="BB36" s="14">
        <v>0</v>
      </c>
      <c r="BC36" s="14">
        <v>0</v>
      </c>
      <c r="BD36" s="14">
        <f t="shared" si="5"/>
        <v>164</v>
      </c>
      <c r="BE36" s="14">
        <v>0</v>
      </c>
      <c r="BF36" s="14">
        <v>0</v>
      </c>
      <c r="BG36" s="14">
        <v>0</v>
      </c>
      <c r="BH36" s="14">
        <v>0</v>
      </c>
      <c r="BI36" s="14">
        <v>0</v>
      </c>
      <c r="BJ36" s="14">
        <v>0</v>
      </c>
      <c r="BK36" s="14">
        <v>0</v>
      </c>
      <c r="BL36" s="14">
        <v>0</v>
      </c>
      <c r="BM36" s="14">
        <v>0</v>
      </c>
      <c r="BN36" s="14">
        <v>0</v>
      </c>
      <c r="BO36" s="14">
        <v>164</v>
      </c>
      <c r="BP36" s="14">
        <v>0</v>
      </c>
      <c r="BQ36" s="14">
        <f t="shared" si="3"/>
        <v>0</v>
      </c>
      <c r="BR36" s="14" t="s">
        <v>53</v>
      </c>
      <c r="BS36" s="14" t="s">
        <v>53</v>
      </c>
      <c r="BT36" s="14">
        <v>0</v>
      </c>
      <c r="BU36" s="14">
        <v>0</v>
      </c>
      <c r="BV36" s="14">
        <v>0</v>
      </c>
      <c r="BW36" s="14">
        <v>0</v>
      </c>
      <c r="BX36" s="14"/>
      <c r="BY36" s="14"/>
      <c r="BZ36" s="14"/>
      <c r="CA36" s="14"/>
      <c r="CB36" s="14"/>
      <c r="CC36" s="14"/>
    </row>
    <row r="37" spans="1:81" x14ac:dyDescent="0.2">
      <c r="A37" s="15" t="s">
        <v>68</v>
      </c>
      <c r="B37" s="15" t="s">
        <v>43</v>
      </c>
      <c r="C37" s="16" t="s">
        <v>79</v>
      </c>
      <c r="D37" s="30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>
        <f t="shared" si="4"/>
        <v>0</v>
      </c>
      <c r="AR37" s="14">
        <v>0</v>
      </c>
      <c r="AS37" s="14">
        <v>0</v>
      </c>
      <c r="AT37" s="14">
        <v>0</v>
      </c>
      <c r="AU37" s="14">
        <v>0</v>
      </c>
      <c r="AV37" s="14">
        <v>0</v>
      </c>
      <c r="AW37" s="14">
        <v>0</v>
      </c>
      <c r="AX37" s="14">
        <v>0</v>
      </c>
      <c r="AY37" s="14">
        <v>0</v>
      </c>
      <c r="AZ37" s="14">
        <v>0</v>
      </c>
      <c r="BA37" s="14">
        <v>0</v>
      </c>
      <c r="BB37" s="14">
        <v>0</v>
      </c>
      <c r="BC37" s="14">
        <v>0</v>
      </c>
      <c r="BD37" s="14">
        <f t="shared" si="5"/>
        <v>0</v>
      </c>
      <c r="BE37" s="14">
        <v>0</v>
      </c>
      <c r="BF37" s="14">
        <v>0</v>
      </c>
      <c r="BG37" s="14">
        <v>0</v>
      </c>
      <c r="BH37" s="14">
        <v>0</v>
      </c>
      <c r="BI37" s="14">
        <v>0</v>
      </c>
      <c r="BJ37" s="14">
        <v>0</v>
      </c>
      <c r="BK37" s="14">
        <v>0</v>
      </c>
      <c r="BL37" s="14">
        <v>0</v>
      </c>
      <c r="BM37" s="14">
        <v>0</v>
      </c>
      <c r="BN37" s="14">
        <v>0</v>
      </c>
      <c r="BO37" s="14">
        <v>0</v>
      </c>
      <c r="BP37" s="14">
        <v>0</v>
      </c>
      <c r="BQ37" s="14">
        <f t="shared" si="3"/>
        <v>0</v>
      </c>
      <c r="BR37" s="14" t="s">
        <v>53</v>
      </c>
      <c r="BS37" s="14" t="s">
        <v>53</v>
      </c>
      <c r="BT37" s="14">
        <v>0</v>
      </c>
      <c r="BU37" s="14">
        <v>0</v>
      </c>
      <c r="BV37" s="14">
        <v>0</v>
      </c>
      <c r="BW37" s="14">
        <v>0</v>
      </c>
      <c r="BX37" s="14"/>
      <c r="BY37" s="14"/>
      <c r="BZ37" s="14"/>
      <c r="CA37" s="14"/>
      <c r="CB37" s="14"/>
      <c r="CC37" s="14"/>
    </row>
    <row r="38" spans="1:81" x14ac:dyDescent="0.2">
      <c r="A38" s="15" t="s">
        <v>76</v>
      </c>
      <c r="B38" s="15" t="s">
        <v>43</v>
      </c>
      <c r="C38" s="16" t="s">
        <v>80</v>
      </c>
      <c r="D38" s="14">
        <v>38356</v>
      </c>
      <c r="E38" s="14">
        <v>2612</v>
      </c>
      <c r="F38" s="14">
        <v>5949</v>
      </c>
      <c r="G38" s="14">
        <v>4505</v>
      </c>
      <c r="H38" s="14">
        <v>4246</v>
      </c>
      <c r="I38" s="14">
        <v>1158</v>
      </c>
      <c r="J38" s="14">
        <v>1164</v>
      </c>
      <c r="K38" s="14">
        <v>4039</v>
      </c>
      <c r="L38" s="14">
        <v>3467</v>
      </c>
      <c r="M38" s="14">
        <v>2319</v>
      </c>
      <c r="N38" s="14">
        <v>4666</v>
      </c>
      <c r="O38" s="14">
        <v>2088</v>
      </c>
      <c r="P38" s="14">
        <v>2143</v>
      </c>
      <c r="Q38" s="14">
        <v>76646</v>
      </c>
      <c r="R38" s="14">
        <v>1043</v>
      </c>
      <c r="S38" s="14">
        <v>2309</v>
      </c>
      <c r="T38" s="14">
        <v>4224</v>
      </c>
      <c r="U38" s="14">
        <v>5683</v>
      </c>
      <c r="V38" s="14">
        <v>7299</v>
      </c>
      <c r="W38" s="14">
        <v>7441</v>
      </c>
      <c r="X38" s="14">
        <v>7633</v>
      </c>
      <c r="Y38" s="14">
        <v>9004</v>
      </c>
      <c r="Z38" s="14">
        <v>8880</v>
      </c>
      <c r="AA38" s="14">
        <v>8750</v>
      </c>
      <c r="AB38" s="14">
        <v>7409</v>
      </c>
      <c r="AC38" s="14">
        <v>6971</v>
      </c>
      <c r="AD38" s="14">
        <v>88898</v>
      </c>
      <c r="AE38" s="14">
        <v>7439</v>
      </c>
      <c r="AF38" s="14">
        <v>4553</v>
      </c>
      <c r="AG38" s="14">
        <v>6732</v>
      </c>
      <c r="AH38" s="14">
        <v>6331</v>
      </c>
      <c r="AI38" s="14">
        <v>9285</v>
      </c>
      <c r="AJ38" s="14">
        <v>9151</v>
      </c>
      <c r="AK38" s="14">
        <v>11051</v>
      </c>
      <c r="AL38" s="14">
        <v>10118</v>
      </c>
      <c r="AM38" s="14">
        <v>5706</v>
      </c>
      <c r="AN38" s="14">
        <v>4859</v>
      </c>
      <c r="AO38" s="14">
        <v>6126</v>
      </c>
      <c r="AP38" s="14">
        <v>7547</v>
      </c>
      <c r="AQ38" s="14">
        <f t="shared" si="4"/>
        <v>81619</v>
      </c>
      <c r="AR38" s="14">
        <v>6947</v>
      </c>
      <c r="AS38" s="14">
        <v>7858</v>
      </c>
      <c r="AT38" s="14">
        <v>3035</v>
      </c>
      <c r="AU38" s="14">
        <v>6104</v>
      </c>
      <c r="AV38" s="14">
        <v>7350</v>
      </c>
      <c r="AW38" s="14">
        <v>10014</v>
      </c>
      <c r="AX38" s="14">
        <v>7700</v>
      </c>
      <c r="AY38" s="14">
        <v>8932</v>
      </c>
      <c r="AZ38" s="14">
        <v>7567</v>
      </c>
      <c r="BA38" s="14">
        <v>9955</v>
      </c>
      <c r="BB38" s="14">
        <v>4971</v>
      </c>
      <c r="BC38" s="14">
        <v>1186</v>
      </c>
      <c r="BD38" s="14">
        <f t="shared" si="5"/>
        <v>42491</v>
      </c>
      <c r="BE38" s="14">
        <v>6817</v>
      </c>
      <c r="BF38" s="14">
        <v>982</v>
      </c>
      <c r="BG38" s="14">
        <v>7868</v>
      </c>
      <c r="BH38" s="14">
        <v>6557</v>
      </c>
      <c r="BI38" s="14">
        <v>1583</v>
      </c>
      <c r="BJ38" s="14">
        <v>2681</v>
      </c>
      <c r="BK38" s="14">
        <v>4200</v>
      </c>
      <c r="BL38" s="14">
        <v>1497</v>
      </c>
      <c r="BM38" s="14">
        <v>1928</v>
      </c>
      <c r="BN38" s="14">
        <v>0</v>
      </c>
      <c r="BO38" s="14">
        <v>3602</v>
      </c>
      <c r="BP38" s="14">
        <v>4776</v>
      </c>
      <c r="BQ38" s="14">
        <f t="shared" si="3"/>
        <v>32507</v>
      </c>
      <c r="BR38" s="14">
        <v>3569</v>
      </c>
      <c r="BS38" s="14">
        <v>1165</v>
      </c>
      <c r="BT38" s="14">
        <v>6561</v>
      </c>
      <c r="BU38" s="14">
        <v>5265</v>
      </c>
      <c r="BV38" s="14">
        <v>8892</v>
      </c>
      <c r="BW38" s="14">
        <v>7055</v>
      </c>
      <c r="BX38" s="14"/>
      <c r="BY38" s="14"/>
      <c r="BZ38" s="14"/>
      <c r="CA38" s="14"/>
      <c r="CB38" s="14"/>
      <c r="CC38" s="14"/>
    </row>
    <row r="39" spans="1:81" s="19" customFormat="1" x14ac:dyDescent="0.2">
      <c r="A39" s="22" t="s">
        <v>81</v>
      </c>
      <c r="B39" s="22" t="s">
        <v>43</v>
      </c>
      <c r="C39" s="23" t="s">
        <v>82</v>
      </c>
      <c r="D39" s="31">
        <v>5558928</v>
      </c>
      <c r="E39" s="24">
        <v>403895</v>
      </c>
      <c r="F39" s="24">
        <v>431638</v>
      </c>
      <c r="G39" s="24">
        <v>472204</v>
      </c>
      <c r="H39" s="24">
        <v>441571</v>
      </c>
      <c r="I39" s="24">
        <v>448426</v>
      </c>
      <c r="J39" s="24">
        <v>485322</v>
      </c>
      <c r="K39" s="24">
        <v>485770</v>
      </c>
      <c r="L39" s="24">
        <v>504974</v>
      </c>
      <c r="M39" s="24">
        <v>506602</v>
      </c>
      <c r="N39" s="24">
        <v>510167</v>
      </c>
      <c r="O39" s="24">
        <v>451553</v>
      </c>
      <c r="P39" s="24">
        <v>416806</v>
      </c>
      <c r="Q39" s="24">
        <v>5639195</v>
      </c>
      <c r="R39" s="24">
        <v>438423</v>
      </c>
      <c r="S39" s="24">
        <v>403009</v>
      </c>
      <c r="T39" s="24">
        <v>442323</v>
      </c>
      <c r="U39" s="24">
        <v>409399</v>
      </c>
      <c r="V39" s="24">
        <v>461798</v>
      </c>
      <c r="W39" s="24">
        <v>459987</v>
      </c>
      <c r="X39" s="24">
        <v>520245</v>
      </c>
      <c r="Y39" s="24">
        <v>534979</v>
      </c>
      <c r="Z39" s="24">
        <v>504548</v>
      </c>
      <c r="AA39" s="24">
        <v>567981</v>
      </c>
      <c r="AB39" s="24">
        <v>455340</v>
      </c>
      <c r="AC39" s="24">
        <v>441163</v>
      </c>
      <c r="AD39" s="24">
        <v>5572086</v>
      </c>
      <c r="AE39" s="24">
        <v>432727</v>
      </c>
      <c r="AF39" s="24">
        <v>454748</v>
      </c>
      <c r="AG39" s="24">
        <v>482497</v>
      </c>
      <c r="AH39" s="24">
        <v>414912</v>
      </c>
      <c r="AI39" s="24">
        <v>420847</v>
      </c>
      <c r="AJ39" s="24">
        <v>501896</v>
      </c>
      <c r="AK39" s="24">
        <v>515882</v>
      </c>
      <c r="AL39" s="24">
        <v>488697</v>
      </c>
      <c r="AM39" s="24">
        <v>482383</v>
      </c>
      <c r="AN39" s="24">
        <v>465400</v>
      </c>
      <c r="AO39" s="24">
        <v>455722</v>
      </c>
      <c r="AP39" s="24">
        <v>456375</v>
      </c>
      <c r="AQ39" s="24">
        <f t="shared" si="4"/>
        <v>5792428</v>
      </c>
      <c r="AR39" s="24">
        <v>457709</v>
      </c>
      <c r="AS39" s="24">
        <v>437437</v>
      </c>
      <c r="AT39" s="24">
        <v>455247</v>
      </c>
      <c r="AU39" s="24">
        <v>458752</v>
      </c>
      <c r="AV39" s="24">
        <v>483316</v>
      </c>
      <c r="AW39" s="24">
        <v>498336</v>
      </c>
      <c r="AX39" s="24">
        <v>522493</v>
      </c>
      <c r="AY39" s="24">
        <v>532359</v>
      </c>
      <c r="AZ39" s="24">
        <v>501473</v>
      </c>
      <c r="BA39" s="24">
        <v>525139</v>
      </c>
      <c r="BB39" s="24">
        <v>472611</v>
      </c>
      <c r="BC39" s="24">
        <v>447556</v>
      </c>
      <c r="BD39" s="24">
        <f t="shared" si="5"/>
        <v>5244979</v>
      </c>
      <c r="BE39" s="24">
        <v>461696</v>
      </c>
      <c r="BF39" s="24">
        <v>461952</v>
      </c>
      <c r="BG39" s="24">
        <v>322458</v>
      </c>
      <c r="BH39" s="24">
        <v>286743</v>
      </c>
      <c r="BI39" s="24">
        <v>410083</v>
      </c>
      <c r="BJ39" s="24">
        <v>409302</v>
      </c>
      <c r="BK39" s="24">
        <v>459793</v>
      </c>
      <c r="BL39" s="24">
        <v>467178</v>
      </c>
      <c r="BM39" s="24">
        <v>492083</v>
      </c>
      <c r="BN39" s="24">
        <v>520579</v>
      </c>
      <c r="BO39" s="24">
        <v>494294</v>
      </c>
      <c r="BP39" s="24">
        <v>458818</v>
      </c>
      <c r="BQ39" s="24">
        <f t="shared" si="3"/>
        <v>2903116</v>
      </c>
      <c r="BR39" s="24">
        <v>471748</v>
      </c>
      <c r="BS39" s="24">
        <v>480324</v>
      </c>
      <c r="BT39" s="24">
        <v>476456</v>
      </c>
      <c r="BU39" s="24">
        <v>466838</v>
      </c>
      <c r="BV39" s="24">
        <v>510744</v>
      </c>
      <c r="BW39" s="24">
        <v>497006</v>
      </c>
      <c r="BX39" s="24"/>
      <c r="BY39" s="24"/>
      <c r="BZ39" s="24"/>
      <c r="CA39" s="24"/>
      <c r="CB39" s="24"/>
      <c r="CC39" s="24"/>
    </row>
    <row r="40" spans="1:81" s="19" customFormat="1" x14ac:dyDescent="0.2">
      <c r="A40" s="22"/>
      <c r="B40" s="22" t="s">
        <v>43</v>
      </c>
      <c r="C40" s="23" t="s">
        <v>83</v>
      </c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>
        <f t="shared" si="4"/>
        <v>2</v>
      </c>
      <c r="AR40" s="24">
        <v>0</v>
      </c>
      <c r="AS40" s="24">
        <v>0</v>
      </c>
      <c r="AT40" s="24">
        <v>0</v>
      </c>
      <c r="AU40" s="24">
        <v>0</v>
      </c>
      <c r="AV40" s="24">
        <v>0</v>
      </c>
      <c r="AW40" s="24">
        <v>0</v>
      </c>
      <c r="AX40" s="24">
        <v>0</v>
      </c>
      <c r="AY40" s="24">
        <v>0</v>
      </c>
      <c r="AZ40" s="24">
        <v>0</v>
      </c>
      <c r="BA40" s="24">
        <v>1</v>
      </c>
      <c r="BB40" s="24">
        <v>0</v>
      </c>
      <c r="BC40" s="24">
        <v>1</v>
      </c>
      <c r="BD40" s="24">
        <f t="shared" si="5"/>
        <v>0</v>
      </c>
      <c r="BE40" s="24">
        <v>0</v>
      </c>
      <c r="BF40" s="24">
        <v>0</v>
      </c>
      <c r="BG40" s="24">
        <v>0</v>
      </c>
      <c r="BH40" s="24">
        <v>0</v>
      </c>
      <c r="BI40" s="24">
        <v>0</v>
      </c>
      <c r="BJ40" s="24">
        <v>0</v>
      </c>
      <c r="BK40" s="24">
        <v>0</v>
      </c>
      <c r="BL40" s="24">
        <v>0</v>
      </c>
      <c r="BM40" s="24">
        <v>0</v>
      </c>
      <c r="BN40" s="24">
        <v>0</v>
      </c>
      <c r="BO40" s="24">
        <v>0</v>
      </c>
      <c r="BP40" s="24">
        <v>0</v>
      </c>
      <c r="BQ40" s="24">
        <f t="shared" si="3"/>
        <v>4</v>
      </c>
      <c r="BR40" s="24">
        <v>2</v>
      </c>
      <c r="BS40" s="24">
        <v>1</v>
      </c>
      <c r="BT40" s="24">
        <v>1</v>
      </c>
      <c r="BU40" s="24">
        <v>0</v>
      </c>
      <c r="BV40" s="24">
        <v>0</v>
      </c>
      <c r="BW40" s="24">
        <v>0</v>
      </c>
      <c r="BX40" s="24"/>
      <c r="BY40" s="24"/>
      <c r="BZ40" s="24"/>
      <c r="CA40" s="24"/>
      <c r="CB40" s="24"/>
      <c r="CC40" s="24"/>
    </row>
    <row r="41" spans="1:81" x14ac:dyDescent="0.2">
      <c r="A41" s="20"/>
      <c r="B41" s="20" t="s">
        <v>84</v>
      </c>
      <c r="C41" s="20" t="s">
        <v>44</v>
      </c>
      <c r="D41" s="21">
        <f t="shared" ref="D41:AP41" si="7">SUM(D42:D45,D54,D65)</f>
        <v>20941482</v>
      </c>
      <c r="E41" s="21">
        <f t="shared" si="7"/>
        <v>1512500</v>
      </c>
      <c r="F41" s="21">
        <f t="shared" si="7"/>
        <v>1600153</v>
      </c>
      <c r="G41" s="21">
        <f t="shared" si="7"/>
        <v>1923435</v>
      </c>
      <c r="H41" s="21">
        <f t="shared" si="7"/>
        <v>1972200</v>
      </c>
      <c r="I41" s="21">
        <f t="shared" si="7"/>
        <v>1864269</v>
      </c>
      <c r="J41" s="21">
        <f t="shared" si="7"/>
        <v>1649962</v>
      </c>
      <c r="K41" s="21">
        <f t="shared" si="7"/>
        <v>1977554</v>
      </c>
      <c r="L41" s="21">
        <f t="shared" si="7"/>
        <v>2075853</v>
      </c>
      <c r="M41" s="21">
        <f t="shared" si="7"/>
        <v>1982434</v>
      </c>
      <c r="N41" s="21">
        <f t="shared" si="7"/>
        <v>1606930</v>
      </c>
      <c r="O41" s="21">
        <f t="shared" si="7"/>
        <v>1394598</v>
      </c>
      <c r="P41" s="21">
        <f t="shared" si="7"/>
        <v>1381594</v>
      </c>
      <c r="Q41" s="21">
        <f t="shared" si="7"/>
        <v>24437526</v>
      </c>
      <c r="R41" s="21">
        <f t="shared" si="7"/>
        <v>1297573</v>
      </c>
      <c r="S41" s="21">
        <f t="shared" si="7"/>
        <v>1752734</v>
      </c>
      <c r="T41" s="21">
        <f t="shared" si="7"/>
        <v>2010546</v>
      </c>
      <c r="U41" s="21">
        <f t="shared" si="7"/>
        <v>1959879</v>
      </c>
      <c r="V41" s="21">
        <f t="shared" si="7"/>
        <v>2217895</v>
      </c>
      <c r="W41" s="21">
        <f t="shared" si="7"/>
        <v>2029491</v>
      </c>
      <c r="X41" s="21">
        <f t="shared" si="7"/>
        <v>2121596</v>
      </c>
      <c r="Y41" s="21">
        <f t="shared" si="7"/>
        <v>2257428</v>
      </c>
      <c r="Z41" s="21">
        <f t="shared" si="7"/>
        <v>2105506</v>
      </c>
      <c r="AA41" s="21">
        <f t="shared" si="7"/>
        <v>2353317</v>
      </c>
      <c r="AB41" s="21">
        <f t="shared" si="7"/>
        <v>2194943</v>
      </c>
      <c r="AC41" s="21">
        <f t="shared" si="7"/>
        <v>2136618</v>
      </c>
      <c r="AD41" s="21">
        <f t="shared" si="7"/>
        <v>28967342.870000001</v>
      </c>
      <c r="AE41" s="21">
        <f t="shared" si="7"/>
        <v>1680391</v>
      </c>
      <c r="AF41" s="21">
        <f t="shared" si="7"/>
        <v>2143021</v>
      </c>
      <c r="AG41" s="21">
        <f t="shared" si="7"/>
        <v>2398665</v>
      </c>
      <c r="AH41" s="21">
        <f t="shared" si="7"/>
        <v>2264991</v>
      </c>
      <c r="AI41" s="21">
        <f t="shared" si="7"/>
        <v>2158864</v>
      </c>
      <c r="AJ41" s="21">
        <f t="shared" si="7"/>
        <v>2509516</v>
      </c>
      <c r="AK41" s="21">
        <f t="shared" si="7"/>
        <v>2662230</v>
      </c>
      <c r="AL41" s="21">
        <f t="shared" si="7"/>
        <v>2743605</v>
      </c>
      <c r="AM41" s="21">
        <f t="shared" si="7"/>
        <v>2685469</v>
      </c>
      <c r="AN41" s="21">
        <f t="shared" si="7"/>
        <v>2491933</v>
      </c>
      <c r="AO41" s="21">
        <f t="shared" si="7"/>
        <v>2711889</v>
      </c>
      <c r="AP41" s="21">
        <f t="shared" si="7"/>
        <v>2516768.87</v>
      </c>
      <c r="AQ41" s="21">
        <f t="shared" si="4"/>
        <v>31460951</v>
      </c>
      <c r="AR41" s="21">
        <v>2219067</v>
      </c>
      <c r="AS41" s="21">
        <v>1984367</v>
      </c>
      <c r="AT41" s="21">
        <v>2702593</v>
      </c>
      <c r="AU41" s="21">
        <v>2539708</v>
      </c>
      <c r="AV41" s="21">
        <v>2303032</v>
      </c>
      <c r="AW41" s="21">
        <v>2913556</v>
      </c>
      <c r="AX41" s="21">
        <v>3182551</v>
      </c>
      <c r="AY41" s="21">
        <v>2954193</v>
      </c>
      <c r="AZ41" s="21">
        <v>2724510</v>
      </c>
      <c r="BA41" s="21">
        <v>2850985</v>
      </c>
      <c r="BB41" s="21">
        <v>2856615</v>
      </c>
      <c r="BC41" s="21">
        <v>2229774</v>
      </c>
      <c r="BD41" s="21">
        <f t="shared" si="5"/>
        <v>34398967</v>
      </c>
      <c r="BE41" s="21">
        <v>2066801</v>
      </c>
      <c r="BF41" s="21">
        <v>2777616</v>
      </c>
      <c r="BG41" s="21">
        <v>1960457</v>
      </c>
      <c r="BH41" s="21">
        <v>2787580</v>
      </c>
      <c r="BI41" s="21">
        <v>3057496</v>
      </c>
      <c r="BJ41" s="21">
        <v>2866446</v>
      </c>
      <c r="BK41" s="21">
        <v>3251457</v>
      </c>
      <c r="BL41" s="21">
        <v>3138455</v>
      </c>
      <c r="BM41" s="21">
        <v>3167355</v>
      </c>
      <c r="BN41" s="21">
        <v>3329751</v>
      </c>
      <c r="BO41" s="21">
        <v>3056197</v>
      </c>
      <c r="BP41" s="21">
        <v>2939356</v>
      </c>
      <c r="BQ41" s="21">
        <f t="shared" si="3"/>
        <v>17830454</v>
      </c>
      <c r="BR41" s="21">
        <v>1643093</v>
      </c>
      <c r="BS41" s="21">
        <v>2851096</v>
      </c>
      <c r="BT41" s="21">
        <v>3255749</v>
      </c>
      <c r="BU41" s="21">
        <v>3292235</v>
      </c>
      <c r="BV41" s="21">
        <v>3518270</v>
      </c>
      <c r="BW41" s="21">
        <v>3270011</v>
      </c>
      <c r="BX41" s="21"/>
      <c r="BY41" s="21"/>
      <c r="BZ41" s="21"/>
      <c r="CA41" s="21"/>
      <c r="CB41" s="21"/>
      <c r="CC41" s="21"/>
    </row>
    <row r="42" spans="1:81" x14ac:dyDescent="0.2">
      <c r="A42" s="22" t="s">
        <v>45</v>
      </c>
      <c r="B42" s="22" t="s">
        <v>84</v>
      </c>
      <c r="C42" s="23" t="s">
        <v>46</v>
      </c>
      <c r="D42" s="24">
        <v>4031626</v>
      </c>
      <c r="E42" s="24">
        <v>159114</v>
      </c>
      <c r="F42" s="24">
        <v>180609</v>
      </c>
      <c r="G42" s="24">
        <v>139265</v>
      </c>
      <c r="H42" s="24">
        <v>127612</v>
      </c>
      <c r="I42" s="24">
        <v>342175</v>
      </c>
      <c r="J42" s="24">
        <v>550508</v>
      </c>
      <c r="K42" s="24">
        <v>294642</v>
      </c>
      <c r="L42" s="24">
        <v>315576</v>
      </c>
      <c r="M42" s="24">
        <v>339512</v>
      </c>
      <c r="N42" s="24">
        <v>643579</v>
      </c>
      <c r="O42" s="24">
        <v>566026</v>
      </c>
      <c r="P42" s="24">
        <v>373008</v>
      </c>
      <c r="Q42" s="24">
        <v>2163443</v>
      </c>
      <c r="R42" s="24">
        <v>264261</v>
      </c>
      <c r="S42" s="24">
        <v>97177</v>
      </c>
      <c r="T42" s="24">
        <v>57243</v>
      </c>
      <c r="U42" s="24">
        <v>132363</v>
      </c>
      <c r="V42" s="24">
        <v>426989</v>
      </c>
      <c r="W42" s="24">
        <v>242806</v>
      </c>
      <c r="X42" s="24">
        <v>113385</v>
      </c>
      <c r="Y42" s="24">
        <v>144136</v>
      </c>
      <c r="Z42" s="24">
        <v>155928</v>
      </c>
      <c r="AA42" s="24">
        <v>155838</v>
      </c>
      <c r="AB42" s="24">
        <v>158893</v>
      </c>
      <c r="AC42" s="24">
        <v>214424</v>
      </c>
      <c r="AD42" s="24">
        <v>2629478</v>
      </c>
      <c r="AE42" s="24">
        <v>406983</v>
      </c>
      <c r="AF42" s="24">
        <v>196291</v>
      </c>
      <c r="AG42" s="24">
        <v>160306</v>
      </c>
      <c r="AH42" s="24">
        <v>113837</v>
      </c>
      <c r="AI42" s="24">
        <v>346881</v>
      </c>
      <c r="AJ42" s="24">
        <v>363892</v>
      </c>
      <c r="AK42" s="24">
        <v>159520</v>
      </c>
      <c r="AL42" s="24">
        <v>139393</v>
      </c>
      <c r="AM42" s="24">
        <v>202911</v>
      </c>
      <c r="AN42" s="24">
        <v>269314</v>
      </c>
      <c r="AO42" s="24">
        <v>150131</v>
      </c>
      <c r="AP42" s="24">
        <v>120019</v>
      </c>
      <c r="AQ42" s="24">
        <f t="shared" si="4"/>
        <v>2140095</v>
      </c>
      <c r="AR42" s="24">
        <v>164754</v>
      </c>
      <c r="AS42" s="24">
        <v>74714</v>
      </c>
      <c r="AT42" s="24">
        <v>182717</v>
      </c>
      <c r="AU42" s="24">
        <v>263268</v>
      </c>
      <c r="AV42" s="24">
        <v>265242</v>
      </c>
      <c r="AW42" s="24">
        <v>138801</v>
      </c>
      <c r="AX42" s="24">
        <v>114189</v>
      </c>
      <c r="AY42" s="24">
        <v>98405</v>
      </c>
      <c r="AZ42" s="24">
        <v>154178</v>
      </c>
      <c r="BA42" s="24">
        <v>129019</v>
      </c>
      <c r="BB42" s="24">
        <v>95748</v>
      </c>
      <c r="BC42" s="24">
        <v>459060</v>
      </c>
      <c r="BD42" s="24">
        <f t="shared" si="5"/>
        <v>4229508</v>
      </c>
      <c r="BE42" s="24">
        <v>263838</v>
      </c>
      <c r="BF42" s="24">
        <v>194414</v>
      </c>
      <c r="BG42" s="24">
        <v>122806</v>
      </c>
      <c r="BH42" s="24">
        <v>173784</v>
      </c>
      <c r="BI42" s="24">
        <v>278256</v>
      </c>
      <c r="BJ42" s="24">
        <v>207346</v>
      </c>
      <c r="BK42" s="24">
        <v>171830</v>
      </c>
      <c r="BL42" s="24">
        <v>406858</v>
      </c>
      <c r="BM42" s="24">
        <v>587317</v>
      </c>
      <c r="BN42" s="24">
        <v>717885</v>
      </c>
      <c r="BO42" s="24">
        <v>631247</v>
      </c>
      <c r="BP42" s="24">
        <v>473927</v>
      </c>
      <c r="BQ42" s="24">
        <f t="shared" si="3"/>
        <v>1586206</v>
      </c>
      <c r="BR42" s="24">
        <v>412830</v>
      </c>
      <c r="BS42" s="24">
        <v>45569</v>
      </c>
      <c r="BT42" s="24">
        <v>77192</v>
      </c>
      <c r="BU42" s="24">
        <v>175534</v>
      </c>
      <c r="BV42" s="24">
        <v>444666</v>
      </c>
      <c r="BW42" s="24">
        <v>430415</v>
      </c>
      <c r="BX42" s="24"/>
      <c r="BY42" s="24"/>
      <c r="BZ42" s="24"/>
      <c r="CA42" s="24"/>
      <c r="CB42" s="24"/>
      <c r="CC42" s="24"/>
    </row>
    <row r="43" spans="1:81" x14ac:dyDescent="0.2">
      <c r="A43" s="22" t="s">
        <v>47</v>
      </c>
      <c r="B43" s="22" t="s">
        <v>84</v>
      </c>
      <c r="C43" s="23" t="s">
        <v>48</v>
      </c>
      <c r="D43" s="24">
        <v>902038</v>
      </c>
      <c r="E43" s="24">
        <v>66911</v>
      </c>
      <c r="F43" s="24">
        <v>71228</v>
      </c>
      <c r="G43" s="24">
        <v>78105</v>
      </c>
      <c r="H43" s="24">
        <v>68800</v>
      </c>
      <c r="I43" s="24">
        <v>76700</v>
      </c>
      <c r="J43" s="24">
        <v>79313</v>
      </c>
      <c r="K43" s="24">
        <v>85311</v>
      </c>
      <c r="L43" s="24">
        <v>79213</v>
      </c>
      <c r="M43" s="24">
        <v>71250</v>
      </c>
      <c r="N43" s="24">
        <v>79877</v>
      </c>
      <c r="O43" s="24">
        <v>79796</v>
      </c>
      <c r="P43" s="24">
        <v>65534</v>
      </c>
      <c r="Q43" s="24">
        <v>1031163</v>
      </c>
      <c r="R43" s="24">
        <v>77206</v>
      </c>
      <c r="S43" s="24">
        <v>62501</v>
      </c>
      <c r="T43" s="24">
        <v>70145</v>
      </c>
      <c r="U43" s="24">
        <v>86667</v>
      </c>
      <c r="V43" s="24">
        <v>101449</v>
      </c>
      <c r="W43" s="24">
        <v>91000</v>
      </c>
      <c r="X43" s="24">
        <v>90524</v>
      </c>
      <c r="Y43" s="24">
        <v>102534</v>
      </c>
      <c r="Z43" s="24">
        <v>94613</v>
      </c>
      <c r="AA43" s="24">
        <v>99242</v>
      </c>
      <c r="AB43" s="24">
        <v>85445</v>
      </c>
      <c r="AC43" s="24">
        <v>69837</v>
      </c>
      <c r="AD43" s="24">
        <v>1176487</v>
      </c>
      <c r="AE43" s="24">
        <v>35056</v>
      </c>
      <c r="AF43" s="24">
        <v>111019</v>
      </c>
      <c r="AG43" s="24">
        <v>101471</v>
      </c>
      <c r="AH43" s="24">
        <v>104069</v>
      </c>
      <c r="AI43" s="24">
        <v>85317</v>
      </c>
      <c r="AJ43" s="24">
        <v>88085</v>
      </c>
      <c r="AK43" s="24">
        <v>117664</v>
      </c>
      <c r="AL43" s="24">
        <v>124431</v>
      </c>
      <c r="AM43" s="24">
        <v>109664</v>
      </c>
      <c r="AN43" s="24">
        <v>103292</v>
      </c>
      <c r="AO43" s="24">
        <v>96879</v>
      </c>
      <c r="AP43" s="24">
        <v>99540</v>
      </c>
      <c r="AQ43" s="24">
        <f t="shared" si="4"/>
        <v>1478003</v>
      </c>
      <c r="AR43" s="24">
        <v>96914</v>
      </c>
      <c r="AS43" s="24">
        <v>89437</v>
      </c>
      <c r="AT43" s="24">
        <v>127261</v>
      </c>
      <c r="AU43" s="24">
        <v>122676</v>
      </c>
      <c r="AV43" s="24">
        <v>123248</v>
      </c>
      <c r="AW43" s="24">
        <v>109444</v>
      </c>
      <c r="AX43" s="24">
        <v>131847</v>
      </c>
      <c r="AY43" s="24">
        <v>140161</v>
      </c>
      <c r="AZ43" s="24">
        <v>134776</v>
      </c>
      <c r="BA43" s="24">
        <v>132647</v>
      </c>
      <c r="BB43" s="24">
        <v>138013</v>
      </c>
      <c r="BC43" s="24">
        <v>131579</v>
      </c>
      <c r="BD43" s="24">
        <f t="shared" si="5"/>
        <v>1387783</v>
      </c>
      <c r="BE43" s="24">
        <v>117087</v>
      </c>
      <c r="BF43" s="24">
        <v>107946</v>
      </c>
      <c r="BG43" s="24">
        <v>109280</v>
      </c>
      <c r="BH43" s="24">
        <v>80242</v>
      </c>
      <c r="BI43" s="24">
        <v>71525</v>
      </c>
      <c r="BJ43" s="24">
        <v>117378</v>
      </c>
      <c r="BK43" s="24">
        <v>125064</v>
      </c>
      <c r="BL43" s="24">
        <v>123704</v>
      </c>
      <c r="BM43" s="24">
        <v>130722</v>
      </c>
      <c r="BN43" s="24">
        <v>127553</v>
      </c>
      <c r="BO43" s="24">
        <v>142406</v>
      </c>
      <c r="BP43" s="24">
        <v>134876</v>
      </c>
      <c r="BQ43" s="24">
        <f t="shared" si="3"/>
        <v>743364</v>
      </c>
      <c r="BR43" s="24">
        <v>115552</v>
      </c>
      <c r="BS43" s="24">
        <v>105970</v>
      </c>
      <c r="BT43" s="24">
        <v>109347</v>
      </c>
      <c r="BU43" s="24">
        <v>137087</v>
      </c>
      <c r="BV43" s="24">
        <v>129784</v>
      </c>
      <c r="BW43" s="24">
        <v>145624</v>
      </c>
      <c r="BX43" s="24"/>
      <c r="BY43" s="24"/>
      <c r="BZ43" s="24"/>
      <c r="CA43" s="24"/>
      <c r="CB43" s="24"/>
      <c r="CC43" s="24"/>
    </row>
    <row r="44" spans="1:81" x14ac:dyDescent="0.2">
      <c r="A44" s="22" t="s">
        <v>49</v>
      </c>
      <c r="B44" s="22" t="s">
        <v>84</v>
      </c>
      <c r="C44" s="23" t="s">
        <v>50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4">
        <v>0</v>
      </c>
      <c r="P44" s="24">
        <v>0</v>
      </c>
      <c r="Q44" s="24">
        <v>0</v>
      </c>
      <c r="R44" s="24">
        <v>0</v>
      </c>
      <c r="S44" s="24">
        <v>0</v>
      </c>
      <c r="T44" s="24">
        <v>0</v>
      </c>
      <c r="U44" s="24">
        <v>0</v>
      </c>
      <c r="V44" s="24">
        <v>0</v>
      </c>
      <c r="W44" s="24">
        <v>0</v>
      </c>
      <c r="X44" s="24">
        <v>0</v>
      </c>
      <c r="Y44" s="24">
        <v>0</v>
      </c>
      <c r="Z44" s="24">
        <v>0</v>
      </c>
      <c r="AA44" s="24">
        <v>0</v>
      </c>
      <c r="AB44" s="24">
        <v>0</v>
      </c>
      <c r="AC44" s="24">
        <v>0</v>
      </c>
      <c r="AD44" s="24">
        <v>700690</v>
      </c>
      <c r="AE44" s="24">
        <v>0</v>
      </c>
      <c r="AF44" s="24">
        <v>0</v>
      </c>
      <c r="AG44" s="24">
        <v>0</v>
      </c>
      <c r="AH44" s="24">
        <v>1490</v>
      </c>
      <c r="AI44" s="24">
        <v>39138</v>
      </c>
      <c r="AJ44" s="24">
        <v>46832</v>
      </c>
      <c r="AK44" s="24">
        <v>111152</v>
      </c>
      <c r="AL44" s="24">
        <v>109027</v>
      </c>
      <c r="AM44" s="24">
        <v>52548</v>
      </c>
      <c r="AN44" s="24">
        <v>70442</v>
      </c>
      <c r="AO44" s="24">
        <v>104008</v>
      </c>
      <c r="AP44" s="24">
        <v>166053</v>
      </c>
      <c r="AQ44" s="24">
        <f t="shared" si="4"/>
        <v>1732180</v>
      </c>
      <c r="AR44" s="24">
        <v>107379</v>
      </c>
      <c r="AS44" s="24">
        <v>74680</v>
      </c>
      <c r="AT44" s="24">
        <v>99420</v>
      </c>
      <c r="AU44" s="24">
        <v>130966</v>
      </c>
      <c r="AV44" s="24">
        <v>184699</v>
      </c>
      <c r="AW44" s="24">
        <v>175650</v>
      </c>
      <c r="AX44" s="24">
        <v>202606</v>
      </c>
      <c r="AY44" s="24">
        <v>161594</v>
      </c>
      <c r="AZ44" s="24">
        <v>64507</v>
      </c>
      <c r="BA44" s="24">
        <v>136468</v>
      </c>
      <c r="BB44" s="24">
        <v>166253</v>
      </c>
      <c r="BC44" s="24">
        <v>227958</v>
      </c>
      <c r="BD44" s="24">
        <f t="shared" si="5"/>
        <v>2367994</v>
      </c>
      <c r="BE44" s="24">
        <v>182939</v>
      </c>
      <c r="BF44" s="24">
        <v>150573</v>
      </c>
      <c r="BG44" s="24">
        <v>71800</v>
      </c>
      <c r="BH44" s="24">
        <v>178512</v>
      </c>
      <c r="BI44" s="24">
        <v>237698</v>
      </c>
      <c r="BJ44" s="24">
        <v>221842</v>
      </c>
      <c r="BK44" s="24">
        <v>237646</v>
      </c>
      <c r="BL44" s="24">
        <v>160133</v>
      </c>
      <c r="BM44" s="24">
        <v>177808</v>
      </c>
      <c r="BN44" s="24">
        <v>254297</v>
      </c>
      <c r="BO44" s="24">
        <v>246732</v>
      </c>
      <c r="BP44" s="24">
        <v>248014</v>
      </c>
      <c r="BQ44" s="24">
        <f t="shared" si="3"/>
        <v>1096426</v>
      </c>
      <c r="BR44" s="24">
        <v>259463</v>
      </c>
      <c r="BS44" s="24">
        <v>223175</v>
      </c>
      <c r="BT44" s="24">
        <v>147105</v>
      </c>
      <c r="BU44" s="24">
        <v>151100</v>
      </c>
      <c r="BV44" s="24">
        <v>159329</v>
      </c>
      <c r="BW44" s="24">
        <v>156254</v>
      </c>
      <c r="BX44" s="24"/>
      <c r="BY44" s="24"/>
      <c r="BZ44" s="24"/>
      <c r="CA44" s="24"/>
      <c r="CB44" s="24"/>
      <c r="CC44" s="24"/>
    </row>
    <row r="45" spans="1:81" x14ac:dyDescent="0.2">
      <c r="A45" s="22"/>
      <c r="B45" s="22" t="s">
        <v>84</v>
      </c>
      <c r="C45" s="23" t="s">
        <v>51</v>
      </c>
      <c r="D45" s="24">
        <v>13745782</v>
      </c>
      <c r="E45" s="24">
        <v>1112819</v>
      </c>
      <c r="F45" s="24">
        <v>1181488</v>
      </c>
      <c r="G45" s="24">
        <v>1526294</v>
      </c>
      <c r="H45" s="24">
        <v>1602989</v>
      </c>
      <c r="I45" s="24">
        <v>1268685</v>
      </c>
      <c r="J45" s="24">
        <v>827056</v>
      </c>
      <c r="K45" s="24">
        <v>1412079</v>
      </c>
      <c r="L45" s="24">
        <v>1477948</v>
      </c>
      <c r="M45" s="24">
        <v>1348691</v>
      </c>
      <c r="N45" s="24">
        <v>661955</v>
      </c>
      <c r="O45" s="24">
        <v>566802</v>
      </c>
      <c r="P45" s="24">
        <v>758976</v>
      </c>
      <c r="Q45" s="24">
        <v>18836880</v>
      </c>
      <c r="R45" s="24">
        <v>765037</v>
      </c>
      <c r="S45" s="24">
        <v>1419699</v>
      </c>
      <c r="T45" s="24">
        <v>1695072</v>
      </c>
      <c r="U45" s="24">
        <v>1572813</v>
      </c>
      <c r="V45" s="24">
        <v>1501565</v>
      </c>
      <c r="W45" s="24">
        <v>1497034</v>
      </c>
      <c r="X45" s="24">
        <v>1726374</v>
      </c>
      <c r="Y45" s="24">
        <v>1810311</v>
      </c>
      <c r="Z45" s="24">
        <v>1679881</v>
      </c>
      <c r="AA45" s="24">
        <v>1850480</v>
      </c>
      <c r="AB45" s="24">
        <v>1716250</v>
      </c>
      <c r="AC45" s="24">
        <v>1602364</v>
      </c>
      <c r="AD45" s="24">
        <v>20935468.870000001</v>
      </c>
      <c r="AE45" s="24">
        <v>993814</v>
      </c>
      <c r="AF45" s="24">
        <v>1592384</v>
      </c>
      <c r="AG45" s="24">
        <v>1855430</v>
      </c>
      <c r="AH45" s="24">
        <v>1817026</v>
      </c>
      <c r="AI45" s="24">
        <v>1420003</v>
      </c>
      <c r="AJ45" s="24">
        <v>1681672</v>
      </c>
      <c r="AK45" s="24">
        <v>1949455</v>
      </c>
      <c r="AL45" s="24">
        <v>2042971</v>
      </c>
      <c r="AM45" s="24">
        <v>2002082</v>
      </c>
      <c r="AN45" s="24">
        <v>1731172</v>
      </c>
      <c r="AO45" s="24">
        <v>2038759</v>
      </c>
      <c r="AP45" s="24">
        <v>1810700.87</v>
      </c>
      <c r="AQ45" s="24">
        <f t="shared" si="4"/>
        <v>22323728</v>
      </c>
      <c r="AR45" s="24">
        <v>1535226</v>
      </c>
      <c r="AS45" s="24">
        <v>1484759</v>
      </c>
      <c r="AT45" s="24">
        <v>1994074</v>
      </c>
      <c r="AU45" s="24">
        <v>1730223</v>
      </c>
      <c r="AV45" s="24">
        <v>1413943</v>
      </c>
      <c r="AW45" s="24">
        <v>2172047</v>
      </c>
      <c r="AX45" s="24">
        <v>2405085</v>
      </c>
      <c r="AY45" s="24">
        <v>2230005</v>
      </c>
      <c r="AZ45" s="24">
        <v>2036686</v>
      </c>
      <c r="BA45" s="24">
        <v>2100406</v>
      </c>
      <c r="BB45" s="24">
        <v>2130248</v>
      </c>
      <c r="BC45" s="24">
        <v>1091026</v>
      </c>
      <c r="BD45" s="24">
        <f>SUM(BD46:BD53)</f>
        <v>22156103</v>
      </c>
      <c r="BE45" s="24">
        <f t="shared" ref="BE45" si="8">SUM(BE46:BE53)</f>
        <v>1169700</v>
      </c>
      <c r="BF45" s="24">
        <f t="shared" ref="BF45:BO45" si="9">SUM(BF46:BF53)</f>
        <v>1990404</v>
      </c>
      <c r="BG45" s="24">
        <f t="shared" si="9"/>
        <v>1366875</v>
      </c>
      <c r="BH45" s="24">
        <f t="shared" si="9"/>
        <v>2106054</v>
      </c>
      <c r="BI45" s="24">
        <f t="shared" si="9"/>
        <v>2103651</v>
      </c>
      <c r="BJ45" s="24">
        <f t="shared" si="9"/>
        <v>1977110</v>
      </c>
      <c r="BK45" s="24">
        <f t="shared" si="9"/>
        <v>2344991</v>
      </c>
      <c r="BL45" s="24">
        <f t="shared" si="9"/>
        <v>2067470</v>
      </c>
      <c r="BM45" s="24">
        <f t="shared" si="9"/>
        <v>1864690</v>
      </c>
      <c r="BN45" s="24">
        <f t="shared" si="9"/>
        <v>1802711</v>
      </c>
      <c r="BO45" s="24">
        <f t="shared" si="9"/>
        <v>1620543</v>
      </c>
      <c r="BP45" s="24">
        <v>1741904</v>
      </c>
      <c r="BQ45" s="24">
        <f t="shared" si="3"/>
        <v>12108793</v>
      </c>
      <c r="BR45" s="24">
        <v>491729</v>
      </c>
      <c r="BS45" s="24">
        <v>2110481</v>
      </c>
      <c r="BT45" s="24">
        <v>2538181</v>
      </c>
      <c r="BU45" s="24">
        <v>2445366</v>
      </c>
      <c r="BV45" s="24">
        <v>2383920</v>
      </c>
      <c r="BW45" s="24">
        <v>2139116</v>
      </c>
      <c r="BX45" s="24"/>
      <c r="BY45" s="24"/>
      <c r="BZ45" s="24"/>
      <c r="CA45" s="24"/>
      <c r="CB45" s="24"/>
      <c r="CC45" s="24"/>
    </row>
    <row r="46" spans="1:81" x14ac:dyDescent="0.2">
      <c r="A46" s="15"/>
      <c r="B46" s="15" t="s">
        <v>84</v>
      </c>
      <c r="C46" s="16" t="s">
        <v>52</v>
      </c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>
        <f t="shared" si="4"/>
        <v>0</v>
      </c>
      <c r="AR46" s="14">
        <v>0</v>
      </c>
      <c r="AS46" s="14">
        <v>0</v>
      </c>
      <c r="AT46" s="14">
        <v>0</v>
      </c>
      <c r="AU46" s="14">
        <v>0</v>
      </c>
      <c r="AV46" s="14">
        <v>0</v>
      </c>
      <c r="AW46" s="14">
        <v>0</v>
      </c>
      <c r="AX46" s="14">
        <v>0</v>
      </c>
      <c r="AY46" s="14">
        <v>0</v>
      </c>
      <c r="AZ46" s="14">
        <v>0</v>
      </c>
      <c r="BA46" s="14">
        <v>0</v>
      </c>
      <c r="BB46" s="14">
        <v>0</v>
      </c>
      <c r="BC46" s="14">
        <v>0</v>
      </c>
      <c r="BD46" s="14">
        <f t="shared" si="5"/>
        <v>0</v>
      </c>
      <c r="BE46" s="14">
        <v>0</v>
      </c>
      <c r="BF46" s="14">
        <v>0</v>
      </c>
      <c r="BG46" s="14">
        <v>0</v>
      </c>
      <c r="BH46" s="14">
        <v>0</v>
      </c>
      <c r="BI46" s="14">
        <v>0</v>
      </c>
      <c r="BJ46" s="14">
        <v>0</v>
      </c>
      <c r="BK46" s="14">
        <v>0</v>
      </c>
      <c r="BL46" s="14">
        <v>0</v>
      </c>
      <c r="BM46" s="14">
        <v>0</v>
      </c>
      <c r="BN46" s="14">
        <v>0</v>
      </c>
      <c r="BO46" s="14">
        <v>0</v>
      </c>
      <c r="BP46" s="14">
        <v>0</v>
      </c>
      <c r="BQ46" s="14">
        <f t="shared" si="3"/>
        <v>0</v>
      </c>
      <c r="BR46" s="14" t="s">
        <v>53</v>
      </c>
      <c r="BS46" s="14" t="s">
        <v>53</v>
      </c>
      <c r="BT46" s="14">
        <v>0</v>
      </c>
      <c r="BU46" s="14">
        <v>0</v>
      </c>
      <c r="BV46" s="14">
        <v>0</v>
      </c>
      <c r="BW46" s="14">
        <v>0</v>
      </c>
      <c r="BX46" s="14"/>
      <c r="BY46" s="14"/>
      <c r="BZ46" s="14"/>
      <c r="CA46" s="14"/>
      <c r="CB46" s="14"/>
      <c r="CC46" s="14"/>
    </row>
    <row r="47" spans="1:81" x14ac:dyDescent="0.2">
      <c r="A47" s="36" t="s">
        <v>54</v>
      </c>
      <c r="B47" s="36" t="s">
        <v>84</v>
      </c>
      <c r="C47" s="37" t="s">
        <v>55</v>
      </c>
      <c r="D47" s="14">
        <v>3029211</v>
      </c>
      <c r="E47" s="14">
        <v>138665</v>
      </c>
      <c r="F47" s="14">
        <v>248372</v>
      </c>
      <c r="G47" s="14">
        <v>314174</v>
      </c>
      <c r="H47" s="14">
        <v>344702</v>
      </c>
      <c r="I47" s="14">
        <v>327073</v>
      </c>
      <c r="J47" s="14">
        <v>294540</v>
      </c>
      <c r="K47" s="14">
        <v>225291</v>
      </c>
      <c r="L47" s="14">
        <v>201266</v>
      </c>
      <c r="M47" s="14">
        <v>205210</v>
      </c>
      <c r="N47" s="14">
        <v>236378</v>
      </c>
      <c r="O47" s="14">
        <v>251827</v>
      </c>
      <c r="P47" s="14">
        <v>241713</v>
      </c>
      <c r="Q47" s="14">
        <v>3825322</v>
      </c>
      <c r="R47" s="14">
        <v>254830</v>
      </c>
      <c r="S47" s="14">
        <v>271252</v>
      </c>
      <c r="T47" s="14">
        <v>337929</v>
      </c>
      <c r="U47" s="14">
        <v>376599</v>
      </c>
      <c r="V47" s="14">
        <v>339766</v>
      </c>
      <c r="W47" s="14">
        <v>288499</v>
      </c>
      <c r="X47" s="14">
        <v>342228</v>
      </c>
      <c r="Y47" s="14">
        <v>281327</v>
      </c>
      <c r="Z47" s="14">
        <v>288632</v>
      </c>
      <c r="AA47" s="14">
        <v>356200</v>
      </c>
      <c r="AB47" s="14">
        <v>336901</v>
      </c>
      <c r="AC47" s="14">
        <v>351159</v>
      </c>
      <c r="AD47" s="14">
        <v>4064821.87</v>
      </c>
      <c r="AE47" s="14">
        <v>276811</v>
      </c>
      <c r="AF47" s="14">
        <v>338182</v>
      </c>
      <c r="AG47" s="14">
        <v>380643</v>
      </c>
      <c r="AH47" s="14">
        <v>410914</v>
      </c>
      <c r="AI47" s="14">
        <v>314032</v>
      </c>
      <c r="AJ47" s="14">
        <v>361905</v>
      </c>
      <c r="AK47" s="14">
        <v>313799</v>
      </c>
      <c r="AL47" s="14">
        <v>309701</v>
      </c>
      <c r="AM47" s="14">
        <v>339574</v>
      </c>
      <c r="AN47" s="14">
        <v>308946</v>
      </c>
      <c r="AO47" s="14">
        <v>327625</v>
      </c>
      <c r="AP47" s="14">
        <v>382689.87</v>
      </c>
      <c r="AQ47" s="14">
        <f t="shared" si="4"/>
        <v>4270319</v>
      </c>
      <c r="AR47" s="14">
        <v>301233</v>
      </c>
      <c r="AS47" s="14">
        <v>288059</v>
      </c>
      <c r="AT47" s="14">
        <v>399566</v>
      </c>
      <c r="AU47" s="14">
        <v>394771</v>
      </c>
      <c r="AV47" s="14">
        <v>373017</v>
      </c>
      <c r="AW47" s="14">
        <v>382772</v>
      </c>
      <c r="AX47" s="14">
        <v>366677</v>
      </c>
      <c r="AY47" s="14">
        <v>311848</v>
      </c>
      <c r="AZ47" s="14">
        <v>332050</v>
      </c>
      <c r="BA47" s="14">
        <v>355964</v>
      </c>
      <c r="BB47" s="14">
        <v>410599</v>
      </c>
      <c r="BC47" s="14">
        <v>353763</v>
      </c>
      <c r="BD47" s="14">
        <f t="shared" si="5"/>
        <v>4552887</v>
      </c>
      <c r="BE47" s="14">
        <v>258548</v>
      </c>
      <c r="BF47" s="14">
        <v>357153</v>
      </c>
      <c r="BG47" s="14">
        <v>337667</v>
      </c>
      <c r="BH47" s="14">
        <v>441612</v>
      </c>
      <c r="BI47" s="14">
        <v>390450</v>
      </c>
      <c r="BJ47" s="14">
        <v>411490</v>
      </c>
      <c r="BK47" s="14">
        <v>417490</v>
      </c>
      <c r="BL47" s="14">
        <v>402115</v>
      </c>
      <c r="BM47" s="14">
        <v>368129</v>
      </c>
      <c r="BN47" s="14">
        <v>410441</v>
      </c>
      <c r="BO47" s="14">
        <v>354102</v>
      </c>
      <c r="BP47" s="14">
        <v>403690</v>
      </c>
      <c r="BQ47" s="14">
        <f t="shared" ref="BQ47:BQ78" si="10">SUM(BR47:CC47)</f>
        <v>2377045</v>
      </c>
      <c r="BR47" s="14">
        <v>264328</v>
      </c>
      <c r="BS47" s="14">
        <v>363904</v>
      </c>
      <c r="BT47" s="14">
        <v>403452</v>
      </c>
      <c r="BU47" s="14">
        <v>450715</v>
      </c>
      <c r="BV47" s="14">
        <v>426796</v>
      </c>
      <c r="BW47" s="14">
        <v>467850</v>
      </c>
      <c r="BX47" s="14"/>
      <c r="BY47" s="14"/>
      <c r="BZ47" s="14"/>
      <c r="CA47" s="14"/>
      <c r="CB47" s="14"/>
      <c r="CC47" s="14"/>
    </row>
    <row r="48" spans="1:81" x14ac:dyDescent="0.2">
      <c r="A48" s="34" t="s">
        <v>56</v>
      </c>
      <c r="B48" s="34" t="s">
        <v>84</v>
      </c>
      <c r="C48" s="35" t="s">
        <v>57</v>
      </c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33">
        <f>SUM(AR48:BC48)</f>
        <v>14886</v>
      </c>
      <c r="AR48" s="14">
        <v>0</v>
      </c>
      <c r="AS48" s="14">
        <v>0</v>
      </c>
      <c r="AT48" s="14">
        <v>0</v>
      </c>
      <c r="AU48" s="14">
        <v>0</v>
      </c>
      <c r="AV48" s="14">
        <v>0</v>
      </c>
      <c r="AW48" s="14">
        <v>0</v>
      </c>
      <c r="AX48" s="14">
        <v>0</v>
      </c>
      <c r="AY48" s="14">
        <v>0</v>
      </c>
      <c r="AZ48" s="14">
        <v>0</v>
      </c>
      <c r="BB48" s="14">
        <v>0</v>
      </c>
      <c r="BC48" s="14">
        <v>14886</v>
      </c>
      <c r="BD48" s="14">
        <f t="shared" si="5"/>
        <v>12996</v>
      </c>
      <c r="BE48" s="14">
        <v>12996</v>
      </c>
      <c r="BF48" s="14">
        <v>0</v>
      </c>
      <c r="BG48" s="14">
        <v>0</v>
      </c>
      <c r="BH48" s="14">
        <v>0</v>
      </c>
      <c r="BI48" s="14">
        <v>0</v>
      </c>
      <c r="BJ48" s="14">
        <v>0</v>
      </c>
      <c r="BK48" s="14">
        <v>0</v>
      </c>
      <c r="BL48" s="14">
        <v>0</v>
      </c>
      <c r="BM48" s="14">
        <v>0</v>
      </c>
      <c r="BN48" s="14">
        <v>0</v>
      </c>
      <c r="BO48" s="14">
        <v>0</v>
      </c>
      <c r="BP48" s="14">
        <v>0</v>
      </c>
      <c r="BQ48" s="14">
        <f t="shared" si="10"/>
        <v>0</v>
      </c>
      <c r="BR48" s="14" t="s">
        <v>53</v>
      </c>
      <c r="BS48" s="14" t="s">
        <v>53</v>
      </c>
      <c r="BT48" s="14">
        <v>0</v>
      </c>
      <c r="BU48" s="14">
        <v>0</v>
      </c>
      <c r="BV48" s="14">
        <v>0</v>
      </c>
      <c r="BW48" s="14">
        <v>0</v>
      </c>
      <c r="BX48" s="14"/>
      <c r="BY48" s="14"/>
      <c r="BZ48" s="14"/>
      <c r="CA48" s="14"/>
      <c r="CB48" s="14"/>
      <c r="CC48" s="14"/>
    </row>
    <row r="49" spans="1:81" x14ac:dyDescent="0.2">
      <c r="A49" s="15" t="s">
        <v>58</v>
      </c>
      <c r="B49" s="15" t="s">
        <v>84</v>
      </c>
      <c r="C49" s="16" t="s">
        <v>59</v>
      </c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>
        <f t="shared" si="4"/>
        <v>0</v>
      </c>
      <c r="AR49" s="14">
        <v>0</v>
      </c>
      <c r="AS49" s="14">
        <v>0</v>
      </c>
      <c r="AT49" s="14">
        <v>0</v>
      </c>
      <c r="AU49" s="14">
        <v>0</v>
      </c>
      <c r="AV49" s="14">
        <v>0</v>
      </c>
      <c r="AW49" s="14">
        <v>0</v>
      </c>
      <c r="AX49" s="14">
        <v>0</v>
      </c>
      <c r="AY49" s="14">
        <v>0</v>
      </c>
      <c r="AZ49" s="14">
        <v>0</v>
      </c>
      <c r="BA49" s="14">
        <v>0</v>
      </c>
      <c r="BB49" s="14">
        <v>0</v>
      </c>
      <c r="BC49" s="14">
        <v>0</v>
      </c>
      <c r="BD49" s="14">
        <f t="shared" si="5"/>
        <v>0</v>
      </c>
      <c r="BE49" s="14">
        <v>0</v>
      </c>
      <c r="BF49" s="14">
        <v>0</v>
      </c>
      <c r="BG49" s="14">
        <v>0</v>
      </c>
      <c r="BH49" s="14">
        <v>0</v>
      </c>
      <c r="BI49" s="14">
        <v>0</v>
      </c>
      <c r="BJ49" s="14">
        <v>0</v>
      </c>
      <c r="BK49" s="14">
        <v>0</v>
      </c>
      <c r="BL49" s="14">
        <v>0</v>
      </c>
      <c r="BM49" s="14">
        <v>0</v>
      </c>
      <c r="BN49" s="14">
        <v>0</v>
      </c>
      <c r="BO49" s="14">
        <v>0</v>
      </c>
      <c r="BP49" s="14">
        <v>0</v>
      </c>
      <c r="BQ49" s="14">
        <f t="shared" si="10"/>
        <v>0</v>
      </c>
      <c r="BR49" s="14" t="s">
        <v>53</v>
      </c>
      <c r="BS49" s="14" t="s">
        <v>53</v>
      </c>
      <c r="BT49" s="14">
        <v>0</v>
      </c>
      <c r="BU49" s="14">
        <v>0</v>
      </c>
      <c r="BV49" s="14">
        <v>0</v>
      </c>
      <c r="BW49" s="14">
        <v>0</v>
      </c>
      <c r="BX49" s="14"/>
      <c r="BY49" s="14"/>
      <c r="BZ49" s="14"/>
      <c r="CA49" s="14"/>
      <c r="CB49" s="14"/>
      <c r="CC49" s="14"/>
    </row>
    <row r="50" spans="1:81" x14ac:dyDescent="0.2">
      <c r="A50" s="15" t="s">
        <v>60</v>
      </c>
      <c r="B50" s="15" t="s">
        <v>84</v>
      </c>
      <c r="C50" s="16" t="s">
        <v>61</v>
      </c>
      <c r="D50" s="14">
        <v>5901716</v>
      </c>
      <c r="E50" s="14">
        <v>901140</v>
      </c>
      <c r="F50" s="14">
        <v>51329</v>
      </c>
      <c r="G50" s="14">
        <v>131</v>
      </c>
      <c r="H50" s="14">
        <v>0</v>
      </c>
      <c r="I50" s="14">
        <v>0</v>
      </c>
      <c r="J50" s="14">
        <v>213479</v>
      </c>
      <c r="K50" s="14">
        <v>1159751</v>
      </c>
      <c r="L50" s="14">
        <v>1276682</v>
      </c>
      <c r="M50" s="14">
        <v>1143481</v>
      </c>
      <c r="N50" s="14">
        <v>425577</v>
      </c>
      <c r="O50" s="14">
        <v>299064</v>
      </c>
      <c r="P50" s="14">
        <v>431082</v>
      </c>
      <c r="Q50" s="14">
        <v>9087457</v>
      </c>
      <c r="R50" s="14">
        <v>63752</v>
      </c>
      <c r="S50" s="14">
        <v>185</v>
      </c>
      <c r="T50" s="14">
        <v>0</v>
      </c>
      <c r="U50" s="14">
        <v>0</v>
      </c>
      <c r="V50" s="14">
        <v>7240</v>
      </c>
      <c r="W50" s="14">
        <v>761556</v>
      </c>
      <c r="X50" s="14">
        <v>1283092</v>
      </c>
      <c r="Y50" s="14">
        <v>1455549</v>
      </c>
      <c r="Z50" s="14">
        <v>1391249</v>
      </c>
      <c r="AA50" s="14">
        <v>1494280</v>
      </c>
      <c r="AB50" s="14">
        <v>1379349</v>
      </c>
      <c r="AC50" s="14">
        <v>1251205</v>
      </c>
      <c r="AD50" s="14">
        <v>9874286</v>
      </c>
      <c r="AE50" s="14">
        <v>294069</v>
      </c>
      <c r="AF50" s="14">
        <v>40663</v>
      </c>
      <c r="AG50" s="14">
        <v>0</v>
      </c>
      <c r="AH50" s="14">
        <v>0</v>
      </c>
      <c r="AI50" s="14">
        <v>22060</v>
      </c>
      <c r="AJ50" s="14">
        <v>227177</v>
      </c>
      <c r="AK50" s="14">
        <v>1432772</v>
      </c>
      <c r="AL50" s="14">
        <v>1687615</v>
      </c>
      <c r="AM50" s="14">
        <v>1645201</v>
      </c>
      <c r="AN50" s="14">
        <v>1407075</v>
      </c>
      <c r="AO50" s="14">
        <v>1689643</v>
      </c>
      <c r="AP50" s="14">
        <v>1428011</v>
      </c>
      <c r="AQ50" s="14">
        <f t="shared" si="4"/>
        <v>10779143</v>
      </c>
      <c r="AR50" s="14">
        <v>234746</v>
      </c>
      <c r="AS50" s="14">
        <v>0</v>
      </c>
      <c r="AT50" s="14">
        <v>0</v>
      </c>
      <c r="AU50" s="14">
        <v>0</v>
      </c>
      <c r="AV50" s="14">
        <v>44666</v>
      </c>
      <c r="AW50" s="14">
        <v>1479970</v>
      </c>
      <c r="AX50" s="14">
        <v>1912642</v>
      </c>
      <c r="AY50" s="14">
        <v>1818859</v>
      </c>
      <c r="AZ50" s="14">
        <v>1619625</v>
      </c>
      <c r="BA50" s="14">
        <v>1554429</v>
      </c>
      <c r="BB50" s="14">
        <v>1439804</v>
      </c>
      <c r="BC50" s="14">
        <v>674402</v>
      </c>
      <c r="BD50" s="14">
        <f t="shared" si="5"/>
        <v>9629770</v>
      </c>
      <c r="BE50" s="14">
        <v>1223</v>
      </c>
      <c r="BF50" s="14">
        <v>0</v>
      </c>
      <c r="BG50" s="14">
        <v>0</v>
      </c>
      <c r="BH50" s="14">
        <v>0</v>
      </c>
      <c r="BI50" s="14">
        <v>0</v>
      </c>
      <c r="BJ50" s="14">
        <v>869988</v>
      </c>
      <c r="BK50" s="14">
        <v>1694890</v>
      </c>
      <c r="BL50" s="14">
        <v>1617572</v>
      </c>
      <c r="BM50" s="14">
        <v>1449172</v>
      </c>
      <c r="BN50" s="14">
        <v>1392270</v>
      </c>
      <c r="BO50" s="14">
        <v>1266441</v>
      </c>
      <c r="BP50" s="14">
        <v>1338214</v>
      </c>
      <c r="BQ50" s="14">
        <f t="shared" si="10"/>
        <v>347440</v>
      </c>
      <c r="BR50" s="14">
        <v>31014</v>
      </c>
      <c r="BS50" s="14">
        <v>-2942</v>
      </c>
      <c r="BT50" s="14">
        <v>0</v>
      </c>
      <c r="BU50" s="14">
        <v>0</v>
      </c>
      <c r="BV50" s="14">
        <v>0</v>
      </c>
      <c r="BW50" s="14">
        <v>319368</v>
      </c>
      <c r="BX50" s="14"/>
      <c r="BY50" s="14"/>
      <c r="BZ50" s="14"/>
      <c r="CA50" s="14"/>
      <c r="CB50" s="14"/>
      <c r="CC50" s="14"/>
    </row>
    <row r="51" spans="1:81" x14ac:dyDescent="0.2">
      <c r="A51" s="15" t="s">
        <v>62</v>
      </c>
      <c r="B51" s="15" t="s">
        <v>84</v>
      </c>
      <c r="C51" s="16" t="s">
        <v>63</v>
      </c>
      <c r="D51" s="14">
        <v>4814855</v>
      </c>
      <c r="E51" s="14">
        <v>73014</v>
      </c>
      <c r="F51" s="14">
        <v>881787</v>
      </c>
      <c r="G51" s="14">
        <v>1211989</v>
      </c>
      <c r="H51" s="14">
        <v>1258287</v>
      </c>
      <c r="I51" s="14">
        <v>941612</v>
      </c>
      <c r="J51" s="14">
        <v>319037</v>
      </c>
      <c r="K51" s="14">
        <v>27037</v>
      </c>
      <c r="L51" s="14">
        <v>0</v>
      </c>
      <c r="M51" s="14">
        <v>0</v>
      </c>
      <c r="N51" s="14">
        <v>0</v>
      </c>
      <c r="O51" s="14">
        <v>15911</v>
      </c>
      <c r="P51" s="14">
        <v>86181</v>
      </c>
      <c r="Q51" s="14">
        <v>5924101</v>
      </c>
      <c r="R51" s="14">
        <v>446455</v>
      </c>
      <c r="S51" s="14">
        <v>1148262</v>
      </c>
      <c r="T51" s="14">
        <v>1357143</v>
      </c>
      <c r="U51" s="14">
        <v>1196214</v>
      </c>
      <c r="V51" s="14">
        <v>1154559</v>
      </c>
      <c r="W51" s="14">
        <v>446979</v>
      </c>
      <c r="X51" s="14">
        <v>101054</v>
      </c>
      <c r="Y51" s="14">
        <v>73435</v>
      </c>
      <c r="Z51" s="14">
        <v>0</v>
      </c>
      <c r="AA51" s="14">
        <v>0</v>
      </c>
      <c r="AB51" s="14">
        <v>0</v>
      </c>
      <c r="AC51" s="14">
        <v>0</v>
      </c>
      <c r="AD51" s="14">
        <v>6996361</v>
      </c>
      <c r="AE51" s="14">
        <v>422934</v>
      </c>
      <c r="AF51" s="14">
        <v>1213539</v>
      </c>
      <c r="AG51" s="14">
        <v>1474787</v>
      </c>
      <c r="AH51" s="14">
        <v>1406112</v>
      </c>
      <c r="AI51" s="14">
        <v>1083911</v>
      </c>
      <c r="AJ51" s="14">
        <v>1092590</v>
      </c>
      <c r="AK51" s="14">
        <v>202884</v>
      </c>
      <c r="AL51" s="14">
        <v>45655</v>
      </c>
      <c r="AM51" s="14">
        <v>17307</v>
      </c>
      <c r="AN51" s="14">
        <v>15151</v>
      </c>
      <c r="AO51" s="14">
        <v>21491</v>
      </c>
      <c r="AP51" s="14">
        <v>0</v>
      </c>
      <c r="AQ51" s="14">
        <f t="shared" si="4"/>
        <v>7259380</v>
      </c>
      <c r="AR51" s="14">
        <v>999247</v>
      </c>
      <c r="AS51" s="14">
        <v>1196700</v>
      </c>
      <c r="AT51" s="14">
        <v>1594508</v>
      </c>
      <c r="AU51" s="14">
        <v>1335452</v>
      </c>
      <c r="AV51" s="14">
        <v>996260</v>
      </c>
      <c r="AW51" s="14">
        <v>309305</v>
      </c>
      <c r="AX51" s="14">
        <v>125766</v>
      </c>
      <c r="AY51" s="14">
        <v>99298</v>
      </c>
      <c r="AZ51" s="14">
        <v>85011</v>
      </c>
      <c r="BA51" s="14">
        <v>190013</v>
      </c>
      <c r="BB51" s="14">
        <v>279845</v>
      </c>
      <c r="BC51" s="14">
        <v>47975</v>
      </c>
      <c r="BD51" s="14">
        <f t="shared" si="5"/>
        <v>7960450</v>
      </c>
      <c r="BE51" s="14">
        <v>896933</v>
      </c>
      <c r="BF51" s="14">
        <v>1633251</v>
      </c>
      <c r="BG51" s="14">
        <v>1029208</v>
      </c>
      <c r="BH51" s="14">
        <v>1664442</v>
      </c>
      <c r="BI51" s="14">
        <v>1713201</v>
      </c>
      <c r="BJ51" s="14">
        <v>695632</v>
      </c>
      <c r="BK51" s="14">
        <v>232611</v>
      </c>
      <c r="BL51" s="14">
        <v>47783</v>
      </c>
      <c r="BM51" s="14">
        <v>47389</v>
      </c>
      <c r="BN51" s="14">
        <v>0</v>
      </c>
      <c r="BO51" s="14">
        <v>0</v>
      </c>
      <c r="BP51" s="14">
        <v>0</v>
      </c>
      <c r="BQ51" s="14">
        <f t="shared" si="10"/>
        <v>9384308</v>
      </c>
      <c r="BR51" s="14">
        <v>196387</v>
      </c>
      <c r="BS51" s="14">
        <v>1749519</v>
      </c>
      <c r="BT51" s="14">
        <v>2134729</v>
      </c>
      <c r="BU51" s="14">
        <v>1994651</v>
      </c>
      <c r="BV51" s="14">
        <v>1957124</v>
      </c>
      <c r="BW51" s="14">
        <v>1351898</v>
      </c>
      <c r="BX51" s="14"/>
      <c r="BY51" s="14"/>
      <c r="BZ51" s="14"/>
      <c r="CA51" s="14"/>
      <c r="CB51" s="14"/>
      <c r="CC51" s="14"/>
    </row>
    <row r="52" spans="1:81" x14ac:dyDescent="0.2">
      <c r="A52" s="15" t="s">
        <v>64</v>
      </c>
      <c r="B52" s="15" t="s">
        <v>84</v>
      </c>
      <c r="C52" s="16" t="s">
        <v>65</v>
      </c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>
        <f t="shared" si="4"/>
        <v>0</v>
      </c>
      <c r="AR52" s="14">
        <v>0</v>
      </c>
      <c r="AS52" s="14">
        <v>0</v>
      </c>
      <c r="AT52" s="14">
        <v>0</v>
      </c>
      <c r="AU52" s="14">
        <v>0</v>
      </c>
      <c r="AV52" s="14">
        <v>0</v>
      </c>
      <c r="AW52" s="14">
        <v>0</v>
      </c>
      <c r="AX52" s="14">
        <v>0</v>
      </c>
      <c r="AY52" s="14">
        <v>0</v>
      </c>
      <c r="AZ52" s="14">
        <v>0</v>
      </c>
      <c r="BA52" s="14">
        <v>0</v>
      </c>
      <c r="BB52" s="14">
        <v>0</v>
      </c>
      <c r="BC52" s="14">
        <v>0</v>
      </c>
      <c r="BD52" s="14">
        <f t="shared" si="5"/>
        <v>0</v>
      </c>
      <c r="BE52" s="14">
        <v>0</v>
      </c>
      <c r="BF52" s="14">
        <v>0</v>
      </c>
      <c r="BG52" s="14">
        <v>0</v>
      </c>
      <c r="BH52" s="14">
        <v>0</v>
      </c>
      <c r="BI52" s="14">
        <v>0</v>
      </c>
      <c r="BJ52" s="14">
        <v>0</v>
      </c>
      <c r="BK52" s="14">
        <v>0</v>
      </c>
      <c r="BL52" s="14">
        <v>0</v>
      </c>
      <c r="BM52" s="14">
        <v>0</v>
      </c>
      <c r="BN52" s="14">
        <v>0</v>
      </c>
      <c r="BO52" s="14">
        <v>0</v>
      </c>
      <c r="BP52" s="14">
        <v>0</v>
      </c>
      <c r="BQ52" s="14">
        <f t="shared" si="10"/>
        <v>0</v>
      </c>
      <c r="BR52" s="14" t="s">
        <v>53</v>
      </c>
      <c r="BS52" s="14" t="s">
        <v>53</v>
      </c>
      <c r="BT52" s="14">
        <v>0</v>
      </c>
      <c r="BU52" s="14">
        <v>0</v>
      </c>
      <c r="BV52" s="14">
        <v>0</v>
      </c>
      <c r="BW52" s="14">
        <v>0</v>
      </c>
      <c r="BX52" s="14"/>
      <c r="BY52" s="14"/>
      <c r="BZ52" s="14"/>
      <c r="CA52" s="14"/>
      <c r="CB52" s="14"/>
      <c r="CC52" s="14"/>
    </row>
    <row r="53" spans="1:81" x14ac:dyDescent="0.2">
      <c r="A53" s="15" t="s">
        <v>62</v>
      </c>
      <c r="B53" s="15" t="s">
        <v>84</v>
      </c>
      <c r="C53" s="16" t="s">
        <v>66</v>
      </c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>
        <f t="shared" si="4"/>
        <v>0</v>
      </c>
      <c r="AR53" s="14">
        <v>0</v>
      </c>
      <c r="AS53" s="14">
        <v>0</v>
      </c>
      <c r="AT53" s="14">
        <v>0</v>
      </c>
      <c r="AU53" s="14">
        <v>0</v>
      </c>
      <c r="AV53" s="14">
        <v>0</v>
      </c>
      <c r="AW53" s="14">
        <v>0</v>
      </c>
      <c r="AX53" s="14">
        <v>0</v>
      </c>
      <c r="AY53" s="14">
        <v>0</v>
      </c>
      <c r="AZ53" s="14">
        <v>0</v>
      </c>
      <c r="BA53" s="14">
        <v>0</v>
      </c>
      <c r="BB53" s="14">
        <v>0</v>
      </c>
      <c r="BC53" s="14">
        <v>0</v>
      </c>
      <c r="BD53" s="14">
        <f t="shared" si="5"/>
        <v>0</v>
      </c>
      <c r="BE53" s="14">
        <v>0</v>
      </c>
      <c r="BF53" s="14">
        <v>0</v>
      </c>
      <c r="BG53" s="14">
        <v>0</v>
      </c>
      <c r="BH53" s="14">
        <v>0</v>
      </c>
      <c r="BI53" s="14">
        <v>0</v>
      </c>
      <c r="BJ53" s="14">
        <v>0</v>
      </c>
      <c r="BK53" s="14">
        <v>0</v>
      </c>
      <c r="BL53" s="14">
        <v>0</v>
      </c>
      <c r="BM53" s="14">
        <v>0</v>
      </c>
      <c r="BN53" s="14">
        <v>0</v>
      </c>
      <c r="BO53" s="14">
        <v>0</v>
      </c>
      <c r="BP53" s="14">
        <v>0</v>
      </c>
      <c r="BQ53" s="14">
        <f t="shared" si="10"/>
        <v>0</v>
      </c>
      <c r="BR53" s="14" t="s">
        <v>53</v>
      </c>
      <c r="BS53" s="14" t="s">
        <v>53</v>
      </c>
      <c r="BT53" s="14">
        <v>0</v>
      </c>
      <c r="BU53" s="14">
        <v>0</v>
      </c>
      <c r="BV53" s="14">
        <v>0</v>
      </c>
      <c r="BW53" s="14">
        <v>0</v>
      </c>
      <c r="BX53" s="14"/>
      <c r="BY53" s="14"/>
      <c r="BZ53" s="14"/>
      <c r="CA53" s="14"/>
      <c r="CB53" s="14"/>
      <c r="CC53" s="14"/>
    </row>
    <row r="54" spans="1:81" x14ac:dyDescent="0.2">
      <c r="A54" s="22"/>
      <c r="B54" s="22" t="s">
        <v>84</v>
      </c>
      <c r="C54" s="23" t="s">
        <v>67</v>
      </c>
      <c r="D54" s="24">
        <v>33515</v>
      </c>
      <c r="E54" s="24">
        <v>15052</v>
      </c>
      <c r="F54" s="24">
        <v>16072</v>
      </c>
      <c r="G54" s="24">
        <v>1631</v>
      </c>
      <c r="H54" s="24">
        <v>760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  <c r="O54" s="24">
        <v>0</v>
      </c>
      <c r="P54" s="24">
        <v>0</v>
      </c>
      <c r="Q54" s="24">
        <v>185416</v>
      </c>
      <c r="R54" s="24">
        <v>0</v>
      </c>
      <c r="S54" s="24">
        <v>0</v>
      </c>
      <c r="T54" s="24">
        <v>0</v>
      </c>
      <c r="U54" s="24">
        <v>0</v>
      </c>
      <c r="V54" s="24">
        <v>0</v>
      </c>
      <c r="W54" s="24">
        <v>0</v>
      </c>
      <c r="X54" s="24">
        <v>0</v>
      </c>
      <c r="Y54" s="24">
        <v>0</v>
      </c>
      <c r="Z54" s="24">
        <v>0</v>
      </c>
      <c r="AA54" s="24">
        <v>31240</v>
      </c>
      <c r="AB54" s="24">
        <v>69256</v>
      </c>
      <c r="AC54" s="24">
        <v>84920</v>
      </c>
      <c r="AD54" s="24">
        <v>1268872</v>
      </c>
      <c r="AE54" s="24">
        <v>75240</v>
      </c>
      <c r="AF54" s="24">
        <v>74888</v>
      </c>
      <c r="AG54" s="24">
        <v>104192</v>
      </c>
      <c r="AH54" s="24">
        <v>69696</v>
      </c>
      <c r="AI54" s="24">
        <v>91960</v>
      </c>
      <c r="AJ54" s="24">
        <v>103400</v>
      </c>
      <c r="AK54" s="24">
        <v>103576</v>
      </c>
      <c r="AL54" s="24">
        <v>129360</v>
      </c>
      <c r="AM54" s="24">
        <v>117920</v>
      </c>
      <c r="AN54" s="24">
        <v>132352</v>
      </c>
      <c r="AO54" s="24">
        <v>132352</v>
      </c>
      <c r="AP54" s="24">
        <v>133936</v>
      </c>
      <c r="AQ54" s="24">
        <f t="shared" si="4"/>
        <v>1588048</v>
      </c>
      <c r="AR54" s="24">
        <v>128832</v>
      </c>
      <c r="AS54" s="24">
        <v>95832</v>
      </c>
      <c r="AT54" s="24">
        <v>131296</v>
      </c>
      <c r="AU54" s="24">
        <v>139392</v>
      </c>
      <c r="AV54" s="24">
        <v>134552</v>
      </c>
      <c r="AW54" s="24">
        <v>121528</v>
      </c>
      <c r="AX54" s="24">
        <v>127952</v>
      </c>
      <c r="AY54" s="24">
        <v>121704</v>
      </c>
      <c r="AZ54" s="24">
        <v>138776</v>
      </c>
      <c r="BA54" s="24">
        <v>152592</v>
      </c>
      <c r="BB54" s="24">
        <v>142736</v>
      </c>
      <c r="BC54" s="24">
        <v>152856</v>
      </c>
      <c r="BD54" s="24">
        <f t="shared" si="5"/>
        <v>1980924</v>
      </c>
      <c r="BE54" s="24">
        <v>152328</v>
      </c>
      <c r="BF54" s="24">
        <v>148984</v>
      </c>
      <c r="BG54" s="24">
        <v>139314</v>
      </c>
      <c r="BH54" s="24">
        <v>163230</v>
      </c>
      <c r="BI54" s="24">
        <v>181830</v>
      </c>
      <c r="BJ54" s="24">
        <v>180048</v>
      </c>
      <c r="BK54" s="24">
        <v>171906</v>
      </c>
      <c r="BL54" s="24">
        <v>169878</v>
      </c>
      <c r="BM54" s="24">
        <v>176850</v>
      </c>
      <c r="BN54" s="24">
        <v>183428</v>
      </c>
      <c r="BO54" s="24">
        <v>189220</v>
      </c>
      <c r="BP54" s="24">
        <v>123908</v>
      </c>
      <c r="BQ54" s="24">
        <f t="shared" si="10"/>
        <v>978284</v>
      </c>
      <c r="BR54" s="24">
        <v>151642</v>
      </c>
      <c r="BS54" s="24">
        <v>152364</v>
      </c>
      <c r="BT54" s="24">
        <v>179644</v>
      </c>
      <c r="BU54" s="24">
        <v>163964</v>
      </c>
      <c r="BV54" s="24">
        <v>171778</v>
      </c>
      <c r="BW54" s="24">
        <v>158892</v>
      </c>
      <c r="BX54" s="24"/>
      <c r="BY54" s="24"/>
      <c r="BZ54" s="24"/>
      <c r="CA54" s="24"/>
      <c r="CB54" s="24"/>
      <c r="CC54" s="24"/>
    </row>
    <row r="55" spans="1:81" x14ac:dyDescent="0.2">
      <c r="A55" s="15" t="s">
        <v>68</v>
      </c>
      <c r="B55" s="15" t="s">
        <v>84</v>
      </c>
      <c r="C55" s="16" t="s">
        <v>69</v>
      </c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>
        <f t="shared" si="4"/>
        <v>0</v>
      </c>
      <c r="AR55" s="14">
        <v>0</v>
      </c>
      <c r="AS55" s="14">
        <v>0</v>
      </c>
      <c r="AT55" s="14">
        <v>0</v>
      </c>
      <c r="AU55" s="14">
        <v>0</v>
      </c>
      <c r="AV55" s="14">
        <v>0</v>
      </c>
      <c r="AW55" s="14">
        <v>0</v>
      </c>
      <c r="AX55" s="14">
        <v>0</v>
      </c>
      <c r="AY55" s="14">
        <v>0</v>
      </c>
      <c r="AZ55" s="14">
        <v>0</v>
      </c>
      <c r="BA55" s="14">
        <v>0</v>
      </c>
      <c r="BB55" s="14">
        <v>0</v>
      </c>
      <c r="BC55" s="14">
        <v>0</v>
      </c>
      <c r="BD55" s="14">
        <f t="shared" si="5"/>
        <v>0</v>
      </c>
      <c r="BE55" s="14">
        <v>0</v>
      </c>
      <c r="BF55" s="14">
        <v>0</v>
      </c>
      <c r="BG55" s="14">
        <v>0</v>
      </c>
      <c r="BH55" s="14">
        <v>0</v>
      </c>
      <c r="BI55" s="14">
        <v>0</v>
      </c>
      <c r="BJ55" s="14">
        <v>0</v>
      </c>
      <c r="BK55" s="14">
        <v>0</v>
      </c>
      <c r="BL55" s="14">
        <v>0</v>
      </c>
      <c r="BM55" s="14">
        <v>0</v>
      </c>
      <c r="BN55" s="14">
        <v>0</v>
      </c>
      <c r="BO55" s="14">
        <v>0</v>
      </c>
      <c r="BP55" s="14">
        <v>0</v>
      </c>
      <c r="BQ55" s="14">
        <f t="shared" si="10"/>
        <v>0</v>
      </c>
      <c r="BR55" s="14" t="s">
        <v>53</v>
      </c>
      <c r="BS55" s="14" t="s">
        <v>53</v>
      </c>
      <c r="BT55" s="14">
        <v>0</v>
      </c>
      <c r="BU55" s="14">
        <v>0</v>
      </c>
      <c r="BV55" s="14">
        <v>0</v>
      </c>
      <c r="BW55" s="14">
        <v>0</v>
      </c>
      <c r="BX55" s="14"/>
      <c r="BY55" s="14"/>
      <c r="BZ55" s="14"/>
      <c r="CA55" s="14"/>
      <c r="CB55" s="14"/>
      <c r="CC55" s="14"/>
    </row>
    <row r="56" spans="1:81" x14ac:dyDescent="0.2">
      <c r="A56" s="15" t="s">
        <v>68</v>
      </c>
      <c r="B56" s="15" t="s">
        <v>84</v>
      </c>
      <c r="C56" s="16" t="s">
        <v>70</v>
      </c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>
        <f t="shared" si="4"/>
        <v>0</v>
      </c>
      <c r="AR56" s="14">
        <v>0</v>
      </c>
      <c r="AS56" s="14">
        <v>0</v>
      </c>
      <c r="AT56" s="14">
        <v>0</v>
      </c>
      <c r="AU56" s="14">
        <v>0</v>
      </c>
      <c r="AV56" s="14">
        <v>0</v>
      </c>
      <c r="AW56" s="14">
        <v>0</v>
      </c>
      <c r="AX56" s="14">
        <v>0</v>
      </c>
      <c r="AY56" s="14">
        <v>0</v>
      </c>
      <c r="AZ56" s="14">
        <v>0</v>
      </c>
      <c r="BA56" s="14">
        <v>0</v>
      </c>
      <c r="BB56" s="14">
        <v>0</v>
      </c>
      <c r="BC56" s="14">
        <v>0</v>
      </c>
      <c r="BD56" s="14">
        <f t="shared" si="5"/>
        <v>0</v>
      </c>
      <c r="BE56" s="14">
        <v>0</v>
      </c>
      <c r="BF56" s="14">
        <v>0</v>
      </c>
      <c r="BG56" s="14">
        <v>0</v>
      </c>
      <c r="BH56" s="14">
        <v>0</v>
      </c>
      <c r="BI56" s="14">
        <v>0</v>
      </c>
      <c r="BJ56" s="14">
        <v>0</v>
      </c>
      <c r="BK56" s="14">
        <v>0</v>
      </c>
      <c r="BL56" s="14">
        <v>0</v>
      </c>
      <c r="BM56" s="14">
        <v>0</v>
      </c>
      <c r="BN56" s="14">
        <v>0</v>
      </c>
      <c r="BO56" s="14">
        <v>0</v>
      </c>
      <c r="BP56" s="14">
        <v>0</v>
      </c>
      <c r="BQ56" s="14">
        <f t="shared" si="10"/>
        <v>0</v>
      </c>
      <c r="BR56" s="14" t="s">
        <v>53</v>
      </c>
      <c r="BS56" s="14" t="s">
        <v>53</v>
      </c>
      <c r="BT56" s="14">
        <v>0</v>
      </c>
      <c r="BU56" s="14">
        <v>0</v>
      </c>
      <c r="BV56" s="14">
        <v>0</v>
      </c>
      <c r="BW56" s="14">
        <v>0</v>
      </c>
      <c r="BX56" s="14"/>
      <c r="BY56" s="14"/>
      <c r="BZ56" s="14"/>
      <c r="CA56" s="14"/>
      <c r="CB56" s="14"/>
      <c r="CC56" s="14"/>
    </row>
    <row r="57" spans="1:81" x14ac:dyDescent="0.2">
      <c r="A57" s="15" t="s">
        <v>68</v>
      </c>
      <c r="B57" s="15" t="s">
        <v>84</v>
      </c>
      <c r="C57" s="16" t="s">
        <v>71</v>
      </c>
      <c r="D57" s="14">
        <v>30184</v>
      </c>
      <c r="E57" s="14">
        <v>15052</v>
      </c>
      <c r="F57" s="14">
        <v>15132</v>
      </c>
      <c r="G57" s="14">
        <v>0</v>
      </c>
      <c r="H57" s="14">
        <v>0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  <c r="N57" s="14">
        <v>0</v>
      </c>
      <c r="O57" s="14">
        <v>0</v>
      </c>
      <c r="P57" s="14">
        <v>0</v>
      </c>
      <c r="Q57" s="14">
        <v>185416</v>
      </c>
      <c r="R57" s="14">
        <v>0</v>
      </c>
      <c r="S57" s="14">
        <v>0</v>
      </c>
      <c r="T57" s="14">
        <v>0</v>
      </c>
      <c r="U57" s="14">
        <v>0</v>
      </c>
      <c r="V57" s="14">
        <v>0</v>
      </c>
      <c r="W57" s="14">
        <v>0</v>
      </c>
      <c r="X57" s="14">
        <v>0</v>
      </c>
      <c r="Y57" s="14">
        <v>0</v>
      </c>
      <c r="Z57" s="14">
        <v>0</v>
      </c>
      <c r="AA57" s="14">
        <v>31240</v>
      </c>
      <c r="AB57" s="14">
        <v>69256</v>
      </c>
      <c r="AC57" s="14">
        <v>84920</v>
      </c>
      <c r="AD57" s="14">
        <v>1268872</v>
      </c>
      <c r="AE57" s="14">
        <v>75240</v>
      </c>
      <c r="AF57" s="14">
        <v>74888</v>
      </c>
      <c r="AG57" s="14">
        <v>104192</v>
      </c>
      <c r="AH57" s="14">
        <v>69696</v>
      </c>
      <c r="AI57" s="14">
        <v>91960</v>
      </c>
      <c r="AJ57" s="14">
        <v>103400</v>
      </c>
      <c r="AK57" s="14">
        <v>103576</v>
      </c>
      <c r="AL57" s="14">
        <v>129360</v>
      </c>
      <c r="AM57" s="14">
        <v>117920</v>
      </c>
      <c r="AN57" s="14">
        <v>132352</v>
      </c>
      <c r="AO57" s="14">
        <v>132352</v>
      </c>
      <c r="AP57" s="14">
        <v>133936</v>
      </c>
      <c r="AQ57" s="14">
        <f t="shared" si="4"/>
        <v>1588048</v>
      </c>
      <c r="AR57" s="14">
        <v>128832</v>
      </c>
      <c r="AS57" s="14">
        <v>95832</v>
      </c>
      <c r="AT57" s="14">
        <v>131296</v>
      </c>
      <c r="AU57" s="14">
        <v>139392</v>
      </c>
      <c r="AV57" s="14">
        <v>134552</v>
      </c>
      <c r="AW57" s="14">
        <v>121528</v>
      </c>
      <c r="AX57" s="14">
        <v>127952</v>
      </c>
      <c r="AY57" s="14">
        <v>121704</v>
      </c>
      <c r="AZ57" s="14">
        <v>138776</v>
      </c>
      <c r="BA57" s="14">
        <v>152592</v>
      </c>
      <c r="BB57" s="14">
        <v>142736</v>
      </c>
      <c r="BC57" s="14">
        <v>152856</v>
      </c>
      <c r="BD57" s="14">
        <f t="shared" si="5"/>
        <v>1980924</v>
      </c>
      <c r="BE57" s="14">
        <v>152328</v>
      </c>
      <c r="BF57" s="14">
        <v>148984</v>
      </c>
      <c r="BG57" s="14">
        <v>139314</v>
      </c>
      <c r="BH57" s="14">
        <v>163230</v>
      </c>
      <c r="BI57" s="14">
        <v>181830</v>
      </c>
      <c r="BJ57" s="14">
        <v>180048</v>
      </c>
      <c r="BK57" s="14">
        <v>171906</v>
      </c>
      <c r="BL57" s="14">
        <v>169878</v>
      </c>
      <c r="BM57" s="14">
        <v>176850</v>
      </c>
      <c r="BN57" s="14">
        <v>183428</v>
      </c>
      <c r="BO57" s="14">
        <v>189220</v>
      </c>
      <c r="BP57" s="14">
        <v>123908</v>
      </c>
      <c r="BQ57" s="14">
        <f t="shared" si="10"/>
        <v>978284</v>
      </c>
      <c r="BR57" s="14">
        <v>151642</v>
      </c>
      <c r="BS57" s="14">
        <v>152364</v>
      </c>
      <c r="BT57" s="14">
        <v>179644</v>
      </c>
      <c r="BU57" s="14">
        <v>163964</v>
      </c>
      <c r="BV57" s="14">
        <v>171778</v>
      </c>
      <c r="BW57" s="14">
        <v>158892</v>
      </c>
      <c r="BX57" s="14"/>
      <c r="BY57" s="14"/>
      <c r="BZ57" s="14"/>
      <c r="CA57" s="14"/>
      <c r="CB57" s="14"/>
      <c r="CC57" s="14"/>
    </row>
    <row r="58" spans="1:81" x14ac:dyDescent="0.2">
      <c r="A58" s="15" t="s">
        <v>72</v>
      </c>
      <c r="B58" s="15" t="s">
        <v>84</v>
      </c>
      <c r="C58" s="16" t="s">
        <v>73</v>
      </c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>
        <f t="shared" si="4"/>
        <v>0</v>
      </c>
      <c r="AR58" s="14">
        <v>0</v>
      </c>
      <c r="AS58" s="14">
        <v>0</v>
      </c>
      <c r="AT58" s="14">
        <v>0</v>
      </c>
      <c r="AU58" s="14">
        <v>0</v>
      </c>
      <c r="AV58" s="14">
        <v>0</v>
      </c>
      <c r="AW58" s="14">
        <v>0</v>
      </c>
      <c r="AX58" s="14">
        <v>0</v>
      </c>
      <c r="AY58" s="14">
        <v>0</v>
      </c>
      <c r="AZ58" s="14">
        <v>0</v>
      </c>
      <c r="BA58" s="14">
        <v>0</v>
      </c>
      <c r="BB58" s="14">
        <v>0</v>
      </c>
      <c r="BC58" s="14">
        <v>0</v>
      </c>
      <c r="BD58" s="14">
        <f t="shared" si="5"/>
        <v>0</v>
      </c>
      <c r="BE58" s="14">
        <v>0</v>
      </c>
      <c r="BF58" s="14">
        <v>0</v>
      </c>
      <c r="BG58" s="14">
        <v>0</v>
      </c>
      <c r="BH58" s="14">
        <v>0</v>
      </c>
      <c r="BI58" s="14">
        <v>0</v>
      </c>
      <c r="BJ58" s="14">
        <v>0</v>
      </c>
      <c r="BK58" s="14">
        <v>0</v>
      </c>
      <c r="BL58" s="14">
        <v>0</v>
      </c>
      <c r="BM58" s="14">
        <v>0</v>
      </c>
      <c r="BN58" s="14">
        <v>0</v>
      </c>
      <c r="BO58" s="14">
        <v>0</v>
      </c>
      <c r="BP58" s="14">
        <v>0</v>
      </c>
      <c r="BQ58" s="14">
        <f t="shared" si="10"/>
        <v>0</v>
      </c>
      <c r="BR58" s="14" t="s">
        <v>53</v>
      </c>
      <c r="BS58" s="14" t="s">
        <v>53</v>
      </c>
      <c r="BT58" s="14">
        <v>0</v>
      </c>
      <c r="BU58" s="14">
        <v>0</v>
      </c>
      <c r="BV58" s="14">
        <v>0</v>
      </c>
      <c r="BW58" s="14">
        <v>0</v>
      </c>
      <c r="BX58" s="14"/>
      <c r="BY58" s="14"/>
      <c r="BZ58" s="14"/>
      <c r="CA58" s="14"/>
      <c r="CB58" s="14"/>
      <c r="CC58" s="14"/>
    </row>
    <row r="59" spans="1:81" x14ac:dyDescent="0.2">
      <c r="A59" s="15" t="s">
        <v>72</v>
      </c>
      <c r="B59" s="15" t="s">
        <v>84</v>
      </c>
      <c r="C59" s="16" t="s">
        <v>74</v>
      </c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>
        <f t="shared" si="4"/>
        <v>0</v>
      </c>
      <c r="AR59" s="14">
        <v>0</v>
      </c>
      <c r="AS59" s="14">
        <v>0</v>
      </c>
      <c r="AT59" s="14">
        <v>0</v>
      </c>
      <c r="AU59" s="14">
        <v>0</v>
      </c>
      <c r="AV59" s="14">
        <v>0</v>
      </c>
      <c r="AW59" s="14">
        <v>0</v>
      </c>
      <c r="AX59" s="14">
        <v>0</v>
      </c>
      <c r="AY59" s="14">
        <v>0</v>
      </c>
      <c r="AZ59" s="14">
        <v>0</v>
      </c>
      <c r="BA59" s="14">
        <v>0</v>
      </c>
      <c r="BB59" s="14">
        <v>0</v>
      </c>
      <c r="BC59" s="14">
        <v>0</v>
      </c>
      <c r="BD59" s="14">
        <f t="shared" si="5"/>
        <v>0</v>
      </c>
      <c r="BE59" s="14">
        <v>0</v>
      </c>
      <c r="BF59" s="14">
        <v>0</v>
      </c>
      <c r="BG59" s="14">
        <v>0</v>
      </c>
      <c r="BH59" s="14">
        <v>0</v>
      </c>
      <c r="BI59" s="14">
        <v>0</v>
      </c>
      <c r="BJ59" s="14">
        <v>0</v>
      </c>
      <c r="BK59" s="14">
        <v>0</v>
      </c>
      <c r="BL59" s="14">
        <v>0</v>
      </c>
      <c r="BM59" s="14">
        <v>0</v>
      </c>
      <c r="BN59" s="14">
        <v>0</v>
      </c>
      <c r="BO59" s="14">
        <v>0</v>
      </c>
      <c r="BP59" s="14">
        <v>0</v>
      </c>
      <c r="BQ59" s="14">
        <f t="shared" si="10"/>
        <v>0</v>
      </c>
      <c r="BR59" s="14" t="s">
        <v>53</v>
      </c>
      <c r="BS59" s="14" t="s">
        <v>53</v>
      </c>
      <c r="BT59" s="14">
        <v>0</v>
      </c>
      <c r="BU59" s="14">
        <v>0</v>
      </c>
      <c r="BV59" s="14">
        <v>0</v>
      </c>
      <c r="BW59" s="14">
        <v>0</v>
      </c>
      <c r="BX59" s="14"/>
      <c r="BY59" s="14"/>
      <c r="BZ59" s="14"/>
      <c r="CA59" s="14"/>
      <c r="CB59" s="14"/>
      <c r="CC59" s="14"/>
    </row>
    <row r="60" spans="1:81" x14ac:dyDescent="0.2">
      <c r="A60" s="15" t="s">
        <v>68</v>
      </c>
      <c r="B60" s="15" t="s">
        <v>84</v>
      </c>
      <c r="C60" s="16" t="s">
        <v>75</v>
      </c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>
        <f t="shared" si="4"/>
        <v>0</v>
      </c>
      <c r="AR60" s="14">
        <v>0</v>
      </c>
      <c r="AS60" s="14">
        <v>0</v>
      </c>
      <c r="AT60" s="14">
        <v>0</v>
      </c>
      <c r="AU60" s="14">
        <v>0</v>
      </c>
      <c r="AV60" s="14">
        <v>0</v>
      </c>
      <c r="AW60" s="14">
        <v>0</v>
      </c>
      <c r="AX60" s="14">
        <v>0</v>
      </c>
      <c r="AY60" s="14">
        <v>0</v>
      </c>
      <c r="AZ60" s="14">
        <v>0</v>
      </c>
      <c r="BA60" s="14">
        <v>0</v>
      </c>
      <c r="BB60" s="14">
        <v>0</v>
      </c>
      <c r="BC60" s="14">
        <v>0</v>
      </c>
      <c r="BD60" s="14">
        <f t="shared" si="5"/>
        <v>0</v>
      </c>
      <c r="BE60" s="14">
        <v>0</v>
      </c>
      <c r="BF60" s="14">
        <v>0</v>
      </c>
      <c r="BG60" s="14">
        <v>0</v>
      </c>
      <c r="BH60" s="14">
        <v>0</v>
      </c>
      <c r="BI60" s="14">
        <v>0</v>
      </c>
      <c r="BJ60" s="14">
        <v>0</v>
      </c>
      <c r="BK60" s="14">
        <v>0</v>
      </c>
      <c r="BL60" s="14">
        <v>0</v>
      </c>
      <c r="BM60" s="14">
        <v>0</v>
      </c>
      <c r="BN60" s="14">
        <v>0</v>
      </c>
      <c r="BO60" s="14">
        <v>0</v>
      </c>
      <c r="BP60" s="14">
        <v>0</v>
      </c>
      <c r="BQ60" s="14">
        <f t="shared" si="10"/>
        <v>0</v>
      </c>
      <c r="BR60" s="14" t="s">
        <v>53</v>
      </c>
      <c r="BS60" s="14" t="s">
        <v>53</v>
      </c>
      <c r="BT60" s="14">
        <v>0</v>
      </c>
      <c r="BU60" s="14">
        <v>0</v>
      </c>
      <c r="BV60" s="14">
        <v>0</v>
      </c>
      <c r="BW60" s="14">
        <v>0</v>
      </c>
      <c r="BX60" s="14"/>
      <c r="BY60" s="14"/>
      <c r="BZ60" s="14"/>
      <c r="CA60" s="14"/>
      <c r="CB60" s="14"/>
      <c r="CC60" s="14"/>
    </row>
    <row r="61" spans="1:81" x14ac:dyDescent="0.2">
      <c r="A61" s="15" t="s">
        <v>76</v>
      </c>
      <c r="B61" s="15" t="s">
        <v>84</v>
      </c>
      <c r="C61" s="16" t="s">
        <v>77</v>
      </c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>
        <f t="shared" si="4"/>
        <v>0</v>
      </c>
      <c r="AR61" s="14">
        <v>0</v>
      </c>
      <c r="AS61" s="14">
        <v>0</v>
      </c>
      <c r="AT61" s="14">
        <v>0</v>
      </c>
      <c r="AU61" s="14">
        <v>0</v>
      </c>
      <c r="AV61" s="14">
        <v>0</v>
      </c>
      <c r="AW61" s="14">
        <v>0</v>
      </c>
      <c r="AX61" s="14">
        <v>0</v>
      </c>
      <c r="AY61" s="14">
        <v>0</v>
      </c>
      <c r="AZ61" s="14">
        <v>0</v>
      </c>
      <c r="BA61" s="14">
        <v>0</v>
      </c>
      <c r="BB61" s="14">
        <v>0</v>
      </c>
      <c r="BC61" s="14">
        <v>0</v>
      </c>
      <c r="BD61" s="14">
        <f t="shared" si="5"/>
        <v>0</v>
      </c>
      <c r="BE61" s="14">
        <v>0</v>
      </c>
      <c r="BF61" s="14">
        <v>0</v>
      </c>
      <c r="BG61" s="14">
        <v>0</v>
      </c>
      <c r="BH61" s="14">
        <v>0</v>
      </c>
      <c r="BI61" s="14">
        <v>0</v>
      </c>
      <c r="BJ61" s="14">
        <v>0</v>
      </c>
      <c r="BK61" s="14">
        <v>0</v>
      </c>
      <c r="BL61" s="14">
        <v>0</v>
      </c>
      <c r="BM61" s="14">
        <v>0</v>
      </c>
      <c r="BN61" s="14">
        <v>0</v>
      </c>
      <c r="BO61" s="14">
        <v>0</v>
      </c>
      <c r="BP61" s="14">
        <v>0</v>
      </c>
      <c r="BQ61" s="14">
        <f t="shared" si="10"/>
        <v>0</v>
      </c>
      <c r="BR61" s="14" t="s">
        <v>53</v>
      </c>
      <c r="BS61" s="14" t="s">
        <v>53</v>
      </c>
      <c r="BT61" s="14">
        <v>0</v>
      </c>
      <c r="BU61" s="14">
        <v>0</v>
      </c>
      <c r="BV61" s="14">
        <v>0</v>
      </c>
      <c r="BW61" s="14">
        <v>0</v>
      </c>
      <c r="BX61" s="14"/>
      <c r="BY61" s="14"/>
      <c r="BZ61" s="14"/>
      <c r="CA61" s="14"/>
      <c r="CB61" s="14"/>
      <c r="CC61" s="14"/>
    </row>
    <row r="62" spans="1:81" x14ac:dyDescent="0.2">
      <c r="A62" s="15" t="s">
        <v>68</v>
      </c>
      <c r="B62" s="15" t="s">
        <v>84</v>
      </c>
      <c r="C62" s="16" t="s">
        <v>78</v>
      </c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>
        <f t="shared" si="4"/>
        <v>0</v>
      </c>
      <c r="AR62" s="14">
        <v>0</v>
      </c>
      <c r="AS62" s="14">
        <v>0</v>
      </c>
      <c r="AT62" s="14">
        <v>0</v>
      </c>
      <c r="AU62" s="14">
        <v>0</v>
      </c>
      <c r="AV62" s="14">
        <v>0</v>
      </c>
      <c r="AW62" s="14">
        <v>0</v>
      </c>
      <c r="AX62" s="14">
        <v>0</v>
      </c>
      <c r="AY62" s="14">
        <v>0</v>
      </c>
      <c r="AZ62" s="14">
        <v>0</v>
      </c>
      <c r="BA62" s="14">
        <v>0</v>
      </c>
      <c r="BB62" s="14">
        <v>0</v>
      </c>
      <c r="BC62" s="14">
        <v>0</v>
      </c>
      <c r="BD62" s="14">
        <f t="shared" si="5"/>
        <v>0</v>
      </c>
      <c r="BE62" s="14">
        <v>0</v>
      </c>
      <c r="BF62" s="14">
        <v>0</v>
      </c>
      <c r="BG62" s="14">
        <v>0</v>
      </c>
      <c r="BH62" s="14">
        <v>0</v>
      </c>
      <c r="BI62" s="14">
        <v>0</v>
      </c>
      <c r="BJ62" s="14">
        <v>0</v>
      </c>
      <c r="BK62" s="14">
        <v>0</v>
      </c>
      <c r="BL62" s="14">
        <v>0</v>
      </c>
      <c r="BM62" s="14">
        <v>0</v>
      </c>
      <c r="BN62" s="14">
        <v>0</v>
      </c>
      <c r="BO62" s="14">
        <v>0</v>
      </c>
      <c r="BP62" s="14">
        <v>0</v>
      </c>
      <c r="BQ62" s="14">
        <f t="shared" si="10"/>
        <v>0</v>
      </c>
      <c r="BR62" s="14" t="s">
        <v>53</v>
      </c>
      <c r="BS62" s="14" t="s">
        <v>53</v>
      </c>
      <c r="BT62" s="14">
        <v>0</v>
      </c>
      <c r="BU62" s="14">
        <v>0</v>
      </c>
      <c r="BV62" s="14">
        <v>0</v>
      </c>
      <c r="BW62" s="14">
        <v>0</v>
      </c>
      <c r="BX62" s="14"/>
      <c r="BY62" s="14"/>
      <c r="BZ62" s="14"/>
      <c r="CA62" s="14"/>
      <c r="CB62" s="14"/>
      <c r="CC62" s="14"/>
    </row>
    <row r="63" spans="1:81" x14ac:dyDescent="0.2">
      <c r="A63" s="15" t="s">
        <v>68</v>
      </c>
      <c r="B63" s="15" t="s">
        <v>84</v>
      </c>
      <c r="C63" s="16" t="s">
        <v>79</v>
      </c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>
        <f t="shared" si="4"/>
        <v>0</v>
      </c>
      <c r="AR63" s="14">
        <v>0</v>
      </c>
      <c r="AS63" s="14">
        <v>0</v>
      </c>
      <c r="AT63" s="14">
        <v>0</v>
      </c>
      <c r="AU63" s="14">
        <v>0</v>
      </c>
      <c r="AV63" s="14">
        <v>0</v>
      </c>
      <c r="AW63" s="14">
        <v>0</v>
      </c>
      <c r="AX63" s="14">
        <v>0</v>
      </c>
      <c r="AY63" s="14">
        <v>0</v>
      </c>
      <c r="AZ63" s="14">
        <v>0</v>
      </c>
      <c r="BA63" s="14">
        <v>0</v>
      </c>
      <c r="BB63" s="14">
        <v>0</v>
      </c>
      <c r="BC63" s="14">
        <v>0</v>
      </c>
      <c r="BD63" s="14">
        <f t="shared" si="5"/>
        <v>0</v>
      </c>
      <c r="BE63" s="14">
        <v>0</v>
      </c>
      <c r="BF63" s="14">
        <v>0</v>
      </c>
      <c r="BG63" s="14">
        <v>0</v>
      </c>
      <c r="BH63" s="14">
        <v>0</v>
      </c>
      <c r="BI63" s="14">
        <v>0</v>
      </c>
      <c r="BJ63" s="14">
        <v>0</v>
      </c>
      <c r="BK63" s="14">
        <v>0</v>
      </c>
      <c r="BL63" s="14">
        <v>0</v>
      </c>
      <c r="BM63" s="14">
        <v>0</v>
      </c>
      <c r="BN63" s="14">
        <v>0</v>
      </c>
      <c r="BO63" s="14">
        <v>0</v>
      </c>
      <c r="BP63" s="14">
        <v>0</v>
      </c>
      <c r="BQ63" s="14">
        <f t="shared" si="10"/>
        <v>0</v>
      </c>
      <c r="BR63" s="14" t="s">
        <v>53</v>
      </c>
      <c r="BS63" s="14" t="s">
        <v>53</v>
      </c>
      <c r="BT63" s="14">
        <v>0</v>
      </c>
      <c r="BU63" s="14">
        <v>0</v>
      </c>
      <c r="BV63" s="14">
        <v>0</v>
      </c>
      <c r="BW63" s="14">
        <v>0</v>
      </c>
      <c r="BX63" s="14"/>
      <c r="BY63" s="14"/>
      <c r="BZ63" s="14"/>
      <c r="CA63" s="14"/>
      <c r="CB63" s="14"/>
      <c r="CC63" s="14"/>
    </row>
    <row r="64" spans="1:81" x14ac:dyDescent="0.2">
      <c r="A64" s="15" t="s">
        <v>76</v>
      </c>
      <c r="B64" s="15" t="s">
        <v>84</v>
      </c>
      <c r="C64" s="16" t="s">
        <v>80</v>
      </c>
      <c r="D64" s="14">
        <v>3331</v>
      </c>
      <c r="E64" s="14">
        <v>0</v>
      </c>
      <c r="F64" s="14">
        <v>940</v>
      </c>
      <c r="G64" s="14">
        <v>1631</v>
      </c>
      <c r="H64" s="14">
        <v>760</v>
      </c>
      <c r="I64" s="14">
        <v>0</v>
      </c>
      <c r="J64" s="14">
        <v>0</v>
      </c>
      <c r="K64" s="14">
        <v>0</v>
      </c>
      <c r="L64" s="14">
        <v>0</v>
      </c>
      <c r="M64" s="14">
        <v>0</v>
      </c>
      <c r="N64" s="14">
        <v>0</v>
      </c>
      <c r="O64" s="14">
        <v>0</v>
      </c>
      <c r="P64" s="14">
        <v>0</v>
      </c>
      <c r="Q64" s="14">
        <v>0</v>
      </c>
      <c r="R64" s="14">
        <v>0</v>
      </c>
      <c r="S64" s="14">
        <v>0</v>
      </c>
      <c r="T64" s="14">
        <v>0</v>
      </c>
      <c r="U64" s="14">
        <v>0</v>
      </c>
      <c r="V64" s="14">
        <v>0</v>
      </c>
      <c r="W64" s="14">
        <v>0</v>
      </c>
      <c r="X64" s="14">
        <v>0</v>
      </c>
      <c r="Y64" s="14">
        <v>0</v>
      </c>
      <c r="Z64" s="14">
        <v>0</v>
      </c>
      <c r="AA64" s="14">
        <v>0</v>
      </c>
      <c r="AB64" s="14">
        <v>0</v>
      </c>
      <c r="AC64" s="14">
        <v>0</v>
      </c>
      <c r="AD64" s="14">
        <v>0</v>
      </c>
      <c r="AE64" s="14">
        <v>0</v>
      </c>
      <c r="AF64" s="14">
        <v>0</v>
      </c>
      <c r="AG64" s="14">
        <v>0</v>
      </c>
      <c r="AH64" s="14">
        <v>0</v>
      </c>
      <c r="AI64" s="14">
        <v>0</v>
      </c>
      <c r="AJ64" s="14">
        <v>0</v>
      </c>
      <c r="AK64" s="14">
        <v>0</v>
      </c>
      <c r="AL64" s="14">
        <v>0</v>
      </c>
      <c r="AM64" s="14">
        <v>0</v>
      </c>
      <c r="AN64" s="14">
        <v>0</v>
      </c>
      <c r="AO64" s="14">
        <v>0</v>
      </c>
      <c r="AP64" s="14">
        <v>0</v>
      </c>
      <c r="AQ64" s="14">
        <f t="shared" si="4"/>
        <v>0</v>
      </c>
      <c r="AR64" s="14">
        <v>0</v>
      </c>
      <c r="AS64" s="14">
        <v>0</v>
      </c>
      <c r="AT64" s="14">
        <v>0</v>
      </c>
      <c r="AU64" s="14">
        <v>0</v>
      </c>
      <c r="AV64" s="14">
        <v>0</v>
      </c>
      <c r="AW64" s="14">
        <v>0</v>
      </c>
      <c r="AX64" s="14">
        <v>0</v>
      </c>
      <c r="AY64" s="14">
        <v>0</v>
      </c>
      <c r="AZ64" s="14">
        <v>0</v>
      </c>
      <c r="BA64" s="14">
        <v>0</v>
      </c>
      <c r="BB64" s="14">
        <v>0</v>
      </c>
      <c r="BC64" s="14">
        <v>0</v>
      </c>
      <c r="BD64" s="14">
        <f t="shared" si="5"/>
        <v>0</v>
      </c>
      <c r="BE64" s="14">
        <v>0</v>
      </c>
      <c r="BF64" s="14">
        <v>0</v>
      </c>
      <c r="BG64" s="14">
        <v>0</v>
      </c>
      <c r="BH64" s="14">
        <v>0</v>
      </c>
      <c r="BI64" s="14">
        <v>0</v>
      </c>
      <c r="BJ64" s="14">
        <v>0</v>
      </c>
      <c r="BK64" s="14">
        <v>0</v>
      </c>
      <c r="BL64" s="14">
        <v>0</v>
      </c>
      <c r="BM64" s="14">
        <v>0</v>
      </c>
      <c r="BN64" s="14">
        <v>0</v>
      </c>
      <c r="BO64" s="14">
        <v>0</v>
      </c>
      <c r="BP64" s="14">
        <v>0</v>
      </c>
      <c r="BQ64" s="14">
        <f t="shared" si="10"/>
        <v>0</v>
      </c>
      <c r="BR64" s="14" t="s">
        <v>53</v>
      </c>
      <c r="BS64" s="14" t="s">
        <v>53</v>
      </c>
      <c r="BT64" s="14">
        <v>0</v>
      </c>
      <c r="BU64" s="14">
        <v>0</v>
      </c>
      <c r="BV64" s="14">
        <v>0</v>
      </c>
      <c r="BW64" s="14">
        <v>0</v>
      </c>
      <c r="BX64" s="14"/>
      <c r="BY64" s="14"/>
      <c r="BZ64" s="14"/>
      <c r="CA64" s="14"/>
      <c r="CB64" s="14"/>
      <c r="CC64" s="14"/>
    </row>
    <row r="65" spans="1:81" x14ac:dyDescent="0.2">
      <c r="A65" s="22" t="s">
        <v>81</v>
      </c>
      <c r="B65" s="22" t="s">
        <v>84</v>
      </c>
      <c r="C65" s="23" t="s">
        <v>82</v>
      </c>
      <c r="D65" s="24">
        <v>2228521</v>
      </c>
      <c r="E65" s="24">
        <v>158604</v>
      </c>
      <c r="F65" s="24">
        <v>150756</v>
      </c>
      <c r="G65" s="24">
        <v>178140</v>
      </c>
      <c r="H65" s="24">
        <v>172039</v>
      </c>
      <c r="I65" s="24">
        <v>176709</v>
      </c>
      <c r="J65" s="24">
        <v>193085</v>
      </c>
      <c r="K65" s="24">
        <v>185522</v>
      </c>
      <c r="L65" s="24">
        <v>203116</v>
      </c>
      <c r="M65" s="24">
        <v>222981</v>
      </c>
      <c r="N65" s="24">
        <v>221519</v>
      </c>
      <c r="O65" s="24">
        <v>181974</v>
      </c>
      <c r="P65" s="24">
        <v>184076</v>
      </c>
      <c r="Q65" s="24">
        <v>2220624</v>
      </c>
      <c r="R65" s="24">
        <v>191069</v>
      </c>
      <c r="S65" s="24">
        <v>173357</v>
      </c>
      <c r="T65" s="24">
        <v>188086</v>
      </c>
      <c r="U65" s="24">
        <v>168036</v>
      </c>
      <c r="V65" s="24">
        <v>187892</v>
      </c>
      <c r="W65" s="24">
        <v>198651</v>
      </c>
      <c r="X65" s="24">
        <v>191313</v>
      </c>
      <c r="Y65" s="24">
        <v>200447</v>
      </c>
      <c r="Z65" s="24">
        <v>175084</v>
      </c>
      <c r="AA65" s="24">
        <v>216517</v>
      </c>
      <c r="AB65" s="24">
        <v>165099</v>
      </c>
      <c r="AC65" s="24">
        <v>165073</v>
      </c>
      <c r="AD65" s="24">
        <v>2256347</v>
      </c>
      <c r="AE65" s="24">
        <v>169298</v>
      </c>
      <c r="AF65" s="24">
        <v>168439</v>
      </c>
      <c r="AG65" s="24">
        <v>177266</v>
      </c>
      <c r="AH65" s="24">
        <v>158873</v>
      </c>
      <c r="AI65" s="24">
        <v>175565</v>
      </c>
      <c r="AJ65" s="24">
        <v>225635</v>
      </c>
      <c r="AK65" s="24">
        <v>220863</v>
      </c>
      <c r="AL65" s="24">
        <v>198423</v>
      </c>
      <c r="AM65" s="24">
        <v>200344</v>
      </c>
      <c r="AN65" s="24">
        <v>185361</v>
      </c>
      <c r="AO65" s="24">
        <v>189760</v>
      </c>
      <c r="AP65" s="24">
        <v>186520</v>
      </c>
      <c r="AQ65" s="24">
        <f t="shared" si="4"/>
        <v>2198897</v>
      </c>
      <c r="AR65" s="24">
        <v>185962</v>
      </c>
      <c r="AS65" s="24">
        <v>164945</v>
      </c>
      <c r="AT65" s="24">
        <v>167825</v>
      </c>
      <c r="AU65" s="24">
        <v>153183</v>
      </c>
      <c r="AV65" s="24">
        <v>181348</v>
      </c>
      <c r="AW65" s="24">
        <v>196086</v>
      </c>
      <c r="AX65" s="24">
        <v>200872</v>
      </c>
      <c r="AY65" s="24">
        <v>202324</v>
      </c>
      <c r="AZ65" s="24">
        <v>195587</v>
      </c>
      <c r="BA65" s="24">
        <v>199853</v>
      </c>
      <c r="BB65" s="24">
        <v>183617</v>
      </c>
      <c r="BC65" s="24">
        <v>167295</v>
      </c>
      <c r="BD65" s="24">
        <f t="shared" si="5"/>
        <v>2276655</v>
      </c>
      <c r="BE65" s="24">
        <v>180909</v>
      </c>
      <c r="BF65" s="24">
        <v>185295</v>
      </c>
      <c r="BG65" s="24">
        <v>150382</v>
      </c>
      <c r="BH65" s="24">
        <v>85758</v>
      </c>
      <c r="BI65" s="24">
        <v>184536</v>
      </c>
      <c r="BJ65" s="24">
        <v>162722</v>
      </c>
      <c r="BK65" s="24">
        <v>200020</v>
      </c>
      <c r="BL65" s="24">
        <v>210412</v>
      </c>
      <c r="BM65" s="24">
        <v>229968</v>
      </c>
      <c r="BN65" s="24">
        <v>243877</v>
      </c>
      <c r="BO65" s="24">
        <v>226049</v>
      </c>
      <c r="BP65" s="24">
        <v>216727</v>
      </c>
      <c r="BQ65" s="24">
        <f t="shared" si="10"/>
        <v>1317377</v>
      </c>
      <c r="BR65" s="24">
        <v>211875</v>
      </c>
      <c r="BS65" s="24">
        <v>213536</v>
      </c>
      <c r="BT65" s="24">
        <v>204279</v>
      </c>
      <c r="BU65" s="24">
        <v>219184</v>
      </c>
      <c r="BV65" s="24">
        <v>228793</v>
      </c>
      <c r="BW65" s="24">
        <v>239710</v>
      </c>
      <c r="BX65" s="24"/>
      <c r="BY65" s="24"/>
      <c r="BZ65" s="24"/>
      <c r="CA65" s="24"/>
      <c r="CB65" s="24"/>
      <c r="CC65" s="24"/>
    </row>
    <row r="66" spans="1:81" x14ac:dyDescent="0.2">
      <c r="A66" s="22"/>
      <c r="B66" s="22" t="s">
        <v>84</v>
      </c>
      <c r="C66" s="23" t="s">
        <v>83</v>
      </c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>
        <f t="shared" si="4"/>
        <v>0</v>
      </c>
      <c r="AR66" s="24">
        <v>0</v>
      </c>
      <c r="AS66" s="24">
        <v>0</v>
      </c>
      <c r="AT66" s="24">
        <v>0</v>
      </c>
      <c r="AU66" s="24">
        <v>0</v>
      </c>
      <c r="AV66" s="24">
        <v>0</v>
      </c>
      <c r="AW66" s="24">
        <v>0</v>
      </c>
      <c r="AX66" s="24">
        <v>0</v>
      </c>
      <c r="AY66" s="24">
        <v>0</v>
      </c>
      <c r="AZ66" s="24">
        <v>0</v>
      </c>
      <c r="BA66" s="24">
        <v>0</v>
      </c>
      <c r="BB66" s="24">
        <v>0</v>
      </c>
      <c r="BC66" s="24">
        <v>0</v>
      </c>
      <c r="BD66" s="24">
        <f t="shared" si="5"/>
        <v>0</v>
      </c>
      <c r="BE66" s="24">
        <v>0</v>
      </c>
      <c r="BF66" s="24">
        <v>0</v>
      </c>
      <c r="BG66" s="24">
        <v>0</v>
      </c>
      <c r="BH66" s="24">
        <v>0</v>
      </c>
      <c r="BI66" s="24">
        <v>0</v>
      </c>
      <c r="BJ66" s="24">
        <v>0</v>
      </c>
      <c r="BK66" s="24">
        <v>0</v>
      </c>
      <c r="BL66" s="24">
        <v>0</v>
      </c>
      <c r="BM66" s="24">
        <v>0</v>
      </c>
      <c r="BN66" s="24">
        <v>0</v>
      </c>
      <c r="BO66" s="24">
        <v>0</v>
      </c>
      <c r="BP66" s="24">
        <v>0</v>
      </c>
      <c r="BQ66" s="24">
        <f t="shared" si="10"/>
        <v>4</v>
      </c>
      <c r="BR66" s="24">
        <v>2</v>
      </c>
      <c r="BS66" s="24">
        <v>1</v>
      </c>
      <c r="BT66" s="24">
        <v>1</v>
      </c>
      <c r="BU66" s="24">
        <v>0</v>
      </c>
      <c r="BV66" s="24">
        <v>0</v>
      </c>
      <c r="BW66" s="24">
        <v>0</v>
      </c>
      <c r="BX66" s="24"/>
      <c r="BY66" s="24"/>
      <c r="BZ66" s="24"/>
      <c r="CA66" s="24"/>
      <c r="CB66" s="24"/>
      <c r="CC66" s="24"/>
    </row>
    <row r="67" spans="1:81" x14ac:dyDescent="0.2">
      <c r="A67" s="20"/>
      <c r="B67" s="20" t="s">
        <v>85</v>
      </c>
      <c r="C67" s="20" t="s">
        <v>44</v>
      </c>
      <c r="D67" s="21">
        <f t="shared" ref="D67:AQ67" si="11">SUM(D68:D71,D80,D91)</f>
        <v>21898345</v>
      </c>
      <c r="E67" s="21">
        <f t="shared" si="11"/>
        <v>1396695</v>
      </c>
      <c r="F67" s="21">
        <f t="shared" si="11"/>
        <v>1518525</v>
      </c>
      <c r="G67" s="21">
        <f t="shared" si="11"/>
        <v>1862919</v>
      </c>
      <c r="H67" s="21">
        <f t="shared" si="11"/>
        <v>1880507</v>
      </c>
      <c r="I67" s="21">
        <f t="shared" si="11"/>
        <v>1994539</v>
      </c>
      <c r="J67" s="21">
        <f t="shared" si="11"/>
        <v>2012283</v>
      </c>
      <c r="K67" s="21">
        <f t="shared" si="11"/>
        <v>2125217</v>
      </c>
      <c r="L67" s="21">
        <f t="shared" si="11"/>
        <v>2218087</v>
      </c>
      <c r="M67" s="21">
        <f t="shared" si="11"/>
        <v>1986590</v>
      </c>
      <c r="N67" s="21">
        <f t="shared" si="11"/>
        <v>1755196</v>
      </c>
      <c r="O67" s="21">
        <f t="shared" si="11"/>
        <v>1596414</v>
      </c>
      <c r="P67" s="21">
        <f t="shared" si="11"/>
        <v>1551373</v>
      </c>
      <c r="Q67" s="21">
        <f t="shared" si="11"/>
        <v>25479141</v>
      </c>
      <c r="R67" s="21">
        <f t="shared" si="11"/>
        <v>1367730</v>
      </c>
      <c r="S67" s="21">
        <f t="shared" si="11"/>
        <v>1613017</v>
      </c>
      <c r="T67" s="21">
        <f t="shared" si="11"/>
        <v>1993288</v>
      </c>
      <c r="U67" s="21">
        <f t="shared" si="11"/>
        <v>2016154</v>
      </c>
      <c r="V67" s="21">
        <f t="shared" si="11"/>
        <v>2254701</v>
      </c>
      <c r="W67" s="21">
        <f t="shared" si="11"/>
        <v>2214727</v>
      </c>
      <c r="X67" s="21">
        <f t="shared" si="11"/>
        <v>2493351</v>
      </c>
      <c r="Y67" s="21">
        <f t="shared" si="11"/>
        <v>2546874</v>
      </c>
      <c r="Z67" s="21">
        <f t="shared" si="11"/>
        <v>2523183</v>
      </c>
      <c r="AA67" s="21">
        <f t="shared" si="11"/>
        <v>2360181</v>
      </c>
      <c r="AB67" s="21">
        <f t="shared" si="11"/>
        <v>2123207</v>
      </c>
      <c r="AC67" s="21">
        <f t="shared" si="11"/>
        <v>1972728</v>
      </c>
      <c r="AD67" s="21">
        <f t="shared" si="11"/>
        <v>26979720</v>
      </c>
      <c r="AE67" s="21">
        <f t="shared" si="11"/>
        <v>1731188</v>
      </c>
      <c r="AF67" s="21">
        <f t="shared" si="11"/>
        <v>1812571</v>
      </c>
      <c r="AG67" s="21">
        <f t="shared" si="11"/>
        <v>2206983</v>
      </c>
      <c r="AH67" s="21">
        <f t="shared" si="11"/>
        <v>2256500</v>
      </c>
      <c r="AI67" s="21">
        <f t="shared" si="11"/>
        <v>2311706</v>
      </c>
      <c r="AJ67" s="21">
        <f t="shared" si="11"/>
        <v>2409019</v>
      </c>
      <c r="AK67" s="21">
        <f t="shared" si="11"/>
        <v>2487927</v>
      </c>
      <c r="AL67" s="21">
        <f t="shared" si="11"/>
        <v>2590407</v>
      </c>
      <c r="AM67" s="21">
        <f t="shared" si="11"/>
        <v>2420513</v>
      </c>
      <c r="AN67" s="21">
        <f t="shared" si="11"/>
        <v>2447884</v>
      </c>
      <c r="AO67" s="21">
        <f t="shared" si="11"/>
        <v>2242320</v>
      </c>
      <c r="AP67" s="21">
        <f t="shared" si="11"/>
        <v>2062702</v>
      </c>
      <c r="AQ67" s="21">
        <f t="shared" si="11"/>
        <v>26213089</v>
      </c>
      <c r="AR67" s="21">
        <v>1720405</v>
      </c>
      <c r="AS67" s="21">
        <v>1932370</v>
      </c>
      <c r="AT67" s="21">
        <v>2146720</v>
      </c>
      <c r="AU67" s="21">
        <v>1996003</v>
      </c>
      <c r="AV67" s="21">
        <v>2040250</v>
      </c>
      <c r="AW67" s="21">
        <v>2290514</v>
      </c>
      <c r="AX67" s="21">
        <v>2609596</v>
      </c>
      <c r="AY67" s="21">
        <v>2617255</v>
      </c>
      <c r="AZ67" s="21">
        <v>2397307</v>
      </c>
      <c r="BA67" s="21">
        <v>2495734</v>
      </c>
      <c r="BB67" s="21">
        <v>2349660</v>
      </c>
      <c r="BC67" s="21">
        <v>1617275</v>
      </c>
      <c r="BD67" s="21">
        <f t="shared" si="5"/>
        <v>24585535</v>
      </c>
      <c r="BE67" s="21">
        <v>1361169</v>
      </c>
      <c r="BF67" s="21">
        <v>1661211</v>
      </c>
      <c r="BG67" s="21">
        <v>1766802</v>
      </c>
      <c r="BH67" s="21">
        <v>2136437</v>
      </c>
      <c r="BI67" s="21">
        <v>2418425</v>
      </c>
      <c r="BJ67" s="21">
        <v>2210349</v>
      </c>
      <c r="BK67" s="21">
        <v>2415455</v>
      </c>
      <c r="BL67" s="21">
        <v>2483855</v>
      </c>
      <c r="BM67" s="21">
        <v>2402242</v>
      </c>
      <c r="BN67" s="21">
        <v>2122719</v>
      </c>
      <c r="BO67" s="21">
        <v>2001183</v>
      </c>
      <c r="BP67" s="21">
        <v>1605688</v>
      </c>
      <c r="BQ67" s="21">
        <f t="shared" si="10"/>
        <v>12146315</v>
      </c>
      <c r="BR67" s="21">
        <v>1158150</v>
      </c>
      <c r="BS67" s="21">
        <v>1336796</v>
      </c>
      <c r="BT67" s="21">
        <v>2332820</v>
      </c>
      <c r="BU67" s="21">
        <v>2398427</v>
      </c>
      <c r="BV67" s="21">
        <v>2572433</v>
      </c>
      <c r="BW67" s="21">
        <v>2347689</v>
      </c>
      <c r="BX67" s="21"/>
      <c r="BY67" s="21"/>
      <c r="BZ67" s="21"/>
      <c r="CA67" s="21"/>
      <c r="CB67" s="21"/>
      <c r="CC67" s="21"/>
    </row>
    <row r="68" spans="1:81" x14ac:dyDescent="0.2">
      <c r="A68" s="22" t="s">
        <v>45</v>
      </c>
      <c r="B68" s="22" t="s">
        <v>85</v>
      </c>
      <c r="C68" s="23" t="s">
        <v>46</v>
      </c>
      <c r="D68" s="24">
        <v>4040816</v>
      </c>
      <c r="E68" s="24">
        <v>184128</v>
      </c>
      <c r="F68" s="24">
        <v>41976</v>
      </c>
      <c r="G68" s="24">
        <v>120054</v>
      </c>
      <c r="H68" s="24">
        <v>189475</v>
      </c>
      <c r="I68" s="24">
        <v>301032</v>
      </c>
      <c r="J68" s="24">
        <v>356204</v>
      </c>
      <c r="K68" s="24">
        <v>462965</v>
      </c>
      <c r="L68" s="24">
        <v>525988</v>
      </c>
      <c r="M68" s="24">
        <v>529648</v>
      </c>
      <c r="N68" s="24">
        <v>452544</v>
      </c>
      <c r="O68" s="24">
        <v>394142</v>
      </c>
      <c r="P68" s="24">
        <v>482660</v>
      </c>
      <c r="Q68" s="24">
        <v>3800525</v>
      </c>
      <c r="R68" s="24">
        <v>162061</v>
      </c>
      <c r="S68" s="24">
        <v>76617</v>
      </c>
      <c r="T68" s="24">
        <v>99284</v>
      </c>
      <c r="U68" s="24">
        <v>197194</v>
      </c>
      <c r="V68" s="24">
        <v>391807</v>
      </c>
      <c r="W68" s="24">
        <v>393908</v>
      </c>
      <c r="X68" s="24">
        <v>471068</v>
      </c>
      <c r="Y68" s="24">
        <v>468954</v>
      </c>
      <c r="Z68" s="24">
        <v>474359</v>
      </c>
      <c r="AA68" s="24">
        <v>427402</v>
      </c>
      <c r="AB68" s="24">
        <v>408558</v>
      </c>
      <c r="AC68" s="24">
        <v>229313</v>
      </c>
      <c r="AD68" s="24">
        <v>2792428</v>
      </c>
      <c r="AE68" s="24">
        <v>95716</v>
      </c>
      <c r="AF68" s="24">
        <v>100741</v>
      </c>
      <c r="AG68" s="24">
        <v>61051</v>
      </c>
      <c r="AH68" s="24">
        <v>140866</v>
      </c>
      <c r="AI68" s="24">
        <v>293824</v>
      </c>
      <c r="AJ68" s="24">
        <v>328999</v>
      </c>
      <c r="AK68" s="24">
        <v>323673</v>
      </c>
      <c r="AL68" s="24">
        <v>348727</v>
      </c>
      <c r="AM68" s="24">
        <v>322693</v>
      </c>
      <c r="AN68" s="24">
        <v>332534</v>
      </c>
      <c r="AO68" s="24">
        <v>189930</v>
      </c>
      <c r="AP68" s="24">
        <v>253674</v>
      </c>
      <c r="AQ68" s="24">
        <f t="shared" si="4"/>
        <v>2190806</v>
      </c>
      <c r="AR68" s="24">
        <v>49545</v>
      </c>
      <c r="AS68" s="24">
        <v>49698</v>
      </c>
      <c r="AT68" s="24">
        <v>44071</v>
      </c>
      <c r="AU68" s="24">
        <v>131100</v>
      </c>
      <c r="AV68" s="24">
        <v>214158</v>
      </c>
      <c r="AW68" s="24">
        <v>241768</v>
      </c>
      <c r="AX68" s="24">
        <v>323296</v>
      </c>
      <c r="AY68" s="24">
        <v>253004</v>
      </c>
      <c r="AZ68" s="24">
        <v>226982</v>
      </c>
      <c r="BA68" s="24">
        <v>221436</v>
      </c>
      <c r="BB68" s="24">
        <v>303121</v>
      </c>
      <c r="BC68" s="24">
        <v>132627</v>
      </c>
      <c r="BD68" s="24">
        <f t="shared" si="5"/>
        <v>3676295</v>
      </c>
      <c r="BE68" s="24">
        <v>136542</v>
      </c>
      <c r="BF68" s="24">
        <v>71985</v>
      </c>
      <c r="BG68" s="24">
        <v>94197</v>
      </c>
      <c r="BH68" s="24">
        <v>186739</v>
      </c>
      <c r="BI68" s="24">
        <v>371948</v>
      </c>
      <c r="BJ68" s="24">
        <v>327917</v>
      </c>
      <c r="BK68" s="24">
        <v>324610</v>
      </c>
      <c r="BL68" s="24">
        <v>365722</v>
      </c>
      <c r="BM68" s="24">
        <v>492964</v>
      </c>
      <c r="BN68" s="24">
        <v>486697</v>
      </c>
      <c r="BO68" s="24">
        <v>458966</v>
      </c>
      <c r="BP68" s="24">
        <v>358008</v>
      </c>
      <c r="BQ68" s="24">
        <f t="shared" si="10"/>
        <v>1615508</v>
      </c>
      <c r="BR68" s="24">
        <v>198217</v>
      </c>
      <c r="BS68" s="24">
        <v>104491</v>
      </c>
      <c r="BT68" s="24">
        <v>159571</v>
      </c>
      <c r="BU68" s="24">
        <v>183594</v>
      </c>
      <c r="BV68" s="24">
        <v>411511</v>
      </c>
      <c r="BW68" s="24">
        <v>558124</v>
      </c>
      <c r="BX68" s="24"/>
      <c r="BY68" s="24"/>
      <c r="BZ68" s="24"/>
      <c r="CA68" s="24"/>
      <c r="CB68" s="24"/>
      <c r="CC68" s="24"/>
    </row>
    <row r="69" spans="1:81" x14ac:dyDescent="0.2">
      <c r="A69" s="22" t="s">
        <v>47</v>
      </c>
      <c r="B69" s="22" t="s">
        <v>85</v>
      </c>
      <c r="C69" s="23" t="s">
        <v>48</v>
      </c>
      <c r="D69" s="24">
        <v>987992</v>
      </c>
      <c r="E69" s="24">
        <v>73284</v>
      </c>
      <c r="F69" s="24">
        <v>93190</v>
      </c>
      <c r="G69" s="24">
        <v>99643</v>
      </c>
      <c r="H69" s="24">
        <v>97589</v>
      </c>
      <c r="I69" s="24">
        <v>92724</v>
      </c>
      <c r="J69" s="24">
        <v>93533</v>
      </c>
      <c r="K69" s="24">
        <v>79986</v>
      </c>
      <c r="L69" s="24">
        <v>78660</v>
      </c>
      <c r="M69" s="24">
        <v>76560</v>
      </c>
      <c r="N69" s="24">
        <v>74110</v>
      </c>
      <c r="O69" s="24">
        <v>67530</v>
      </c>
      <c r="P69" s="24">
        <v>61183</v>
      </c>
      <c r="Q69" s="24">
        <v>843238</v>
      </c>
      <c r="R69" s="24">
        <v>73020</v>
      </c>
      <c r="S69" s="24">
        <v>69811</v>
      </c>
      <c r="T69" s="24">
        <v>77705</v>
      </c>
      <c r="U69" s="24">
        <v>70216</v>
      </c>
      <c r="V69" s="24">
        <v>78859</v>
      </c>
      <c r="W69" s="24">
        <v>75727</v>
      </c>
      <c r="X69" s="24">
        <v>74613</v>
      </c>
      <c r="Y69" s="24">
        <v>80645</v>
      </c>
      <c r="Z69" s="24">
        <v>64618</v>
      </c>
      <c r="AA69" s="24">
        <v>64069</v>
      </c>
      <c r="AB69" s="24">
        <v>51815</v>
      </c>
      <c r="AC69" s="24">
        <v>62140</v>
      </c>
      <c r="AD69" s="24">
        <v>1038978</v>
      </c>
      <c r="AE69" s="24">
        <v>54662</v>
      </c>
      <c r="AF69" s="24">
        <v>71673</v>
      </c>
      <c r="AG69" s="24">
        <v>77315</v>
      </c>
      <c r="AH69" s="24">
        <v>85996</v>
      </c>
      <c r="AI69" s="24">
        <v>71602</v>
      </c>
      <c r="AJ69" s="24">
        <v>86922</v>
      </c>
      <c r="AK69" s="24">
        <v>93614</v>
      </c>
      <c r="AL69" s="24">
        <v>98675</v>
      </c>
      <c r="AM69" s="24">
        <v>98943</v>
      </c>
      <c r="AN69" s="24">
        <v>104337</v>
      </c>
      <c r="AO69" s="24">
        <v>98445</v>
      </c>
      <c r="AP69" s="24">
        <v>96794</v>
      </c>
      <c r="AQ69" s="24">
        <f t="shared" si="4"/>
        <v>1282209</v>
      </c>
      <c r="AR69" s="24">
        <v>90640</v>
      </c>
      <c r="AS69" s="24">
        <v>90762</v>
      </c>
      <c r="AT69" s="24">
        <v>101026</v>
      </c>
      <c r="AU69" s="24">
        <v>101752</v>
      </c>
      <c r="AV69" s="24">
        <v>106427</v>
      </c>
      <c r="AW69" s="24">
        <v>104621</v>
      </c>
      <c r="AX69" s="24">
        <v>114111</v>
      </c>
      <c r="AY69" s="24">
        <v>119176</v>
      </c>
      <c r="AZ69" s="24">
        <v>124954</v>
      </c>
      <c r="BA69" s="24">
        <v>114232</v>
      </c>
      <c r="BB69" s="24">
        <v>110897</v>
      </c>
      <c r="BC69" s="24">
        <v>103611</v>
      </c>
      <c r="BD69" s="24">
        <f t="shared" si="5"/>
        <v>1427639</v>
      </c>
      <c r="BE69" s="24">
        <v>113644</v>
      </c>
      <c r="BF69" s="24">
        <v>112708</v>
      </c>
      <c r="BG69" s="24">
        <v>96084</v>
      </c>
      <c r="BH69" s="24">
        <v>118359</v>
      </c>
      <c r="BI69" s="24">
        <v>119740</v>
      </c>
      <c r="BJ69" s="24">
        <v>129901</v>
      </c>
      <c r="BK69" s="24">
        <v>134317</v>
      </c>
      <c r="BL69" s="24">
        <v>125444</v>
      </c>
      <c r="BM69" s="24">
        <v>127172</v>
      </c>
      <c r="BN69" s="24">
        <v>123976</v>
      </c>
      <c r="BO69" s="24">
        <v>120098</v>
      </c>
      <c r="BP69" s="24">
        <v>106196</v>
      </c>
      <c r="BQ69" s="24">
        <f t="shared" si="10"/>
        <v>703013</v>
      </c>
      <c r="BR69" s="24">
        <v>110573</v>
      </c>
      <c r="BS69" s="24">
        <v>124471</v>
      </c>
      <c r="BT69" s="24">
        <v>115484</v>
      </c>
      <c r="BU69" s="24">
        <v>125248</v>
      </c>
      <c r="BV69" s="24">
        <v>118461</v>
      </c>
      <c r="BW69" s="24">
        <v>108776</v>
      </c>
      <c r="BX69" s="24"/>
      <c r="BY69" s="24"/>
      <c r="BZ69" s="24"/>
      <c r="CA69" s="24"/>
      <c r="CB69" s="24"/>
      <c r="CC69" s="24"/>
    </row>
    <row r="70" spans="1:81" x14ac:dyDescent="0.2">
      <c r="A70" s="22" t="s">
        <v>49</v>
      </c>
      <c r="B70" s="22" t="s">
        <v>85</v>
      </c>
      <c r="C70" s="23" t="s">
        <v>50</v>
      </c>
      <c r="D70" s="24">
        <v>1256096</v>
      </c>
      <c r="E70" s="24">
        <v>40016</v>
      </c>
      <c r="F70" s="24">
        <v>26385</v>
      </c>
      <c r="G70" s="24">
        <v>29764</v>
      </c>
      <c r="H70" s="24">
        <v>37642</v>
      </c>
      <c r="I70" s="24">
        <v>94591</v>
      </c>
      <c r="J70" s="24">
        <v>118747</v>
      </c>
      <c r="K70" s="24">
        <v>135369</v>
      </c>
      <c r="L70" s="24">
        <v>148985</v>
      </c>
      <c r="M70" s="24">
        <v>195932</v>
      </c>
      <c r="N70" s="24">
        <v>149495</v>
      </c>
      <c r="O70" s="24">
        <v>157230</v>
      </c>
      <c r="P70" s="24">
        <v>121940</v>
      </c>
      <c r="Q70" s="24">
        <v>1098466</v>
      </c>
      <c r="R70" s="24">
        <v>101564</v>
      </c>
      <c r="S70" s="24">
        <v>70693</v>
      </c>
      <c r="T70" s="24">
        <v>52874</v>
      </c>
      <c r="U70" s="24">
        <v>118539</v>
      </c>
      <c r="V70" s="24">
        <v>108350</v>
      </c>
      <c r="W70" s="24">
        <v>77277</v>
      </c>
      <c r="X70" s="24">
        <v>76747</v>
      </c>
      <c r="Y70" s="24">
        <v>91299</v>
      </c>
      <c r="Z70" s="24">
        <v>99471</v>
      </c>
      <c r="AA70" s="24">
        <v>110258</v>
      </c>
      <c r="AB70" s="24">
        <v>95177</v>
      </c>
      <c r="AC70" s="24">
        <v>96217</v>
      </c>
      <c r="AD70" s="24">
        <v>1070367</v>
      </c>
      <c r="AE70" s="24">
        <v>101394</v>
      </c>
      <c r="AF70" s="24">
        <v>79975</v>
      </c>
      <c r="AG70" s="24">
        <v>58163</v>
      </c>
      <c r="AH70" s="24">
        <v>71142</v>
      </c>
      <c r="AI70" s="24">
        <v>71164</v>
      </c>
      <c r="AJ70" s="24">
        <v>95393</v>
      </c>
      <c r="AK70" s="24">
        <v>100794</v>
      </c>
      <c r="AL70" s="24">
        <v>106234</v>
      </c>
      <c r="AM70" s="24">
        <v>95497</v>
      </c>
      <c r="AN70" s="24">
        <v>82171</v>
      </c>
      <c r="AO70" s="24">
        <v>113350</v>
      </c>
      <c r="AP70" s="24">
        <v>95090</v>
      </c>
      <c r="AQ70" s="24">
        <f t="shared" si="4"/>
        <v>1035610</v>
      </c>
      <c r="AR70" s="24">
        <v>125196</v>
      </c>
      <c r="AS70" s="24">
        <v>61608</v>
      </c>
      <c r="AT70" s="24">
        <v>44469</v>
      </c>
      <c r="AU70" s="24">
        <v>57654</v>
      </c>
      <c r="AV70" s="24">
        <v>103751</v>
      </c>
      <c r="AW70" s="24">
        <v>100104</v>
      </c>
      <c r="AX70" s="24">
        <v>103701</v>
      </c>
      <c r="AY70" s="24">
        <v>99857</v>
      </c>
      <c r="AZ70" s="24">
        <v>112086</v>
      </c>
      <c r="BA70" s="24">
        <v>81550</v>
      </c>
      <c r="BB70" s="24">
        <v>81575</v>
      </c>
      <c r="BC70" s="24">
        <v>64059</v>
      </c>
      <c r="BD70" s="24">
        <f t="shared" si="5"/>
        <v>807251</v>
      </c>
      <c r="BE70" s="24">
        <v>89926</v>
      </c>
      <c r="BF70" s="24">
        <v>60615</v>
      </c>
      <c r="BG70" s="24">
        <v>29429</v>
      </c>
      <c r="BH70" s="24">
        <v>68716</v>
      </c>
      <c r="BI70" s="24">
        <v>77739</v>
      </c>
      <c r="BJ70" s="24">
        <v>68548</v>
      </c>
      <c r="BK70" s="24">
        <v>77062</v>
      </c>
      <c r="BL70" s="24">
        <v>69523</v>
      </c>
      <c r="BM70" s="24">
        <v>69953</v>
      </c>
      <c r="BN70" s="24">
        <v>67774</v>
      </c>
      <c r="BO70" s="24">
        <v>66355</v>
      </c>
      <c r="BP70" s="24">
        <v>61611</v>
      </c>
      <c r="BQ70" s="24">
        <f t="shared" si="10"/>
        <v>334647</v>
      </c>
      <c r="BR70" s="24">
        <v>70167</v>
      </c>
      <c r="BS70" s="24">
        <v>59651</v>
      </c>
      <c r="BT70" s="24">
        <v>9908</v>
      </c>
      <c r="BU70" s="24">
        <v>38555</v>
      </c>
      <c r="BV70" s="24">
        <v>65984</v>
      </c>
      <c r="BW70" s="24">
        <v>90382</v>
      </c>
      <c r="BX70" s="24"/>
      <c r="BY70" s="24"/>
      <c r="BZ70" s="24"/>
      <c r="CA70" s="24"/>
      <c r="CB70" s="24"/>
      <c r="CC70" s="24"/>
    </row>
    <row r="71" spans="1:81" x14ac:dyDescent="0.2">
      <c r="A71" s="22"/>
      <c r="B71" s="22" t="s">
        <v>85</v>
      </c>
      <c r="C71" s="23" t="s">
        <v>51</v>
      </c>
      <c r="D71" s="24">
        <v>7244647</v>
      </c>
      <c r="E71" s="24">
        <v>532856</v>
      </c>
      <c r="F71" s="24">
        <v>800077</v>
      </c>
      <c r="G71" s="24">
        <v>976593</v>
      </c>
      <c r="H71" s="24">
        <v>929239</v>
      </c>
      <c r="I71" s="24">
        <v>812523</v>
      </c>
      <c r="J71" s="24">
        <v>705453</v>
      </c>
      <c r="K71" s="24">
        <v>628645</v>
      </c>
      <c r="L71" s="24">
        <v>621306</v>
      </c>
      <c r="M71" s="24">
        <v>423315</v>
      </c>
      <c r="N71" s="24">
        <v>321703</v>
      </c>
      <c r="O71" s="24">
        <v>260639</v>
      </c>
      <c r="P71" s="24">
        <v>232298</v>
      </c>
      <c r="Q71" s="24">
        <v>10270719</v>
      </c>
      <c r="R71" s="24">
        <v>315538</v>
      </c>
      <c r="S71" s="24">
        <v>745546</v>
      </c>
      <c r="T71" s="24">
        <v>1049328</v>
      </c>
      <c r="U71" s="24">
        <v>924770</v>
      </c>
      <c r="V71" s="24">
        <v>868462</v>
      </c>
      <c r="W71" s="24">
        <v>873179</v>
      </c>
      <c r="X71" s="24">
        <v>1002860</v>
      </c>
      <c r="Y71" s="24">
        <v>1030719</v>
      </c>
      <c r="Z71" s="24">
        <v>1020621</v>
      </c>
      <c r="AA71" s="24">
        <v>871887</v>
      </c>
      <c r="AB71" s="24">
        <v>777822</v>
      </c>
      <c r="AC71" s="24">
        <v>789987</v>
      </c>
      <c r="AD71" s="24">
        <v>12520499</v>
      </c>
      <c r="AE71" s="24">
        <v>705890</v>
      </c>
      <c r="AF71" s="24">
        <v>802504</v>
      </c>
      <c r="AG71" s="24">
        <v>1252163</v>
      </c>
      <c r="AH71" s="24">
        <v>1211062</v>
      </c>
      <c r="AI71" s="24">
        <v>1105768</v>
      </c>
      <c r="AJ71" s="24">
        <v>1090643</v>
      </c>
      <c r="AK71" s="24">
        <v>1149967</v>
      </c>
      <c r="AL71" s="24">
        <v>1178488</v>
      </c>
      <c r="AM71" s="24">
        <v>1080411</v>
      </c>
      <c r="AN71" s="24">
        <v>1077213</v>
      </c>
      <c r="AO71" s="24">
        <v>1040932</v>
      </c>
      <c r="AP71" s="24">
        <v>825458</v>
      </c>
      <c r="AQ71" s="24">
        <f t="shared" si="4"/>
        <v>12662623</v>
      </c>
      <c r="AR71" s="24">
        <v>767438</v>
      </c>
      <c r="AS71" s="24">
        <v>1114296</v>
      </c>
      <c r="AT71" s="24">
        <v>1274865</v>
      </c>
      <c r="AU71" s="24">
        <v>964719</v>
      </c>
      <c r="AV71" s="24">
        <v>856340</v>
      </c>
      <c r="AW71" s="24">
        <v>1031380</v>
      </c>
      <c r="AX71" s="24">
        <v>1215421</v>
      </c>
      <c r="AY71" s="24">
        <v>1251106</v>
      </c>
      <c r="AZ71" s="24">
        <v>1101923</v>
      </c>
      <c r="BA71" s="24">
        <v>1240911</v>
      </c>
      <c r="BB71" s="24">
        <v>1103982</v>
      </c>
      <c r="BC71" s="24">
        <v>740242</v>
      </c>
      <c r="BD71" s="24">
        <f t="shared" si="5"/>
        <v>11341693</v>
      </c>
      <c r="BE71" s="24">
        <v>397051</v>
      </c>
      <c r="BF71" s="24">
        <v>772237</v>
      </c>
      <c r="BG71" s="24">
        <v>1067940</v>
      </c>
      <c r="BH71" s="24">
        <v>1137512</v>
      </c>
      <c r="BI71" s="24">
        <v>1234851</v>
      </c>
      <c r="BJ71" s="24">
        <v>1080516</v>
      </c>
      <c r="BK71" s="24">
        <v>1159688</v>
      </c>
      <c r="BL71" s="24">
        <v>1167990</v>
      </c>
      <c r="BM71" s="24">
        <v>962569</v>
      </c>
      <c r="BN71" s="24">
        <v>899875</v>
      </c>
      <c r="BO71" s="24">
        <v>868143</v>
      </c>
      <c r="BP71" s="24">
        <v>593321</v>
      </c>
      <c r="BQ71" s="24">
        <f t="shared" si="10"/>
        <v>5326726</v>
      </c>
      <c r="BR71" s="24">
        <v>204237</v>
      </c>
      <c r="BS71" s="24">
        <v>401225</v>
      </c>
      <c r="BT71" s="24">
        <v>1322817</v>
      </c>
      <c r="BU71" s="24">
        <v>1323704</v>
      </c>
      <c r="BV71" s="24">
        <v>1190592</v>
      </c>
      <c r="BW71" s="24">
        <v>884151</v>
      </c>
      <c r="BX71" s="24"/>
      <c r="BY71" s="24"/>
      <c r="BZ71" s="24"/>
      <c r="CA71" s="24"/>
      <c r="CB71" s="24"/>
      <c r="CC71" s="24"/>
    </row>
    <row r="72" spans="1:81" x14ac:dyDescent="0.2">
      <c r="A72" s="15"/>
      <c r="B72" s="15" t="s">
        <v>85</v>
      </c>
      <c r="C72" s="16" t="s">
        <v>52</v>
      </c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>
        <f t="shared" si="4"/>
        <v>0</v>
      </c>
      <c r="AR72" s="14">
        <v>0</v>
      </c>
      <c r="AS72" s="14">
        <v>0</v>
      </c>
      <c r="AT72" s="14">
        <v>0</v>
      </c>
      <c r="AU72" s="14">
        <v>0</v>
      </c>
      <c r="AV72" s="14">
        <v>0</v>
      </c>
      <c r="AW72" s="14">
        <v>0</v>
      </c>
      <c r="AX72" s="14">
        <v>0</v>
      </c>
      <c r="AY72" s="14">
        <v>0</v>
      </c>
      <c r="AZ72" s="14">
        <v>0</v>
      </c>
      <c r="BA72" s="14">
        <v>0</v>
      </c>
      <c r="BB72" s="14">
        <v>0</v>
      </c>
      <c r="BC72" s="14">
        <v>0</v>
      </c>
      <c r="BD72" s="14">
        <f t="shared" si="5"/>
        <v>0</v>
      </c>
      <c r="BE72" s="14">
        <v>0</v>
      </c>
      <c r="BF72" s="14">
        <v>0</v>
      </c>
      <c r="BG72" s="14">
        <v>0</v>
      </c>
      <c r="BH72" s="14">
        <v>0</v>
      </c>
      <c r="BI72" s="14">
        <v>0</v>
      </c>
      <c r="BJ72" s="14">
        <v>0</v>
      </c>
      <c r="BK72" s="14">
        <v>0</v>
      </c>
      <c r="BL72" s="14">
        <v>0</v>
      </c>
      <c r="BM72" s="14">
        <v>0</v>
      </c>
      <c r="BN72" s="14">
        <v>0</v>
      </c>
      <c r="BO72" s="14">
        <v>0</v>
      </c>
      <c r="BP72" s="14">
        <v>0</v>
      </c>
      <c r="BQ72" s="14">
        <f t="shared" si="10"/>
        <v>0</v>
      </c>
      <c r="BR72" s="14" t="s">
        <v>53</v>
      </c>
      <c r="BS72" s="14" t="s">
        <v>53</v>
      </c>
      <c r="BT72" s="14">
        <v>0</v>
      </c>
      <c r="BU72" s="14">
        <v>0</v>
      </c>
      <c r="BV72" s="14">
        <v>0</v>
      </c>
      <c r="BW72" s="14">
        <v>0</v>
      </c>
      <c r="BX72" s="14"/>
      <c r="BY72" s="14"/>
      <c r="BZ72" s="14"/>
      <c r="CA72" s="14"/>
      <c r="CB72" s="14"/>
      <c r="CC72" s="14"/>
    </row>
    <row r="73" spans="1:81" x14ac:dyDescent="0.2">
      <c r="A73" s="15" t="s">
        <v>54</v>
      </c>
      <c r="B73" s="15" t="s">
        <v>85</v>
      </c>
      <c r="C73" s="16" t="s">
        <v>55</v>
      </c>
      <c r="D73" s="14">
        <v>940781</v>
      </c>
      <c r="E73" s="14">
        <v>62401</v>
      </c>
      <c r="F73" s="14">
        <v>61787</v>
      </c>
      <c r="G73" s="14">
        <v>76549</v>
      </c>
      <c r="H73" s="14">
        <v>89967</v>
      </c>
      <c r="I73" s="14">
        <v>73580</v>
      </c>
      <c r="J73" s="14">
        <v>82801</v>
      </c>
      <c r="K73" s="14">
        <v>72113</v>
      </c>
      <c r="L73" s="14">
        <v>50133</v>
      </c>
      <c r="M73" s="14">
        <v>71795</v>
      </c>
      <c r="N73" s="14">
        <v>102308</v>
      </c>
      <c r="O73" s="14">
        <v>115725</v>
      </c>
      <c r="P73" s="14">
        <v>81622</v>
      </c>
      <c r="Q73" s="14">
        <v>860689</v>
      </c>
      <c r="R73" s="14">
        <v>68027</v>
      </c>
      <c r="S73" s="14">
        <v>67001</v>
      </c>
      <c r="T73" s="14">
        <v>78918</v>
      </c>
      <c r="U73" s="14">
        <v>90025</v>
      </c>
      <c r="V73" s="14">
        <v>81841</v>
      </c>
      <c r="W73" s="14">
        <v>69541</v>
      </c>
      <c r="X73" s="14">
        <v>74534</v>
      </c>
      <c r="Y73" s="14">
        <v>56314</v>
      </c>
      <c r="Z73" s="14">
        <v>54330</v>
      </c>
      <c r="AA73" s="14">
        <v>65063</v>
      </c>
      <c r="AB73" s="14">
        <v>77427</v>
      </c>
      <c r="AC73" s="14">
        <v>77668</v>
      </c>
      <c r="AD73" s="14">
        <v>1161587</v>
      </c>
      <c r="AE73" s="14">
        <v>94981</v>
      </c>
      <c r="AF73" s="14">
        <v>74006</v>
      </c>
      <c r="AG73" s="14">
        <v>85496</v>
      </c>
      <c r="AH73" s="14">
        <v>99559</v>
      </c>
      <c r="AI73" s="14">
        <v>108132</v>
      </c>
      <c r="AJ73" s="14">
        <v>102307</v>
      </c>
      <c r="AK73" s="14">
        <v>112255</v>
      </c>
      <c r="AL73" s="14">
        <v>101806</v>
      </c>
      <c r="AM73" s="14">
        <v>96344</v>
      </c>
      <c r="AN73" s="14">
        <v>65421</v>
      </c>
      <c r="AO73" s="14">
        <v>104868</v>
      </c>
      <c r="AP73" s="14">
        <v>116412</v>
      </c>
      <c r="AQ73" s="14">
        <f t="shared" si="4"/>
        <v>1484028</v>
      </c>
      <c r="AR73" s="14">
        <v>92340</v>
      </c>
      <c r="AS73" s="14">
        <v>104965</v>
      </c>
      <c r="AT73" s="14">
        <v>122080</v>
      </c>
      <c r="AU73" s="14">
        <v>126530</v>
      </c>
      <c r="AV73" s="14">
        <v>115428</v>
      </c>
      <c r="AW73" s="14">
        <v>167861</v>
      </c>
      <c r="AX73" s="14">
        <v>152628</v>
      </c>
      <c r="AY73" s="14">
        <v>89268</v>
      </c>
      <c r="AZ73" s="14">
        <v>131424</v>
      </c>
      <c r="BA73" s="14">
        <v>136445</v>
      </c>
      <c r="BB73" s="14">
        <v>126275</v>
      </c>
      <c r="BC73" s="14">
        <v>118784</v>
      </c>
      <c r="BD73" s="14">
        <f t="shared" si="5"/>
        <v>1469140</v>
      </c>
      <c r="BE73" s="14">
        <v>103603</v>
      </c>
      <c r="BF73" s="14">
        <v>96617</v>
      </c>
      <c r="BG73" s="14">
        <v>140016</v>
      </c>
      <c r="BH73" s="14">
        <v>97505</v>
      </c>
      <c r="BI73" s="14">
        <v>150426</v>
      </c>
      <c r="BJ73" s="14">
        <v>125005</v>
      </c>
      <c r="BK73" s="14">
        <v>154096</v>
      </c>
      <c r="BL73" s="14">
        <v>132008</v>
      </c>
      <c r="BM73" s="14">
        <v>150450</v>
      </c>
      <c r="BN73" s="14">
        <v>138525</v>
      </c>
      <c r="BO73" s="14">
        <v>96316</v>
      </c>
      <c r="BP73" s="14">
        <v>84573</v>
      </c>
      <c r="BQ73" s="14">
        <f t="shared" si="10"/>
        <v>720529</v>
      </c>
      <c r="BR73" s="14">
        <v>70548</v>
      </c>
      <c r="BS73" s="14">
        <v>55125</v>
      </c>
      <c r="BT73" s="14">
        <v>126075</v>
      </c>
      <c r="BU73" s="14">
        <v>152464</v>
      </c>
      <c r="BV73" s="14">
        <v>155456</v>
      </c>
      <c r="BW73" s="14">
        <v>160861</v>
      </c>
      <c r="BX73" s="14"/>
      <c r="BY73" s="14"/>
      <c r="BZ73" s="14"/>
      <c r="CA73" s="14"/>
      <c r="CB73" s="14"/>
      <c r="CC73" s="14"/>
    </row>
    <row r="74" spans="1:81" x14ac:dyDescent="0.2">
      <c r="A74" s="34" t="s">
        <v>56</v>
      </c>
      <c r="B74" s="15" t="s">
        <v>85</v>
      </c>
      <c r="C74" s="35" t="s">
        <v>57</v>
      </c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P74" s="14">
        <v>0</v>
      </c>
      <c r="BQ74" s="14">
        <f t="shared" si="10"/>
        <v>0</v>
      </c>
      <c r="BR74" s="14" t="s">
        <v>53</v>
      </c>
      <c r="BS74" s="14" t="s">
        <v>53</v>
      </c>
      <c r="BT74" s="14">
        <v>0</v>
      </c>
      <c r="BU74" s="14">
        <v>0</v>
      </c>
      <c r="BV74" s="14">
        <v>0</v>
      </c>
      <c r="BW74" s="14">
        <v>0</v>
      </c>
      <c r="BX74" s="14"/>
      <c r="BY74" s="14"/>
      <c r="BZ74" s="14"/>
      <c r="CA74" s="14"/>
      <c r="CB74" s="14"/>
      <c r="CC74" s="14"/>
    </row>
    <row r="75" spans="1:81" x14ac:dyDescent="0.2">
      <c r="A75" s="15" t="s">
        <v>58</v>
      </c>
      <c r="B75" s="15" t="s">
        <v>85</v>
      </c>
      <c r="C75" s="16" t="s">
        <v>59</v>
      </c>
      <c r="D75" s="14">
        <v>2311</v>
      </c>
      <c r="E75" s="14">
        <v>0</v>
      </c>
      <c r="F75" s="14">
        <v>0</v>
      </c>
      <c r="G75" s="14">
        <v>0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14">
        <v>0</v>
      </c>
      <c r="N75" s="14">
        <v>2311</v>
      </c>
      <c r="O75" s="14">
        <v>0</v>
      </c>
      <c r="P75" s="14">
        <v>0</v>
      </c>
      <c r="Q75" s="14">
        <v>0</v>
      </c>
      <c r="R75" s="14">
        <v>0</v>
      </c>
      <c r="S75" s="14">
        <v>0</v>
      </c>
      <c r="T75" s="14">
        <v>0</v>
      </c>
      <c r="U75" s="14">
        <v>0</v>
      </c>
      <c r="V75" s="14">
        <v>0</v>
      </c>
      <c r="W75" s="14">
        <v>0</v>
      </c>
      <c r="X75" s="14">
        <v>0</v>
      </c>
      <c r="Y75" s="14">
        <v>0</v>
      </c>
      <c r="Z75" s="14">
        <v>0</v>
      </c>
      <c r="AA75" s="14">
        <v>0</v>
      </c>
      <c r="AB75" s="14">
        <v>0</v>
      </c>
      <c r="AC75" s="14">
        <v>0</v>
      </c>
      <c r="AD75" s="14">
        <v>0</v>
      </c>
      <c r="AE75" s="14">
        <v>0</v>
      </c>
      <c r="AF75" s="14">
        <v>0</v>
      </c>
      <c r="AG75" s="14">
        <v>0</v>
      </c>
      <c r="AH75" s="14">
        <v>0</v>
      </c>
      <c r="AI75" s="14">
        <v>0</v>
      </c>
      <c r="AJ75" s="14">
        <v>0</v>
      </c>
      <c r="AK75" s="14">
        <v>0</v>
      </c>
      <c r="AL75" s="14">
        <v>0</v>
      </c>
      <c r="AM75" s="14">
        <v>0</v>
      </c>
      <c r="AN75" s="14">
        <v>0</v>
      </c>
      <c r="AO75" s="14">
        <v>0</v>
      </c>
      <c r="AP75" s="14">
        <v>0</v>
      </c>
      <c r="AQ75" s="14">
        <f t="shared" si="4"/>
        <v>0</v>
      </c>
      <c r="AR75" s="14">
        <v>0</v>
      </c>
      <c r="AS75" s="14">
        <v>0</v>
      </c>
      <c r="AT75" s="14">
        <v>0</v>
      </c>
      <c r="AU75" s="14">
        <v>0</v>
      </c>
      <c r="AV75" s="14">
        <v>0</v>
      </c>
      <c r="AW75" s="14">
        <v>0</v>
      </c>
      <c r="AX75" s="14">
        <v>0</v>
      </c>
      <c r="AY75" s="14">
        <v>0</v>
      </c>
      <c r="AZ75" s="14">
        <v>0</v>
      </c>
      <c r="BA75" s="14">
        <v>0</v>
      </c>
      <c r="BB75" s="14">
        <v>0</v>
      </c>
      <c r="BC75" s="14">
        <v>0</v>
      </c>
      <c r="BD75" s="14">
        <f t="shared" si="5"/>
        <v>0</v>
      </c>
      <c r="BE75" s="14">
        <v>0</v>
      </c>
      <c r="BF75" s="14">
        <v>0</v>
      </c>
      <c r="BG75" s="14">
        <v>0</v>
      </c>
      <c r="BH75" s="14">
        <v>0</v>
      </c>
      <c r="BI75" s="14">
        <v>0</v>
      </c>
      <c r="BJ75" s="14">
        <v>0</v>
      </c>
      <c r="BK75" s="14">
        <v>0</v>
      </c>
      <c r="BL75" s="14">
        <v>0</v>
      </c>
      <c r="BM75" s="14">
        <v>0</v>
      </c>
      <c r="BN75" s="14">
        <v>0</v>
      </c>
      <c r="BO75" s="14">
        <v>0</v>
      </c>
      <c r="BP75" s="14">
        <v>0</v>
      </c>
      <c r="BQ75" s="14">
        <f t="shared" si="10"/>
        <v>0</v>
      </c>
      <c r="BR75" s="14" t="s">
        <v>53</v>
      </c>
      <c r="BS75" s="14" t="s">
        <v>53</v>
      </c>
      <c r="BT75" s="14">
        <v>0</v>
      </c>
      <c r="BU75" s="14">
        <v>0</v>
      </c>
      <c r="BV75" s="14">
        <v>0</v>
      </c>
      <c r="BW75" s="14">
        <v>0</v>
      </c>
      <c r="BX75" s="14"/>
      <c r="BY75" s="14"/>
      <c r="BZ75" s="14"/>
      <c r="CA75" s="14"/>
      <c r="CB75" s="14"/>
      <c r="CC75" s="14"/>
    </row>
    <row r="76" spans="1:81" x14ac:dyDescent="0.2">
      <c r="A76" s="15" t="s">
        <v>60</v>
      </c>
      <c r="B76" s="15" t="s">
        <v>85</v>
      </c>
      <c r="C76" s="16" t="s">
        <v>61</v>
      </c>
      <c r="D76" s="14">
        <v>1212639</v>
      </c>
      <c r="E76" s="14">
        <v>344583</v>
      </c>
      <c r="F76" s="14">
        <v>89580</v>
      </c>
      <c r="G76" s="14">
        <v>1551</v>
      </c>
      <c r="H76" s="14">
        <v>0</v>
      </c>
      <c r="I76" s="14">
        <v>0</v>
      </c>
      <c r="J76" s="14">
        <v>404</v>
      </c>
      <c r="K76" s="14">
        <v>112248</v>
      </c>
      <c r="L76" s="14">
        <v>312159</v>
      </c>
      <c r="M76" s="14">
        <v>173169</v>
      </c>
      <c r="N76" s="14">
        <v>85093</v>
      </c>
      <c r="O76" s="14">
        <v>45048</v>
      </c>
      <c r="P76" s="14">
        <v>48804</v>
      </c>
      <c r="Q76" s="14">
        <v>2371118</v>
      </c>
      <c r="R76" s="14">
        <v>21544</v>
      </c>
      <c r="S76" s="14">
        <v>8612</v>
      </c>
      <c r="T76" s="14">
        <v>0</v>
      </c>
      <c r="U76" s="14">
        <v>0</v>
      </c>
      <c r="V76" s="14">
        <v>53</v>
      </c>
      <c r="W76" s="14">
        <v>18690</v>
      </c>
      <c r="X76" s="14">
        <v>259533</v>
      </c>
      <c r="Y76" s="14">
        <v>515989</v>
      </c>
      <c r="Z76" s="14">
        <v>717840</v>
      </c>
      <c r="AA76" s="14">
        <v>499493</v>
      </c>
      <c r="AB76" s="14">
        <v>174444</v>
      </c>
      <c r="AC76" s="14">
        <v>154920</v>
      </c>
      <c r="AD76" s="14">
        <v>885016</v>
      </c>
      <c r="AE76" s="14">
        <v>217802</v>
      </c>
      <c r="AF76" s="14">
        <v>17540</v>
      </c>
      <c r="AG76" s="14">
        <v>0</v>
      </c>
      <c r="AH76" s="14">
        <v>0</v>
      </c>
      <c r="AI76" s="14">
        <v>624</v>
      </c>
      <c r="AJ76" s="14">
        <v>0</v>
      </c>
      <c r="AK76" s="14">
        <v>4999</v>
      </c>
      <c r="AL76" s="14">
        <v>103865</v>
      </c>
      <c r="AM76" s="14">
        <v>145152</v>
      </c>
      <c r="AN76" s="14">
        <v>17889</v>
      </c>
      <c r="AO76" s="14">
        <v>131057</v>
      </c>
      <c r="AP76" s="14">
        <v>246088</v>
      </c>
      <c r="AQ76" s="14">
        <f t="shared" si="4"/>
        <v>3478077</v>
      </c>
      <c r="AR76" s="14">
        <v>154017</v>
      </c>
      <c r="AS76" s="14">
        <v>106889</v>
      </c>
      <c r="AT76" s="14">
        <v>21357</v>
      </c>
      <c r="AU76" s="14">
        <v>59186</v>
      </c>
      <c r="AV76" s="14">
        <v>60676</v>
      </c>
      <c r="AW76" s="14">
        <v>258078</v>
      </c>
      <c r="AX76" s="14">
        <v>577224</v>
      </c>
      <c r="AY76" s="14">
        <v>705643</v>
      </c>
      <c r="AZ76" s="14">
        <v>519975</v>
      </c>
      <c r="BA76" s="14">
        <v>384135</v>
      </c>
      <c r="BB76" s="14">
        <v>391882</v>
      </c>
      <c r="BC76" s="14">
        <v>239015</v>
      </c>
      <c r="BD76" s="14">
        <f t="shared" si="5"/>
        <v>2634375</v>
      </c>
      <c r="BE76" s="14">
        <v>87357</v>
      </c>
      <c r="BF76" s="14">
        <v>102557</v>
      </c>
      <c r="BG76" s="14">
        <v>20269</v>
      </c>
      <c r="BH76" s="14">
        <v>0</v>
      </c>
      <c r="BI76" s="14">
        <v>41</v>
      </c>
      <c r="BJ76" s="14">
        <v>0</v>
      </c>
      <c r="BK76" s="14">
        <v>77057</v>
      </c>
      <c r="BL76" s="14">
        <v>381982</v>
      </c>
      <c r="BM76" s="14">
        <v>462347</v>
      </c>
      <c r="BN76" s="14">
        <v>542339</v>
      </c>
      <c r="BO76" s="14">
        <v>602896</v>
      </c>
      <c r="BP76" s="14">
        <v>357530</v>
      </c>
      <c r="BQ76" s="14">
        <f t="shared" si="10"/>
        <v>224670</v>
      </c>
      <c r="BR76" s="14">
        <v>110394</v>
      </c>
      <c r="BS76" s="14">
        <v>104185</v>
      </c>
      <c r="BT76" s="14">
        <v>9765</v>
      </c>
      <c r="BU76" s="14">
        <v>0</v>
      </c>
      <c r="BV76" s="14">
        <v>0</v>
      </c>
      <c r="BW76" s="14">
        <v>326</v>
      </c>
      <c r="BX76" s="14"/>
      <c r="BY76" s="14"/>
      <c r="BZ76" s="14"/>
      <c r="CA76" s="14"/>
      <c r="CB76" s="14"/>
      <c r="CC76" s="14"/>
    </row>
    <row r="77" spans="1:81" x14ac:dyDescent="0.2">
      <c r="A77" s="15" t="s">
        <v>62</v>
      </c>
      <c r="B77" s="15" t="s">
        <v>85</v>
      </c>
      <c r="C77" s="16" t="s">
        <v>63</v>
      </c>
      <c r="D77" s="14">
        <v>4963825</v>
      </c>
      <c r="E77" s="14">
        <v>69211</v>
      </c>
      <c r="F77" s="14">
        <v>644895</v>
      </c>
      <c r="G77" s="14">
        <v>891596</v>
      </c>
      <c r="H77" s="14">
        <v>834846</v>
      </c>
      <c r="I77" s="14">
        <v>735541</v>
      </c>
      <c r="J77" s="14">
        <v>618828</v>
      </c>
      <c r="K77" s="14">
        <v>440401</v>
      </c>
      <c r="L77" s="14">
        <v>255206</v>
      </c>
      <c r="M77" s="14">
        <v>176779</v>
      </c>
      <c r="N77" s="14">
        <v>130487</v>
      </c>
      <c r="O77" s="14">
        <v>88538</v>
      </c>
      <c r="P77" s="14">
        <v>77497</v>
      </c>
      <c r="Q77" s="14">
        <v>6808766</v>
      </c>
      <c r="R77" s="14">
        <v>159656</v>
      </c>
      <c r="S77" s="14">
        <v>583312</v>
      </c>
      <c r="T77" s="14">
        <v>947591</v>
      </c>
      <c r="U77" s="14">
        <v>829699</v>
      </c>
      <c r="V77" s="14">
        <v>781503</v>
      </c>
      <c r="W77" s="14">
        <v>779987</v>
      </c>
      <c r="X77" s="14">
        <v>663182</v>
      </c>
      <c r="Y77" s="14">
        <v>455518</v>
      </c>
      <c r="Z77" s="14">
        <v>247404</v>
      </c>
      <c r="AA77" s="14">
        <v>303428</v>
      </c>
      <c r="AB77" s="14">
        <v>517462</v>
      </c>
      <c r="AC77" s="14">
        <v>540024</v>
      </c>
      <c r="AD77" s="14">
        <v>10249964</v>
      </c>
      <c r="AE77" s="14">
        <v>362692</v>
      </c>
      <c r="AF77" s="14">
        <v>700611</v>
      </c>
      <c r="AG77" s="14">
        <v>1164301</v>
      </c>
      <c r="AH77" s="14">
        <v>1108625</v>
      </c>
      <c r="AI77" s="14">
        <v>992526</v>
      </c>
      <c r="AJ77" s="14">
        <v>984615</v>
      </c>
      <c r="AK77" s="14">
        <v>1027826</v>
      </c>
      <c r="AL77" s="14">
        <v>968731</v>
      </c>
      <c r="AM77" s="14">
        <v>831844</v>
      </c>
      <c r="AN77" s="14">
        <v>987780</v>
      </c>
      <c r="AO77" s="14">
        <v>747275</v>
      </c>
      <c r="AP77" s="14">
        <v>373138</v>
      </c>
      <c r="AQ77" s="14">
        <f t="shared" si="4"/>
        <v>7573979</v>
      </c>
      <c r="AR77" s="14">
        <v>469055</v>
      </c>
      <c r="AS77" s="14">
        <v>897022</v>
      </c>
      <c r="AT77" s="14">
        <v>1130167</v>
      </c>
      <c r="AU77" s="14">
        <v>777775</v>
      </c>
      <c r="AV77" s="14">
        <v>680236</v>
      </c>
      <c r="AW77" s="14">
        <v>605441</v>
      </c>
      <c r="AX77" s="14">
        <v>485569</v>
      </c>
      <c r="AY77" s="14">
        <v>456195</v>
      </c>
      <c r="AZ77" s="14">
        <v>448417</v>
      </c>
      <c r="BA77" s="14">
        <v>718686</v>
      </c>
      <c r="BB77" s="14">
        <v>577370</v>
      </c>
      <c r="BC77" s="14">
        <v>328046</v>
      </c>
      <c r="BD77" s="14">
        <f t="shared" si="5"/>
        <v>6978779</v>
      </c>
      <c r="BE77" s="14">
        <v>165151</v>
      </c>
      <c r="BF77" s="14">
        <v>570790</v>
      </c>
      <c r="BG77" s="14">
        <v>907655</v>
      </c>
      <c r="BH77" s="14">
        <v>1040007</v>
      </c>
      <c r="BI77" s="14">
        <v>1084384</v>
      </c>
      <c r="BJ77" s="14">
        <v>955511</v>
      </c>
      <c r="BK77" s="14">
        <v>928535</v>
      </c>
      <c r="BL77" s="14">
        <v>654000</v>
      </c>
      <c r="BM77" s="14">
        <v>349772</v>
      </c>
      <c r="BN77" s="14">
        <v>201998</v>
      </c>
      <c r="BO77" s="14">
        <v>62343</v>
      </c>
      <c r="BP77" s="14">
        <v>58633</v>
      </c>
      <c r="BQ77" s="14">
        <f t="shared" si="10"/>
        <v>4376574</v>
      </c>
      <c r="BR77" s="14">
        <v>18342</v>
      </c>
      <c r="BS77" s="14">
        <v>241915</v>
      </c>
      <c r="BT77" s="14">
        <v>1186977</v>
      </c>
      <c r="BU77" s="14">
        <v>1171240</v>
      </c>
      <c r="BV77" s="14">
        <v>1035136</v>
      </c>
      <c r="BW77" s="14">
        <v>722964</v>
      </c>
      <c r="BX77" s="14"/>
      <c r="BY77" s="14"/>
      <c r="BZ77" s="14"/>
      <c r="CA77" s="14"/>
      <c r="CB77" s="14"/>
      <c r="CC77" s="14"/>
    </row>
    <row r="78" spans="1:81" x14ac:dyDescent="0.2">
      <c r="A78" s="15" t="s">
        <v>64</v>
      </c>
      <c r="B78" s="15" t="s">
        <v>85</v>
      </c>
      <c r="C78" s="16" t="s">
        <v>65</v>
      </c>
      <c r="D78" s="14">
        <v>92438</v>
      </c>
      <c r="E78" s="14">
        <v>56140</v>
      </c>
      <c r="F78" s="14">
        <v>1934</v>
      </c>
      <c r="G78" s="14">
        <v>2974</v>
      </c>
      <c r="H78" s="14">
        <v>0</v>
      </c>
      <c r="I78" s="14">
        <v>0</v>
      </c>
      <c r="J78" s="14">
        <v>0</v>
      </c>
      <c r="K78" s="14">
        <v>0</v>
      </c>
      <c r="L78" s="14">
        <v>0</v>
      </c>
      <c r="M78" s="14">
        <v>0</v>
      </c>
      <c r="N78" s="14">
        <v>0</v>
      </c>
      <c r="O78" s="14">
        <v>9121</v>
      </c>
      <c r="P78" s="14">
        <v>22269</v>
      </c>
      <c r="Q78" s="14">
        <v>183475</v>
      </c>
      <c r="R78" s="14">
        <v>62998</v>
      </c>
      <c r="S78" s="14">
        <v>82959</v>
      </c>
      <c r="T78" s="14">
        <v>18082</v>
      </c>
      <c r="U78" s="14">
        <v>0</v>
      </c>
      <c r="V78" s="14">
        <v>0</v>
      </c>
      <c r="W78" s="14">
        <v>0</v>
      </c>
      <c r="X78" s="14">
        <v>0</v>
      </c>
      <c r="Y78" s="14">
        <v>0</v>
      </c>
      <c r="Z78" s="14">
        <v>0</v>
      </c>
      <c r="AA78" s="14">
        <v>0</v>
      </c>
      <c r="AB78" s="14">
        <v>6040</v>
      </c>
      <c r="AC78" s="14">
        <v>13396</v>
      </c>
      <c r="AD78" s="14">
        <v>178882</v>
      </c>
      <c r="AE78" s="14">
        <v>27410</v>
      </c>
      <c r="AF78" s="14">
        <v>6784</v>
      </c>
      <c r="AG78" s="14">
        <v>0</v>
      </c>
      <c r="AH78" s="14">
        <v>0</v>
      </c>
      <c r="AI78" s="14">
        <v>0</v>
      </c>
      <c r="AJ78" s="14">
        <v>0</v>
      </c>
      <c r="AK78" s="14">
        <v>0</v>
      </c>
      <c r="AL78" s="14">
        <v>0</v>
      </c>
      <c r="AM78" s="14">
        <v>0</v>
      </c>
      <c r="AN78" s="14">
        <v>0</v>
      </c>
      <c r="AO78" s="14">
        <v>57524</v>
      </c>
      <c r="AP78" s="14">
        <v>87164</v>
      </c>
      <c r="AQ78" s="14">
        <f t="shared" si="4"/>
        <v>113925</v>
      </c>
      <c r="AR78" s="14">
        <v>46885</v>
      </c>
      <c r="AS78" s="14">
        <v>5420</v>
      </c>
      <c r="AT78" s="14">
        <v>0</v>
      </c>
      <c r="AU78" s="14">
        <v>0</v>
      </c>
      <c r="AV78" s="14">
        <v>0</v>
      </c>
      <c r="AW78" s="14">
        <v>0</v>
      </c>
      <c r="AX78" s="14">
        <v>0</v>
      </c>
      <c r="AY78" s="14">
        <v>0</v>
      </c>
      <c r="AZ78" s="14">
        <v>0</v>
      </c>
      <c r="BA78" s="14">
        <v>0</v>
      </c>
      <c r="BB78" s="14">
        <v>7839</v>
      </c>
      <c r="BC78" s="14">
        <v>53781</v>
      </c>
      <c r="BD78" s="14">
        <f t="shared" si="5"/>
        <v>259399</v>
      </c>
      <c r="BE78" s="14">
        <v>40940</v>
      </c>
      <c r="BF78" s="14">
        <v>2273</v>
      </c>
      <c r="BG78" s="14">
        <v>0</v>
      </c>
      <c r="BH78" s="14">
        <v>0</v>
      </c>
      <c r="BI78" s="14">
        <v>0</v>
      </c>
      <c r="BJ78" s="14">
        <v>0</v>
      </c>
      <c r="BK78" s="14">
        <v>0</v>
      </c>
      <c r="BL78" s="14">
        <v>0</v>
      </c>
      <c r="BM78" s="14">
        <v>0</v>
      </c>
      <c r="BN78" s="14">
        <v>17013</v>
      </c>
      <c r="BO78" s="14">
        <v>106588</v>
      </c>
      <c r="BP78" s="14">
        <v>92585</v>
      </c>
      <c r="BQ78" s="14">
        <f t="shared" si="10"/>
        <v>4953</v>
      </c>
      <c r="BR78" s="14">
        <v>4953</v>
      </c>
      <c r="BS78" s="14" t="s">
        <v>53</v>
      </c>
      <c r="BT78" s="14">
        <v>0</v>
      </c>
      <c r="BU78" s="14">
        <v>0</v>
      </c>
      <c r="BV78" s="14">
        <v>0</v>
      </c>
      <c r="BW78" s="14">
        <v>0</v>
      </c>
      <c r="BX78" s="14"/>
      <c r="BY78" s="14"/>
      <c r="BZ78" s="14"/>
      <c r="CA78" s="14"/>
      <c r="CB78" s="14"/>
      <c r="CC78" s="14"/>
    </row>
    <row r="79" spans="1:81" x14ac:dyDescent="0.2">
      <c r="A79" s="15" t="s">
        <v>62</v>
      </c>
      <c r="B79" s="15" t="s">
        <v>85</v>
      </c>
      <c r="C79" s="16" t="s">
        <v>66</v>
      </c>
      <c r="D79" s="14">
        <v>32653</v>
      </c>
      <c r="E79" s="14">
        <v>521</v>
      </c>
      <c r="F79" s="14">
        <v>1881</v>
      </c>
      <c r="G79" s="14">
        <v>3923</v>
      </c>
      <c r="H79" s="14">
        <v>4426</v>
      </c>
      <c r="I79" s="14">
        <v>3402</v>
      </c>
      <c r="J79" s="14">
        <v>3420</v>
      </c>
      <c r="K79" s="14">
        <v>3883</v>
      </c>
      <c r="L79" s="14">
        <v>3808</v>
      </c>
      <c r="M79" s="14">
        <v>1572</v>
      </c>
      <c r="N79" s="14">
        <v>1504</v>
      </c>
      <c r="O79" s="14">
        <v>2207</v>
      </c>
      <c r="P79" s="14">
        <v>2106</v>
      </c>
      <c r="Q79" s="14">
        <v>46671</v>
      </c>
      <c r="R79" s="14">
        <v>3313</v>
      </c>
      <c r="S79" s="14">
        <v>3662</v>
      </c>
      <c r="T79" s="14">
        <v>4737</v>
      </c>
      <c r="U79" s="14">
        <v>5046</v>
      </c>
      <c r="V79" s="14">
        <v>5065</v>
      </c>
      <c r="W79" s="14">
        <v>4961</v>
      </c>
      <c r="X79" s="14">
        <v>5611</v>
      </c>
      <c r="Y79" s="14">
        <v>2898</v>
      </c>
      <c r="Z79" s="14">
        <v>1047</v>
      </c>
      <c r="AA79" s="14">
        <v>3903</v>
      </c>
      <c r="AB79" s="14">
        <v>2449</v>
      </c>
      <c r="AC79" s="14">
        <v>3979</v>
      </c>
      <c r="AD79" s="14">
        <v>45050</v>
      </c>
      <c r="AE79" s="14">
        <v>3005</v>
      </c>
      <c r="AF79" s="14">
        <v>3563</v>
      </c>
      <c r="AG79" s="14">
        <v>2366</v>
      </c>
      <c r="AH79" s="14">
        <v>2878</v>
      </c>
      <c r="AI79" s="14">
        <v>4486</v>
      </c>
      <c r="AJ79" s="14">
        <v>3721</v>
      </c>
      <c r="AK79" s="14">
        <v>4887</v>
      </c>
      <c r="AL79" s="14">
        <v>4086</v>
      </c>
      <c r="AM79" s="14">
        <v>7071</v>
      </c>
      <c r="AN79" s="14">
        <v>6123</v>
      </c>
      <c r="AO79" s="14">
        <v>208</v>
      </c>
      <c r="AP79" s="14">
        <v>2656</v>
      </c>
      <c r="AQ79" s="14">
        <f t="shared" si="4"/>
        <v>12614</v>
      </c>
      <c r="AR79" s="14">
        <v>5141</v>
      </c>
      <c r="AS79" s="14">
        <v>0</v>
      </c>
      <c r="AT79" s="14">
        <v>1261</v>
      </c>
      <c r="AU79" s="14">
        <v>1228</v>
      </c>
      <c r="AV79" s="14">
        <v>0</v>
      </c>
      <c r="AW79" s="14">
        <v>0</v>
      </c>
      <c r="AX79" s="14">
        <v>0</v>
      </c>
      <c r="AY79" s="14">
        <v>0</v>
      </c>
      <c r="AZ79" s="14">
        <v>2107</v>
      </c>
      <c r="BA79" s="14">
        <v>1645</v>
      </c>
      <c r="BB79" s="14">
        <v>616</v>
      </c>
      <c r="BC79" s="14">
        <v>616</v>
      </c>
      <c r="BD79" s="14">
        <f t="shared" si="5"/>
        <v>0</v>
      </c>
      <c r="BE79" s="14">
        <v>0</v>
      </c>
      <c r="BF79" s="14">
        <v>0</v>
      </c>
      <c r="BG79" s="14">
        <v>0</v>
      </c>
      <c r="BH79" s="14">
        <v>0</v>
      </c>
      <c r="BI79" s="14">
        <v>0</v>
      </c>
      <c r="BJ79" s="14">
        <v>0</v>
      </c>
      <c r="BK79" s="14">
        <v>0</v>
      </c>
      <c r="BL79" s="14">
        <v>0</v>
      </c>
      <c r="BM79" s="14">
        <v>0</v>
      </c>
      <c r="BN79" s="14">
        <v>0</v>
      </c>
      <c r="BO79" s="14">
        <v>0</v>
      </c>
      <c r="BP79" s="14">
        <v>0</v>
      </c>
      <c r="BQ79" s="14">
        <f t="shared" ref="BQ79:BQ92" si="12">SUM(BR79:CC79)</f>
        <v>0</v>
      </c>
      <c r="BR79" s="14" t="s">
        <v>53</v>
      </c>
      <c r="BS79" s="14" t="s">
        <v>53</v>
      </c>
      <c r="BT79" s="14">
        <v>0</v>
      </c>
      <c r="BU79" s="14">
        <v>0</v>
      </c>
      <c r="BV79" s="14">
        <v>0</v>
      </c>
      <c r="BW79" s="14">
        <v>0</v>
      </c>
      <c r="BX79" s="14"/>
      <c r="BY79" s="14"/>
      <c r="BZ79" s="14"/>
      <c r="CA79" s="14"/>
      <c r="CB79" s="14"/>
      <c r="CC79" s="14"/>
    </row>
    <row r="80" spans="1:81" x14ac:dyDescent="0.2">
      <c r="A80" s="22"/>
      <c r="B80" s="22" t="s">
        <v>85</v>
      </c>
      <c r="C80" s="23" t="s">
        <v>67</v>
      </c>
      <c r="D80" s="24">
        <v>5038387</v>
      </c>
      <c r="E80" s="24">
        <v>321120</v>
      </c>
      <c r="F80" s="24">
        <v>276015</v>
      </c>
      <c r="G80" s="24">
        <v>342801</v>
      </c>
      <c r="H80" s="24">
        <v>357030</v>
      </c>
      <c r="I80" s="24">
        <v>421952</v>
      </c>
      <c r="J80" s="24">
        <v>446109</v>
      </c>
      <c r="K80" s="24">
        <v>518004</v>
      </c>
      <c r="L80" s="24">
        <v>541290</v>
      </c>
      <c r="M80" s="24">
        <v>477514</v>
      </c>
      <c r="N80" s="24">
        <v>468696</v>
      </c>
      <c r="O80" s="24">
        <v>447294</v>
      </c>
      <c r="P80" s="24">
        <v>420562</v>
      </c>
      <c r="Q80" s="24">
        <v>6047622</v>
      </c>
      <c r="R80" s="24">
        <v>468193</v>
      </c>
      <c r="S80" s="24">
        <v>420698</v>
      </c>
      <c r="T80" s="24">
        <v>459860</v>
      </c>
      <c r="U80" s="24">
        <v>464072</v>
      </c>
      <c r="V80" s="24">
        <v>533317</v>
      </c>
      <c r="W80" s="24">
        <v>533300</v>
      </c>
      <c r="X80" s="24">
        <v>539131</v>
      </c>
      <c r="Y80" s="24">
        <v>540725</v>
      </c>
      <c r="Z80" s="24">
        <v>534650</v>
      </c>
      <c r="AA80" s="24">
        <v>535101</v>
      </c>
      <c r="AB80" s="24">
        <v>499594</v>
      </c>
      <c r="AC80" s="24">
        <v>518981</v>
      </c>
      <c r="AD80" s="24">
        <v>6241709</v>
      </c>
      <c r="AE80" s="24">
        <v>510097</v>
      </c>
      <c r="AF80" s="24">
        <v>471369</v>
      </c>
      <c r="AG80" s="24">
        <v>453060</v>
      </c>
      <c r="AH80" s="24">
        <v>491395</v>
      </c>
      <c r="AI80" s="24">
        <v>524066</v>
      </c>
      <c r="AJ80" s="24">
        <v>530801</v>
      </c>
      <c r="AK80" s="24">
        <v>524860</v>
      </c>
      <c r="AL80" s="24">
        <v>568009</v>
      </c>
      <c r="AM80" s="24">
        <v>540930</v>
      </c>
      <c r="AN80" s="24">
        <v>571590</v>
      </c>
      <c r="AO80" s="24">
        <v>533701</v>
      </c>
      <c r="AP80" s="24">
        <v>521831</v>
      </c>
      <c r="AQ80" s="24">
        <f t="shared" si="4"/>
        <v>5448310</v>
      </c>
      <c r="AR80" s="24">
        <v>415839</v>
      </c>
      <c r="AS80" s="24">
        <v>343514</v>
      </c>
      <c r="AT80" s="24">
        <v>394867</v>
      </c>
      <c r="AU80" s="24">
        <v>435209</v>
      </c>
      <c r="AV80" s="24">
        <v>457606</v>
      </c>
      <c r="AW80" s="24">
        <v>510391</v>
      </c>
      <c r="AX80" s="24">
        <v>531446</v>
      </c>
      <c r="AY80" s="24">
        <v>564077</v>
      </c>
      <c r="AZ80" s="24">
        <v>525476</v>
      </c>
      <c r="BA80" s="24">
        <v>512319</v>
      </c>
      <c r="BB80" s="24">
        <v>461091</v>
      </c>
      <c r="BC80" s="24">
        <v>296475</v>
      </c>
      <c r="BD80" s="24">
        <f t="shared" si="5"/>
        <v>4364333</v>
      </c>
      <c r="BE80" s="24">
        <v>343219</v>
      </c>
      <c r="BF80" s="24">
        <v>367009</v>
      </c>
      <c r="BG80" s="24">
        <v>307076</v>
      </c>
      <c r="BH80" s="24">
        <v>424126</v>
      </c>
      <c r="BI80" s="24">
        <v>388600</v>
      </c>
      <c r="BJ80" s="24">
        <v>356887</v>
      </c>
      <c r="BK80" s="24">
        <v>460005</v>
      </c>
      <c r="BL80" s="24">
        <v>498410</v>
      </c>
      <c r="BM80" s="24">
        <v>487469</v>
      </c>
      <c r="BN80" s="24">
        <v>267695</v>
      </c>
      <c r="BO80" s="24">
        <v>219376</v>
      </c>
      <c r="BP80" s="24">
        <v>244461</v>
      </c>
      <c r="BQ80" s="24">
        <f t="shared" si="12"/>
        <v>2580682</v>
      </c>
      <c r="BR80" s="24">
        <v>315083</v>
      </c>
      <c r="BS80" s="24">
        <v>380170</v>
      </c>
      <c r="BT80" s="24">
        <v>452863</v>
      </c>
      <c r="BU80" s="24">
        <v>479672</v>
      </c>
      <c r="BV80" s="24">
        <v>503934</v>
      </c>
      <c r="BW80" s="24">
        <v>448960</v>
      </c>
      <c r="BX80" s="24"/>
      <c r="BY80" s="24"/>
      <c r="BZ80" s="24"/>
      <c r="CA80" s="24"/>
      <c r="CB80" s="24"/>
      <c r="CC80" s="24"/>
    </row>
    <row r="81" spans="1:81" x14ac:dyDescent="0.2">
      <c r="A81" s="15" t="s">
        <v>68</v>
      </c>
      <c r="B81" s="15" t="s">
        <v>85</v>
      </c>
      <c r="C81" s="16" t="s">
        <v>69</v>
      </c>
      <c r="D81" s="14">
        <v>1665</v>
      </c>
      <c r="E81" s="14">
        <v>1623</v>
      </c>
      <c r="F81" s="14">
        <v>42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4">
        <v>0</v>
      </c>
      <c r="P81" s="14">
        <v>0</v>
      </c>
      <c r="Q81" s="14">
        <v>0</v>
      </c>
      <c r="R81" s="14">
        <v>0</v>
      </c>
      <c r="S81" s="14">
        <v>0</v>
      </c>
      <c r="T81" s="14">
        <v>0</v>
      </c>
      <c r="U81" s="14">
        <v>0</v>
      </c>
      <c r="V81" s="14">
        <v>0</v>
      </c>
      <c r="W81" s="14">
        <v>0</v>
      </c>
      <c r="X81" s="14">
        <v>0</v>
      </c>
      <c r="Y81" s="14">
        <v>0</v>
      </c>
      <c r="Z81" s="14">
        <v>0</v>
      </c>
      <c r="AA81" s="14">
        <v>0</v>
      </c>
      <c r="AB81" s="14">
        <v>0</v>
      </c>
      <c r="AC81" s="14">
        <v>0</v>
      </c>
      <c r="AD81" s="14">
        <v>0</v>
      </c>
      <c r="AE81" s="14">
        <v>0</v>
      </c>
      <c r="AF81" s="14">
        <v>0</v>
      </c>
      <c r="AG81" s="14">
        <v>0</v>
      </c>
      <c r="AH81" s="14">
        <v>0</v>
      </c>
      <c r="AI81" s="14">
        <v>0</v>
      </c>
      <c r="AJ81" s="14">
        <v>0</v>
      </c>
      <c r="AK81" s="14">
        <v>0</v>
      </c>
      <c r="AL81" s="14">
        <v>0</v>
      </c>
      <c r="AM81" s="14">
        <v>0</v>
      </c>
      <c r="AN81" s="14">
        <v>0</v>
      </c>
      <c r="AO81" s="14">
        <v>0</v>
      </c>
      <c r="AP81" s="14">
        <v>0</v>
      </c>
      <c r="AQ81" s="14">
        <f t="shared" si="4"/>
        <v>0</v>
      </c>
      <c r="AR81" s="14">
        <v>0</v>
      </c>
      <c r="AS81" s="14">
        <v>0</v>
      </c>
      <c r="AT81" s="14">
        <v>0</v>
      </c>
      <c r="AU81" s="14">
        <v>0</v>
      </c>
      <c r="AV81" s="14">
        <v>0</v>
      </c>
      <c r="AW81" s="14">
        <v>0</v>
      </c>
      <c r="AX81" s="14">
        <v>0</v>
      </c>
      <c r="AY81" s="14">
        <v>0</v>
      </c>
      <c r="AZ81" s="14">
        <v>0</v>
      </c>
      <c r="BA81" s="14">
        <v>0</v>
      </c>
      <c r="BB81" s="14">
        <v>0</v>
      </c>
      <c r="BC81" s="14">
        <v>0</v>
      </c>
      <c r="BD81" s="14">
        <f t="shared" si="5"/>
        <v>0</v>
      </c>
      <c r="BE81" s="14">
        <v>0</v>
      </c>
      <c r="BF81" s="14">
        <v>0</v>
      </c>
      <c r="BG81" s="14">
        <v>0</v>
      </c>
      <c r="BH81" s="14">
        <v>0</v>
      </c>
      <c r="BI81" s="14">
        <v>0</v>
      </c>
      <c r="BJ81" s="14">
        <v>0</v>
      </c>
      <c r="BK81" s="14">
        <v>0</v>
      </c>
      <c r="BL81" s="14">
        <v>0</v>
      </c>
      <c r="BM81" s="14">
        <v>0</v>
      </c>
      <c r="BN81" s="14">
        <v>0</v>
      </c>
      <c r="BO81" s="14">
        <v>0</v>
      </c>
      <c r="BP81" s="14">
        <v>0</v>
      </c>
      <c r="BQ81" s="14">
        <f t="shared" si="12"/>
        <v>0</v>
      </c>
      <c r="BR81" s="14" t="s">
        <v>53</v>
      </c>
      <c r="BS81" s="14" t="s">
        <v>53</v>
      </c>
      <c r="BT81" s="14">
        <v>0</v>
      </c>
      <c r="BU81" s="14">
        <v>0</v>
      </c>
      <c r="BV81" s="14">
        <v>0</v>
      </c>
      <c r="BW81" s="14">
        <v>0</v>
      </c>
      <c r="BX81" s="14"/>
      <c r="BY81" s="14"/>
      <c r="BZ81" s="14"/>
      <c r="CA81" s="14"/>
      <c r="CB81" s="14"/>
      <c r="CC81" s="14"/>
    </row>
    <row r="82" spans="1:81" x14ac:dyDescent="0.2">
      <c r="A82" s="15" t="s">
        <v>68</v>
      </c>
      <c r="B82" s="15" t="s">
        <v>85</v>
      </c>
      <c r="C82" s="16" t="s">
        <v>70</v>
      </c>
      <c r="D82" s="14">
        <v>46068</v>
      </c>
      <c r="E82" s="14">
        <v>3740</v>
      </c>
      <c r="F82" s="14">
        <v>2992</v>
      </c>
      <c r="G82" s="14">
        <v>5720</v>
      </c>
      <c r="H82" s="14">
        <v>2904</v>
      </c>
      <c r="I82" s="14">
        <v>2816</v>
      </c>
      <c r="J82" s="14">
        <v>1408</v>
      </c>
      <c r="K82" s="14">
        <v>5060</v>
      </c>
      <c r="L82" s="14">
        <v>2904</v>
      </c>
      <c r="M82" s="14">
        <v>7480</v>
      </c>
      <c r="N82" s="14">
        <v>7392</v>
      </c>
      <c r="O82" s="14">
        <v>3652</v>
      </c>
      <c r="P82" s="14">
        <v>0</v>
      </c>
      <c r="Q82" s="14">
        <v>24728</v>
      </c>
      <c r="R82" s="14">
        <v>3696</v>
      </c>
      <c r="S82" s="14">
        <v>3608</v>
      </c>
      <c r="T82" s="14">
        <v>4708</v>
      </c>
      <c r="U82" s="14">
        <v>3784</v>
      </c>
      <c r="V82" s="14">
        <v>3652</v>
      </c>
      <c r="W82" s="14">
        <v>1320</v>
      </c>
      <c r="X82" s="14">
        <v>1320</v>
      </c>
      <c r="Y82" s="14">
        <v>2640</v>
      </c>
      <c r="Z82" s="14">
        <v>0</v>
      </c>
      <c r="AA82" s="14">
        <v>0</v>
      </c>
      <c r="AB82" s="14">
        <v>0</v>
      </c>
      <c r="AC82" s="14">
        <v>0</v>
      </c>
      <c r="AD82" s="14">
        <v>0</v>
      </c>
      <c r="AE82" s="14">
        <v>0</v>
      </c>
      <c r="AF82" s="14">
        <v>0</v>
      </c>
      <c r="AG82" s="14">
        <v>0</v>
      </c>
      <c r="AH82" s="14">
        <v>0</v>
      </c>
      <c r="AI82" s="14">
        <v>0</v>
      </c>
      <c r="AJ82" s="14">
        <v>0</v>
      </c>
      <c r="AK82" s="14">
        <v>0</v>
      </c>
      <c r="AL82" s="14">
        <v>0</v>
      </c>
      <c r="AM82" s="14">
        <v>0</v>
      </c>
      <c r="AN82" s="14">
        <v>0</v>
      </c>
      <c r="AO82" s="14">
        <v>0</v>
      </c>
      <c r="AP82" s="14">
        <v>0</v>
      </c>
      <c r="AQ82" s="14">
        <f t="shared" si="4"/>
        <v>0</v>
      </c>
      <c r="AR82" s="14">
        <v>0</v>
      </c>
      <c r="AS82" s="14">
        <v>0</v>
      </c>
      <c r="AT82" s="14">
        <v>0</v>
      </c>
      <c r="AU82" s="14">
        <v>0</v>
      </c>
      <c r="AV82" s="14">
        <v>0</v>
      </c>
      <c r="AW82" s="14">
        <v>0</v>
      </c>
      <c r="AX82" s="14">
        <v>0</v>
      </c>
      <c r="AY82" s="14">
        <v>0</v>
      </c>
      <c r="AZ82" s="14">
        <v>0</v>
      </c>
      <c r="BA82" s="14">
        <v>0</v>
      </c>
      <c r="BB82" s="14">
        <v>0</v>
      </c>
      <c r="BC82" s="14">
        <v>0</v>
      </c>
      <c r="BD82" s="14">
        <f t="shared" si="5"/>
        <v>0</v>
      </c>
      <c r="BE82" s="14">
        <v>0</v>
      </c>
      <c r="BF82" s="14">
        <v>0</v>
      </c>
      <c r="BG82" s="14">
        <v>0</v>
      </c>
      <c r="BH82" s="14">
        <v>0</v>
      </c>
      <c r="BI82" s="14">
        <v>0</v>
      </c>
      <c r="BJ82" s="14">
        <v>0</v>
      </c>
      <c r="BK82" s="14">
        <v>0</v>
      </c>
      <c r="BL82" s="14">
        <v>0</v>
      </c>
      <c r="BM82" s="14">
        <v>0</v>
      </c>
      <c r="BN82" s="14">
        <v>0</v>
      </c>
      <c r="BO82" s="14">
        <v>0</v>
      </c>
      <c r="BP82" s="14">
        <v>0</v>
      </c>
      <c r="BQ82" s="14">
        <f t="shared" si="12"/>
        <v>0</v>
      </c>
      <c r="BR82" s="14" t="s">
        <v>53</v>
      </c>
      <c r="BS82" s="14" t="s">
        <v>53</v>
      </c>
      <c r="BT82" s="14">
        <v>0</v>
      </c>
      <c r="BU82" s="14">
        <v>0</v>
      </c>
      <c r="BV82" s="14">
        <v>0</v>
      </c>
      <c r="BW82" s="14">
        <v>0</v>
      </c>
      <c r="BX82" s="14"/>
      <c r="BY82" s="14"/>
      <c r="BZ82" s="14"/>
      <c r="CA82" s="14"/>
      <c r="CB82" s="14"/>
      <c r="CC82" s="14"/>
    </row>
    <row r="83" spans="1:81" x14ac:dyDescent="0.2">
      <c r="A83" s="15" t="s">
        <v>68</v>
      </c>
      <c r="B83" s="15" t="s">
        <v>85</v>
      </c>
      <c r="C83" s="16" t="s">
        <v>71</v>
      </c>
      <c r="D83" s="14">
        <v>1100528</v>
      </c>
      <c r="E83" s="14">
        <v>39876</v>
      </c>
      <c r="F83" s="14">
        <v>43952</v>
      </c>
      <c r="G83" s="14">
        <v>58716</v>
      </c>
      <c r="H83" s="14">
        <v>60020</v>
      </c>
      <c r="I83" s="14">
        <v>80060</v>
      </c>
      <c r="J83" s="14">
        <v>89400</v>
      </c>
      <c r="K83" s="14">
        <v>124684</v>
      </c>
      <c r="L83" s="14">
        <v>128588</v>
      </c>
      <c r="M83" s="14">
        <v>116056</v>
      </c>
      <c r="N83" s="14">
        <v>127276</v>
      </c>
      <c r="O83" s="14">
        <v>115520</v>
      </c>
      <c r="P83" s="14">
        <v>116380</v>
      </c>
      <c r="Q83" s="14">
        <v>1547716</v>
      </c>
      <c r="R83" s="14">
        <v>117576</v>
      </c>
      <c r="S83" s="14">
        <v>74704</v>
      </c>
      <c r="T83" s="14">
        <v>105112</v>
      </c>
      <c r="U83" s="14">
        <v>119472</v>
      </c>
      <c r="V83" s="14">
        <v>139980</v>
      </c>
      <c r="W83" s="14">
        <v>135608</v>
      </c>
      <c r="X83" s="14">
        <v>136868</v>
      </c>
      <c r="Y83" s="14">
        <v>136836</v>
      </c>
      <c r="Z83" s="14">
        <v>147088</v>
      </c>
      <c r="AA83" s="14">
        <v>147356</v>
      </c>
      <c r="AB83" s="14">
        <v>134036</v>
      </c>
      <c r="AC83" s="14">
        <v>153080</v>
      </c>
      <c r="AD83" s="14">
        <v>1595547</v>
      </c>
      <c r="AE83" s="14">
        <v>143551</v>
      </c>
      <c r="AF83" s="14">
        <v>127376</v>
      </c>
      <c r="AG83" s="14">
        <v>76132</v>
      </c>
      <c r="AH83" s="14">
        <v>101592</v>
      </c>
      <c r="AI83" s="14">
        <v>97188</v>
      </c>
      <c r="AJ83" s="14">
        <v>154344</v>
      </c>
      <c r="AK83" s="14">
        <v>131164</v>
      </c>
      <c r="AL83" s="14">
        <v>171316</v>
      </c>
      <c r="AM83" s="14">
        <v>142016</v>
      </c>
      <c r="AN83" s="14">
        <v>159968</v>
      </c>
      <c r="AO83" s="14">
        <v>140540</v>
      </c>
      <c r="AP83" s="14">
        <v>150360</v>
      </c>
      <c r="AQ83" s="14">
        <f t="shared" si="4"/>
        <v>1536316</v>
      </c>
      <c r="AR83" s="14">
        <v>132720</v>
      </c>
      <c r="AS83" s="14">
        <v>123280</v>
      </c>
      <c r="AT83" s="14">
        <v>135744</v>
      </c>
      <c r="AU83" s="14">
        <v>109916</v>
      </c>
      <c r="AV83" s="14">
        <v>119644</v>
      </c>
      <c r="AW83" s="14">
        <v>124280</v>
      </c>
      <c r="AX83" s="14">
        <v>101368</v>
      </c>
      <c r="AY83" s="14">
        <v>138308</v>
      </c>
      <c r="AZ83" s="14">
        <v>132744</v>
      </c>
      <c r="BA83" s="14">
        <v>140720</v>
      </c>
      <c r="BB83" s="14">
        <v>142204</v>
      </c>
      <c r="BC83" s="14">
        <v>135388</v>
      </c>
      <c r="BD83" s="14">
        <f t="shared" si="5"/>
        <v>1154624</v>
      </c>
      <c r="BE83" s="14">
        <v>125132</v>
      </c>
      <c r="BF83" s="14">
        <v>68468</v>
      </c>
      <c r="BG83" s="14">
        <v>78962</v>
      </c>
      <c r="BH83" s="14">
        <v>36430</v>
      </c>
      <c r="BI83" s="14">
        <v>80000</v>
      </c>
      <c r="BJ83" s="14">
        <v>77248</v>
      </c>
      <c r="BK83" s="14">
        <v>125480</v>
      </c>
      <c r="BL83" s="14">
        <v>134766</v>
      </c>
      <c r="BM83" s="14">
        <v>130940</v>
      </c>
      <c r="BN83" s="14">
        <v>118888</v>
      </c>
      <c r="BO83" s="14">
        <v>113648</v>
      </c>
      <c r="BP83" s="14">
        <v>64662</v>
      </c>
      <c r="BQ83" s="14">
        <f t="shared" si="12"/>
        <v>726816</v>
      </c>
      <c r="BR83" s="14">
        <v>125504</v>
      </c>
      <c r="BS83" s="14">
        <v>120100</v>
      </c>
      <c r="BT83" s="14">
        <v>115428</v>
      </c>
      <c r="BU83" s="14">
        <v>124348</v>
      </c>
      <c r="BV83" s="14">
        <v>126728</v>
      </c>
      <c r="BW83" s="14">
        <v>114708</v>
      </c>
      <c r="BX83" s="14"/>
      <c r="BY83" s="14"/>
      <c r="BZ83" s="14"/>
      <c r="CA83" s="14"/>
      <c r="CB83" s="14"/>
      <c r="CC83" s="14"/>
    </row>
    <row r="84" spans="1:81" x14ac:dyDescent="0.2">
      <c r="A84" s="15" t="s">
        <v>72</v>
      </c>
      <c r="B84" s="15" t="s">
        <v>85</v>
      </c>
      <c r="C84" s="16" t="s">
        <v>73</v>
      </c>
      <c r="D84" s="14">
        <v>796450</v>
      </c>
      <c r="E84" s="14">
        <v>51960</v>
      </c>
      <c r="F84" s="14">
        <v>59887</v>
      </c>
      <c r="G84" s="14">
        <v>59205</v>
      </c>
      <c r="H84" s="14">
        <v>61661</v>
      </c>
      <c r="I84" s="14">
        <v>57595</v>
      </c>
      <c r="J84" s="14">
        <v>68650</v>
      </c>
      <c r="K84" s="14">
        <v>76161</v>
      </c>
      <c r="L84" s="14">
        <v>78110</v>
      </c>
      <c r="M84" s="14">
        <v>74915</v>
      </c>
      <c r="N84" s="14">
        <v>73999</v>
      </c>
      <c r="O84" s="14">
        <v>68651</v>
      </c>
      <c r="P84" s="14">
        <v>65656</v>
      </c>
      <c r="Q84" s="14">
        <v>770394</v>
      </c>
      <c r="R84" s="14">
        <v>70778</v>
      </c>
      <c r="S84" s="14">
        <v>61523</v>
      </c>
      <c r="T84" s="14">
        <v>67337</v>
      </c>
      <c r="U84" s="14">
        <v>65785</v>
      </c>
      <c r="V84" s="14">
        <v>64955</v>
      </c>
      <c r="W84" s="14">
        <v>60826</v>
      </c>
      <c r="X84" s="14">
        <v>71753</v>
      </c>
      <c r="Y84" s="14">
        <v>74683</v>
      </c>
      <c r="Z84" s="14">
        <v>64073</v>
      </c>
      <c r="AA84" s="14">
        <v>69366</v>
      </c>
      <c r="AB84" s="14">
        <v>41493</v>
      </c>
      <c r="AC84" s="14">
        <v>57822</v>
      </c>
      <c r="AD84" s="14">
        <v>719827</v>
      </c>
      <c r="AE84" s="14">
        <v>46667</v>
      </c>
      <c r="AF84" s="14">
        <v>54405</v>
      </c>
      <c r="AG84" s="14">
        <v>66526</v>
      </c>
      <c r="AH84" s="14">
        <v>52833</v>
      </c>
      <c r="AI84" s="14">
        <v>58136</v>
      </c>
      <c r="AJ84" s="14">
        <v>57165</v>
      </c>
      <c r="AK84" s="14">
        <v>65630</v>
      </c>
      <c r="AL84" s="14">
        <v>69407</v>
      </c>
      <c r="AM84" s="14">
        <v>66327</v>
      </c>
      <c r="AN84" s="14">
        <v>61833</v>
      </c>
      <c r="AO84" s="14">
        <v>67113</v>
      </c>
      <c r="AP84" s="14">
        <v>53785</v>
      </c>
      <c r="AQ84" s="14">
        <f t="shared" ref="AQ84:AQ91" si="13">SUM(AR84:BC84)</f>
        <v>797494</v>
      </c>
      <c r="AR84" s="14">
        <v>58843</v>
      </c>
      <c r="AS84" s="14">
        <v>59373</v>
      </c>
      <c r="AT84" s="14">
        <v>55397</v>
      </c>
      <c r="AU84" s="14">
        <v>64214</v>
      </c>
      <c r="AV84" s="14">
        <v>65604</v>
      </c>
      <c r="AW84" s="14">
        <v>67011</v>
      </c>
      <c r="AX84" s="14">
        <v>69113</v>
      </c>
      <c r="AY84" s="14">
        <v>76419</v>
      </c>
      <c r="AZ84" s="14">
        <v>75952</v>
      </c>
      <c r="BA84" s="14">
        <v>76399</v>
      </c>
      <c r="BB84" s="14">
        <v>71587</v>
      </c>
      <c r="BC84" s="14">
        <v>57582</v>
      </c>
      <c r="BD84" s="14">
        <f t="shared" ref="BD84:BD92" si="14">SUM(BE84:BP84)</f>
        <v>818429</v>
      </c>
      <c r="BE84" s="14">
        <v>66430</v>
      </c>
      <c r="BF84" s="14">
        <v>66962</v>
      </c>
      <c r="BG84" s="14">
        <v>40409</v>
      </c>
      <c r="BH84" s="14">
        <v>71088</v>
      </c>
      <c r="BI84" s="14">
        <v>75191</v>
      </c>
      <c r="BJ84" s="14">
        <v>71841</v>
      </c>
      <c r="BK84" s="14">
        <v>69218</v>
      </c>
      <c r="BL84" s="14">
        <v>73803</v>
      </c>
      <c r="BM84" s="14">
        <v>69638</v>
      </c>
      <c r="BN84" s="14">
        <v>82218</v>
      </c>
      <c r="BO84" s="14">
        <v>73881</v>
      </c>
      <c r="BP84" s="14">
        <v>57750</v>
      </c>
      <c r="BQ84" s="14">
        <f t="shared" si="12"/>
        <v>446238</v>
      </c>
      <c r="BR84" s="14">
        <v>70642</v>
      </c>
      <c r="BS84" s="14">
        <v>60876</v>
      </c>
      <c r="BT84" s="14">
        <v>79515</v>
      </c>
      <c r="BU84" s="14">
        <v>80601</v>
      </c>
      <c r="BV84" s="14">
        <v>82658</v>
      </c>
      <c r="BW84" s="14">
        <v>71946</v>
      </c>
      <c r="BX84" s="14"/>
      <c r="BY84" s="14"/>
      <c r="BZ84" s="14"/>
      <c r="CA84" s="14"/>
      <c r="CB84" s="14"/>
      <c r="CC84" s="14"/>
    </row>
    <row r="85" spans="1:81" x14ac:dyDescent="0.2">
      <c r="A85" s="15" t="s">
        <v>72</v>
      </c>
      <c r="B85" s="15" t="s">
        <v>85</v>
      </c>
      <c r="C85" s="16" t="s">
        <v>74</v>
      </c>
      <c r="D85" s="14">
        <v>298325</v>
      </c>
      <c r="E85" s="14">
        <v>12038</v>
      </c>
      <c r="F85" s="14">
        <v>15421</v>
      </c>
      <c r="G85" s="14">
        <v>24830</v>
      </c>
      <c r="H85" s="14">
        <v>24206</v>
      </c>
      <c r="I85" s="14">
        <v>21349</v>
      </c>
      <c r="J85" s="14">
        <v>28373</v>
      </c>
      <c r="K85" s="14">
        <v>26642</v>
      </c>
      <c r="L85" s="14">
        <v>33287</v>
      </c>
      <c r="M85" s="14">
        <v>30294</v>
      </c>
      <c r="N85" s="14">
        <v>26831</v>
      </c>
      <c r="O85" s="14">
        <v>28417</v>
      </c>
      <c r="P85" s="14">
        <v>26637</v>
      </c>
      <c r="Q85" s="14">
        <v>348772</v>
      </c>
      <c r="R85" s="14">
        <v>30634</v>
      </c>
      <c r="S85" s="14">
        <v>25904</v>
      </c>
      <c r="T85" s="14">
        <v>26945</v>
      </c>
      <c r="U85" s="14">
        <v>26618</v>
      </c>
      <c r="V85" s="14">
        <v>36199</v>
      </c>
      <c r="W85" s="14">
        <v>21453</v>
      </c>
      <c r="X85" s="14">
        <v>30095</v>
      </c>
      <c r="Y85" s="14">
        <v>27898</v>
      </c>
      <c r="Z85" s="14">
        <v>29843</v>
      </c>
      <c r="AA85" s="14">
        <v>30939</v>
      </c>
      <c r="AB85" s="14">
        <v>33564</v>
      </c>
      <c r="AC85" s="14">
        <v>28680</v>
      </c>
      <c r="AD85" s="14">
        <v>287754</v>
      </c>
      <c r="AE85" s="14">
        <v>33068</v>
      </c>
      <c r="AF85" s="14">
        <v>23767</v>
      </c>
      <c r="AG85" s="14">
        <v>24856</v>
      </c>
      <c r="AH85" s="14">
        <v>25351</v>
      </c>
      <c r="AI85" s="14">
        <v>24161</v>
      </c>
      <c r="AJ85" s="14">
        <v>24791</v>
      </c>
      <c r="AK85" s="14">
        <v>17865</v>
      </c>
      <c r="AL85" s="14">
        <v>13160</v>
      </c>
      <c r="AM85" s="14">
        <v>22895</v>
      </c>
      <c r="AN85" s="14">
        <v>33504</v>
      </c>
      <c r="AO85" s="14">
        <v>28274</v>
      </c>
      <c r="AP85" s="14">
        <v>16062</v>
      </c>
      <c r="AQ85" s="14">
        <f t="shared" si="13"/>
        <v>270799</v>
      </c>
      <c r="AR85" s="14">
        <v>27361</v>
      </c>
      <c r="AS85" s="14">
        <v>22733</v>
      </c>
      <c r="AT85" s="14">
        <v>27247</v>
      </c>
      <c r="AU85" s="14">
        <v>11840</v>
      </c>
      <c r="AV85" s="14">
        <v>21917</v>
      </c>
      <c r="AW85" s="14">
        <v>23499</v>
      </c>
      <c r="AX85" s="14">
        <v>25201</v>
      </c>
      <c r="AY85" s="14">
        <v>27534</v>
      </c>
      <c r="AZ85" s="14">
        <v>21762</v>
      </c>
      <c r="BA85" s="14">
        <v>24160</v>
      </c>
      <c r="BB85" s="14">
        <v>15869</v>
      </c>
      <c r="BC85" s="14">
        <v>21676</v>
      </c>
      <c r="BD85" s="14">
        <f t="shared" si="14"/>
        <v>294483</v>
      </c>
      <c r="BE85" s="14">
        <v>22840</v>
      </c>
      <c r="BF85" s="14">
        <v>25849</v>
      </c>
      <c r="BG85" s="14">
        <v>20395</v>
      </c>
      <c r="BH85" s="14">
        <v>19331</v>
      </c>
      <c r="BI85" s="14">
        <v>27277</v>
      </c>
      <c r="BJ85" s="14">
        <v>20682</v>
      </c>
      <c r="BK85" s="14">
        <v>20155</v>
      </c>
      <c r="BL85" s="14">
        <v>24846</v>
      </c>
      <c r="BM85" s="14">
        <v>24973</v>
      </c>
      <c r="BN85" s="14">
        <v>31701</v>
      </c>
      <c r="BO85" s="14">
        <v>28081</v>
      </c>
      <c r="BP85" s="14">
        <v>28353</v>
      </c>
      <c r="BQ85" s="14">
        <f t="shared" si="12"/>
        <v>171202</v>
      </c>
      <c r="BR85" s="14">
        <v>24694</v>
      </c>
      <c r="BS85" s="14">
        <v>27343</v>
      </c>
      <c r="BT85" s="14">
        <v>30499</v>
      </c>
      <c r="BU85" s="14">
        <v>30285</v>
      </c>
      <c r="BV85" s="14">
        <v>28615</v>
      </c>
      <c r="BW85" s="14">
        <v>29766</v>
      </c>
      <c r="BX85" s="14"/>
      <c r="BY85" s="14"/>
      <c r="BZ85" s="14"/>
      <c r="CA85" s="14"/>
      <c r="CB85" s="14"/>
      <c r="CC85" s="14"/>
    </row>
    <row r="86" spans="1:81" x14ac:dyDescent="0.2">
      <c r="A86" s="15" t="s">
        <v>68</v>
      </c>
      <c r="B86" s="15" t="s">
        <v>85</v>
      </c>
      <c r="C86" s="16" t="s">
        <v>75</v>
      </c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>
        <f t="shared" si="13"/>
        <v>0</v>
      </c>
      <c r="AR86" s="14">
        <v>0</v>
      </c>
      <c r="AS86" s="14">
        <v>0</v>
      </c>
      <c r="AT86" s="14">
        <v>0</v>
      </c>
      <c r="AU86" s="14">
        <v>0</v>
      </c>
      <c r="AV86" s="14">
        <v>0</v>
      </c>
      <c r="AW86" s="14">
        <v>0</v>
      </c>
      <c r="AX86" s="14">
        <v>0</v>
      </c>
      <c r="AY86" s="14">
        <v>0</v>
      </c>
      <c r="AZ86" s="14">
        <v>0</v>
      </c>
      <c r="BA86" s="14">
        <v>0</v>
      </c>
      <c r="BB86" s="14">
        <v>0</v>
      </c>
      <c r="BC86" s="14">
        <v>0</v>
      </c>
      <c r="BD86" s="14">
        <f t="shared" si="14"/>
        <v>0</v>
      </c>
      <c r="BE86" s="14">
        <v>0</v>
      </c>
      <c r="BF86" s="14">
        <v>0</v>
      </c>
      <c r="BG86" s="14">
        <v>0</v>
      </c>
      <c r="BH86" s="14">
        <v>0</v>
      </c>
      <c r="BI86" s="14">
        <v>0</v>
      </c>
      <c r="BJ86" s="14">
        <v>0</v>
      </c>
      <c r="BK86" s="14">
        <v>0</v>
      </c>
      <c r="BL86" s="14">
        <v>0</v>
      </c>
      <c r="BM86" s="14">
        <v>0</v>
      </c>
      <c r="BN86" s="14">
        <v>0</v>
      </c>
      <c r="BO86" s="14">
        <v>0</v>
      </c>
      <c r="BP86" s="14">
        <v>0</v>
      </c>
      <c r="BQ86" s="14">
        <f t="shared" si="12"/>
        <v>0</v>
      </c>
      <c r="BR86" s="14" t="s">
        <v>53</v>
      </c>
      <c r="BS86" s="14" t="s">
        <v>53</v>
      </c>
      <c r="BT86" s="14">
        <v>0</v>
      </c>
      <c r="BU86" s="14">
        <v>0</v>
      </c>
      <c r="BV86" s="14">
        <v>0</v>
      </c>
      <c r="BW86" s="14">
        <v>0</v>
      </c>
      <c r="BX86" s="14"/>
      <c r="BY86" s="14"/>
      <c r="BZ86" s="14"/>
      <c r="CA86" s="14"/>
      <c r="CB86" s="14"/>
      <c r="CC86" s="14"/>
    </row>
    <row r="87" spans="1:81" x14ac:dyDescent="0.2">
      <c r="A87" s="15" t="s">
        <v>76</v>
      </c>
      <c r="B87" s="15" t="s">
        <v>85</v>
      </c>
      <c r="C87" s="16" t="s">
        <v>77</v>
      </c>
      <c r="D87" s="14">
        <v>2757822</v>
      </c>
      <c r="E87" s="14">
        <v>209188</v>
      </c>
      <c r="F87" s="14">
        <v>147870</v>
      </c>
      <c r="G87" s="14">
        <v>191456</v>
      </c>
      <c r="H87" s="14">
        <v>203174</v>
      </c>
      <c r="I87" s="14">
        <v>258974</v>
      </c>
      <c r="J87" s="14">
        <v>257114</v>
      </c>
      <c r="K87" s="14">
        <v>281418</v>
      </c>
      <c r="L87" s="14">
        <v>294934</v>
      </c>
      <c r="M87" s="14">
        <v>246450</v>
      </c>
      <c r="N87" s="14">
        <v>228532</v>
      </c>
      <c r="O87" s="14">
        <v>228966</v>
      </c>
      <c r="P87" s="14">
        <v>209746</v>
      </c>
      <c r="Q87" s="14">
        <v>3279366</v>
      </c>
      <c r="R87" s="14">
        <v>244466</v>
      </c>
      <c r="S87" s="14">
        <v>252650</v>
      </c>
      <c r="T87" s="14">
        <v>251534</v>
      </c>
      <c r="U87" s="14">
        <v>242730</v>
      </c>
      <c r="V87" s="14">
        <v>281232</v>
      </c>
      <c r="W87" s="14">
        <v>306652</v>
      </c>
      <c r="X87" s="14">
        <v>291462</v>
      </c>
      <c r="Y87" s="14">
        <v>289664</v>
      </c>
      <c r="Z87" s="14">
        <v>284766</v>
      </c>
      <c r="AA87" s="14">
        <v>278690</v>
      </c>
      <c r="AB87" s="14">
        <v>283092</v>
      </c>
      <c r="AC87" s="14">
        <v>272428</v>
      </c>
      <c r="AD87" s="14">
        <v>3549661</v>
      </c>
      <c r="AE87" s="14">
        <v>279372</v>
      </c>
      <c r="AF87" s="14">
        <v>261268</v>
      </c>
      <c r="AG87" s="14">
        <v>278814</v>
      </c>
      <c r="AH87" s="14">
        <v>305288</v>
      </c>
      <c r="AI87" s="14">
        <v>335296</v>
      </c>
      <c r="AJ87" s="14">
        <v>285350</v>
      </c>
      <c r="AK87" s="14">
        <v>299150</v>
      </c>
      <c r="AL87" s="14">
        <v>303986</v>
      </c>
      <c r="AM87" s="14">
        <v>303986</v>
      </c>
      <c r="AN87" s="14">
        <v>311426</v>
      </c>
      <c r="AO87" s="14">
        <v>291648</v>
      </c>
      <c r="AP87" s="14">
        <v>294077</v>
      </c>
      <c r="AQ87" s="14">
        <f t="shared" si="13"/>
        <v>2762082</v>
      </c>
      <c r="AR87" s="14">
        <v>189968</v>
      </c>
      <c r="AS87" s="14">
        <v>130270</v>
      </c>
      <c r="AT87" s="14">
        <v>173444</v>
      </c>
      <c r="AU87" s="14">
        <v>243135</v>
      </c>
      <c r="AV87" s="14">
        <v>243091</v>
      </c>
      <c r="AW87" s="14">
        <v>285587</v>
      </c>
      <c r="AX87" s="14">
        <v>328064</v>
      </c>
      <c r="AY87" s="14">
        <v>312884</v>
      </c>
      <c r="AZ87" s="14">
        <v>287451</v>
      </c>
      <c r="BA87" s="14">
        <v>261085</v>
      </c>
      <c r="BB87" s="14">
        <v>226460</v>
      </c>
      <c r="BC87" s="14">
        <v>80643</v>
      </c>
      <c r="BD87" s="14">
        <f t="shared" si="14"/>
        <v>2054142</v>
      </c>
      <c r="BE87" s="14">
        <v>122000</v>
      </c>
      <c r="BF87" s="14">
        <v>204748</v>
      </c>
      <c r="BG87" s="14">
        <v>159442</v>
      </c>
      <c r="BH87" s="14">
        <v>290720</v>
      </c>
      <c r="BI87" s="14">
        <v>204549</v>
      </c>
      <c r="BJ87" s="14">
        <v>184435</v>
      </c>
      <c r="BK87" s="14">
        <v>240952</v>
      </c>
      <c r="BL87" s="14">
        <v>263498</v>
      </c>
      <c r="BM87" s="14">
        <v>259990</v>
      </c>
      <c r="BN87" s="14">
        <v>34888</v>
      </c>
      <c r="BO87" s="14">
        <v>0</v>
      </c>
      <c r="BP87" s="14">
        <v>88920</v>
      </c>
      <c r="BQ87" s="14">
        <f t="shared" si="12"/>
        <v>1203919</v>
      </c>
      <c r="BR87" s="14">
        <v>90674</v>
      </c>
      <c r="BS87" s="14">
        <v>170686</v>
      </c>
      <c r="BT87" s="14">
        <v>220860</v>
      </c>
      <c r="BU87" s="14">
        <v>239173</v>
      </c>
      <c r="BV87" s="14">
        <v>257041</v>
      </c>
      <c r="BW87" s="14">
        <v>225485</v>
      </c>
      <c r="BX87" s="14"/>
      <c r="BY87" s="14"/>
      <c r="BZ87" s="14"/>
      <c r="CA87" s="14"/>
      <c r="CB87" s="14"/>
      <c r="CC87" s="14"/>
    </row>
    <row r="88" spans="1:81" x14ac:dyDescent="0.2">
      <c r="A88" s="15" t="s">
        <v>68</v>
      </c>
      <c r="B88" s="15" t="s">
        <v>85</v>
      </c>
      <c r="C88" s="16" t="s">
        <v>78</v>
      </c>
      <c r="D88" s="14">
        <v>2504</v>
      </c>
      <c r="E88" s="14">
        <v>83</v>
      </c>
      <c r="F88" s="14">
        <v>842</v>
      </c>
      <c r="G88" s="14">
        <v>0</v>
      </c>
      <c r="H88" s="14">
        <v>1579</v>
      </c>
      <c r="I88" s="14">
        <v>0</v>
      </c>
      <c r="J88" s="14">
        <v>0</v>
      </c>
      <c r="K88" s="14">
        <v>0</v>
      </c>
      <c r="L88" s="14">
        <v>0</v>
      </c>
      <c r="M88" s="14">
        <v>0</v>
      </c>
      <c r="N88" s="14">
        <v>0</v>
      </c>
      <c r="O88" s="14">
        <v>0</v>
      </c>
      <c r="P88" s="14">
        <v>0</v>
      </c>
      <c r="Q88" s="14">
        <v>0</v>
      </c>
      <c r="R88" s="14">
        <v>0</v>
      </c>
      <c r="S88" s="14">
        <v>0</v>
      </c>
      <c r="T88" s="14">
        <v>0</v>
      </c>
      <c r="U88" s="14">
        <v>0</v>
      </c>
      <c r="V88" s="14">
        <v>0</v>
      </c>
      <c r="W88" s="14">
        <v>0</v>
      </c>
      <c r="X88" s="14">
        <v>0</v>
      </c>
      <c r="Y88" s="14">
        <v>0</v>
      </c>
      <c r="Z88" s="14">
        <v>0</v>
      </c>
      <c r="AA88" s="14">
        <v>0</v>
      </c>
      <c r="AB88" s="14">
        <v>0</v>
      </c>
      <c r="AC88" s="14">
        <v>0</v>
      </c>
      <c r="AD88" s="14">
        <v>22</v>
      </c>
      <c r="AE88" s="14">
        <v>0</v>
      </c>
      <c r="AF88" s="14">
        <v>0</v>
      </c>
      <c r="AG88" s="14">
        <v>0</v>
      </c>
      <c r="AH88" s="14">
        <v>0</v>
      </c>
      <c r="AI88" s="14">
        <v>0</v>
      </c>
      <c r="AJ88" s="14">
        <v>0</v>
      </c>
      <c r="AK88" s="14">
        <v>0</v>
      </c>
      <c r="AL88" s="14">
        <v>22</v>
      </c>
      <c r="AM88" s="14">
        <v>0</v>
      </c>
      <c r="AN88" s="14">
        <v>0</v>
      </c>
      <c r="AO88" s="14">
        <v>0</v>
      </c>
      <c r="AP88" s="14">
        <v>0</v>
      </c>
      <c r="AQ88" s="14">
        <f t="shared" si="13"/>
        <v>0</v>
      </c>
      <c r="AR88" s="14">
        <v>0</v>
      </c>
      <c r="AS88" s="14">
        <v>0</v>
      </c>
      <c r="AT88" s="14">
        <v>0</v>
      </c>
      <c r="AU88" s="14">
        <v>0</v>
      </c>
      <c r="AV88" s="14">
        <v>0</v>
      </c>
      <c r="AW88" s="14">
        <v>0</v>
      </c>
      <c r="AX88" s="14">
        <v>0</v>
      </c>
      <c r="AY88" s="14">
        <v>0</v>
      </c>
      <c r="AZ88" s="14">
        <v>0</v>
      </c>
      <c r="BA88" s="14">
        <v>0</v>
      </c>
      <c r="BB88" s="14">
        <v>0</v>
      </c>
      <c r="BC88" s="14">
        <v>0</v>
      </c>
      <c r="BD88" s="14">
        <f t="shared" si="14"/>
        <v>164</v>
      </c>
      <c r="BE88" s="14">
        <v>0</v>
      </c>
      <c r="BF88" s="14">
        <v>0</v>
      </c>
      <c r="BG88" s="14">
        <v>0</v>
      </c>
      <c r="BH88" s="14">
        <v>0</v>
      </c>
      <c r="BI88" s="14">
        <v>0</v>
      </c>
      <c r="BJ88" s="14">
        <v>0</v>
      </c>
      <c r="BK88" s="14">
        <v>0</v>
      </c>
      <c r="BL88" s="14">
        <v>0</v>
      </c>
      <c r="BM88" s="14">
        <v>0</v>
      </c>
      <c r="BN88" s="14">
        <v>0</v>
      </c>
      <c r="BO88" s="14">
        <v>164</v>
      </c>
      <c r="BP88" s="14">
        <v>0</v>
      </c>
      <c r="BQ88" s="14">
        <f t="shared" si="12"/>
        <v>0</v>
      </c>
      <c r="BR88" s="14" t="s">
        <v>53</v>
      </c>
      <c r="BS88" s="14" t="s">
        <v>53</v>
      </c>
      <c r="BT88" s="14">
        <v>0</v>
      </c>
      <c r="BU88" s="14">
        <v>0</v>
      </c>
      <c r="BV88" s="14">
        <v>0</v>
      </c>
      <c r="BW88" s="14">
        <v>0</v>
      </c>
      <c r="BX88" s="14"/>
      <c r="BY88" s="14"/>
      <c r="BZ88" s="14"/>
      <c r="CA88" s="14"/>
      <c r="CB88" s="14"/>
      <c r="CC88" s="14"/>
    </row>
    <row r="89" spans="1:81" x14ac:dyDescent="0.2">
      <c r="A89" s="15" t="s">
        <v>68</v>
      </c>
      <c r="B89" s="15" t="s">
        <v>85</v>
      </c>
      <c r="C89" s="16" t="s">
        <v>79</v>
      </c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>
        <f t="shared" si="13"/>
        <v>0</v>
      </c>
      <c r="AR89" s="14">
        <v>0</v>
      </c>
      <c r="AS89" s="14">
        <v>0</v>
      </c>
      <c r="AT89" s="14">
        <v>0</v>
      </c>
      <c r="AU89" s="14">
        <v>0</v>
      </c>
      <c r="AV89" s="14">
        <v>0</v>
      </c>
      <c r="AW89" s="14">
        <v>0</v>
      </c>
      <c r="AX89" s="14">
        <v>0</v>
      </c>
      <c r="AY89" s="14">
        <v>0</v>
      </c>
      <c r="AZ89" s="14">
        <v>0</v>
      </c>
      <c r="BA89" s="14">
        <v>0</v>
      </c>
      <c r="BB89" s="14">
        <v>0</v>
      </c>
      <c r="BC89" s="14">
        <v>0</v>
      </c>
      <c r="BD89" s="14">
        <f t="shared" si="14"/>
        <v>0</v>
      </c>
      <c r="BE89" s="14">
        <v>0</v>
      </c>
      <c r="BF89" s="14">
        <v>0</v>
      </c>
      <c r="BG89" s="14">
        <v>0</v>
      </c>
      <c r="BH89" s="14">
        <v>0</v>
      </c>
      <c r="BI89" s="14">
        <v>0</v>
      </c>
      <c r="BJ89" s="14">
        <v>0</v>
      </c>
      <c r="BK89" s="14">
        <v>0</v>
      </c>
      <c r="BL89" s="14">
        <v>0</v>
      </c>
      <c r="BM89" s="14">
        <v>0</v>
      </c>
      <c r="BN89" s="14">
        <v>0</v>
      </c>
      <c r="BO89" s="14">
        <v>0</v>
      </c>
      <c r="BP89" s="14">
        <v>0</v>
      </c>
      <c r="BQ89" s="14">
        <f t="shared" si="12"/>
        <v>0</v>
      </c>
      <c r="BR89" s="14" t="s">
        <v>53</v>
      </c>
      <c r="BS89" s="14" t="s">
        <v>53</v>
      </c>
      <c r="BT89" s="14">
        <v>0</v>
      </c>
      <c r="BU89" s="14">
        <v>0</v>
      </c>
      <c r="BV89" s="14">
        <v>0</v>
      </c>
      <c r="BW89" s="14">
        <v>0</v>
      </c>
      <c r="BX89" s="14"/>
      <c r="BY89" s="14"/>
      <c r="BZ89" s="14"/>
      <c r="CA89" s="14"/>
      <c r="CB89" s="14"/>
      <c r="CC89" s="14"/>
    </row>
    <row r="90" spans="1:81" x14ac:dyDescent="0.2">
      <c r="A90" s="15" t="s">
        <v>76</v>
      </c>
      <c r="B90" s="15" t="s">
        <v>85</v>
      </c>
      <c r="C90" s="16" t="s">
        <v>80</v>
      </c>
      <c r="D90" s="14">
        <v>35025</v>
      </c>
      <c r="E90" s="14">
        <v>2612</v>
      </c>
      <c r="F90" s="14">
        <v>5009</v>
      </c>
      <c r="G90" s="14">
        <v>2874</v>
      </c>
      <c r="H90" s="14">
        <v>3486</v>
      </c>
      <c r="I90" s="14">
        <v>1158</v>
      </c>
      <c r="J90" s="14">
        <v>1164</v>
      </c>
      <c r="K90" s="14">
        <v>4039</v>
      </c>
      <c r="L90" s="14">
        <v>3467</v>
      </c>
      <c r="M90" s="14">
        <v>2319</v>
      </c>
      <c r="N90" s="14">
        <v>4666</v>
      </c>
      <c r="O90" s="14">
        <v>2088</v>
      </c>
      <c r="P90" s="14">
        <v>2143</v>
      </c>
      <c r="Q90" s="14">
        <v>76646</v>
      </c>
      <c r="R90" s="14">
        <v>1043</v>
      </c>
      <c r="S90" s="14">
        <v>2309</v>
      </c>
      <c r="T90" s="14">
        <v>4224</v>
      </c>
      <c r="U90" s="14">
        <v>5683</v>
      </c>
      <c r="V90" s="14">
        <v>7299</v>
      </c>
      <c r="W90" s="14">
        <v>7441</v>
      </c>
      <c r="X90" s="14">
        <v>7633</v>
      </c>
      <c r="Y90" s="14">
        <v>9004</v>
      </c>
      <c r="Z90" s="14">
        <v>8880</v>
      </c>
      <c r="AA90" s="14">
        <v>8750</v>
      </c>
      <c r="AB90" s="14">
        <v>7409</v>
      </c>
      <c r="AC90" s="14">
        <v>6971</v>
      </c>
      <c r="AD90" s="14">
        <v>88898</v>
      </c>
      <c r="AE90" s="14">
        <v>7439</v>
      </c>
      <c r="AF90" s="14">
        <v>4553</v>
      </c>
      <c r="AG90" s="14">
        <v>6732</v>
      </c>
      <c r="AH90" s="14">
        <v>6331</v>
      </c>
      <c r="AI90" s="14">
        <v>9285</v>
      </c>
      <c r="AJ90" s="14">
        <v>9151</v>
      </c>
      <c r="AK90" s="14">
        <v>11051</v>
      </c>
      <c r="AL90" s="14">
        <v>10118</v>
      </c>
      <c r="AM90" s="14">
        <v>5706</v>
      </c>
      <c r="AN90" s="14">
        <v>4859</v>
      </c>
      <c r="AO90" s="14">
        <v>6126</v>
      </c>
      <c r="AP90" s="14">
        <v>7547</v>
      </c>
      <c r="AQ90" s="14">
        <f t="shared" si="13"/>
        <v>81619</v>
      </c>
      <c r="AR90" s="14">
        <v>6947</v>
      </c>
      <c r="AS90" s="14">
        <v>7858</v>
      </c>
      <c r="AT90" s="14">
        <v>3035</v>
      </c>
      <c r="AU90" s="14">
        <v>6104</v>
      </c>
      <c r="AV90" s="14">
        <v>7350</v>
      </c>
      <c r="AW90" s="14">
        <v>10014</v>
      </c>
      <c r="AX90" s="14">
        <v>7700</v>
      </c>
      <c r="AY90" s="14">
        <v>8932</v>
      </c>
      <c r="AZ90" s="14">
        <v>7567</v>
      </c>
      <c r="BA90" s="14">
        <v>9955</v>
      </c>
      <c r="BB90" s="14">
        <v>4971</v>
      </c>
      <c r="BC90" s="14">
        <v>1186</v>
      </c>
      <c r="BD90" s="14">
        <f t="shared" si="14"/>
        <v>42491</v>
      </c>
      <c r="BE90" s="14">
        <v>6817</v>
      </c>
      <c r="BF90" s="14">
        <v>982</v>
      </c>
      <c r="BG90" s="14">
        <v>7868</v>
      </c>
      <c r="BH90" s="14">
        <v>6557</v>
      </c>
      <c r="BI90" s="14">
        <v>1583</v>
      </c>
      <c r="BJ90" s="14">
        <v>2681</v>
      </c>
      <c r="BK90" s="14">
        <v>4200</v>
      </c>
      <c r="BL90" s="14">
        <v>1497</v>
      </c>
      <c r="BM90" s="14">
        <v>1928</v>
      </c>
      <c r="BN90" s="14">
        <v>0</v>
      </c>
      <c r="BO90" s="14">
        <v>3602</v>
      </c>
      <c r="BP90" s="14">
        <v>4776</v>
      </c>
      <c r="BQ90" s="14">
        <f t="shared" si="12"/>
        <v>32507</v>
      </c>
      <c r="BR90" s="14">
        <v>3569</v>
      </c>
      <c r="BS90" s="14">
        <v>1165</v>
      </c>
      <c r="BT90" s="14">
        <v>6561</v>
      </c>
      <c r="BU90" s="14">
        <v>5265</v>
      </c>
      <c r="BV90" s="14">
        <v>8892</v>
      </c>
      <c r="BW90" s="14">
        <v>7055</v>
      </c>
      <c r="BX90" s="14"/>
      <c r="BY90" s="14"/>
      <c r="BZ90" s="14"/>
      <c r="CA90" s="14"/>
      <c r="CB90" s="14"/>
      <c r="CC90" s="14"/>
    </row>
    <row r="91" spans="1:81" x14ac:dyDescent="0.2">
      <c r="A91" s="22" t="s">
        <v>81</v>
      </c>
      <c r="B91" s="22" t="s">
        <v>85</v>
      </c>
      <c r="C91" s="23" t="s">
        <v>82</v>
      </c>
      <c r="D91" s="24">
        <v>3330407</v>
      </c>
      <c r="E91" s="24">
        <v>245291</v>
      </c>
      <c r="F91" s="24">
        <v>280882</v>
      </c>
      <c r="G91" s="24">
        <v>294064</v>
      </c>
      <c r="H91" s="24">
        <v>269532</v>
      </c>
      <c r="I91" s="24">
        <v>271717</v>
      </c>
      <c r="J91" s="24">
        <v>292237</v>
      </c>
      <c r="K91" s="24">
        <v>300248</v>
      </c>
      <c r="L91" s="24">
        <v>301858</v>
      </c>
      <c r="M91" s="24">
        <v>283621</v>
      </c>
      <c r="N91" s="24">
        <v>288648</v>
      </c>
      <c r="O91" s="24">
        <v>269579</v>
      </c>
      <c r="P91" s="24">
        <v>232730</v>
      </c>
      <c r="Q91" s="24">
        <v>3418571</v>
      </c>
      <c r="R91" s="24">
        <v>247354</v>
      </c>
      <c r="S91" s="24">
        <v>229652</v>
      </c>
      <c r="T91" s="24">
        <v>254237</v>
      </c>
      <c r="U91" s="24">
        <v>241363</v>
      </c>
      <c r="V91" s="24">
        <v>273906</v>
      </c>
      <c r="W91" s="24">
        <v>261336</v>
      </c>
      <c r="X91" s="24">
        <v>328932</v>
      </c>
      <c r="Y91" s="24">
        <v>334532</v>
      </c>
      <c r="Z91" s="24">
        <v>329464</v>
      </c>
      <c r="AA91" s="24">
        <v>351464</v>
      </c>
      <c r="AB91" s="24">
        <v>290241</v>
      </c>
      <c r="AC91" s="24">
        <v>276090</v>
      </c>
      <c r="AD91" s="24">
        <v>3315739</v>
      </c>
      <c r="AE91" s="24">
        <v>263429</v>
      </c>
      <c r="AF91" s="24">
        <v>286309</v>
      </c>
      <c r="AG91" s="24">
        <v>305231</v>
      </c>
      <c r="AH91" s="24">
        <v>256039</v>
      </c>
      <c r="AI91" s="24">
        <v>245282</v>
      </c>
      <c r="AJ91" s="24">
        <v>276261</v>
      </c>
      <c r="AK91" s="24">
        <v>295019</v>
      </c>
      <c r="AL91" s="24">
        <v>290274</v>
      </c>
      <c r="AM91" s="24">
        <v>282039</v>
      </c>
      <c r="AN91" s="24">
        <v>280039</v>
      </c>
      <c r="AO91" s="24">
        <v>265962</v>
      </c>
      <c r="AP91" s="24">
        <v>269855</v>
      </c>
      <c r="AQ91" s="24">
        <f t="shared" si="13"/>
        <v>3593531</v>
      </c>
      <c r="AR91" s="24">
        <v>271747</v>
      </c>
      <c r="AS91" s="24">
        <v>272492</v>
      </c>
      <c r="AT91" s="24">
        <v>287422</v>
      </c>
      <c r="AU91" s="24">
        <v>305569</v>
      </c>
      <c r="AV91" s="24">
        <v>301968</v>
      </c>
      <c r="AW91" s="24">
        <v>302250</v>
      </c>
      <c r="AX91" s="24">
        <v>321621</v>
      </c>
      <c r="AY91" s="24">
        <v>330035</v>
      </c>
      <c r="AZ91" s="24">
        <v>305886</v>
      </c>
      <c r="BA91" s="24">
        <v>325286</v>
      </c>
      <c r="BB91" s="24">
        <v>288994</v>
      </c>
      <c r="BC91" s="24">
        <v>280261</v>
      </c>
      <c r="BD91" s="24">
        <f t="shared" si="14"/>
        <v>2968324</v>
      </c>
      <c r="BE91" s="24">
        <v>280787</v>
      </c>
      <c r="BF91" s="24">
        <v>276657</v>
      </c>
      <c r="BG91" s="24">
        <v>172076</v>
      </c>
      <c r="BH91" s="24">
        <v>200985</v>
      </c>
      <c r="BI91" s="24">
        <v>225547</v>
      </c>
      <c r="BJ91" s="24">
        <v>246580</v>
      </c>
      <c r="BK91" s="24">
        <v>259773</v>
      </c>
      <c r="BL91" s="24">
        <v>256766</v>
      </c>
      <c r="BM91" s="24">
        <v>262115</v>
      </c>
      <c r="BN91" s="24">
        <v>276702</v>
      </c>
      <c r="BO91" s="24">
        <v>268245</v>
      </c>
      <c r="BP91" s="24">
        <v>242091</v>
      </c>
      <c r="BQ91" s="24">
        <f t="shared" si="12"/>
        <v>1585739</v>
      </c>
      <c r="BR91" s="24">
        <v>259873</v>
      </c>
      <c r="BS91" s="24">
        <v>266788</v>
      </c>
      <c r="BT91" s="24">
        <v>272177</v>
      </c>
      <c r="BU91" s="24">
        <v>247654</v>
      </c>
      <c r="BV91" s="24">
        <v>281951</v>
      </c>
      <c r="BW91" s="24">
        <v>257296</v>
      </c>
      <c r="BX91" s="24"/>
      <c r="BY91" s="24"/>
      <c r="BZ91" s="24"/>
      <c r="CA91" s="24"/>
      <c r="CB91" s="24"/>
      <c r="CC91" s="24"/>
    </row>
    <row r="92" spans="1:81" x14ac:dyDescent="0.2">
      <c r="A92" s="22"/>
      <c r="B92" s="22" t="s">
        <v>85</v>
      </c>
      <c r="C92" s="23" t="s">
        <v>83</v>
      </c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>
        <v>0</v>
      </c>
      <c r="AS92" s="24">
        <v>0</v>
      </c>
      <c r="AT92" s="24">
        <v>0</v>
      </c>
      <c r="AU92" s="24">
        <v>0</v>
      </c>
      <c r="AV92" s="24">
        <v>0</v>
      </c>
      <c r="AW92" s="24">
        <v>0</v>
      </c>
      <c r="AX92" s="24">
        <v>0</v>
      </c>
      <c r="AY92" s="24">
        <v>0</v>
      </c>
      <c r="AZ92" s="24">
        <v>0</v>
      </c>
      <c r="BA92" s="24">
        <v>0</v>
      </c>
      <c r="BB92" s="24">
        <v>0</v>
      </c>
      <c r="BC92" s="24">
        <v>0</v>
      </c>
      <c r="BD92" s="24">
        <f t="shared" si="14"/>
        <v>0</v>
      </c>
      <c r="BE92" s="24">
        <v>0</v>
      </c>
      <c r="BF92" s="24">
        <v>0</v>
      </c>
      <c r="BG92" s="24">
        <v>0</v>
      </c>
      <c r="BH92" s="24">
        <v>0</v>
      </c>
      <c r="BI92" s="24">
        <v>0</v>
      </c>
      <c r="BJ92" s="24">
        <v>0</v>
      </c>
      <c r="BK92" s="24">
        <v>0</v>
      </c>
      <c r="BL92" s="24">
        <v>0</v>
      </c>
      <c r="BM92" s="24">
        <v>0</v>
      </c>
      <c r="BN92" s="24">
        <v>0</v>
      </c>
      <c r="BO92" s="24">
        <v>0</v>
      </c>
      <c r="BP92" s="24">
        <v>0</v>
      </c>
      <c r="BQ92" s="24">
        <f t="shared" si="12"/>
        <v>0</v>
      </c>
      <c r="BR92" s="24" t="s">
        <v>53</v>
      </c>
      <c r="BS92" s="24" t="s">
        <v>53</v>
      </c>
      <c r="BT92" s="24">
        <v>0</v>
      </c>
      <c r="BU92" s="24">
        <v>0</v>
      </c>
      <c r="BV92" s="24">
        <v>0</v>
      </c>
      <c r="BW92" s="24">
        <v>0</v>
      </c>
      <c r="BX92" s="24"/>
      <c r="BY92" s="24"/>
      <c r="BZ92" s="24"/>
      <c r="CA92" s="24"/>
      <c r="CB92" s="24"/>
      <c r="CC92" s="24"/>
    </row>
    <row r="93" spans="1:81" x14ac:dyDescent="0.2">
      <c r="AW93" s="13">
        <v>0</v>
      </c>
      <c r="AX93" s="13">
        <v>0</v>
      </c>
      <c r="BE93" s="13">
        <v>0</v>
      </c>
      <c r="BF93" s="13">
        <v>0</v>
      </c>
      <c r="BG93" s="14">
        <v>0</v>
      </c>
      <c r="BH93" s="14">
        <v>0</v>
      </c>
      <c r="BI93" s="14">
        <v>0</v>
      </c>
      <c r="BJ93" s="14">
        <v>0</v>
      </c>
      <c r="BK93" s="14">
        <v>0</v>
      </c>
      <c r="BL93" s="14">
        <v>0</v>
      </c>
      <c r="BM93" s="14">
        <v>0</v>
      </c>
      <c r="BN93" s="14">
        <v>0</v>
      </c>
      <c r="BO93" s="14">
        <v>0</v>
      </c>
      <c r="BT93" s="14"/>
      <c r="BU93" s="14"/>
      <c r="BV93" s="14"/>
      <c r="BW93" s="14" t="s">
        <v>222</v>
      </c>
      <c r="BX93" s="14"/>
      <c r="BY93" s="14"/>
      <c r="BZ93" s="14"/>
      <c r="CA93" s="14"/>
      <c r="CB93" s="14"/>
      <c r="CC93" s="14"/>
    </row>
    <row r="94" spans="1:81" x14ac:dyDescent="0.2">
      <c r="BW94" s="13" t="s">
        <v>222</v>
      </c>
    </row>
    <row r="95" spans="1:81" x14ac:dyDescent="0.2">
      <c r="BW95" s="13" t="s">
        <v>222</v>
      </c>
    </row>
    <row r="96" spans="1:81" x14ac:dyDescent="0.2">
      <c r="BW96" s="13" t="s">
        <v>222</v>
      </c>
    </row>
    <row r="97" spans="75:75" x14ac:dyDescent="0.2">
      <c r="BW97" s="13" t="s">
        <v>222</v>
      </c>
    </row>
    <row r="98" spans="75:75" x14ac:dyDescent="0.2">
      <c r="BW98" s="13" t="s">
        <v>222</v>
      </c>
    </row>
    <row r="99" spans="75:75" x14ac:dyDescent="0.2">
      <c r="BW99" s="13" t="s">
        <v>222</v>
      </c>
    </row>
    <row r="100" spans="75:75" x14ac:dyDescent="0.2">
      <c r="BW100" s="13" t="s">
        <v>222</v>
      </c>
    </row>
  </sheetData>
  <autoFilter ref="A14:BC93" xr:uid="{00000000-0009-0000-0000-000002000000}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ilha4">
    <tabColor rgb="FFFF0000"/>
  </sheetPr>
  <dimension ref="A1:CC100"/>
  <sheetViews>
    <sheetView showGridLines="0" topLeftCell="BJ2" workbookViewId="0"/>
  </sheetViews>
  <sheetFormatPr defaultColWidth="9.140625" defaultRowHeight="11.25" x14ac:dyDescent="0.2"/>
  <cols>
    <col min="1" max="3" width="20.7109375" style="13" customWidth="1"/>
    <col min="4" max="56" width="9.7109375" style="13" customWidth="1"/>
    <col min="57" max="57" width="9.140625" style="13" customWidth="1"/>
    <col min="58" max="58" width="9.140625" style="13"/>
    <col min="59" max="68" width="9" style="14" bestFit="1" customWidth="1"/>
    <col min="69" max="69" width="9.85546875" style="13" bestFit="1" customWidth="1"/>
    <col min="70" max="16384" width="9.140625" style="13"/>
  </cols>
  <sheetData>
    <row r="1" spans="1:81" ht="15" x14ac:dyDescent="0.25">
      <c r="B1" s="13" t="s">
        <v>0</v>
      </c>
      <c r="C1" s="13" t="s">
        <v>1</v>
      </c>
      <c r="BF1"/>
      <c r="BG1" s="25"/>
      <c r="BH1" s="25"/>
      <c r="BI1" s="25"/>
      <c r="BJ1" s="25"/>
      <c r="BK1" s="25"/>
      <c r="BL1" s="25"/>
      <c r="BM1" s="25"/>
      <c r="BN1" s="25"/>
      <c r="BO1" s="25"/>
      <c r="BP1" s="25"/>
    </row>
    <row r="2" spans="1:81" ht="15" x14ac:dyDescent="0.25">
      <c r="B2" s="13" t="s">
        <v>2</v>
      </c>
      <c r="C2" s="13" t="s">
        <v>3</v>
      </c>
      <c r="BF2"/>
      <c r="BG2" s="25"/>
      <c r="BH2" s="25"/>
      <c r="BI2" s="25"/>
      <c r="BJ2" s="25"/>
      <c r="BK2" s="25"/>
      <c r="BL2" s="25"/>
      <c r="BM2" s="25"/>
      <c r="BN2" s="25"/>
      <c r="BO2" s="25"/>
      <c r="BP2" s="25"/>
    </row>
    <row r="3" spans="1:81" ht="15" x14ac:dyDescent="0.25">
      <c r="B3" s="13" t="s">
        <v>4</v>
      </c>
      <c r="BF3"/>
      <c r="BG3" s="25"/>
      <c r="BH3" s="25"/>
      <c r="BI3" s="25"/>
      <c r="BJ3" s="25"/>
      <c r="BK3" s="25"/>
      <c r="BL3" s="25"/>
      <c r="BM3" s="25"/>
      <c r="BN3" s="25"/>
      <c r="BO3" s="25"/>
      <c r="BP3" s="25"/>
    </row>
    <row r="4" spans="1:81" ht="15" x14ac:dyDescent="0.25">
      <c r="B4" s="13" t="s">
        <v>6</v>
      </c>
      <c r="C4" s="13" t="s">
        <v>120</v>
      </c>
      <c r="BF4"/>
      <c r="BG4" s="25"/>
      <c r="BH4" s="25"/>
      <c r="BI4" s="25"/>
      <c r="BJ4" s="25"/>
      <c r="BK4" s="25"/>
      <c r="BL4" s="25"/>
      <c r="BM4" s="25"/>
      <c r="BN4" s="25"/>
      <c r="BO4" s="25"/>
      <c r="BP4" s="25"/>
    </row>
    <row r="5" spans="1:81" ht="15" x14ac:dyDescent="0.25">
      <c r="B5" s="13" t="s">
        <v>8</v>
      </c>
      <c r="C5" s="13" t="s">
        <v>9</v>
      </c>
      <c r="BF5"/>
      <c r="BG5" s="25"/>
      <c r="BH5" s="25"/>
      <c r="BI5" s="25"/>
      <c r="BJ5" s="25"/>
      <c r="BK5" s="25"/>
      <c r="BL5" s="25"/>
      <c r="BM5" s="25"/>
      <c r="BN5" s="25"/>
      <c r="BO5" s="25"/>
      <c r="BP5" s="25"/>
    </row>
    <row r="6" spans="1:81" ht="15" x14ac:dyDescent="0.25">
      <c r="B6" s="13" t="s">
        <v>10</v>
      </c>
      <c r="C6" s="13" t="s">
        <v>11</v>
      </c>
      <c r="BF6"/>
      <c r="BG6" s="25"/>
      <c r="BH6" s="25"/>
      <c r="BI6" s="25"/>
      <c r="BJ6" s="25"/>
      <c r="BK6" s="25"/>
      <c r="BL6" s="25"/>
      <c r="BM6" s="25"/>
      <c r="BN6" s="25"/>
      <c r="BO6" s="25"/>
      <c r="BP6" s="25"/>
    </row>
    <row r="7" spans="1:81" ht="15" x14ac:dyDescent="0.25">
      <c r="B7" s="13" t="s">
        <v>12</v>
      </c>
      <c r="C7" s="13" t="s">
        <v>13</v>
      </c>
      <c r="BF7"/>
      <c r="BG7" s="25"/>
      <c r="BH7" s="25"/>
      <c r="BI7" s="25"/>
      <c r="BJ7" s="25"/>
      <c r="BK7" s="25"/>
      <c r="BL7" s="25"/>
      <c r="BM7" s="25"/>
      <c r="BN7" s="25"/>
      <c r="BO7" s="25"/>
      <c r="BP7" s="25"/>
    </row>
    <row r="8" spans="1:81" ht="15" x14ac:dyDescent="0.25">
      <c r="B8" s="13" t="s">
        <v>14</v>
      </c>
      <c r="C8" s="13" t="s">
        <v>15</v>
      </c>
      <c r="BF8"/>
      <c r="BG8" s="25"/>
      <c r="BH8" s="25"/>
      <c r="BI8" s="25"/>
      <c r="BJ8" s="25"/>
      <c r="BK8" s="25"/>
      <c r="BL8" s="25"/>
      <c r="BM8" s="25"/>
      <c r="BN8" s="25"/>
      <c r="BO8" s="25"/>
      <c r="BP8" s="25"/>
    </row>
    <row r="9" spans="1:81" ht="15" x14ac:dyDescent="0.25">
      <c r="B9" s="13" t="s">
        <v>16</v>
      </c>
      <c r="C9" s="13" t="s">
        <v>17</v>
      </c>
      <c r="BF9"/>
      <c r="BG9" s="25"/>
      <c r="BH9" s="25"/>
      <c r="BI9" s="25"/>
      <c r="BJ9" s="25"/>
      <c r="BK9" s="25"/>
      <c r="BL9" s="25"/>
      <c r="BM9" s="25"/>
      <c r="BN9" s="25"/>
      <c r="BO9" s="25"/>
      <c r="BP9" s="25"/>
    </row>
    <row r="10" spans="1:81" ht="15" x14ac:dyDescent="0.25">
      <c r="B10" s="13" t="s">
        <v>18</v>
      </c>
      <c r="C10" s="13" t="s">
        <v>19</v>
      </c>
      <c r="AQ10" s="32">
        <f>SUM(AQ21:AQ27)</f>
        <v>34986351</v>
      </c>
      <c r="BF10"/>
      <c r="BG10" s="25"/>
      <c r="BH10" s="25"/>
      <c r="BI10" s="25"/>
      <c r="BJ10" s="25"/>
      <c r="BK10" s="25"/>
      <c r="BL10" s="25"/>
      <c r="BM10" s="25"/>
      <c r="BN10" s="25"/>
      <c r="BO10" s="25"/>
      <c r="BP10" s="25"/>
    </row>
    <row r="11" spans="1:81" ht="15" x14ac:dyDescent="0.25">
      <c r="B11" s="13" t="s">
        <v>20</v>
      </c>
      <c r="C11" s="13" t="s">
        <v>21</v>
      </c>
      <c r="D11" s="32">
        <f>D15/1000</f>
        <v>42839.826999999997</v>
      </c>
      <c r="AQ11" s="32">
        <f>AQ10-AQ19</f>
        <v>0</v>
      </c>
      <c r="BF11"/>
      <c r="BG11" s="25"/>
      <c r="BH11" s="25"/>
      <c r="BI11" s="25"/>
      <c r="BJ11" s="25"/>
      <c r="BK11" s="25"/>
      <c r="BL11" s="25"/>
      <c r="BM11" s="25"/>
      <c r="BN11" s="25"/>
      <c r="BO11" s="25"/>
      <c r="BP11" s="25"/>
    </row>
    <row r="12" spans="1:81" ht="15" x14ac:dyDescent="0.25">
      <c r="BF12"/>
      <c r="BG12" s="25"/>
      <c r="BH12" s="25"/>
      <c r="BI12" s="25"/>
      <c r="BJ12" s="25"/>
      <c r="BK12" s="25"/>
      <c r="BL12" s="25"/>
      <c r="BM12" s="25"/>
      <c r="BN12" s="25"/>
      <c r="BO12" s="25"/>
      <c r="BP12" s="25"/>
    </row>
    <row r="13" spans="1:81" x14ac:dyDescent="0.2">
      <c r="D13" s="13" t="s">
        <v>22</v>
      </c>
      <c r="E13" s="13" t="s">
        <v>22</v>
      </c>
      <c r="F13" s="13" t="s">
        <v>22</v>
      </c>
      <c r="G13" s="13" t="s">
        <v>22</v>
      </c>
      <c r="H13" s="13" t="s">
        <v>22</v>
      </c>
      <c r="I13" s="13" t="s">
        <v>22</v>
      </c>
      <c r="J13" s="13" t="s">
        <v>22</v>
      </c>
      <c r="K13" s="13" t="s">
        <v>22</v>
      </c>
      <c r="L13" s="13" t="s">
        <v>22</v>
      </c>
      <c r="M13" s="13" t="s">
        <v>22</v>
      </c>
      <c r="N13" s="13" t="s">
        <v>22</v>
      </c>
      <c r="O13" s="13" t="s">
        <v>22</v>
      </c>
      <c r="P13" s="13" t="s">
        <v>22</v>
      </c>
      <c r="Q13" s="13" t="s">
        <v>23</v>
      </c>
      <c r="R13" s="13" t="s">
        <v>23</v>
      </c>
      <c r="S13" s="13" t="s">
        <v>23</v>
      </c>
      <c r="T13" s="13" t="s">
        <v>23</v>
      </c>
      <c r="U13" s="13" t="s">
        <v>23</v>
      </c>
      <c r="V13" s="13" t="s">
        <v>23</v>
      </c>
      <c r="W13" s="13" t="s">
        <v>23</v>
      </c>
      <c r="X13" s="13" t="s">
        <v>23</v>
      </c>
      <c r="Y13" s="13" t="s">
        <v>23</v>
      </c>
      <c r="Z13" s="13" t="s">
        <v>23</v>
      </c>
      <c r="AA13" s="13" t="s">
        <v>23</v>
      </c>
      <c r="AB13" s="13" t="s">
        <v>23</v>
      </c>
      <c r="AC13" s="13" t="s">
        <v>23</v>
      </c>
      <c r="AD13" s="13" t="s">
        <v>24</v>
      </c>
      <c r="AE13" s="13" t="s">
        <v>24</v>
      </c>
      <c r="AF13" s="13" t="s">
        <v>24</v>
      </c>
      <c r="AG13" s="13" t="s">
        <v>24</v>
      </c>
      <c r="AH13" s="13" t="s">
        <v>24</v>
      </c>
      <c r="AI13" s="13" t="s">
        <v>24</v>
      </c>
      <c r="AJ13" s="13" t="s">
        <v>24</v>
      </c>
      <c r="AK13" s="13" t="s">
        <v>24</v>
      </c>
      <c r="AL13" s="13" t="s">
        <v>24</v>
      </c>
      <c r="AM13" s="13" t="s">
        <v>24</v>
      </c>
      <c r="AN13" s="13" t="s">
        <v>24</v>
      </c>
      <c r="AO13" s="13" t="s">
        <v>24</v>
      </c>
      <c r="AP13" s="13" t="s">
        <v>24</v>
      </c>
      <c r="AQ13" s="13" t="s">
        <v>5</v>
      </c>
      <c r="AR13" s="13" t="s">
        <v>5</v>
      </c>
      <c r="AS13" s="13" t="s">
        <v>5</v>
      </c>
      <c r="AT13" s="13" t="s">
        <v>5</v>
      </c>
      <c r="AU13" s="13" t="s">
        <v>5</v>
      </c>
      <c r="AV13" s="13" t="s">
        <v>5</v>
      </c>
      <c r="AW13" s="13" t="s">
        <v>5</v>
      </c>
      <c r="AX13" s="13" t="s">
        <v>5</v>
      </c>
      <c r="AY13" s="13" t="s">
        <v>5</v>
      </c>
      <c r="AZ13" s="13" t="s">
        <v>5</v>
      </c>
      <c r="BA13" s="13" t="s">
        <v>5</v>
      </c>
      <c r="BB13" s="13" t="s">
        <v>5</v>
      </c>
      <c r="BC13" s="13" t="s">
        <v>5</v>
      </c>
      <c r="BD13" s="13">
        <v>2020</v>
      </c>
      <c r="BE13" s="13">
        <v>2020</v>
      </c>
      <c r="BF13" s="13">
        <v>2020</v>
      </c>
      <c r="BG13" s="13">
        <v>2020</v>
      </c>
      <c r="BH13" s="13">
        <v>2020</v>
      </c>
      <c r="BI13" s="13">
        <v>2020</v>
      </c>
      <c r="BJ13" s="13">
        <v>2020</v>
      </c>
      <c r="BK13" s="13">
        <v>2020</v>
      </c>
      <c r="BL13" s="13">
        <v>2020</v>
      </c>
      <c r="BM13" s="13">
        <v>2020</v>
      </c>
      <c r="BN13" s="13">
        <v>2020</v>
      </c>
      <c r="BO13" s="13">
        <v>2020</v>
      </c>
      <c r="BP13" s="13">
        <v>2020</v>
      </c>
      <c r="BQ13" s="13">
        <v>2021</v>
      </c>
      <c r="BR13" s="13">
        <v>2021</v>
      </c>
      <c r="BS13" s="13">
        <v>2021</v>
      </c>
      <c r="BT13" s="13">
        <v>2021</v>
      </c>
      <c r="BU13" s="13">
        <v>2021</v>
      </c>
      <c r="BV13" s="13">
        <v>2021</v>
      </c>
      <c r="BW13" s="13">
        <v>2021</v>
      </c>
      <c r="BX13" s="13">
        <v>2021</v>
      </c>
      <c r="BY13" s="13">
        <v>2021</v>
      </c>
      <c r="BZ13" s="13">
        <v>2021</v>
      </c>
      <c r="CA13" s="13">
        <v>2021</v>
      </c>
      <c r="CB13" s="13">
        <v>2021</v>
      </c>
      <c r="CC13" s="13">
        <v>2021</v>
      </c>
    </row>
    <row r="14" spans="1:81" x14ac:dyDescent="0.2">
      <c r="A14" s="17" t="s">
        <v>86</v>
      </c>
      <c r="B14" s="17" t="s">
        <v>87</v>
      </c>
      <c r="C14" s="17" t="s">
        <v>88</v>
      </c>
      <c r="D14" s="17" t="s">
        <v>89</v>
      </c>
      <c r="E14" s="17" t="s">
        <v>90</v>
      </c>
      <c r="F14" s="17" t="s">
        <v>91</v>
      </c>
      <c r="G14" s="17" t="s">
        <v>92</v>
      </c>
      <c r="H14" s="17" t="s">
        <v>93</v>
      </c>
      <c r="I14" s="17" t="s">
        <v>94</v>
      </c>
      <c r="J14" s="17" t="s">
        <v>95</v>
      </c>
      <c r="K14" s="17" t="s">
        <v>96</v>
      </c>
      <c r="L14" s="17" t="s">
        <v>97</v>
      </c>
      <c r="M14" s="17" t="s">
        <v>98</v>
      </c>
      <c r="N14" s="17" t="s">
        <v>99</v>
      </c>
      <c r="O14" s="17" t="s">
        <v>100</v>
      </c>
      <c r="P14" s="17" t="s">
        <v>101</v>
      </c>
      <c r="Q14" s="17" t="s">
        <v>89</v>
      </c>
      <c r="R14" s="17" t="s">
        <v>90</v>
      </c>
      <c r="S14" s="17" t="s">
        <v>91</v>
      </c>
      <c r="T14" s="17" t="s">
        <v>92</v>
      </c>
      <c r="U14" s="17" t="s">
        <v>93</v>
      </c>
      <c r="V14" s="17" t="s">
        <v>94</v>
      </c>
      <c r="W14" s="17" t="s">
        <v>95</v>
      </c>
      <c r="X14" s="17" t="s">
        <v>96</v>
      </c>
      <c r="Y14" s="17" t="s">
        <v>97</v>
      </c>
      <c r="Z14" s="17" t="s">
        <v>98</v>
      </c>
      <c r="AA14" s="17" t="s">
        <v>99</v>
      </c>
      <c r="AB14" s="17" t="s">
        <v>100</v>
      </c>
      <c r="AC14" s="17" t="s">
        <v>101</v>
      </c>
      <c r="AD14" s="17" t="s">
        <v>89</v>
      </c>
      <c r="AE14" s="17" t="s">
        <v>90</v>
      </c>
      <c r="AF14" s="17" t="s">
        <v>91</v>
      </c>
      <c r="AG14" s="17" t="s">
        <v>92</v>
      </c>
      <c r="AH14" s="17" t="s">
        <v>93</v>
      </c>
      <c r="AI14" s="17" t="s">
        <v>94</v>
      </c>
      <c r="AJ14" s="17" t="s">
        <v>95</v>
      </c>
      <c r="AK14" s="17" t="s">
        <v>96</v>
      </c>
      <c r="AL14" s="17" t="s">
        <v>97</v>
      </c>
      <c r="AM14" s="17" t="s">
        <v>98</v>
      </c>
      <c r="AN14" s="17" t="s">
        <v>99</v>
      </c>
      <c r="AO14" s="17" t="s">
        <v>100</v>
      </c>
      <c r="AP14" s="17" t="s">
        <v>101</v>
      </c>
      <c r="AQ14" s="17" t="s">
        <v>89</v>
      </c>
      <c r="AR14" s="17" t="s">
        <v>90</v>
      </c>
      <c r="AS14" s="17" t="s">
        <v>91</v>
      </c>
      <c r="AT14" s="17" t="s">
        <v>92</v>
      </c>
      <c r="AU14" s="17" t="s">
        <v>93</v>
      </c>
      <c r="AV14" s="17" t="s">
        <v>94</v>
      </c>
      <c r="AW14" s="17" t="s">
        <v>95</v>
      </c>
      <c r="AX14" s="17" t="s">
        <v>96</v>
      </c>
      <c r="AY14" s="17" t="s">
        <v>97</v>
      </c>
      <c r="AZ14" s="17" t="s">
        <v>98</v>
      </c>
      <c r="BA14" s="17" t="s">
        <v>99</v>
      </c>
      <c r="BB14" s="17" t="s">
        <v>100</v>
      </c>
      <c r="BC14" s="17" t="s">
        <v>101</v>
      </c>
      <c r="BD14" s="17" t="s">
        <v>89</v>
      </c>
      <c r="BE14" s="17" t="s">
        <v>90</v>
      </c>
      <c r="BF14" s="17" t="s">
        <v>91</v>
      </c>
      <c r="BG14" s="17" t="s">
        <v>92</v>
      </c>
      <c r="BH14" s="17" t="s">
        <v>93</v>
      </c>
      <c r="BI14" s="17" t="s">
        <v>94</v>
      </c>
      <c r="BJ14" s="17" t="s">
        <v>95</v>
      </c>
      <c r="BK14" s="17" t="s">
        <v>96</v>
      </c>
      <c r="BL14" s="17" t="s">
        <v>97</v>
      </c>
      <c r="BM14" s="17" t="s">
        <v>98</v>
      </c>
      <c r="BN14" s="17" t="s">
        <v>99</v>
      </c>
      <c r="BO14" s="17" t="s">
        <v>100</v>
      </c>
      <c r="BP14" s="17" t="s">
        <v>101</v>
      </c>
      <c r="BQ14" s="17" t="s">
        <v>89</v>
      </c>
      <c r="BR14" s="17" t="s">
        <v>90</v>
      </c>
      <c r="BS14" s="17" t="s">
        <v>91</v>
      </c>
      <c r="BT14" s="17" t="s">
        <v>92</v>
      </c>
      <c r="BU14" s="17" t="s">
        <v>93</v>
      </c>
      <c r="BV14" s="17" t="s">
        <v>94</v>
      </c>
      <c r="BW14" s="17" t="s">
        <v>95</v>
      </c>
      <c r="BX14" s="17" t="s">
        <v>96</v>
      </c>
      <c r="BY14" s="17" t="s">
        <v>97</v>
      </c>
      <c r="BZ14" s="17" t="s">
        <v>98</v>
      </c>
      <c r="CA14" s="17" t="s">
        <v>99</v>
      </c>
      <c r="CB14" s="17" t="s">
        <v>100</v>
      </c>
      <c r="CC14" s="17" t="s">
        <v>101</v>
      </c>
    </row>
    <row r="15" spans="1:81" x14ac:dyDescent="0.2">
      <c r="A15" s="20"/>
      <c r="B15" s="20" t="s">
        <v>104</v>
      </c>
      <c r="C15" s="20" t="s">
        <v>44</v>
      </c>
      <c r="D15" s="21">
        <f t="shared" ref="D15:AI15" si="0">SUM(D16:D19,D28,D39)</f>
        <v>42839827</v>
      </c>
      <c r="E15" s="21">
        <f t="shared" si="0"/>
        <v>2909195</v>
      </c>
      <c r="F15" s="21">
        <f t="shared" si="0"/>
        <v>3118678</v>
      </c>
      <c r="G15" s="21">
        <f t="shared" si="0"/>
        <v>3786354</v>
      </c>
      <c r="H15" s="21">
        <f t="shared" si="0"/>
        <v>3852707</v>
      </c>
      <c r="I15" s="21">
        <f t="shared" si="0"/>
        <v>3858808</v>
      </c>
      <c r="J15" s="21">
        <f t="shared" si="0"/>
        <v>3662245</v>
      </c>
      <c r="K15" s="21">
        <f t="shared" si="0"/>
        <v>4102771</v>
      </c>
      <c r="L15" s="21">
        <f t="shared" si="0"/>
        <v>4293940</v>
      </c>
      <c r="M15" s="21">
        <f t="shared" si="0"/>
        <v>3969024</v>
      </c>
      <c r="N15" s="21">
        <f t="shared" si="0"/>
        <v>3362126</v>
      </c>
      <c r="O15" s="21">
        <f t="shared" si="0"/>
        <v>2991012</v>
      </c>
      <c r="P15" s="21">
        <f t="shared" si="0"/>
        <v>2932967</v>
      </c>
      <c r="Q15" s="21">
        <f t="shared" si="0"/>
        <v>49916667</v>
      </c>
      <c r="R15" s="21">
        <f t="shared" si="0"/>
        <v>2665303</v>
      </c>
      <c r="S15" s="21">
        <f t="shared" si="0"/>
        <v>3365751</v>
      </c>
      <c r="T15" s="21">
        <f t="shared" si="0"/>
        <v>4003834</v>
      </c>
      <c r="U15" s="21">
        <f t="shared" si="0"/>
        <v>3976033</v>
      </c>
      <c r="V15" s="21">
        <f t="shared" si="0"/>
        <v>4472596</v>
      </c>
      <c r="W15" s="21">
        <f t="shared" si="0"/>
        <v>4244218</v>
      </c>
      <c r="X15" s="21">
        <f t="shared" si="0"/>
        <v>4614947</v>
      </c>
      <c r="Y15" s="21">
        <f t="shared" si="0"/>
        <v>4804302</v>
      </c>
      <c r="Z15" s="21">
        <f t="shared" si="0"/>
        <v>4628689</v>
      </c>
      <c r="AA15" s="21">
        <f t="shared" si="0"/>
        <v>4713498</v>
      </c>
      <c r="AB15" s="21">
        <f t="shared" si="0"/>
        <v>4318150</v>
      </c>
      <c r="AC15" s="21">
        <f t="shared" si="0"/>
        <v>4109346</v>
      </c>
      <c r="AD15" s="21">
        <f t="shared" si="0"/>
        <v>55947062.870000005</v>
      </c>
      <c r="AE15" s="21">
        <f t="shared" si="0"/>
        <v>3411579</v>
      </c>
      <c r="AF15" s="21">
        <f t="shared" si="0"/>
        <v>3955592</v>
      </c>
      <c r="AG15" s="21">
        <f t="shared" si="0"/>
        <v>4605648</v>
      </c>
      <c r="AH15" s="21">
        <f t="shared" si="0"/>
        <v>4521491</v>
      </c>
      <c r="AI15" s="21">
        <f t="shared" si="0"/>
        <v>4470570</v>
      </c>
      <c r="AJ15" s="21">
        <f t="shared" ref="AJ15:BO15" si="1">SUM(AJ16:AJ19,AJ28,AJ39)</f>
        <v>4918535</v>
      </c>
      <c r="AK15" s="21">
        <f t="shared" si="1"/>
        <v>5150157</v>
      </c>
      <c r="AL15" s="21">
        <f t="shared" si="1"/>
        <v>5334012</v>
      </c>
      <c r="AM15" s="21">
        <f t="shared" si="1"/>
        <v>5105982</v>
      </c>
      <c r="AN15" s="21">
        <f t="shared" si="1"/>
        <v>4939817</v>
      </c>
      <c r="AO15" s="21">
        <f t="shared" si="1"/>
        <v>4954209</v>
      </c>
      <c r="AP15" s="21">
        <f t="shared" si="1"/>
        <v>4579470.87</v>
      </c>
      <c r="AQ15" s="21">
        <f t="shared" si="1"/>
        <v>57674040</v>
      </c>
      <c r="AR15" s="21">
        <f t="shared" si="1"/>
        <v>3939472</v>
      </c>
      <c r="AS15" s="21">
        <f t="shared" si="1"/>
        <v>3916737</v>
      </c>
      <c r="AT15" s="21">
        <f t="shared" si="1"/>
        <v>4849313</v>
      </c>
      <c r="AU15" s="21">
        <f t="shared" si="1"/>
        <v>4535711</v>
      </c>
      <c r="AV15" s="21">
        <f t="shared" si="1"/>
        <v>4343282</v>
      </c>
      <c r="AW15" s="21">
        <f t="shared" si="1"/>
        <v>5204070</v>
      </c>
      <c r="AX15" s="21">
        <f t="shared" si="1"/>
        <v>5792147</v>
      </c>
      <c r="AY15" s="21">
        <f t="shared" si="1"/>
        <v>5571448</v>
      </c>
      <c r="AZ15" s="21">
        <f t="shared" si="1"/>
        <v>5121817</v>
      </c>
      <c r="BA15" s="21">
        <f t="shared" si="1"/>
        <v>5346719</v>
      </c>
      <c r="BB15" s="21">
        <f t="shared" si="1"/>
        <v>5206275</v>
      </c>
      <c r="BC15" s="21">
        <f t="shared" si="1"/>
        <v>3847049</v>
      </c>
      <c r="BD15" s="21">
        <f t="shared" si="1"/>
        <v>58971506</v>
      </c>
      <c r="BE15" s="21">
        <f t="shared" si="1"/>
        <v>3427970</v>
      </c>
      <c r="BF15" s="21">
        <f t="shared" si="1"/>
        <v>4438827</v>
      </c>
      <c r="BG15" s="21">
        <f t="shared" si="1"/>
        <v>3727259</v>
      </c>
      <c r="BH15" s="21">
        <f t="shared" si="1"/>
        <v>4924017</v>
      </c>
      <c r="BI15" s="21">
        <f t="shared" si="1"/>
        <v>5475921</v>
      </c>
      <c r="BJ15" s="21">
        <f t="shared" si="1"/>
        <v>5076795</v>
      </c>
      <c r="BK15" s="21">
        <f t="shared" si="1"/>
        <v>5666912</v>
      </c>
      <c r="BL15" s="21">
        <f t="shared" si="1"/>
        <v>5622310</v>
      </c>
      <c r="BM15" s="21">
        <f t="shared" si="1"/>
        <v>5569597</v>
      </c>
      <c r="BN15" s="21">
        <f t="shared" si="1"/>
        <v>5452470</v>
      </c>
      <c r="BO15" s="21">
        <f t="shared" si="1"/>
        <v>5057380</v>
      </c>
      <c r="BP15" s="21">
        <v>4545044</v>
      </c>
      <c r="BQ15" s="21">
        <f t="shared" ref="BQ15:BQ46" si="2">SUM(BR15:CC15)</f>
        <v>29976769</v>
      </c>
      <c r="BR15" s="21">
        <v>2801243</v>
      </c>
      <c r="BS15" s="21">
        <v>4187892</v>
      </c>
      <c r="BT15" s="21">
        <v>5588569</v>
      </c>
      <c r="BU15" s="21">
        <v>5690662</v>
      </c>
      <c r="BV15" s="21">
        <v>6090703</v>
      </c>
      <c r="BW15" s="21">
        <v>5617700</v>
      </c>
      <c r="BX15" s="21"/>
      <c r="BY15" s="21"/>
      <c r="BZ15" s="21"/>
      <c r="CA15" s="21"/>
      <c r="CB15" s="21"/>
      <c r="CC15" s="21"/>
    </row>
    <row r="16" spans="1:81" x14ac:dyDescent="0.2">
      <c r="A16" s="22" t="s">
        <v>105</v>
      </c>
      <c r="B16" s="22" t="s">
        <v>104</v>
      </c>
      <c r="C16" s="23" t="s">
        <v>46</v>
      </c>
      <c r="D16" s="28">
        <v>8072442</v>
      </c>
      <c r="E16" s="24">
        <v>343242</v>
      </c>
      <c r="F16" s="24">
        <v>222585</v>
      </c>
      <c r="G16" s="24">
        <v>259319</v>
      </c>
      <c r="H16" s="24">
        <v>317087</v>
      </c>
      <c r="I16" s="24">
        <v>643207</v>
      </c>
      <c r="J16" s="24">
        <v>906712</v>
      </c>
      <c r="K16" s="24">
        <v>757607</v>
      </c>
      <c r="L16" s="24">
        <v>841564</v>
      </c>
      <c r="M16" s="24">
        <v>869160</v>
      </c>
      <c r="N16" s="24">
        <v>1096123</v>
      </c>
      <c r="O16" s="24">
        <v>960168</v>
      </c>
      <c r="P16" s="24">
        <v>855668</v>
      </c>
      <c r="Q16" s="24">
        <v>5963968</v>
      </c>
      <c r="R16" s="24">
        <v>426322</v>
      </c>
      <c r="S16" s="24">
        <v>173794</v>
      </c>
      <c r="T16" s="24">
        <v>156527</v>
      </c>
      <c r="U16" s="24">
        <v>329557</v>
      </c>
      <c r="V16" s="24">
        <v>818796</v>
      </c>
      <c r="W16" s="24">
        <v>636714</v>
      </c>
      <c r="X16" s="24">
        <v>584453</v>
      </c>
      <c r="Y16" s="24">
        <v>613090</v>
      </c>
      <c r="Z16" s="24">
        <v>630287</v>
      </c>
      <c r="AA16" s="24">
        <v>583240</v>
      </c>
      <c r="AB16" s="24">
        <v>567451</v>
      </c>
      <c r="AC16" s="24">
        <v>443737</v>
      </c>
      <c r="AD16" s="24">
        <v>5421906</v>
      </c>
      <c r="AE16" s="24">
        <v>502699</v>
      </c>
      <c r="AF16" s="24">
        <v>297032</v>
      </c>
      <c r="AG16" s="24">
        <v>221357</v>
      </c>
      <c r="AH16" s="24">
        <v>254703</v>
      </c>
      <c r="AI16" s="24">
        <v>640705</v>
      </c>
      <c r="AJ16" s="24">
        <v>692891</v>
      </c>
      <c r="AK16" s="24">
        <v>483193</v>
      </c>
      <c r="AL16" s="24">
        <v>488120</v>
      </c>
      <c r="AM16" s="24">
        <v>525604</v>
      </c>
      <c r="AN16" s="24">
        <v>601848</v>
      </c>
      <c r="AO16" s="24">
        <v>340061</v>
      </c>
      <c r="AP16" s="24">
        <v>373693</v>
      </c>
      <c r="AQ16" s="24">
        <f t="shared" ref="AQ16:AQ47" si="3">SUM(AR16:BC16)</f>
        <v>4330901</v>
      </c>
      <c r="AR16" s="24">
        <v>214299</v>
      </c>
      <c r="AS16" s="24">
        <v>124412</v>
      </c>
      <c r="AT16" s="24">
        <v>226788</v>
      </c>
      <c r="AU16" s="24">
        <v>394368</v>
      </c>
      <c r="AV16" s="24">
        <v>479400</v>
      </c>
      <c r="AW16" s="24">
        <v>380569</v>
      </c>
      <c r="AX16" s="24">
        <v>437485</v>
      </c>
      <c r="AY16" s="24">
        <v>351409</v>
      </c>
      <c r="AZ16" s="24">
        <v>381160</v>
      </c>
      <c r="BA16" s="24">
        <v>350455</v>
      </c>
      <c r="BB16" s="24">
        <v>398869</v>
      </c>
      <c r="BC16" s="24">
        <v>591687</v>
      </c>
      <c r="BD16" s="24">
        <f>SUM(BE16:BP16)</f>
        <v>7905803</v>
      </c>
      <c r="BE16" s="24">
        <v>400380</v>
      </c>
      <c r="BF16" s="24">
        <v>266399</v>
      </c>
      <c r="BG16" s="24">
        <v>217003</v>
      </c>
      <c r="BH16" s="24">
        <v>360523</v>
      </c>
      <c r="BI16" s="24">
        <v>650204</v>
      </c>
      <c r="BJ16" s="24">
        <v>535263</v>
      </c>
      <c r="BK16" s="24">
        <v>496440</v>
      </c>
      <c r="BL16" s="24">
        <v>772580</v>
      </c>
      <c r="BM16" s="24">
        <v>1080281</v>
      </c>
      <c r="BN16" s="24">
        <v>1204582</v>
      </c>
      <c r="BO16" s="24">
        <v>1090213</v>
      </c>
      <c r="BP16" s="24">
        <v>831935</v>
      </c>
      <c r="BQ16" s="24">
        <f t="shared" si="2"/>
        <v>3201714</v>
      </c>
      <c r="BR16" s="24">
        <v>611047</v>
      </c>
      <c r="BS16" s="24">
        <v>150060</v>
      </c>
      <c r="BT16" s="24">
        <v>236763</v>
      </c>
      <c r="BU16" s="24">
        <v>359128</v>
      </c>
      <c r="BV16" s="24">
        <v>856177</v>
      </c>
      <c r="BW16" s="24">
        <v>988539</v>
      </c>
      <c r="BX16" s="24"/>
      <c r="BY16" s="24"/>
      <c r="BZ16" s="24"/>
      <c r="CA16" s="24"/>
      <c r="CB16" s="24"/>
      <c r="CC16" s="24"/>
    </row>
    <row r="17" spans="1:81" x14ac:dyDescent="0.2">
      <c r="A17" s="22" t="s">
        <v>106</v>
      </c>
      <c r="B17" s="22" t="s">
        <v>104</v>
      </c>
      <c r="C17" s="23" t="s">
        <v>48</v>
      </c>
      <c r="D17" s="31">
        <v>1890030</v>
      </c>
      <c r="E17" s="24">
        <v>140195</v>
      </c>
      <c r="F17" s="24">
        <v>164418</v>
      </c>
      <c r="G17" s="24">
        <v>177748</v>
      </c>
      <c r="H17" s="24">
        <v>166389</v>
      </c>
      <c r="I17" s="24">
        <v>169424</v>
      </c>
      <c r="J17" s="24">
        <v>172846</v>
      </c>
      <c r="K17" s="24">
        <v>165297</v>
      </c>
      <c r="L17" s="24">
        <v>157873</v>
      </c>
      <c r="M17" s="24">
        <v>147810</v>
      </c>
      <c r="N17" s="24">
        <v>153987</v>
      </c>
      <c r="O17" s="24">
        <v>147326</v>
      </c>
      <c r="P17" s="24">
        <v>126717</v>
      </c>
      <c r="Q17" s="24">
        <v>1874401</v>
      </c>
      <c r="R17" s="24">
        <v>150226</v>
      </c>
      <c r="S17" s="24">
        <v>132312</v>
      </c>
      <c r="T17" s="24">
        <v>147850</v>
      </c>
      <c r="U17" s="24">
        <v>156883</v>
      </c>
      <c r="V17" s="24">
        <v>180308</v>
      </c>
      <c r="W17" s="24">
        <v>166727</v>
      </c>
      <c r="X17" s="24">
        <v>165137</v>
      </c>
      <c r="Y17" s="24">
        <v>183179</v>
      </c>
      <c r="Z17" s="24">
        <v>159231</v>
      </c>
      <c r="AA17" s="24">
        <v>163311</v>
      </c>
      <c r="AB17" s="24">
        <v>137260</v>
      </c>
      <c r="AC17" s="24">
        <v>131977</v>
      </c>
      <c r="AD17" s="24">
        <v>2215465</v>
      </c>
      <c r="AE17" s="24">
        <v>89718</v>
      </c>
      <c r="AF17" s="24">
        <v>182692</v>
      </c>
      <c r="AG17" s="24">
        <v>178786</v>
      </c>
      <c r="AH17" s="24">
        <v>190065</v>
      </c>
      <c r="AI17" s="24">
        <v>156919</v>
      </c>
      <c r="AJ17" s="24">
        <v>175007</v>
      </c>
      <c r="AK17" s="24">
        <v>211278</v>
      </c>
      <c r="AL17" s="24">
        <v>223106</v>
      </c>
      <c r="AM17" s="24">
        <v>208607</v>
      </c>
      <c r="AN17" s="24">
        <v>207629</v>
      </c>
      <c r="AO17" s="24">
        <v>195324</v>
      </c>
      <c r="AP17" s="24">
        <v>196334</v>
      </c>
      <c r="AQ17" s="24">
        <f t="shared" si="3"/>
        <v>2760212</v>
      </c>
      <c r="AR17" s="24">
        <v>187554</v>
      </c>
      <c r="AS17" s="24">
        <v>180199</v>
      </c>
      <c r="AT17" s="24">
        <v>228287</v>
      </c>
      <c r="AU17" s="24">
        <v>224428</v>
      </c>
      <c r="AV17" s="24">
        <v>229675</v>
      </c>
      <c r="AW17" s="24">
        <v>214065</v>
      </c>
      <c r="AX17" s="24">
        <v>245958</v>
      </c>
      <c r="AY17" s="24">
        <v>259337</v>
      </c>
      <c r="AZ17" s="24">
        <v>259730</v>
      </c>
      <c r="BA17" s="24">
        <v>246879</v>
      </c>
      <c r="BB17" s="24">
        <v>248910</v>
      </c>
      <c r="BC17" s="24">
        <v>235190</v>
      </c>
      <c r="BD17" s="24">
        <f>SUM(BE17:BP17)</f>
        <v>2815422</v>
      </c>
      <c r="BE17" s="24">
        <v>230731</v>
      </c>
      <c r="BF17" s="24">
        <v>220654</v>
      </c>
      <c r="BG17" s="24">
        <v>205364</v>
      </c>
      <c r="BH17" s="24">
        <v>198601</v>
      </c>
      <c r="BI17" s="24">
        <v>191265</v>
      </c>
      <c r="BJ17" s="24">
        <v>247279</v>
      </c>
      <c r="BK17" s="24">
        <v>259381</v>
      </c>
      <c r="BL17" s="24">
        <v>249148</v>
      </c>
      <c r="BM17" s="24">
        <v>257894</v>
      </c>
      <c r="BN17" s="24">
        <v>251529</v>
      </c>
      <c r="BO17" s="24">
        <v>262504</v>
      </c>
      <c r="BP17" s="24">
        <v>241072</v>
      </c>
      <c r="BQ17" s="24">
        <f t="shared" si="2"/>
        <v>1446377</v>
      </c>
      <c r="BR17" s="24">
        <v>226125</v>
      </c>
      <c r="BS17" s="24">
        <v>230441</v>
      </c>
      <c r="BT17" s="24">
        <v>224831</v>
      </c>
      <c r="BU17" s="24">
        <v>262335</v>
      </c>
      <c r="BV17" s="24">
        <v>248245</v>
      </c>
      <c r="BW17" s="24">
        <v>254400</v>
      </c>
      <c r="BX17" s="24"/>
      <c r="BY17" s="24"/>
      <c r="BZ17" s="24"/>
      <c r="CA17" s="24"/>
      <c r="CB17" s="24"/>
      <c r="CC17" s="24"/>
    </row>
    <row r="18" spans="1:81" x14ac:dyDescent="0.2">
      <c r="A18" s="22" t="s">
        <v>107</v>
      </c>
      <c r="B18" s="22" t="s">
        <v>104</v>
      </c>
      <c r="C18" s="23" t="s">
        <v>50</v>
      </c>
      <c r="D18" s="31">
        <v>1256096</v>
      </c>
      <c r="E18" s="24">
        <v>40016</v>
      </c>
      <c r="F18" s="24">
        <v>26385</v>
      </c>
      <c r="G18" s="24">
        <v>29764</v>
      </c>
      <c r="H18" s="24">
        <v>37642</v>
      </c>
      <c r="I18" s="24">
        <v>94591</v>
      </c>
      <c r="J18" s="24">
        <v>118747</v>
      </c>
      <c r="K18" s="24">
        <v>135369</v>
      </c>
      <c r="L18" s="24">
        <v>148985</v>
      </c>
      <c r="M18" s="24">
        <v>195932</v>
      </c>
      <c r="N18" s="24">
        <v>149495</v>
      </c>
      <c r="O18" s="24">
        <v>157230</v>
      </c>
      <c r="P18" s="24">
        <v>121940</v>
      </c>
      <c r="Q18" s="24">
        <v>1098466</v>
      </c>
      <c r="R18" s="24">
        <v>101564</v>
      </c>
      <c r="S18" s="24">
        <v>70693</v>
      </c>
      <c r="T18" s="24">
        <v>52874</v>
      </c>
      <c r="U18" s="24">
        <v>118539</v>
      </c>
      <c r="V18" s="24">
        <v>108350</v>
      </c>
      <c r="W18" s="24">
        <v>77277</v>
      </c>
      <c r="X18" s="24">
        <v>76747</v>
      </c>
      <c r="Y18" s="24">
        <v>91299</v>
      </c>
      <c r="Z18" s="24">
        <v>99471</v>
      </c>
      <c r="AA18" s="24">
        <v>110258</v>
      </c>
      <c r="AB18" s="24">
        <v>95177</v>
      </c>
      <c r="AC18" s="24">
        <v>96217</v>
      </c>
      <c r="AD18" s="24">
        <v>1771057</v>
      </c>
      <c r="AE18" s="24">
        <v>101394</v>
      </c>
      <c r="AF18" s="24">
        <v>79975</v>
      </c>
      <c r="AG18" s="24">
        <v>58163</v>
      </c>
      <c r="AH18" s="24">
        <v>72632</v>
      </c>
      <c r="AI18" s="24">
        <v>110302</v>
      </c>
      <c r="AJ18" s="24">
        <v>142225</v>
      </c>
      <c r="AK18" s="24">
        <v>211946</v>
      </c>
      <c r="AL18" s="24">
        <v>215261</v>
      </c>
      <c r="AM18" s="24">
        <v>148045</v>
      </c>
      <c r="AN18" s="24">
        <v>152613</v>
      </c>
      <c r="AO18" s="24">
        <v>217358</v>
      </c>
      <c r="AP18" s="24">
        <v>261143</v>
      </c>
      <c r="AQ18" s="24">
        <f t="shared" si="3"/>
        <v>2767790</v>
      </c>
      <c r="AR18" s="24">
        <v>232575</v>
      </c>
      <c r="AS18" s="24">
        <v>136288</v>
      </c>
      <c r="AT18" s="24">
        <v>143889</v>
      </c>
      <c r="AU18" s="24">
        <v>188620</v>
      </c>
      <c r="AV18" s="24">
        <v>288450</v>
      </c>
      <c r="AW18" s="24">
        <v>275754</v>
      </c>
      <c r="AX18" s="24">
        <v>306307</v>
      </c>
      <c r="AY18" s="24">
        <v>261451</v>
      </c>
      <c r="AZ18" s="24">
        <v>176593</v>
      </c>
      <c r="BA18" s="24">
        <v>218018</v>
      </c>
      <c r="BB18" s="24">
        <v>247828</v>
      </c>
      <c r="BC18" s="24">
        <v>292017</v>
      </c>
      <c r="BD18" s="24">
        <f>SUM(BE18:BP18)</f>
        <v>3175245</v>
      </c>
      <c r="BE18" s="24">
        <v>272865</v>
      </c>
      <c r="BF18" s="24">
        <v>211188</v>
      </c>
      <c r="BG18" s="24">
        <v>101229</v>
      </c>
      <c r="BH18" s="24">
        <v>247228</v>
      </c>
      <c r="BI18" s="24">
        <v>315437</v>
      </c>
      <c r="BJ18" s="24">
        <v>290390</v>
      </c>
      <c r="BK18" s="24">
        <v>314708</v>
      </c>
      <c r="BL18" s="24">
        <v>229656</v>
      </c>
      <c r="BM18" s="24">
        <v>247761</v>
      </c>
      <c r="BN18" s="24">
        <v>322071</v>
      </c>
      <c r="BO18" s="24">
        <v>313087</v>
      </c>
      <c r="BP18" s="24">
        <v>309625</v>
      </c>
      <c r="BQ18" s="24">
        <f t="shared" si="2"/>
        <v>1431073</v>
      </c>
      <c r="BR18" s="24">
        <v>329630</v>
      </c>
      <c r="BS18" s="24">
        <v>282826</v>
      </c>
      <c r="BT18" s="24">
        <v>157013</v>
      </c>
      <c r="BU18" s="24">
        <v>189655</v>
      </c>
      <c r="BV18" s="24">
        <v>225313</v>
      </c>
      <c r="BW18" s="24">
        <v>246636</v>
      </c>
      <c r="BX18" s="24"/>
      <c r="BY18" s="24"/>
      <c r="BZ18" s="24"/>
      <c r="CA18" s="24"/>
      <c r="CB18" s="24"/>
      <c r="CC18" s="24"/>
    </row>
    <row r="19" spans="1:81" x14ac:dyDescent="0.2">
      <c r="A19" s="22"/>
      <c r="B19" s="22" t="s">
        <v>104</v>
      </c>
      <c r="C19" s="23" t="s">
        <v>51</v>
      </c>
      <c r="D19" s="24">
        <v>20990429</v>
      </c>
      <c r="E19" s="24">
        <v>1645675</v>
      </c>
      <c r="F19" s="24">
        <v>1981565</v>
      </c>
      <c r="G19" s="24">
        <v>2502887</v>
      </c>
      <c r="H19" s="24">
        <v>2532228</v>
      </c>
      <c r="I19" s="24">
        <v>2081208</v>
      </c>
      <c r="J19" s="24">
        <v>1532509</v>
      </c>
      <c r="K19" s="24">
        <v>2040724</v>
      </c>
      <c r="L19" s="24">
        <v>2099254</v>
      </c>
      <c r="M19" s="24">
        <v>1772006</v>
      </c>
      <c r="N19" s="24">
        <v>983658</v>
      </c>
      <c r="O19" s="24">
        <v>827441</v>
      </c>
      <c r="P19" s="24">
        <v>991274</v>
      </c>
      <c r="Q19" s="24">
        <v>29107599</v>
      </c>
      <c r="R19" s="24">
        <v>1080575</v>
      </c>
      <c r="S19" s="24">
        <v>2165245</v>
      </c>
      <c r="T19" s="24">
        <v>2744400</v>
      </c>
      <c r="U19" s="24">
        <v>2497583</v>
      </c>
      <c r="V19" s="24">
        <v>2370027</v>
      </c>
      <c r="W19" s="24">
        <v>2370213</v>
      </c>
      <c r="X19" s="24">
        <v>2729234</v>
      </c>
      <c r="Y19" s="24">
        <v>2841030</v>
      </c>
      <c r="Z19" s="24">
        <v>2700502</v>
      </c>
      <c r="AA19" s="24">
        <v>2722367</v>
      </c>
      <c r="AB19" s="24">
        <v>2494072</v>
      </c>
      <c r="AC19" s="24">
        <v>2392351</v>
      </c>
      <c r="AD19" s="24">
        <v>33455967.870000001</v>
      </c>
      <c r="AE19" s="24">
        <v>1699704</v>
      </c>
      <c r="AF19" s="24">
        <v>2394888</v>
      </c>
      <c r="AG19" s="24">
        <v>3107593</v>
      </c>
      <c r="AH19" s="24">
        <v>3028088</v>
      </c>
      <c r="AI19" s="24">
        <v>2525771</v>
      </c>
      <c r="AJ19" s="24">
        <v>2772315</v>
      </c>
      <c r="AK19" s="24">
        <v>3099422</v>
      </c>
      <c r="AL19" s="24">
        <v>3221459</v>
      </c>
      <c r="AM19" s="24">
        <v>3082493</v>
      </c>
      <c r="AN19" s="24">
        <v>2808385</v>
      </c>
      <c r="AO19" s="24">
        <v>3079691</v>
      </c>
      <c r="AP19" s="24">
        <v>2636158.87</v>
      </c>
      <c r="AQ19" s="24">
        <f t="shared" si="3"/>
        <v>34986351</v>
      </c>
      <c r="AR19" s="24">
        <f t="shared" ref="AR19:BO19" si="4">SUM(AR20:AR27)</f>
        <v>2302664</v>
      </c>
      <c r="AS19" s="24">
        <f t="shared" si="4"/>
        <v>2599055</v>
      </c>
      <c r="AT19" s="24">
        <f t="shared" si="4"/>
        <v>3268939</v>
      </c>
      <c r="AU19" s="24">
        <f t="shared" si="4"/>
        <v>2694942</v>
      </c>
      <c r="AV19" s="24">
        <f t="shared" si="4"/>
        <v>2270283</v>
      </c>
      <c r="AW19" s="24">
        <f t="shared" si="4"/>
        <v>3203427</v>
      </c>
      <c r="AX19" s="24">
        <f t="shared" si="4"/>
        <v>3620506</v>
      </c>
      <c r="AY19" s="24">
        <f t="shared" si="4"/>
        <v>3481111</v>
      </c>
      <c r="AZ19" s="24">
        <f t="shared" si="4"/>
        <v>3138609</v>
      </c>
      <c r="BA19" s="24">
        <f t="shared" si="4"/>
        <v>3341317</v>
      </c>
      <c r="BB19" s="24">
        <f t="shared" si="4"/>
        <v>3234230</v>
      </c>
      <c r="BC19" s="24">
        <f t="shared" si="4"/>
        <v>1831268</v>
      </c>
      <c r="BD19" s="24">
        <f t="shared" si="4"/>
        <v>33484800</v>
      </c>
      <c r="BE19" s="24">
        <f t="shared" si="4"/>
        <v>1566751</v>
      </c>
      <c r="BF19" s="24">
        <f t="shared" si="4"/>
        <v>2762641</v>
      </c>
      <c r="BG19" s="24">
        <f t="shared" si="4"/>
        <v>2434815</v>
      </c>
      <c r="BH19" s="24">
        <f t="shared" si="4"/>
        <v>3243566</v>
      </c>
      <c r="BI19" s="24">
        <f t="shared" si="4"/>
        <v>3338502</v>
      </c>
      <c r="BJ19" s="24">
        <f t="shared" si="4"/>
        <v>3057626</v>
      </c>
      <c r="BK19" s="24">
        <f t="shared" si="4"/>
        <v>3504679</v>
      </c>
      <c r="BL19" s="24">
        <f t="shared" si="4"/>
        <v>3235460</v>
      </c>
      <c r="BM19" s="24">
        <f t="shared" si="4"/>
        <v>2827259</v>
      </c>
      <c r="BN19" s="24">
        <f t="shared" si="4"/>
        <v>2702586</v>
      </c>
      <c r="BO19" s="24">
        <f t="shared" si="4"/>
        <v>2488686</v>
      </c>
      <c r="BP19" s="24">
        <v>2335225</v>
      </c>
      <c r="BQ19" s="24">
        <f t="shared" si="2"/>
        <v>17435519</v>
      </c>
      <c r="BR19" s="24">
        <v>695966</v>
      </c>
      <c r="BS19" s="24">
        <v>2511706</v>
      </c>
      <c r="BT19" s="24">
        <v>3860998</v>
      </c>
      <c r="BU19" s="24">
        <v>3769070</v>
      </c>
      <c r="BV19" s="24">
        <v>3574512</v>
      </c>
      <c r="BW19" s="24">
        <v>3023267</v>
      </c>
      <c r="BX19" s="24"/>
      <c r="BY19" s="24"/>
      <c r="BZ19" s="24"/>
      <c r="CA19" s="24"/>
      <c r="CB19" s="24"/>
      <c r="CC19" s="24"/>
    </row>
    <row r="20" spans="1:81" x14ac:dyDescent="0.2">
      <c r="A20" s="15"/>
      <c r="B20" s="15" t="s">
        <v>104</v>
      </c>
      <c r="C20" s="16" t="s">
        <v>52</v>
      </c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>
        <f t="shared" si="3"/>
        <v>0</v>
      </c>
      <c r="AR20" s="14">
        <v>0</v>
      </c>
      <c r="AS20" s="14">
        <v>0</v>
      </c>
      <c r="AT20" s="14">
        <v>0</v>
      </c>
      <c r="AU20" s="14">
        <v>0</v>
      </c>
      <c r="AV20" s="14">
        <v>0</v>
      </c>
      <c r="AW20" s="14">
        <v>0</v>
      </c>
      <c r="AX20" s="14">
        <v>0</v>
      </c>
      <c r="AY20" s="14">
        <v>0</v>
      </c>
      <c r="AZ20" s="14">
        <v>0</v>
      </c>
      <c r="BA20" s="14">
        <v>0</v>
      </c>
      <c r="BB20" s="14">
        <v>0</v>
      </c>
      <c r="BC20" s="14">
        <v>0</v>
      </c>
      <c r="BD20" s="14">
        <f>SUM(BE20:BP20)</f>
        <v>0</v>
      </c>
      <c r="BE20" s="14">
        <v>0</v>
      </c>
      <c r="BF20" s="14">
        <v>0</v>
      </c>
      <c r="BG20" s="14">
        <v>0</v>
      </c>
      <c r="BH20" s="14">
        <v>0</v>
      </c>
      <c r="BI20" s="14">
        <v>0</v>
      </c>
      <c r="BJ20" s="14">
        <v>0</v>
      </c>
      <c r="BK20" s="14">
        <v>0</v>
      </c>
      <c r="BL20" s="14">
        <v>0</v>
      </c>
      <c r="BM20" s="14">
        <v>0</v>
      </c>
      <c r="BN20" s="14">
        <v>0</v>
      </c>
      <c r="BO20" s="14">
        <v>0</v>
      </c>
      <c r="BP20" s="14">
        <v>0</v>
      </c>
      <c r="BQ20" s="14">
        <f t="shared" si="2"/>
        <v>0</v>
      </c>
      <c r="BR20" s="14" t="s">
        <v>53</v>
      </c>
      <c r="BS20" s="14" t="s">
        <v>53</v>
      </c>
      <c r="BT20" s="14">
        <v>0</v>
      </c>
      <c r="BU20" s="14">
        <v>0</v>
      </c>
      <c r="BV20" s="14">
        <v>0</v>
      </c>
      <c r="BW20" s="14">
        <v>0</v>
      </c>
      <c r="BX20" s="14"/>
      <c r="BY20" s="14"/>
      <c r="BZ20" s="14"/>
      <c r="CA20" s="14"/>
      <c r="CB20" s="14"/>
      <c r="CC20" s="14"/>
    </row>
    <row r="21" spans="1:81" x14ac:dyDescent="0.2">
      <c r="A21" s="15" t="s">
        <v>108</v>
      </c>
      <c r="B21" s="15" t="s">
        <v>104</v>
      </c>
      <c r="C21" s="16" t="s">
        <v>55</v>
      </c>
      <c r="D21" s="29">
        <v>3969992</v>
      </c>
      <c r="E21" s="14">
        <v>201066</v>
      </c>
      <c r="F21" s="14">
        <v>310159</v>
      </c>
      <c r="G21" s="14">
        <v>390723</v>
      </c>
      <c r="H21" s="14">
        <v>434669</v>
      </c>
      <c r="I21" s="14">
        <v>400653</v>
      </c>
      <c r="J21" s="14">
        <v>377341</v>
      </c>
      <c r="K21" s="14">
        <v>297404</v>
      </c>
      <c r="L21" s="14">
        <v>251399</v>
      </c>
      <c r="M21" s="14">
        <v>277005</v>
      </c>
      <c r="N21" s="14">
        <v>338686</v>
      </c>
      <c r="O21" s="14">
        <v>367552</v>
      </c>
      <c r="P21" s="14">
        <v>323335</v>
      </c>
      <c r="Q21" s="14">
        <v>4686011</v>
      </c>
      <c r="R21" s="14">
        <v>322857</v>
      </c>
      <c r="S21" s="14">
        <v>338253</v>
      </c>
      <c r="T21" s="14">
        <v>416847</v>
      </c>
      <c r="U21" s="14">
        <v>466624</v>
      </c>
      <c r="V21" s="14">
        <v>421607</v>
      </c>
      <c r="W21" s="14">
        <v>358040</v>
      </c>
      <c r="X21" s="14">
        <v>416762</v>
      </c>
      <c r="Y21" s="14">
        <v>337641</v>
      </c>
      <c r="Z21" s="14">
        <v>342962</v>
      </c>
      <c r="AA21" s="14">
        <v>421263</v>
      </c>
      <c r="AB21" s="14">
        <v>414328</v>
      </c>
      <c r="AC21" s="14">
        <v>428827</v>
      </c>
      <c r="AD21" s="14">
        <v>5226408.87</v>
      </c>
      <c r="AE21" s="14">
        <v>371792</v>
      </c>
      <c r="AF21" s="14">
        <v>412188</v>
      </c>
      <c r="AG21" s="14">
        <v>466139</v>
      </c>
      <c r="AH21" s="14">
        <v>510473</v>
      </c>
      <c r="AI21" s="14">
        <v>422164</v>
      </c>
      <c r="AJ21" s="14">
        <v>464212</v>
      </c>
      <c r="AK21" s="14">
        <v>426054</v>
      </c>
      <c r="AL21" s="14">
        <v>411507</v>
      </c>
      <c r="AM21" s="14">
        <v>435918</v>
      </c>
      <c r="AN21" s="14">
        <v>374367</v>
      </c>
      <c r="AO21" s="14">
        <v>432493</v>
      </c>
      <c r="AP21" s="14">
        <v>499101.87000000005</v>
      </c>
      <c r="AQ21" s="33">
        <f t="shared" si="3"/>
        <v>5754347</v>
      </c>
      <c r="AR21" s="14">
        <v>393573</v>
      </c>
      <c r="AS21" s="14">
        <v>393024</v>
      </c>
      <c r="AT21" s="14">
        <v>521646</v>
      </c>
      <c r="AU21" s="14">
        <v>521301</v>
      </c>
      <c r="AV21" s="14">
        <v>488445</v>
      </c>
      <c r="AW21" s="14">
        <v>550633</v>
      </c>
      <c r="AX21" s="14">
        <v>519305</v>
      </c>
      <c r="AY21" s="14">
        <v>401116</v>
      </c>
      <c r="AZ21" s="14">
        <v>463474</v>
      </c>
      <c r="BA21" s="14">
        <v>492409</v>
      </c>
      <c r="BB21" s="14">
        <v>536874</v>
      </c>
      <c r="BC21" s="14">
        <v>472547</v>
      </c>
      <c r="BD21" s="14">
        <f>SUM(BE21:BP21)</f>
        <v>6022027</v>
      </c>
      <c r="BE21" s="14">
        <v>362151</v>
      </c>
      <c r="BF21" s="14">
        <v>453770</v>
      </c>
      <c r="BG21" s="14">
        <v>477683</v>
      </c>
      <c r="BH21" s="14">
        <v>539117</v>
      </c>
      <c r="BI21" s="14">
        <v>540876</v>
      </c>
      <c r="BJ21" s="14">
        <v>536495</v>
      </c>
      <c r="BK21" s="14">
        <v>571586</v>
      </c>
      <c r="BL21" s="14">
        <v>534123</v>
      </c>
      <c r="BM21" s="14">
        <v>518579</v>
      </c>
      <c r="BN21" s="14">
        <v>548966</v>
      </c>
      <c r="BO21" s="14">
        <v>450418</v>
      </c>
      <c r="BP21" s="14">
        <v>488263</v>
      </c>
      <c r="BQ21" s="14">
        <f t="shared" si="2"/>
        <v>3097574</v>
      </c>
      <c r="BR21" s="14">
        <v>334876</v>
      </c>
      <c r="BS21" s="14">
        <v>419029</v>
      </c>
      <c r="BT21" s="14">
        <v>529527</v>
      </c>
      <c r="BU21" s="14">
        <v>603179</v>
      </c>
      <c r="BV21" s="14">
        <v>582252</v>
      </c>
      <c r="BW21" s="14">
        <v>628711</v>
      </c>
      <c r="BX21" s="14"/>
      <c r="BY21" s="14"/>
      <c r="BZ21" s="14"/>
      <c r="CA21" s="14"/>
      <c r="CB21" s="14"/>
      <c r="CC21" s="14"/>
    </row>
    <row r="22" spans="1:81" x14ac:dyDescent="0.2">
      <c r="A22" s="38" t="s">
        <v>109</v>
      </c>
      <c r="B22" s="38" t="s">
        <v>104</v>
      </c>
      <c r="C22" s="39" t="s">
        <v>57</v>
      </c>
      <c r="D22" s="29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33">
        <f t="shared" si="3"/>
        <v>14886</v>
      </c>
      <c r="AR22" s="14">
        <v>0</v>
      </c>
      <c r="AS22" s="14">
        <v>0</v>
      </c>
      <c r="AT22" s="14">
        <v>0</v>
      </c>
      <c r="AU22" s="14">
        <v>0</v>
      </c>
      <c r="AV22" s="14">
        <v>0</v>
      </c>
      <c r="AW22" s="14">
        <v>0</v>
      </c>
      <c r="AX22" s="14">
        <v>0</v>
      </c>
      <c r="AY22" s="14">
        <v>0</v>
      </c>
      <c r="AZ22" s="14">
        <v>0</v>
      </c>
      <c r="BB22" s="14">
        <v>0</v>
      </c>
      <c r="BC22" s="14">
        <v>14886</v>
      </c>
      <c r="BD22" s="14"/>
      <c r="BE22" s="14">
        <v>12996</v>
      </c>
      <c r="BF22" s="14">
        <v>0</v>
      </c>
      <c r="BG22" s="14">
        <v>0</v>
      </c>
      <c r="BH22" s="14">
        <v>0</v>
      </c>
      <c r="BI22" s="14">
        <v>0</v>
      </c>
      <c r="BJ22" s="14">
        <v>0</v>
      </c>
      <c r="BK22" s="14">
        <v>0</v>
      </c>
      <c r="BL22" s="14">
        <v>0</v>
      </c>
      <c r="BM22" s="14">
        <v>0</v>
      </c>
      <c r="BN22" s="14">
        <v>0</v>
      </c>
      <c r="BO22" s="14">
        <v>0</v>
      </c>
      <c r="BP22" s="14">
        <v>0</v>
      </c>
      <c r="BQ22" s="14">
        <f t="shared" si="2"/>
        <v>0</v>
      </c>
      <c r="BR22" s="14" t="s">
        <v>53</v>
      </c>
      <c r="BS22" s="14" t="s">
        <v>53</v>
      </c>
      <c r="BT22" s="14">
        <v>0</v>
      </c>
      <c r="BU22" s="14">
        <v>0</v>
      </c>
      <c r="BV22" s="14">
        <v>0</v>
      </c>
      <c r="BW22" s="14">
        <v>0</v>
      </c>
      <c r="BX22" s="14"/>
      <c r="BY22" s="14"/>
      <c r="BZ22" s="14"/>
      <c r="CA22" s="14"/>
      <c r="CB22" s="14"/>
      <c r="CC22" s="14"/>
    </row>
    <row r="23" spans="1:81" x14ac:dyDescent="0.2">
      <c r="A23" s="15" t="s">
        <v>110</v>
      </c>
      <c r="B23" s="15" t="s">
        <v>104</v>
      </c>
      <c r="C23" s="16" t="s">
        <v>59</v>
      </c>
      <c r="D23" s="14">
        <v>2311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2311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  <c r="W23" s="14">
        <v>0</v>
      </c>
      <c r="X23" s="14">
        <v>0</v>
      </c>
      <c r="Y23" s="14">
        <v>0</v>
      </c>
      <c r="Z23" s="14">
        <v>0</v>
      </c>
      <c r="AA23" s="14">
        <v>0</v>
      </c>
      <c r="AB23" s="14">
        <v>0</v>
      </c>
      <c r="AC23" s="14">
        <v>0</v>
      </c>
      <c r="AD23" s="14">
        <v>0</v>
      </c>
      <c r="AE23" s="14">
        <v>0</v>
      </c>
      <c r="AF23" s="14">
        <v>0</v>
      </c>
      <c r="AG23" s="14">
        <v>0</v>
      </c>
      <c r="AH23" s="14">
        <v>0</v>
      </c>
      <c r="AI23" s="14">
        <v>0</v>
      </c>
      <c r="AJ23" s="14">
        <v>0</v>
      </c>
      <c r="AK23" s="14">
        <v>0</v>
      </c>
      <c r="AL23" s="14">
        <v>0</v>
      </c>
      <c r="AM23" s="14">
        <v>0</v>
      </c>
      <c r="AN23" s="14">
        <v>0</v>
      </c>
      <c r="AO23" s="14">
        <v>0</v>
      </c>
      <c r="AP23" s="14">
        <v>0</v>
      </c>
      <c r="AQ23" s="33">
        <f t="shared" si="3"/>
        <v>0</v>
      </c>
      <c r="AR23" s="14">
        <v>0</v>
      </c>
      <c r="AS23" s="14">
        <v>0</v>
      </c>
      <c r="AT23" s="14">
        <v>0</v>
      </c>
      <c r="AU23" s="14">
        <v>0</v>
      </c>
      <c r="AV23" s="14">
        <v>0</v>
      </c>
      <c r="AW23" s="14">
        <v>0</v>
      </c>
      <c r="AX23" s="14">
        <v>0</v>
      </c>
      <c r="AY23" s="14">
        <v>0</v>
      </c>
      <c r="AZ23" s="14">
        <v>0</v>
      </c>
      <c r="BA23" s="14">
        <v>0</v>
      </c>
      <c r="BB23" s="14">
        <v>0</v>
      </c>
      <c r="BC23" s="14">
        <v>0</v>
      </c>
      <c r="BD23" s="14">
        <f t="shared" ref="BD23:BD44" si="5">SUM(BE23:BP23)</f>
        <v>0</v>
      </c>
      <c r="BE23" s="14">
        <v>0</v>
      </c>
      <c r="BF23" s="14">
        <v>0</v>
      </c>
      <c r="BG23" s="14">
        <v>0</v>
      </c>
      <c r="BH23" s="14">
        <v>0</v>
      </c>
      <c r="BI23" s="14">
        <v>0</v>
      </c>
      <c r="BJ23" s="14">
        <v>0</v>
      </c>
      <c r="BK23" s="14">
        <v>0</v>
      </c>
      <c r="BL23" s="14">
        <v>0</v>
      </c>
      <c r="BM23" s="14">
        <v>0</v>
      </c>
      <c r="BN23" s="14">
        <v>0</v>
      </c>
      <c r="BO23" s="14">
        <v>0</v>
      </c>
      <c r="BP23" s="14">
        <v>0</v>
      </c>
      <c r="BQ23" s="14">
        <f t="shared" si="2"/>
        <v>0</v>
      </c>
      <c r="BR23" s="14" t="s">
        <v>53</v>
      </c>
      <c r="BS23" s="14" t="s">
        <v>53</v>
      </c>
      <c r="BT23" s="14">
        <v>0</v>
      </c>
      <c r="BU23" s="14">
        <v>0</v>
      </c>
      <c r="BV23" s="14">
        <v>0</v>
      </c>
      <c r="BW23" s="14">
        <v>0</v>
      </c>
      <c r="BX23" s="14"/>
      <c r="BY23" s="14"/>
      <c r="BZ23" s="14"/>
      <c r="CA23" s="14"/>
      <c r="CB23" s="14"/>
      <c r="CC23" s="14"/>
    </row>
    <row r="24" spans="1:81" x14ac:dyDescent="0.2">
      <c r="A24" s="15" t="s">
        <v>111</v>
      </c>
      <c r="B24" s="15" t="s">
        <v>104</v>
      </c>
      <c r="C24" s="16" t="s">
        <v>61</v>
      </c>
      <c r="D24" s="29">
        <v>7114355</v>
      </c>
      <c r="E24" s="14">
        <v>1245723</v>
      </c>
      <c r="F24" s="14">
        <v>140909</v>
      </c>
      <c r="G24" s="14">
        <v>1682</v>
      </c>
      <c r="H24" s="14">
        <v>0</v>
      </c>
      <c r="I24" s="14">
        <v>0</v>
      </c>
      <c r="J24" s="14">
        <v>213883</v>
      </c>
      <c r="K24" s="14">
        <v>1271999</v>
      </c>
      <c r="L24" s="14">
        <v>1588841</v>
      </c>
      <c r="M24" s="14">
        <v>1316650</v>
      </c>
      <c r="N24" s="14">
        <v>510670</v>
      </c>
      <c r="O24" s="14">
        <v>344112</v>
      </c>
      <c r="P24" s="14">
        <v>479886</v>
      </c>
      <c r="Q24" s="14">
        <v>11458575</v>
      </c>
      <c r="R24" s="14">
        <v>85296</v>
      </c>
      <c r="S24" s="14">
        <v>8797</v>
      </c>
      <c r="T24" s="14">
        <v>0</v>
      </c>
      <c r="U24" s="14">
        <v>0</v>
      </c>
      <c r="V24" s="14">
        <v>7293</v>
      </c>
      <c r="W24" s="14">
        <v>780246</v>
      </c>
      <c r="X24" s="14">
        <v>1542625</v>
      </c>
      <c r="Y24" s="14">
        <v>1971538</v>
      </c>
      <c r="Z24" s="14">
        <v>2109089</v>
      </c>
      <c r="AA24" s="14">
        <v>1993773</v>
      </c>
      <c r="AB24" s="14">
        <v>1553793</v>
      </c>
      <c r="AC24" s="14">
        <v>1406125</v>
      </c>
      <c r="AD24" s="14">
        <v>10759302</v>
      </c>
      <c r="AE24" s="14">
        <v>511871</v>
      </c>
      <c r="AF24" s="14">
        <v>58203</v>
      </c>
      <c r="AG24" s="14">
        <v>0</v>
      </c>
      <c r="AH24" s="14">
        <v>0</v>
      </c>
      <c r="AI24" s="14">
        <v>22684</v>
      </c>
      <c r="AJ24" s="14">
        <v>227177</v>
      </c>
      <c r="AK24" s="14">
        <v>1437771</v>
      </c>
      <c r="AL24" s="14">
        <v>1791480</v>
      </c>
      <c r="AM24" s="14">
        <v>1790353</v>
      </c>
      <c r="AN24" s="14">
        <v>1424964</v>
      </c>
      <c r="AO24" s="14">
        <v>1820700</v>
      </c>
      <c r="AP24" s="14">
        <v>1674099</v>
      </c>
      <c r="AQ24" s="33">
        <f t="shared" si="3"/>
        <v>14257220</v>
      </c>
      <c r="AR24" s="14">
        <v>388763</v>
      </c>
      <c r="AS24" s="14">
        <v>106889</v>
      </c>
      <c r="AT24" s="14">
        <v>21357</v>
      </c>
      <c r="AU24" s="14">
        <v>59186</v>
      </c>
      <c r="AV24" s="14">
        <v>105342</v>
      </c>
      <c r="AW24" s="14">
        <v>1738048</v>
      </c>
      <c r="AX24" s="14">
        <v>2489866</v>
      </c>
      <c r="AY24" s="14">
        <v>2524502</v>
      </c>
      <c r="AZ24" s="14">
        <v>2139600</v>
      </c>
      <c r="BA24" s="14">
        <v>1938564</v>
      </c>
      <c r="BB24" s="14">
        <v>1831686</v>
      </c>
      <c r="BC24" s="14">
        <v>913417</v>
      </c>
      <c r="BD24" s="14">
        <f t="shared" si="5"/>
        <v>12264145</v>
      </c>
      <c r="BE24" s="14">
        <v>88580</v>
      </c>
      <c r="BF24" s="14">
        <v>102557</v>
      </c>
      <c r="BG24" s="14">
        <v>20269</v>
      </c>
      <c r="BH24" s="14">
        <v>0</v>
      </c>
      <c r="BI24" s="14">
        <v>41</v>
      </c>
      <c r="BJ24" s="14">
        <v>869988</v>
      </c>
      <c r="BK24" s="14">
        <v>1771947</v>
      </c>
      <c r="BL24" s="14">
        <v>1999554</v>
      </c>
      <c r="BM24" s="14">
        <v>1911519</v>
      </c>
      <c r="BN24" s="14">
        <v>1934609</v>
      </c>
      <c r="BO24" s="14">
        <v>1869337</v>
      </c>
      <c r="BP24" s="14">
        <v>1695744</v>
      </c>
      <c r="BQ24" s="14">
        <f t="shared" si="2"/>
        <v>572110</v>
      </c>
      <c r="BR24" s="14">
        <v>141408</v>
      </c>
      <c r="BS24" s="14">
        <v>101243</v>
      </c>
      <c r="BT24" s="14">
        <v>9765</v>
      </c>
      <c r="BU24" s="14">
        <v>0</v>
      </c>
      <c r="BV24" s="14">
        <v>0</v>
      </c>
      <c r="BW24" s="14">
        <v>319694</v>
      </c>
      <c r="BX24" s="14"/>
      <c r="BY24" s="14"/>
      <c r="BZ24" s="14"/>
      <c r="CA24" s="14"/>
      <c r="CB24" s="14"/>
      <c r="CC24" s="14"/>
    </row>
    <row r="25" spans="1:81" x14ac:dyDescent="0.2">
      <c r="A25" s="15" t="s">
        <v>112</v>
      </c>
      <c r="B25" s="15" t="s">
        <v>104</v>
      </c>
      <c r="C25" s="16" t="s">
        <v>63</v>
      </c>
      <c r="D25" s="30">
        <v>9778680</v>
      </c>
      <c r="E25" s="29">
        <v>142225</v>
      </c>
      <c r="F25" s="14">
        <v>1526682</v>
      </c>
      <c r="G25" s="14">
        <v>2103585</v>
      </c>
      <c r="H25" s="14">
        <v>2093133</v>
      </c>
      <c r="I25" s="14">
        <v>1677153</v>
      </c>
      <c r="J25" s="14">
        <v>937865</v>
      </c>
      <c r="K25" s="14">
        <v>467438</v>
      </c>
      <c r="L25" s="14">
        <v>255206</v>
      </c>
      <c r="M25" s="14">
        <v>176779</v>
      </c>
      <c r="N25" s="14">
        <v>130487</v>
      </c>
      <c r="O25" s="14">
        <v>104449</v>
      </c>
      <c r="P25" s="14">
        <v>163678</v>
      </c>
      <c r="Q25" s="14">
        <v>12732867</v>
      </c>
      <c r="R25" s="14">
        <v>606111</v>
      </c>
      <c r="S25" s="14">
        <v>1731574</v>
      </c>
      <c r="T25" s="14">
        <v>2304734</v>
      </c>
      <c r="U25" s="14">
        <v>2025913</v>
      </c>
      <c r="V25" s="14">
        <v>1936062</v>
      </c>
      <c r="W25" s="14">
        <v>1226966</v>
      </c>
      <c r="X25" s="14">
        <v>764236</v>
      </c>
      <c r="Y25" s="14">
        <v>528953</v>
      </c>
      <c r="Z25" s="14">
        <v>247404</v>
      </c>
      <c r="AA25" s="14">
        <v>303428</v>
      </c>
      <c r="AB25" s="14">
        <v>517462</v>
      </c>
      <c r="AC25" s="14">
        <v>540024</v>
      </c>
      <c r="AD25" s="14">
        <v>17246325</v>
      </c>
      <c r="AE25" s="14">
        <v>785626</v>
      </c>
      <c r="AF25" s="14">
        <v>1914150</v>
      </c>
      <c r="AG25" s="14">
        <v>2639088</v>
      </c>
      <c r="AH25" s="14">
        <v>2514737</v>
      </c>
      <c r="AI25" s="14">
        <v>2076437</v>
      </c>
      <c r="AJ25" s="14">
        <v>2077205</v>
      </c>
      <c r="AK25" s="14">
        <v>1230710</v>
      </c>
      <c r="AL25" s="14">
        <v>1014386</v>
      </c>
      <c r="AM25" s="14">
        <v>849151</v>
      </c>
      <c r="AN25" s="14">
        <v>1002931</v>
      </c>
      <c r="AO25" s="14">
        <v>768766</v>
      </c>
      <c r="AP25" s="14">
        <v>373138</v>
      </c>
      <c r="AQ25" s="33">
        <f t="shared" si="3"/>
        <v>14833359</v>
      </c>
      <c r="AR25" s="14">
        <v>1468302</v>
      </c>
      <c r="AS25" s="14">
        <v>2093722</v>
      </c>
      <c r="AT25" s="14">
        <v>2724675</v>
      </c>
      <c r="AU25" s="14">
        <v>2113227</v>
      </c>
      <c r="AV25" s="14">
        <v>1676496</v>
      </c>
      <c r="AW25" s="14">
        <v>914746</v>
      </c>
      <c r="AX25" s="14">
        <v>611335</v>
      </c>
      <c r="AY25" s="14">
        <v>555493</v>
      </c>
      <c r="AZ25" s="14">
        <v>533428</v>
      </c>
      <c r="BA25" s="14">
        <v>908699</v>
      </c>
      <c r="BB25" s="14">
        <v>857215</v>
      </c>
      <c r="BC25" s="14">
        <v>376021</v>
      </c>
      <c r="BD25" s="14">
        <f t="shared" si="5"/>
        <v>14939229</v>
      </c>
      <c r="BE25" s="14">
        <v>1062084</v>
      </c>
      <c r="BF25" s="14">
        <v>2204041</v>
      </c>
      <c r="BG25" s="14">
        <v>1936863</v>
      </c>
      <c r="BH25" s="14">
        <v>2704449</v>
      </c>
      <c r="BI25" s="14">
        <v>2797585</v>
      </c>
      <c r="BJ25" s="14">
        <v>1651143</v>
      </c>
      <c r="BK25" s="14">
        <v>1161146</v>
      </c>
      <c r="BL25" s="14">
        <v>701783</v>
      </c>
      <c r="BM25" s="14">
        <v>397161</v>
      </c>
      <c r="BN25" s="14">
        <v>201998</v>
      </c>
      <c r="BO25" s="14">
        <v>62343</v>
      </c>
      <c r="BP25" s="14">
        <v>58633</v>
      </c>
      <c r="BQ25" s="14">
        <f t="shared" si="2"/>
        <v>13760882</v>
      </c>
      <c r="BR25" s="14">
        <v>214729</v>
      </c>
      <c r="BS25" s="14">
        <v>1991434</v>
      </c>
      <c r="BT25" s="14">
        <v>3321706</v>
      </c>
      <c r="BU25" s="14">
        <v>3165891</v>
      </c>
      <c r="BV25" s="14">
        <v>2992260</v>
      </c>
      <c r="BW25" s="14">
        <v>2074862</v>
      </c>
      <c r="BX25" s="14"/>
      <c r="BY25" s="14"/>
      <c r="BZ25" s="14"/>
      <c r="CA25" s="14"/>
      <c r="CB25" s="14"/>
      <c r="CC25" s="14"/>
    </row>
    <row r="26" spans="1:81" x14ac:dyDescent="0.2">
      <c r="A26" s="15" t="s">
        <v>113</v>
      </c>
      <c r="B26" s="15" t="s">
        <v>104</v>
      </c>
      <c r="C26" s="16" t="s">
        <v>65</v>
      </c>
      <c r="D26" s="29">
        <v>92438</v>
      </c>
      <c r="E26" s="14">
        <v>56140</v>
      </c>
      <c r="F26" s="14">
        <v>1934</v>
      </c>
      <c r="G26" s="14">
        <v>2974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9121</v>
      </c>
      <c r="P26" s="14">
        <v>22269</v>
      </c>
      <c r="Q26" s="14">
        <v>183475</v>
      </c>
      <c r="R26" s="14">
        <v>62998</v>
      </c>
      <c r="S26" s="14">
        <v>82959</v>
      </c>
      <c r="T26" s="14">
        <v>18082</v>
      </c>
      <c r="U26" s="14">
        <v>0</v>
      </c>
      <c r="V26" s="14">
        <v>0</v>
      </c>
      <c r="W26" s="14">
        <v>0</v>
      </c>
      <c r="X26" s="14">
        <v>0</v>
      </c>
      <c r="Y26" s="14">
        <v>0</v>
      </c>
      <c r="Z26" s="14">
        <v>0</v>
      </c>
      <c r="AA26" s="14">
        <v>0</v>
      </c>
      <c r="AB26" s="14">
        <v>6040</v>
      </c>
      <c r="AC26" s="14">
        <v>13396</v>
      </c>
      <c r="AD26" s="14">
        <v>178882</v>
      </c>
      <c r="AE26" s="14">
        <v>27410</v>
      </c>
      <c r="AF26" s="14">
        <v>6784</v>
      </c>
      <c r="AG26" s="14">
        <v>0</v>
      </c>
      <c r="AH26" s="14">
        <v>0</v>
      </c>
      <c r="AI26" s="14">
        <v>0</v>
      </c>
      <c r="AJ26" s="14">
        <v>0</v>
      </c>
      <c r="AK26" s="14">
        <v>0</v>
      </c>
      <c r="AL26" s="14">
        <v>0</v>
      </c>
      <c r="AM26" s="14">
        <v>0</v>
      </c>
      <c r="AN26" s="14">
        <v>0</v>
      </c>
      <c r="AO26" s="14">
        <v>57524</v>
      </c>
      <c r="AP26" s="14">
        <v>87164</v>
      </c>
      <c r="AQ26" s="33">
        <f t="shared" si="3"/>
        <v>113925</v>
      </c>
      <c r="AR26" s="14">
        <v>46885</v>
      </c>
      <c r="AS26" s="14">
        <v>5420</v>
      </c>
      <c r="AT26" s="14">
        <v>0</v>
      </c>
      <c r="AU26" s="14">
        <v>0</v>
      </c>
      <c r="AV26" s="14">
        <v>0</v>
      </c>
      <c r="AW26" s="14">
        <v>0</v>
      </c>
      <c r="AX26" s="14">
        <v>0</v>
      </c>
      <c r="AY26" s="14">
        <v>0</v>
      </c>
      <c r="AZ26" s="14">
        <v>0</v>
      </c>
      <c r="BA26" s="14">
        <v>0</v>
      </c>
      <c r="BB26" s="14">
        <v>7839</v>
      </c>
      <c r="BC26" s="14">
        <v>53781</v>
      </c>
      <c r="BD26" s="14">
        <f t="shared" si="5"/>
        <v>259399</v>
      </c>
      <c r="BE26" s="14">
        <v>40940</v>
      </c>
      <c r="BF26" s="14">
        <v>2273</v>
      </c>
      <c r="BG26" s="14">
        <v>0</v>
      </c>
      <c r="BH26" s="14">
        <v>0</v>
      </c>
      <c r="BI26" s="14">
        <v>0</v>
      </c>
      <c r="BJ26" s="14">
        <v>0</v>
      </c>
      <c r="BK26" s="14">
        <v>0</v>
      </c>
      <c r="BL26" s="14">
        <v>0</v>
      </c>
      <c r="BM26" s="14">
        <v>0</v>
      </c>
      <c r="BN26" s="14">
        <v>17013</v>
      </c>
      <c r="BO26" s="14">
        <v>106588</v>
      </c>
      <c r="BP26" s="14">
        <v>92585</v>
      </c>
      <c r="BQ26" s="14">
        <f t="shared" si="2"/>
        <v>4953</v>
      </c>
      <c r="BR26" s="14">
        <v>4953</v>
      </c>
      <c r="BS26" s="14" t="s">
        <v>53</v>
      </c>
      <c r="BT26" s="14">
        <v>0</v>
      </c>
      <c r="BU26" s="14">
        <v>0</v>
      </c>
      <c r="BV26" s="14">
        <v>0</v>
      </c>
      <c r="BW26" s="14">
        <v>0</v>
      </c>
      <c r="BX26" s="14"/>
      <c r="BY26" s="14"/>
      <c r="BZ26" s="14"/>
      <c r="CA26" s="14"/>
      <c r="CB26" s="14"/>
      <c r="CC26" s="14"/>
    </row>
    <row r="27" spans="1:81" x14ac:dyDescent="0.2">
      <c r="A27" s="15" t="s">
        <v>112</v>
      </c>
      <c r="B27" s="15" t="s">
        <v>104</v>
      </c>
      <c r="C27" s="16" t="s">
        <v>66</v>
      </c>
      <c r="D27" s="30">
        <v>32653</v>
      </c>
      <c r="E27" s="29">
        <v>521</v>
      </c>
      <c r="F27" s="14">
        <v>1881</v>
      </c>
      <c r="G27" s="14">
        <v>3923</v>
      </c>
      <c r="H27" s="14">
        <v>4426</v>
      </c>
      <c r="I27" s="14">
        <v>3402</v>
      </c>
      <c r="J27" s="14">
        <v>3420</v>
      </c>
      <c r="K27" s="14">
        <v>3883</v>
      </c>
      <c r="L27" s="14">
        <v>3808</v>
      </c>
      <c r="M27" s="14">
        <v>1572</v>
      </c>
      <c r="N27" s="14">
        <v>1504</v>
      </c>
      <c r="O27" s="14">
        <v>2207</v>
      </c>
      <c r="P27" s="14">
        <v>2106</v>
      </c>
      <c r="Q27" s="14">
        <v>46671</v>
      </c>
      <c r="R27" s="14">
        <v>3313</v>
      </c>
      <c r="S27" s="14">
        <v>3662</v>
      </c>
      <c r="T27" s="14">
        <v>4737</v>
      </c>
      <c r="U27" s="14">
        <v>5046</v>
      </c>
      <c r="V27" s="14">
        <v>5065</v>
      </c>
      <c r="W27" s="14">
        <v>4961</v>
      </c>
      <c r="X27" s="14">
        <v>5611</v>
      </c>
      <c r="Y27" s="14">
        <v>2898</v>
      </c>
      <c r="Z27" s="14">
        <v>1047</v>
      </c>
      <c r="AA27" s="14">
        <v>3903</v>
      </c>
      <c r="AB27" s="14">
        <v>2449</v>
      </c>
      <c r="AC27" s="14">
        <v>3979</v>
      </c>
      <c r="AD27" s="14">
        <v>45050</v>
      </c>
      <c r="AE27" s="14">
        <v>3005</v>
      </c>
      <c r="AF27" s="14">
        <v>3563</v>
      </c>
      <c r="AG27" s="14">
        <v>2366</v>
      </c>
      <c r="AH27" s="14">
        <v>2878</v>
      </c>
      <c r="AI27" s="14">
        <v>4486</v>
      </c>
      <c r="AJ27" s="14">
        <v>3721</v>
      </c>
      <c r="AK27" s="14">
        <v>4887</v>
      </c>
      <c r="AL27" s="14">
        <v>4086</v>
      </c>
      <c r="AM27" s="14">
        <v>7071</v>
      </c>
      <c r="AN27" s="14">
        <v>6123</v>
      </c>
      <c r="AO27" s="14">
        <v>208</v>
      </c>
      <c r="AP27" s="14">
        <v>2656</v>
      </c>
      <c r="AQ27" s="33">
        <f t="shared" si="3"/>
        <v>12614</v>
      </c>
      <c r="AR27" s="14">
        <v>5141</v>
      </c>
      <c r="AS27" s="14">
        <v>0</v>
      </c>
      <c r="AT27" s="14">
        <v>1261</v>
      </c>
      <c r="AU27" s="14">
        <v>1228</v>
      </c>
      <c r="AV27" s="14">
        <v>0</v>
      </c>
      <c r="AW27" s="14">
        <v>0</v>
      </c>
      <c r="AX27" s="14">
        <v>0</v>
      </c>
      <c r="AY27" s="14">
        <v>0</v>
      </c>
      <c r="AZ27" s="14">
        <v>2107</v>
      </c>
      <c r="BA27" s="14">
        <v>1645</v>
      </c>
      <c r="BB27" s="14">
        <v>616</v>
      </c>
      <c r="BC27" s="14">
        <v>616</v>
      </c>
      <c r="BD27" s="14">
        <f t="shared" si="5"/>
        <v>0</v>
      </c>
      <c r="BE27" s="14">
        <v>0</v>
      </c>
      <c r="BF27" s="14">
        <v>0</v>
      </c>
      <c r="BG27" s="14">
        <v>0</v>
      </c>
      <c r="BH27" s="14">
        <v>0</v>
      </c>
      <c r="BI27" s="14">
        <v>0</v>
      </c>
      <c r="BJ27" s="14">
        <v>0</v>
      </c>
      <c r="BK27" s="14">
        <v>0</v>
      </c>
      <c r="BL27" s="14">
        <v>0</v>
      </c>
      <c r="BM27" s="14">
        <v>0</v>
      </c>
      <c r="BN27" s="14">
        <v>0</v>
      </c>
      <c r="BO27" s="14">
        <v>0</v>
      </c>
      <c r="BP27" s="14">
        <v>0</v>
      </c>
      <c r="BQ27" s="14">
        <f t="shared" si="2"/>
        <v>0</v>
      </c>
      <c r="BR27" s="14" t="s">
        <v>53</v>
      </c>
      <c r="BS27" s="14" t="s">
        <v>53</v>
      </c>
      <c r="BT27" s="14">
        <v>0</v>
      </c>
      <c r="BU27" s="14">
        <v>0</v>
      </c>
      <c r="BV27" s="14">
        <v>0</v>
      </c>
      <c r="BW27" s="14">
        <v>0</v>
      </c>
      <c r="BX27" s="14"/>
      <c r="BY27" s="14"/>
      <c r="BZ27" s="14"/>
      <c r="CA27" s="14"/>
      <c r="CB27" s="14"/>
      <c r="CC27" s="14"/>
    </row>
    <row r="28" spans="1:81" s="19" customFormat="1" x14ac:dyDescent="0.2">
      <c r="A28" s="22"/>
      <c r="B28" s="22" t="s">
        <v>104</v>
      </c>
      <c r="C28" s="23" t="s">
        <v>67</v>
      </c>
      <c r="D28" s="24">
        <v>5071902</v>
      </c>
      <c r="E28" s="24">
        <v>336172</v>
      </c>
      <c r="F28" s="24">
        <v>292087</v>
      </c>
      <c r="G28" s="24">
        <v>344432</v>
      </c>
      <c r="H28" s="24">
        <v>357790</v>
      </c>
      <c r="I28" s="24">
        <v>421952</v>
      </c>
      <c r="J28" s="24">
        <v>446109</v>
      </c>
      <c r="K28" s="24">
        <v>518004</v>
      </c>
      <c r="L28" s="24">
        <v>541290</v>
      </c>
      <c r="M28" s="24">
        <v>477514</v>
      </c>
      <c r="N28" s="24">
        <v>468696</v>
      </c>
      <c r="O28" s="24">
        <v>447294</v>
      </c>
      <c r="P28" s="24">
        <v>420562</v>
      </c>
      <c r="Q28" s="24">
        <v>6233038</v>
      </c>
      <c r="R28" s="24">
        <v>468193</v>
      </c>
      <c r="S28" s="24">
        <v>420698</v>
      </c>
      <c r="T28" s="24">
        <v>459860</v>
      </c>
      <c r="U28" s="24">
        <v>464072</v>
      </c>
      <c r="V28" s="24">
        <v>533317</v>
      </c>
      <c r="W28" s="24">
        <v>533300</v>
      </c>
      <c r="X28" s="24">
        <v>539131</v>
      </c>
      <c r="Y28" s="24">
        <v>540725</v>
      </c>
      <c r="Z28" s="24">
        <v>534650</v>
      </c>
      <c r="AA28" s="24">
        <v>566341</v>
      </c>
      <c r="AB28" s="24">
        <v>568850</v>
      </c>
      <c r="AC28" s="24">
        <v>603901</v>
      </c>
      <c r="AD28" s="24">
        <v>7510581</v>
      </c>
      <c r="AE28" s="24">
        <v>585337</v>
      </c>
      <c r="AF28" s="24">
        <v>546257</v>
      </c>
      <c r="AG28" s="24">
        <v>557252</v>
      </c>
      <c r="AH28" s="24">
        <v>561091</v>
      </c>
      <c r="AI28" s="24">
        <v>616026</v>
      </c>
      <c r="AJ28" s="24">
        <v>634201</v>
      </c>
      <c r="AK28" s="24">
        <v>628436</v>
      </c>
      <c r="AL28" s="24">
        <v>697369</v>
      </c>
      <c r="AM28" s="24">
        <v>658850</v>
      </c>
      <c r="AN28" s="24">
        <v>703942</v>
      </c>
      <c r="AO28" s="24">
        <v>666053</v>
      </c>
      <c r="AP28" s="24">
        <v>655767</v>
      </c>
      <c r="AQ28" s="24">
        <f t="shared" si="3"/>
        <v>7036358</v>
      </c>
      <c r="AR28" s="24">
        <v>544671</v>
      </c>
      <c r="AS28" s="24">
        <v>439346</v>
      </c>
      <c r="AT28" s="24">
        <v>526163</v>
      </c>
      <c r="AU28" s="24">
        <v>574601</v>
      </c>
      <c r="AV28" s="24">
        <v>592158</v>
      </c>
      <c r="AW28" s="24">
        <v>631919</v>
      </c>
      <c r="AX28" s="24">
        <v>659398</v>
      </c>
      <c r="AY28" s="24">
        <v>685781</v>
      </c>
      <c r="AZ28" s="24">
        <v>664252</v>
      </c>
      <c r="BA28" s="24">
        <v>664911</v>
      </c>
      <c r="BB28" s="24">
        <v>603827</v>
      </c>
      <c r="BC28" s="24">
        <v>449331</v>
      </c>
      <c r="BD28" s="24">
        <f t="shared" si="5"/>
        <v>6345257</v>
      </c>
      <c r="BE28" s="24">
        <v>495547</v>
      </c>
      <c r="BF28" s="24">
        <v>515993</v>
      </c>
      <c r="BG28" s="24">
        <v>446390</v>
      </c>
      <c r="BH28" s="24">
        <v>587356</v>
      </c>
      <c r="BI28" s="24">
        <v>570430</v>
      </c>
      <c r="BJ28" s="24">
        <v>536935</v>
      </c>
      <c r="BK28" s="24">
        <v>631911</v>
      </c>
      <c r="BL28" s="24">
        <v>668288</v>
      </c>
      <c r="BM28" s="24">
        <v>664319</v>
      </c>
      <c r="BN28" s="24">
        <v>451123</v>
      </c>
      <c r="BO28" s="24">
        <v>408596</v>
      </c>
      <c r="BP28" s="24">
        <v>368369</v>
      </c>
      <c r="BQ28" s="24">
        <f t="shared" si="2"/>
        <v>3558966</v>
      </c>
      <c r="BR28" s="24">
        <v>466725</v>
      </c>
      <c r="BS28" s="24">
        <v>532534</v>
      </c>
      <c r="BT28" s="24">
        <v>632507</v>
      </c>
      <c r="BU28" s="24">
        <v>643636</v>
      </c>
      <c r="BV28" s="24">
        <v>675712</v>
      </c>
      <c r="BW28" s="24">
        <v>607852</v>
      </c>
      <c r="BX28" s="24"/>
      <c r="BY28" s="24"/>
      <c r="BZ28" s="24"/>
      <c r="CA28" s="24"/>
      <c r="CB28" s="24"/>
      <c r="CC28" s="24"/>
    </row>
    <row r="29" spans="1:81" x14ac:dyDescent="0.2">
      <c r="A29" s="15" t="s">
        <v>114</v>
      </c>
      <c r="B29" s="15" t="s">
        <v>104</v>
      </c>
      <c r="C29" s="16" t="s">
        <v>69</v>
      </c>
      <c r="D29" s="30">
        <v>1665</v>
      </c>
      <c r="E29" s="14">
        <v>1623</v>
      </c>
      <c r="F29" s="14">
        <v>42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  <c r="S29" s="14">
        <v>0</v>
      </c>
      <c r="T29" s="14">
        <v>0</v>
      </c>
      <c r="U29" s="14">
        <v>0</v>
      </c>
      <c r="V29" s="14">
        <v>0</v>
      </c>
      <c r="W29" s="14">
        <v>0</v>
      </c>
      <c r="X29" s="14">
        <v>0</v>
      </c>
      <c r="Y29" s="14">
        <v>0</v>
      </c>
      <c r="Z29" s="14">
        <v>0</v>
      </c>
      <c r="AA29" s="14">
        <v>0</v>
      </c>
      <c r="AB29" s="14">
        <v>0</v>
      </c>
      <c r="AC29" s="14">
        <v>0</v>
      </c>
      <c r="AD29" s="14">
        <v>0</v>
      </c>
      <c r="AE29" s="14">
        <v>0</v>
      </c>
      <c r="AF29" s="14">
        <v>0</v>
      </c>
      <c r="AG29" s="14">
        <v>0</v>
      </c>
      <c r="AH29" s="14">
        <v>0</v>
      </c>
      <c r="AI29" s="14">
        <v>0</v>
      </c>
      <c r="AJ29" s="14">
        <v>0</v>
      </c>
      <c r="AK29" s="14">
        <v>0</v>
      </c>
      <c r="AL29" s="14">
        <v>0</v>
      </c>
      <c r="AM29" s="14">
        <v>0</v>
      </c>
      <c r="AN29" s="14">
        <v>0</v>
      </c>
      <c r="AO29" s="14">
        <v>0</v>
      </c>
      <c r="AP29" s="14">
        <v>0</v>
      </c>
      <c r="AQ29" s="14">
        <f t="shared" si="3"/>
        <v>0</v>
      </c>
      <c r="AR29" s="14">
        <v>0</v>
      </c>
      <c r="AS29" s="14">
        <v>0</v>
      </c>
      <c r="AT29" s="14">
        <v>0</v>
      </c>
      <c r="AU29" s="14">
        <v>0</v>
      </c>
      <c r="AV29" s="14">
        <v>0</v>
      </c>
      <c r="AW29" s="14">
        <v>0</v>
      </c>
      <c r="AX29" s="14">
        <v>0</v>
      </c>
      <c r="AY29" s="14">
        <v>0</v>
      </c>
      <c r="AZ29" s="14">
        <v>0</v>
      </c>
      <c r="BA29" s="14">
        <v>0</v>
      </c>
      <c r="BB29" s="14">
        <v>0</v>
      </c>
      <c r="BC29" s="14">
        <v>0</v>
      </c>
      <c r="BD29" s="14">
        <f t="shared" si="5"/>
        <v>0</v>
      </c>
      <c r="BE29" s="14">
        <v>0</v>
      </c>
      <c r="BF29" s="14">
        <v>0</v>
      </c>
      <c r="BG29" s="14">
        <v>0</v>
      </c>
      <c r="BH29" s="14">
        <v>0</v>
      </c>
      <c r="BI29" s="14">
        <v>0</v>
      </c>
      <c r="BJ29" s="14">
        <v>0</v>
      </c>
      <c r="BK29" s="14">
        <v>0</v>
      </c>
      <c r="BL29" s="14">
        <v>0</v>
      </c>
      <c r="BM29" s="14">
        <v>0</v>
      </c>
      <c r="BN29" s="14">
        <v>0</v>
      </c>
      <c r="BO29" s="14">
        <v>0</v>
      </c>
      <c r="BP29" s="14">
        <v>0</v>
      </c>
      <c r="BQ29" s="14">
        <f t="shared" si="2"/>
        <v>0</v>
      </c>
      <c r="BR29" s="14" t="s">
        <v>53</v>
      </c>
      <c r="BS29" s="14" t="s">
        <v>53</v>
      </c>
      <c r="BT29" s="14">
        <v>0</v>
      </c>
      <c r="BU29" s="14">
        <v>0</v>
      </c>
      <c r="BV29" s="14">
        <v>0</v>
      </c>
      <c r="BW29" s="14">
        <v>0</v>
      </c>
      <c r="BX29" s="14"/>
      <c r="BY29" s="14"/>
      <c r="BZ29" s="14"/>
      <c r="CA29" s="14"/>
      <c r="CB29" s="14"/>
      <c r="CC29" s="14"/>
    </row>
    <row r="30" spans="1:81" x14ac:dyDescent="0.2">
      <c r="A30" s="15" t="s">
        <v>114</v>
      </c>
      <c r="B30" s="15" t="s">
        <v>104</v>
      </c>
      <c r="C30" s="16" t="s">
        <v>70</v>
      </c>
      <c r="D30" s="30">
        <v>46068</v>
      </c>
      <c r="E30" s="14">
        <v>3740</v>
      </c>
      <c r="F30" s="14">
        <v>2992</v>
      </c>
      <c r="G30" s="14">
        <v>5720</v>
      </c>
      <c r="H30" s="14">
        <v>2904</v>
      </c>
      <c r="I30" s="14">
        <v>2816</v>
      </c>
      <c r="J30" s="14">
        <v>1408</v>
      </c>
      <c r="K30" s="14">
        <v>5060</v>
      </c>
      <c r="L30" s="14">
        <v>2904</v>
      </c>
      <c r="M30" s="14">
        <v>7480</v>
      </c>
      <c r="N30" s="14">
        <v>7392</v>
      </c>
      <c r="O30" s="14">
        <v>3652</v>
      </c>
      <c r="P30" s="14">
        <v>0</v>
      </c>
      <c r="Q30" s="14">
        <v>24728</v>
      </c>
      <c r="R30" s="14">
        <v>3696</v>
      </c>
      <c r="S30" s="14">
        <v>3608</v>
      </c>
      <c r="T30" s="14">
        <v>4708</v>
      </c>
      <c r="U30" s="14">
        <v>3784</v>
      </c>
      <c r="V30" s="14">
        <v>3652</v>
      </c>
      <c r="W30" s="14">
        <v>1320</v>
      </c>
      <c r="X30" s="14">
        <v>1320</v>
      </c>
      <c r="Y30" s="14">
        <v>2640</v>
      </c>
      <c r="Z30" s="14">
        <v>0</v>
      </c>
      <c r="AA30" s="14">
        <v>0</v>
      </c>
      <c r="AB30" s="14">
        <v>0</v>
      </c>
      <c r="AC30" s="14">
        <v>0</v>
      </c>
      <c r="AD30" s="14">
        <v>0</v>
      </c>
      <c r="AE30" s="14">
        <v>0</v>
      </c>
      <c r="AF30" s="14">
        <v>0</v>
      </c>
      <c r="AG30" s="14">
        <v>0</v>
      </c>
      <c r="AH30" s="14">
        <v>0</v>
      </c>
      <c r="AI30" s="14">
        <v>0</v>
      </c>
      <c r="AJ30" s="14">
        <v>0</v>
      </c>
      <c r="AK30" s="14">
        <v>0</v>
      </c>
      <c r="AL30" s="14">
        <v>0</v>
      </c>
      <c r="AM30" s="14">
        <v>0</v>
      </c>
      <c r="AN30" s="14">
        <v>0</v>
      </c>
      <c r="AO30" s="14">
        <v>0</v>
      </c>
      <c r="AP30" s="14">
        <v>0</v>
      </c>
      <c r="AQ30" s="14">
        <f t="shared" si="3"/>
        <v>0</v>
      </c>
      <c r="AR30" s="14">
        <v>0</v>
      </c>
      <c r="AS30" s="14">
        <v>0</v>
      </c>
      <c r="AT30" s="14">
        <v>0</v>
      </c>
      <c r="AU30" s="14">
        <v>0</v>
      </c>
      <c r="AV30" s="14">
        <v>0</v>
      </c>
      <c r="AW30" s="14">
        <v>0</v>
      </c>
      <c r="AX30" s="14">
        <v>0</v>
      </c>
      <c r="AY30" s="14">
        <v>0</v>
      </c>
      <c r="AZ30" s="14">
        <v>0</v>
      </c>
      <c r="BA30" s="14">
        <v>0</v>
      </c>
      <c r="BB30" s="14">
        <v>0</v>
      </c>
      <c r="BC30" s="14">
        <v>0</v>
      </c>
      <c r="BD30" s="14">
        <f t="shared" si="5"/>
        <v>0</v>
      </c>
      <c r="BE30" s="14">
        <v>0</v>
      </c>
      <c r="BF30" s="14">
        <v>0</v>
      </c>
      <c r="BG30" s="14">
        <v>0</v>
      </c>
      <c r="BH30" s="14">
        <v>0</v>
      </c>
      <c r="BI30" s="14">
        <v>0</v>
      </c>
      <c r="BJ30" s="14">
        <v>0</v>
      </c>
      <c r="BK30" s="14">
        <v>0</v>
      </c>
      <c r="BL30" s="14">
        <v>0</v>
      </c>
      <c r="BM30" s="14">
        <v>0</v>
      </c>
      <c r="BN30" s="14">
        <v>0</v>
      </c>
      <c r="BO30" s="14">
        <v>0</v>
      </c>
      <c r="BP30" s="14">
        <v>0</v>
      </c>
      <c r="BQ30" s="14">
        <f t="shared" si="2"/>
        <v>0</v>
      </c>
      <c r="BR30" s="14" t="s">
        <v>53</v>
      </c>
      <c r="BS30" s="14" t="s">
        <v>53</v>
      </c>
      <c r="BT30" s="14">
        <v>0</v>
      </c>
      <c r="BU30" s="14">
        <v>0</v>
      </c>
      <c r="BV30" s="14">
        <v>0</v>
      </c>
      <c r="BW30" s="14">
        <v>0</v>
      </c>
      <c r="BX30" s="14"/>
      <c r="BY30" s="14"/>
      <c r="BZ30" s="14"/>
      <c r="CA30" s="14"/>
      <c r="CB30" s="14"/>
      <c r="CC30" s="14"/>
    </row>
    <row r="31" spans="1:81" x14ac:dyDescent="0.2">
      <c r="A31" s="15" t="s">
        <v>114</v>
      </c>
      <c r="B31" s="15" t="s">
        <v>104</v>
      </c>
      <c r="C31" s="16" t="s">
        <v>71</v>
      </c>
      <c r="D31" s="30">
        <v>1130712</v>
      </c>
      <c r="E31" s="14">
        <v>54928</v>
      </c>
      <c r="F31" s="14">
        <v>59084</v>
      </c>
      <c r="G31" s="14">
        <v>58716</v>
      </c>
      <c r="H31" s="14">
        <v>60020</v>
      </c>
      <c r="I31" s="14">
        <v>80060</v>
      </c>
      <c r="J31" s="14">
        <v>89400</v>
      </c>
      <c r="K31" s="14">
        <v>124684</v>
      </c>
      <c r="L31" s="14">
        <v>128588</v>
      </c>
      <c r="M31" s="14">
        <v>116056</v>
      </c>
      <c r="N31" s="14">
        <v>127276</v>
      </c>
      <c r="O31" s="14">
        <v>115520</v>
      </c>
      <c r="P31" s="14">
        <v>116380</v>
      </c>
      <c r="Q31" s="14">
        <v>1733132</v>
      </c>
      <c r="R31" s="14">
        <v>117576</v>
      </c>
      <c r="S31" s="14">
        <v>74704</v>
      </c>
      <c r="T31" s="14">
        <v>105112</v>
      </c>
      <c r="U31" s="14">
        <v>119472</v>
      </c>
      <c r="V31" s="14">
        <v>139980</v>
      </c>
      <c r="W31" s="14">
        <v>135608</v>
      </c>
      <c r="X31" s="14">
        <v>136868</v>
      </c>
      <c r="Y31" s="14">
        <v>136836</v>
      </c>
      <c r="Z31" s="14">
        <v>147088</v>
      </c>
      <c r="AA31" s="14">
        <v>178596</v>
      </c>
      <c r="AB31" s="14">
        <v>203292</v>
      </c>
      <c r="AC31" s="14">
        <v>238000</v>
      </c>
      <c r="AD31" s="14">
        <v>2864419</v>
      </c>
      <c r="AE31" s="14">
        <v>218791</v>
      </c>
      <c r="AF31" s="14">
        <v>202264</v>
      </c>
      <c r="AG31" s="14">
        <v>180324</v>
      </c>
      <c r="AH31" s="14">
        <v>171288</v>
      </c>
      <c r="AI31" s="14">
        <v>189148</v>
      </c>
      <c r="AJ31" s="14">
        <v>257744</v>
      </c>
      <c r="AK31" s="14">
        <v>234740</v>
      </c>
      <c r="AL31" s="14">
        <v>300676</v>
      </c>
      <c r="AM31" s="14">
        <v>259936</v>
      </c>
      <c r="AN31" s="14">
        <v>292320</v>
      </c>
      <c r="AO31" s="14">
        <v>272892</v>
      </c>
      <c r="AP31" s="14">
        <v>284296</v>
      </c>
      <c r="AQ31" s="14">
        <f t="shared" si="3"/>
        <v>3124364</v>
      </c>
      <c r="AR31" s="14">
        <v>261552</v>
      </c>
      <c r="AS31" s="14">
        <v>219112</v>
      </c>
      <c r="AT31" s="14">
        <v>267040</v>
      </c>
      <c r="AU31" s="14">
        <v>249308</v>
      </c>
      <c r="AV31" s="14">
        <v>254196</v>
      </c>
      <c r="AW31" s="14">
        <v>245808</v>
      </c>
      <c r="AX31" s="14">
        <v>229320</v>
      </c>
      <c r="AY31" s="14">
        <v>260012</v>
      </c>
      <c r="AZ31" s="14">
        <v>271520</v>
      </c>
      <c r="BA31" s="14">
        <v>293312</v>
      </c>
      <c r="BB31" s="14">
        <v>284940</v>
      </c>
      <c r="BC31" s="14">
        <v>288244</v>
      </c>
      <c r="BD31" s="14">
        <f t="shared" si="5"/>
        <v>3135548</v>
      </c>
      <c r="BE31" s="14">
        <v>277460</v>
      </c>
      <c r="BF31" s="14">
        <v>217452</v>
      </c>
      <c r="BG31" s="14">
        <v>218276</v>
      </c>
      <c r="BH31" s="14">
        <v>199660</v>
      </c>
      <c r="BI31" s="14">
        <v>261830</v>
      </c>
      <c r="BJ31" s="14">
        <v>257296</v>
      </c>
      <c r="BK31" s="14">
        <v>297386</v>
      </c>
      <c r="BL31" s="14">
        <v>304644</v>
      </c>
      <c r="BM31" s="14">
        <v>307790</v>
      </c>
      <c r="BN31" s="14">
        <v>302316</v>
      </c>
      <c r="BO31" s="14">
        <v>302868</v>
      </c>
      <c r="BP31" s="14">
        <v>188570</v>
      </c>
      <c r="BQ31" s="14">
        <f t="shared" si="2"/>
        <v>1705100</v>
      </c>
      <c r="BR31" s="14">
        <v>277146</v>
      </c>
      <c r="BS31" s="14">
        <v>272464</v>
      </c>
      <c r="BT31" s="14">
        <v>295072</v>
      </c>
      <c r="BU31" s="14">
        <v>288312</v>
      </c>
      <c r="BV31" s="14">
        <v>298506</v>
      </c>
      <c r="BW31" s="14">
        <v>273600</v>
      </c>
      <c r="BX31" s="14"/>
      <c r="BY31" s="14"/>
      <c r="BZ31" s="14"/>
      <c r="CA31" s="14"/>
      <c r="CB31" s="14"/>
      <c r="CC31" s="14"/>
    </row>
    <row r="32" spans="1:81" x14ac:dyDescent="0.2">
      <c r="A32" s="15" t="s">
        <v>115</v>
      </c>
      <c r="B32" s="15" t="s">
        <v>104</v>
      </c>
      <c r="C32" s="16" t="s">
        <v>73</v>
      </c>
      <c r="D32" s="30">
        <v>796450</v>
      </c>
      <c r="E32" s="14">
        <v>51960</v>
      </c>
      <c r="F32" s="14">
        <v>59887</v>
      </c>
      <c r="G32" s="14">
        <v>59205</v>
      </c>
      <c r="H32" s="14">
        <v>61661</v>
      </c>
      <c r="I32" s="14">
        <v>57595</v>
      </c>
      <c r="J32" s="14">
        <v>68650</v>
      </c>
      <c r="K32" s="14">
        <v>76161</v>
      </c>
      <c r="L32" s="14">
        <v>78110</v>
      </c>
      <c r="M32" s="14">
        <v>74915</v>
      </c>
      <c r="N32" s="14">
        <v>73999</v>
      </c>
      <c r="O32" s="14">
        <v>68651</v>
      </c>
      <c r="P32" s="14">
        <v>65656</v>
      </c>
      <c r="Q32" s="14">
        <v>770394</v>
      </c>
      <c r="R32" s="14">
        <v>70778</v>
      </c>
      <c r="S32" s="14">
        <v>61523</v>
      </c>
      <c r="T32" s="14">
        <v>67337</v>
      </c>
      <c r="U32" s="14">
        <v>65785</v>
      </c>
      <c r="V32" s="14">
        <v>64955</v>
      </c>
      <c r="W32" s="14">
        <v>60826</v>
      </c>
      <c r="X32" s="14">
        <v>71753</v>
      </c>
      <c r="Y32" s="14">
        <v>74683</v>
      </c>
      <c r="Z32" s="14">
        <v>64073</v>
      </c>
      <c r="AA32" s="14">
        <v>69366</v>
      </c>
      <c r="AB32" s="14">
        <v>41493</v>
      </c>
      <c r="AC32" s="14">
        <v>57822</v>
      </c>
      <c r="AD32" s="14">
        <v>719827</v>
      </c>
      <c r="AE32" s="14">
        <v>46667</v>
      </c>
      <c r="AF32" s="14">
        <v>54405</v>
      </c>
      <c r="AG32" s="14">
        <v>66526</v>
      </c>
      <c r="AH32" s="14">
        <v>52833</v>
      </c>
      <c r="AI32" s="14">
        <v>58136</v>
      </c>
      <c r="AJ32" s="14">
        <v>57165</v>
      </c>
      <c r="AK32" s="14">
        <v>65630</v>
      </c>
      <c r="AL32" s="14">
        <v>69407</v>
      </c>
      <c r="AM32" s="14">
        <v>66327</v>
      </c>
      <c r="AN32" s="14">
        <v>61833</v>
      </c>
      <c r="AO32" s="14">
        <v>67113</v>
      </c>
      <c r="AP32" s="14">
        <v>53785</v>
      </c>
      <c r="AQ32" s="14">
        <f t="shared" si="3"/>
        <v>797494</v>
      </c>
      <c r="AR32" s="14">
        <v>58843</v>
      </c>
      <c r="AS32" s="14">
        <v>59373</v>
      </c>
      <c r="AT32" s="14">
        <v>55397</v>
      </c>
      <c r="AU32" s="14">
        <v>64214</v>
      </c>
      <c r="AV32" s="14">
        <v>65604</v>
      </c>
      <c r="AW32" s="14">
        <v>67011</v>
      </c>
      <c r="AX32" s="14">
        <v>69113</v>
      </c>
      <c r="AY32" s="14">
        <v>76419</v>
      </c>
      <c r="AZ32" s="14">
        <v>75952</v>
      </c>
      <c r="BA32" s="14">
        <v>76399</v>
      </c>
      <c r="BB32" s="14">
        <v>71587</v>
      </c>
      <c r="BC32" s="14">
        <v>57582</v>
      </c>
      <c r="BD32" s="14">
        <f t="shared" si="5"/>
        <v>818429</v>
      </c>
      <c r="BE32" s="14">
        <v>66430</v>
      </c>
      <c r="BF32" s="14">
        <v>66962</v>
      </c>
      <c r="BG32" s="14">
        <v>40409</v>
      </c>
      <c r="BH32" s="14">
        <v>71088</v>
      </c>
      <c r="BI32" s="14">
        <v>75191</v>
      </c>
      <c r="BJ32" s="14">
        <v>71841</v>
      </c>
      <c r="BK32" s="14">
        <v>69218</v>
      </c>
      <c r="BL32" s="14">
        <v>73803</v>
      </c>
      <c r="BM32" s="14">
        <v>69638</v>
      </c>
      <c r="BN32" s="14">
        <v>82218</v>
      </c>
      <c r="BO32" s="14">
        <v>73881</v>
      </c>
      <c r="BP32" s="14">
        <v>57750</v>
      </c>
      <c r="BQ32" s="14">
        <f t="shared" si="2"/>
        <v>446238</v>
      </c>
      <c r="BR32" s="14">
        <v>70642</v>
      </c>
      <c r="BS32" s="14">
        <v>60876</v>
      </c>
      <c r="BT32" s="14">
        <v>79515</v>
      </c>
      <c r="BU32" s="14">
        <v>80601</v>
      </c>
      <c r="BV32" s="14">
        <v>82658</v>
      </c>
      <c r="BW32" s="14">
        <v>71946</v>
      </c>
      <c r="BX32" s="14"/>
      <c r="BY32" s="14"/>
      <c r="BZ32" s="14"/>
      <c r="CA32" s="14"/>
      <c r="CB32" s="14"/>
      <c r="CC32" s="14"/>
    </row>
    <row r="33" spans="1:81" x14ac:dyDescent="0.2">
      <c r="A33" s="15" t="s">
        <v>115</v>
      </c>
      <c r="B33" s="15" t="s">
        <v>104</v>
      </c>
      <c r="C33" s="16" t="s">
        <v>74</v>
      </c>
      <c r="D33" s="30">
        <v>298325</v>
      </c>
      <c r="E33" s="14">
        <v>12038</v>
      </c>
      <c r="F33" s="14">
        <v>15421</v>
      </c>
      <c r="G33" s="14">
        <v>24830</v>
      </c>
      <c r="H33" s="14">
        <v>24206</v>
      </c>
      <c r="I33" s="14">
        <v>21349</v>
      </c>
      <c r="J33" s="14">
        <v>28373</v>
      </c>
      <c r="K33" s="14">
        <v>26642</v>
      </c>
      <c r="L33" s="14">
        <v>33287</v>
      </c>
      <c r="M33" s="14">
        <v>30294</v>
      </c>
      <c r="N33" s="14">
        <v>26831</v>
      </c>
      <c r="O33" s="14">
        <v>28417</v>
      </c>
      <c r="P33" s="14">
        <v>26637</v>
      </c>
      <c r="Q33" s="14">
        <v>348772</v>
      </c>
      <c r="R33" s="14">
        <v>30634</v>
      </c>
      <c r="S33" s="14">
        <v>25904</v>
      </c>
      <c r="T33" s="14">
        <v>26945</v>
      </c>
      <c r="U33" s="14">
        <v>26618</v>
      </c>
      <c r="V33" s="14">
        <v>36199</v>
      </c>
      <c r="W33" s="14">
        <v>21453</v>
      </c>
      <c r="X33" s="14">
        <v>30095</v>
      </c>
      <c r="Y33" s="14">
        <v>27898</v>
      </c>
      <c r="Z33" s="14">
        <v>29843</v>
      </c>
      <c r="AA33" s="14">
        <v>30939</v>
      </c>
      <c r="AB33" s="14">
        <v>33564</v>
      </c>
      <c r="AC33" s="14">
        <v>28680</v>
      </c>
      <c r="AD33" s="14">
        <v>287754</v>
      </c>
      <c r="AE33" s="14">
        <v>33068</v>
      </c>
      <c r="AF33" s="14">
        <v>23767</v>
      </c>
      <c r="AG33" s="14">
        <v>24856</v>
      </c>
      <c r="AH33" s="14">
        <v>25351</v>
      </c>
      <c r="AI33" s="14">
        <v>24161</v>
      </c>
      <c r="AJ33" s="14">
        <v>24791</v>
      </c>
      <c r="AK33" s="14">
        <v>17865</v>
      </c>
      <c r="AL33" s="14">
        <v>13160</v>
      </c>
      <c r="AM33" s="14">
        <v>22895</v>
      </c>
      <c r="AN33" s="14">
        <v>33504</v>
      </c>
      <c r="AO33" s="14">
        <v>28274</v>
      </c>
      <c r="AP33" s="14">
        <v>16062</v>
      </c>
      <c r="AQ33" s="14">
        <f t="shared" si="3"/>
        <v>270799</v>
      </c>
      <c r="AR33" s="14">
        <v>27361</v>
      </c>
      <c r="AS33" s="14">
        <v>22733</v>
      </c>
      <c r="AT33" s="14">
        <v>27247</v>
      </c>
      <c r="AU33" s="14">
        <v>11840</v>
      </c>
      <c r="AV33" s="14">
        <v>21917</v>
      </c>
      <c r="AW33" s="14">
        <v>23499</v>
      </c>
      <c r="AX33" s="14">
        <v>25201</v>
      </c>
      <c r="AY33" s="14">
        <v>27534</v>
      </c>
      <c r="AZ33" s="14">
        <v>21762</v>
      </c>
      <c r="BA33" s="14">
        <v>24160</v>
      </c>
      <c r="BB33" s="14">
        <v>15869</v>
      </c>
      <c r="BC33" s="14">
        <v>21676</v>
      </c>
      <c r="BD33" s="14">
        <f t="shared" si="5"/>
        <v>294483</v>
      </c>
      <c r="BE33" s="14">
        <v>22840</v>
      </c>
      <c r="BF33" s="14">
        <v>25849</v>
      </c>
      <c r="BG33" s="14">
        <v>20395</v>
      </c>
      <c r="BH33" s="14">
        <v>19331</v>
      </c>
      <c r="BI33" s="14">
        <v>27277</v>
      </c>
      <c r="BJ33" s="14">
        <v>20682</v>
      </c>
      <c r="BK33" s="14">
        <v>20155</v>
      </c>
      <c r="BL33" s="14">
        <v>24846</v>
      </c>
      <c r="BM33" s="14">
        <v>24973</v>
      </c>
      <c r="BN33" s="14">
        <v>31701</v>
      </c>
      <c r="BO33" s="14">
        <v>28081</v>
      </c>
      <c r="BP33" s="14">
        <v>28353</v>
      </c>
      <c r="BQ33" s="14">
        <f t="shared" si="2"/>
        <v>171202</v>
      </c>
      <c r="BR33" s="14">
        <v>24694</v>
      </c>
      <c r="BS33" s="14">
        <v>27343</v>
      </c>
      <c r="BT33" s="14">
        <v>30499</v>
      </c>
      <c r="BU33" s="14">
        <v>30285</v>
      </c>
      <c r="BV33" s="14">
        <v>28615</v>
      </c>
      <c r="BW33" s="14">
        <v>29766</v>
      </c>
      <c r="BX33" s="14"/>
      <c r="BY33" s="14"/>
      <c r="BZ33" s="14"/>
      <c r="CA33" s="14"/>
      <c r="CB33" s="14"/>
      <c r="CC33" s="14"/>
    </row>
    <row r="34" spans="1:81" x14ac:dyDescent="0.2">
      <c r="A34" s="15" t="s">
        <v>114</v>
      </c>
      <c r="B34" s="15" t="s">
        <v>104</v>
      </c>
      <c r="C34" s="16" t="s">
        <v>75</v>
      </c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>
        <f t="shared" si="3"/>
        <v>0</v>
      </c>
      <c r="AR34" s="14">
        <v>0</v>
      </c>
      <c r="AS34" s="14">
        <v>0</v>
      </c>
      <c r="AT34" s="14">
        <v>0</v>
      </c>
      <c r="AU34" s="14">
        <v>0</v>
      </c>
      <c r="AV34" s="14">
        <v>0</v>
      </c>
      <c r="AW34" s="14">
        <v>0</v>
      </c>
      <c r="AX34" s="14">
        <v>0</v>
      </c>
      <c r="AY34" s="14">
        <v>0</v>
      </c>
      <c r="AZ34" s="14">
        <v>0</v>
      </c>
      <c r="BA34" s="14">
        <v>0</v>
      </c>
      <c r="BB34" s="14">
        <v>0</v>
      </c>
      <c r="BC34" s="14">
        <v>0</v>
      </c>
      <c r="BD34" s="14">
        <f t="shared" si="5"/>
        <v>0</v>
      </c>
      <c r="BE34" s="14">
        <v>0</v>
      </c>
      <c r="BF34" s="14">
        <v>0</v>
      </c>
      <c r="BG34" s="14">
        <v>0</v>
      </c>
      <c r="BH34" s="14">
        <v>0</v>
      </c>
      <c r="BI34" s="14">
        <v>0</v>
      </c>
      <c r="BJ34" s="14">
        <v>0</v>
      </c>
      <c r="BK34" s="14">
        <v>0</v>
      </c>
      <c r="BL34" s="14">
        <v>0</v>
      </c>
      <c r="BM34" s="14">
        <v>0</v>
      </c>
      <c r="BN34" s="14">
        <v>0</v>
      </c>
      <c r="BO34" s="14">
        <v>0</v>
      </c>
      <c r="BP34" s="14">
        <v>0</v>
      </c>
      <c r="BQ34" s="14">
        <f t="shared" si="2"/>
        <v>0</v>
      </c>
      <c r="BR34" s="14" t="s">
        <v>53</v>
      </c>
      <c r="BS34" s="14" t="s">
        <v>53</v>
      </c>
      <c r="BT34" s="14">
        <v>0</v>
      </c>
      <c r="BU34" s="14">
        <v>0</v>
      </c>
      <c r="BV34" s="14">
        <v>0</v>
      </c>
      <c r="BW34" s="14">
        <v>0</v>
      </c>
      <c r="BX34" s="14"/>
      <c r="BY34" s="14"/>
      <c r="BZ34" s="14"/>
      <c r="CA34" s="14"/>
      <c r="CB34" s="14"/>
      <c r="CC34" s="14"/>
    </row>
    <row r="35" spans="1:81" x14ac:dyDescent="0.2">
      <c r="A35" s="15" t="s">
        <v>116</v>
      </c>
      <c r="B35" s="15" t="s">
        <v>104</v>
      </c>
      <c r="C35" s="16" t="s">
        <v>77</v>
      </c>
      <c r="D35" s="14">
        <v>2757822</v>
      </c>
      <c r="E35" s="14">
        <v>209188</v>
      </c>
      <c r="F35" s="14">
        <v>147870</v>
      </c>
      <c r="G35" s="14">
        <v>191456</v>
      </c>
      <c r="H35" s="14">
        <v>203174</v>
      </c>
      <c r="I35" s="14">
        <v>258974</v>
      </c>
      <c r="J35" s="14">
        <v>257114</v>
      </c>
      <c r="K35" s="14">
        <v>281418</v>
      </c>
      <c r="L35" s="14">
        <v>294934</v>
      </c>
      <c r="M35" s="14">
        <v>246450</v>
      </c>
      <c r="N35" s="14">
        <v>228532</v>
      </c>
      <c r="O35" s="14">
        <v>228966</v>
      </c>
      <c r="P35" s="14">
        <v>209746</v>
      </c>
      <c r="Q35" s="14">
        <v>3279366</v>
      </c>
      <c r="R35" s="14">
        <v>244466</v>
      </c>
      <c r="S35" s="14">
        <v>252650</v>
      </c>
      <c r="T35" s="14">
        <v>251534</v>
      </c>
      <c r="U35" s="14">
        <v>242730</v>
      </c>
      <c r="V35" s="14">
        <v>281232</v>
      </c>
      <c r="W35" s="14">
        <v>306652</v>
      </c>
      <c r="X35" s="14">
        <v>291462</v>
      </c>
      <c r="Y35" s="14">
        <v>289664</v>
      </c>
      <c r="Z35" s="14">
        <v>284766</v>
      </c>
      <c r="AA35" s="14">
        <v>278690</v>
      </c>
      <c r="AB35" s="14">
        <v>283092</v>
      </c>
      <c r="AC35" s="14">
        <v>272428</v>
      </c>
      <c r="AD35" s="14">
        <v>3549661</v>
      </c>
      <c r="AE35" s="14">
        <v>279372</v>
      </c>
      <c r="AF35" s="14">
        <v>261268</v>
      </c>
      <c r="AG35" s="14">
        <v>278814</v>
      </c>
      <c r="AH35" s="14">
        <v>305288</v>
      </c>
      <c r="AI35" s="14">
        <v>335296</v>
      </c>
      <c r="AJ35" s="14">
        <v>285350</v>
      </c>
      <c r="AK35" s="14">
        <v>299150</v>
      </c>
      <c r="AL35" s="14">
        <v>303986</v>
      </c>
      <c r="AM35" s="14">
        <v>303986</v>
      </c>
      <c r="AN35" s="14">
        <v>311426</v>
      </c>
      <c r="AO35" s="14">
        <v>291648</v>
      </c>
      <c r="AP35" s="14">
        <v>294077</v>
      </c>
      <c r="AQ35" s="14">
        <f t="shared" si="3"/>
        <v>2762082</v>
      </c>
      <c r="AR35" s="14">
        <v>189968</v>
      </c>
      <c r="AS35" s="14">
        <v>130270</v>
      </c>
      <c r="AT35" s="14">
        <v>173444</v>
      </c>
      <c r="AU35" s="14">
        <v>243135</v>
      </c>
      <c r="AV35" s="14">
        <v>243091</v>
      </c>
      <c r="AW35" s="14">
        <v>285587</v>
      </c>
      <c r="AX35" s="14">
        <v>328064</v>
      </c>
      <c r="AY35" s="14">
        <v>312884</v>
      </c>
      <c r="AZ35" s="14">
        <v>287451</v>
      </c>
      <c r="BA35" s="14">
        <v>261085</v>
      </c>
      <c r="BB35" s="14">
        <v>226460</v>
      </c>
      <c r="BC35" s="14">
        <v>80643</v>
      </c>
      <c r="BD35" s="14">
        <f t="shared" si="5"/>
        <v>2054142</v>
      </c>
      <c r="BE35" s="14">
        <v>122000</v>
      </c>
      <c r="BF35" s="14">
        <v>204748</v>
      </c>
      <c r="BG35" s="14">
        <v>159442</v>
      </c>
      <c r="BH35" s="14">
        <v>290720</v>
      </c>
      <c r="BI35" s="14">
        <v>204549</v>
      </c>
      <c r="BJ35" s="14">
        <v>184435</v>
      </c>
      <c r="BK35" s="14">
        <v>240952</v>
      </c>
      <c r="BL35" s="14">
        <v>263498</v>
      </c>
      <c r="BM35" s="14">
        <v>259990</v>
      </c>
      <c r="BN35" s="14">
        <v>34888</v>
      </c>
      <c r="BO35" s="14">
        <v>0</v>
      </c>
      <c r="BP35" s="14">
        <v>88920</v>
      </c>
      <c r="BQ35" s="14">
        <f t="shared" si="2"/>
        <v>1203919</v>
      </c>
      <c r="BR35" s="14">
        <v>90674</v>
      </c>
      <c r="BS35" s="14">
        <v>170686</v>
      </c>
      <c r="BT35" s="14">
        <v>220860</v>
      </c>
      <c r="BU35" s="14">
        <v>239173</v>
      </c>
      <c r="BV35" s="14">
        <v>257041</v>
      </c>
      <c r="BW35" s="14">
        <v>225485</v>
      </c>
      <c r="BX35" s="14"/>
      <c r="BY35" s="14"/>
      <c r="BZ35" s="14"/>
      <c r="CA35" s="14"/>
      <c r="CB35" s="14"/>
      <c r="CC35" s="14"/>
    </row>
    <row r="36" spans="1:81" x14ac:dyDescent="0.2">
      <c r="A36" s="15" t="s">
        <v>114</v>
      </c>
      <c r="B36" s="15" t="s">
        <v>104</v>
      </c>
      <c r="C36" s="16" t="s">
        <v>78</v>
      </c>
      <c r="D36" s="30">
        <v>2504</v>
      </c>
      <c r="E36" s="14">
        <v>83</v>
      </c>
      <c r="F36" s="14">
        <v>842</v>
      </c>
      <c r="G36" s="14">
        <v>0</v>
      </c>
      <c r="H36" s="14">
        <v>1579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  <c r="P36" s="14">
        <v>0</v>
      </c>
      <c r="Q36" s="14">
        <v>0</v>
      </c>
      <c r="R36" s="14">
        <v>0</v>
      </c>
      <c r="S36" s="14">
        <v>0</v>
      </c>
      <c r="T36" s="14">
        <v>0</v>
      </c>
      <c r="U36" s="14">
        <v>0</v>
      </c>
      <c r="V36" s="14">
        <v>0</v>
      </c>
      <c r="W36" s="14">
        <v>0</v>
      </c>
      <c r="X36" s="14">
        <v>0</v>
      </c>
      <c r="Y36" s="14">
        <v>0</v>
      </c>
      <c r="Z36" s="14">
        <v>0</v>
      </c>
      <c r="AA36" s="14">
        <v>0</v>
      </c>
      <c r="AB36" s="14">
        <v>0</v>
      </c>
      <c r="AC36" s="14">
        <v>0</v>
      </c>
      <c r="AD36" s="14">
        <v>22</v>
      </c>
      <c r="AE36" s="14">
        <v>0</v>
      </c>
      <c r="AF36" s="14">
        <v>0</v>
      </c>
      <c r="AG36" s="14">
        <v>0</v>
      </c>
      <c r="AH36" s="14">
        <v>0</v>
      </c>
      <c r="AI36" s="14">
        <v>0</v>
      </c>
      <c r="AJ36" s="14">
        <v>0</v>
      </c>
      <c r="AK36" s="14">
        <v>0</v>
      </c>
      <c r="AL36" s="14">
        <v>22</v>
      </c>
      <c r="AM36" s="14">
        <v>0</v>
      </c>
      <c r="AN36" s="14">
        <v>0</v>
      </c>
      <c r="AO36" s="14">
        <v>0</v>
      </c>
      <c r="AP36" s="14">
        <v>0</v>
      </c>
      <c r="AQ36" s="14">
        <f t="shared" si="3"/>
        <v>0</v>
      </c>
      <c r="AR36" s="14">
        <v>0</v>
      </c>
      <c r="AS36" s="14">
        <v>0</v>
      </c>
      <c r="AT36" s="14">
        <v>0</v>
      </c>
      <c r="AU36" s="14">
        <v>0</v>
      </c>
      <c r="AV36" s="14">
        <v>0</v>
      </c>
      <c r="AW36" s="14">
        <v>0</v>
      </c>
      <c r="AX36" s="14">
        <v>0</v>
      </c>
      <c r="AY36" s="14">
        <v>0</v>
      </c>
      <c r="AZ36" s="14">
        <v>0</v>
      </c>
      <c r="BA36" s="14">
        <v>0</v>
      </c>
      <c r="BB36" s="14">
        <v>0</v>
      </c>
      <c r="BC36" s="14">
        <v>0</v>
      </c>
      <c r="BD36" s="14">
        <f t="shared" si="5"/>
        <v>164</v>
      </c>
      <c r="BE36" s="14">
        <v>0</v>
      </c>
      <c r="BF36" s="14">
        <v>0</v>
      </c>
      <c r="BG36" s="14">
        <v>0</v>
      </c>
      <c r="BH36" s="14">
        <v>0</v>
      </c>
      <c r="BI36" s="14">
        <v>0</v>
      </c>
      <c r="BJ36" s="14">
        <v>0</v>
      </c>
      <c r="BK36" s="14">
        <v>0</v>
      </c>
      <c r="BL36" s="14">
        <v>0</v>
      </c>
      <c r="BM36" s="14">
        <v>0</v>
      </c>
      <c r="BN36" s="14">
        <v>0</v>
      </c>
      <c r="BO36" s="14">
        <v>164</v>
      </c>
      <c r="BP36" s="14">
        <v>0</v>
      </c>
      <c r="BQ36" s="14">
        <f t="shared" si="2"/>
        <v>0</v>
      </c>
      <c r="BR36" s="14" t="s">
        <v>53</v>
      </c>
      <c r="BS36" s="14" t="s">
        <v>53</v>
      </c>
      <c r="BT36" s="14">
        <v>0</v>
      </c>
      <c r="BU36" s="14">
        <v>0</v>
      </c>
      <c r="BV36" s="14">
        <v>0</v>
      </c>
      <c r="BW36" s="14">
        <v>0</v>
      </c>
      <c r="BX36" s="14"/>
      <c r="BY36" s="14"/>
      <c r="BZ36" s="14"/>
      <c r="CA36" s="14"/>
      <c r="CB36" s="14"/>
      <c r="CC36" s="14"/>
    </row>
    <row r="37" spans="1:81" x14ac:dyDescent="0.2">
      <c r="A37" s="15" t="s">
        <v>114</v>
      </c>
      <c r="B37" s="15" t="s">
        <v>104</v>
      </c>
      <c r="C37" s="16" t="s">
        <v>79</v>
      </c>
      <c r="D37" s="30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>
        <f t="shared" si="3"/>
        <v>0</v>
      </c>
      <c r="AR37" s="14">
        <v>0</v>
      </c>
      <c r="AS37" s="14">
        <v>0</v>
      </c>
      <c r="AT37" s="14">
        <v>0</v>
      </c>
      <c r="AU37" s="14">
        <v>0</v>
      </c>
      <c r="AV37" s="14">
        <v>0</v>
      </c>
      <c r="AW37" s="14">
        <v>0</v>
      </c>
      <c r="AX37" s="14">
        <v>0</v>
      </c>
      <c r="AY37" s="14">
        <v>0</v>
      </c>
      <c r="AZ37" s="14">
        <v>0</v>
      </c>
      <c r="BA37" s="14">
        <v>0</v>
      </c>
      <c r="BB37" s="14">
        <v>0</v>
      </c>
      <c r="BC37" s="14">
        <v>0</v>
      </c>
      <c r="BD37" s="14">
        <f t="shared" si="5"/>
        <v>0</v>
      </c>
      <c r="BE37" s="14">
        <v>0</v>
      </c>
      <c r="BF37" s="14">
        <v>0</v>
      </c>
      <c r="BG37" s="14">
        <v>0</v>
      </c>
      <c r="BH37" s="14">
        <v>0</v>
      </c>
      <c r="BI37" s="14">
        <v>0</v>
      </c>
      <c r="BJ37" s="14">
        <v>0</v>
      </c>
      <c r="BK37" s="14">
        <v>0</v>
      </c>
      <c r="BL37" s="14">
        <v>0</v>
      </c>
      <c r="BM37" s="14">
        <v>0</v>
      </c>
      <c r="BN37" s="14">
        <v>0</v>
      </c>
      <c r="BO37" s="14">
        <v>0</v>
      </c>
      <c r="BP37" s="14">
        <v>0</v>
      </c>
      <c r="BQ37" s="14">
        <f t="shared" si="2"/>
        <v>0</v>
      </c>
      <c r="BR37" s="14" t="s">
        <v>53</v>
      </c>
      <c r="BS37" s="14" t="s">
        <v>53</v>
      </c>
      <c r="BT37" s="14">
        <v>0</v>
      </c>
      <c r="BU37" s="14">
        <v>0</v>
      </c>
      <c r="BV37" s="14">
        <v>0</v>
      </c>
      <c r="BW37" s="14">
        <v>0</v>
      </c>
      <c r="BX37" s="14"/>
      <c r="BY37" s="14"/>
      <c r="BZ37" s="14"/>
      <c r="CA37" s="14"/>
      <c r="CB37" s="14"/>
      <c r="CC37" s="14"/>
    </row>
    <row r="38" spans="1:81" x14ac:dyDescent="0.2">
      <c r="A38" s="15" t="s">
        <v>116</v>
      </c>
      <c r="B38" s="15" t="s">
        <v>104</v>
      </c>
      <c r="C38" s="16" t="s">
        <v>80</v>
      </c>
      <c r="D38" s="14">
        <v>38356</v>
      </c>
      <c r="E38" s="14">
        <v>2612</v>
      </c>
      <c r="F38" s="14">
        <v>5949</v>
      </c>
      <c r="G38" s="14">
        <v>4505</v>
      </c>
      <c r="H38" s="14">
        <v>4246</v>
      </c>
      <c r="I38" s="14">
        <v>1158</v>
      </c>
      <c r="J38" s="14">
        <v>1164</v>
      </c>
      <c r="K38" s="14">
        <v>4039</v>
      </c>
      <c r="L38" s="14">
        <v>3467</v>
      </c>
      <c r="M38" s="14">
        <v>2319</v>
      </c>
      <c r="N38" s="14">
        <v>4666</v>
      </c>
      <c r="O38" s="14">
        <v>2088</v>
      </c>
      <c r="P38" s="14">
        <v>2143</v>
      </c>
      <c r="Q38" s="14">
        <v>76646</v>
      </c>
      <c r="R38" s="14">
        <v>1043</v>
      </c>
      <c r="S38" s="14">
        <v>2309</v>
      </c>
      <c r="T38" s="14">
        <v>4224</v>
      </c>
      <c r="U38" s="14">
        <v>5683</v>
      </c>
      <c r="V38" s="14">
        <v>7299</v>
      </c>
      <c r="W38" s="14">
        <v>7441</v>
      </c>
      <c r="X38" s="14">
        <v>7633</v>
      </c>
      <c r="Y38" s="14">
        <v>9004</v>
      </c>
      <c r="Z38" s="14">
        <v>8880</v>
      </c>
      <c r="AA38" s="14">
        <v>8750</v>
      </c>
      <c r="AB38" s="14">
        <v>7409</v>
      </c>
      <c r="AC38" s="14">
        <v>6971</v>
      </c>
      <c r="AD38" s="14">
        <v>88898</v>
      </c>
      <c r="AE38" s="14">
        <v>7439</v>
      </c>
      <c r="AF38" s="14">
        <v>4553</v>
      </c>
      <c r="AG38" s="14">
        <v>6732</v>
      </c>
      <c r="AH38" s="14">
        <v>6331</v>
      </c>
      <c r="AI38" s="14">
        <v>9285</v>
      </c>
      <c r="AJ38" s="14">
        <v>9151</v>
      </c>
      <c r="AK38" s="14">
        <v>11051</v>
      </c>
      <c r="AL38" s="14">
        <v>10118</v>
      </c>
      <c r="AM38" s="14">
        <v>5706</v>
      </c>
      <c r="AN38" s="14">
        <v>4859</v>
      </c>
      <c r="AO38" s="14">
        <v>6126</v>
      </c>
      <c r="AP38" s="14">
        <v>7547</v>
      </c>
      <c r="AQ38" s="14">
        <f t="shared" si="3"/>
        <v>81619</v>
      </c>
      <c r="AR38" s="14">
        <v>6947</v>
      </c>
      <c r="AS38" s="14">
        <v>7858</v>
      </c>
      <c r="AT38" s="14">
        <v>3035</v>
      </c>
      <c r="AU38" s="14">
        <v>6104</v>
      </c>
      <c r="AV38" s="14">
        <v>7350</v>
      </c>
      <c r="AW38" s="14">
        <v>10014</v>
      </c>
      <c r="AX38" s="14">
        <v>7700</v>
      </c>
      <c r="AY38" s="14">
        <v>8932</v>
      </c>
      <c r="AZ38" s="14">
        <v>7567</v>
      </c>
      <c r="BA38" s="14">
        <v>9955</v>
      </c>
      <c r="BB38" s="14">
        <v>4971</v>
      </c>
      <c r="BC38" s="14">
        <v>1186</v>
      </c>
      <c r="BD38" s="14">
        <f t="shared" si="5"/>
        <v>42491</v>
      </c>
      <c r="BE38" s="14">
        <v>6817</v>
      </c>
      <c r="BF38" s="14">
        <v>982</v>
      </c>
      <c r="BG38" s="14">
        <v>7868</v>
      </c>
      <c r="BH38" s="14">
        <v>6557</v>
      </c>
      <c r="BI38" s="14">
        <v>1583</v>
      </c>
      <c r="BJ38" s="14">
        <v>2681</v>
      </c>
      <c r="BK38" s="14">
        <v>4200</v>
      </c>
      <c r="BL38" s="14">
        <v>1497</v>
      </c>
      <c r="BM38" s="14">
        <v>1928</v>
      </c>
      <c r="BN38" s="14">
        <v>0</v>
      </c>
      <c r="BO38" s="14">
        <v>3602</v>
      </c>
      <c r="BP38" s="14">
        <v>4776</v>
      </c>
      <c r="BQ38" s="14">
        <f t="shared" si="2"/>
        <v>32507</v>
      </c>
      <c r="BR38" s="14">
        <v>3569</v>
      </c>
      <c r="BS38" s="14">
        <v>1165</v>
      </c>
      <c r="BT38" s="14">
        <v>6561</v>
      </c>
      <c r="BU38" s="14">
        <v>5265</v>
      </c>
      <c r="BV38" s="14">
        <v>8892</v>
      </c>
      <c r="BW38" s="14">
        <v>7055</v>
      </c>
      <c r="BX38" s="14"/>
      <c r="BY38" s="14"/>
      <c r="BZ38" s="14"/>
      <c r="CA38" s="14"/>
      <c r="CB38" s="14"/>
      <c r="CC38" s="14"/>
    </row>
    <row r="39" spans="1:81" s="19" customFormat="1" x14ac:dyDescent="0.2">
      <c r="A39" s="22" t="s">
        <v>117</v>
      </c>
      <c r="B39" s="22" t="s">
        <v>104</v>
      </c>
      <c r="C39" s="23" t="s">
        <v>82</v>
      </c>
      <c r="D39" s="31">
        <v>5558928</v>
      </c>
      <c r="E39" s="24">
        <v>403895</v>
      </c>
      <c r="F39" s="24">
        <v>431638</v>
      </c>
      <c r="G39" s="24">
        <v>472204</v>
      </c>
      <c r="H39" s="24">
        <v>441571</v>
      </c>
      <c r="I39" s="24">
        <v>448426</v>
      </c>
      <c r="J39" s="24">
        <v>485322</v>
      </c>
      <c r="K39" s="24">
        <v>485770</v>
      </c>
      <c r="L39" s="24">
        <v>504974</v>
      </c>
      <c r="M39" s="24">
        <v>506602</v>
      </c>
      <c r="N39" s="24">
        <v>510167</v>
      </c>
      <c r="O39" s="24">
        <v>451553</v>
      </c>
      <c r="P39" s="24">
        <v>416806</v>
      </c>
      <c r="Q39" s="24">
        <v>5639195</v>
      </c>
      <c r="R39" s="24">
        <v>438423</v>
      </c>
      <c r="S39" s="24">
        <v>403009</v>
      </c>
      <c r="T39" s="24">
        <v>442323</v>
      </c>
      <c r="U39" s="24">
        <v>409399</v>
      </c>
      <c r="V39" s="24">
        <v>461798</v>
      </c>
      <c r="W39" s="24">
        <v>459987</v>
      </c>
      <c r="X39" s="24">
        <v>520245</v>
      </c>
      <c r="Y39" s="24">
        <v>534979</v>
      </c>
      <c r="Z39" s="24">
        <v>504548</v>
      </c>
      <c r="AA39" s="24">
        <v>567981</v>
      </c>
      <c r="AB39" s="24">
        <v>455340</v>
      </c>
      <c r="AC39" s="24">
        <v>441163</v>
      </c>
      <c r="AD39" s="24">
        <v>5572086</v>
      </c>
      <c r="AE39" s="24">
        <v>432727</v>
      </c>
      <c r="AF39" s="24">
        <v>454748</v>
      </c>
      <c r="AG39" s="24">
        <v>482497</v>
      </c>
      <c r="AH39" s="24">
        <v>414912</v>
      </c>
      <c r="AI39" s="24">
        <v>420847</v>
      </c>
      <c r="AJ39" s="24">
        <v>501896</v>
      </c>
      <c r="AK39" s="24">
        <v>515882</v>
      </c>
      <c r="AL39" s="24">
        <v>488697</v>
      </c>
      <c r="AM39" s="24">
        <v>482383</v>
      </c>
      <c r="AN39" s="24">
        <v>465400</v>
      </c>
      <c r="AO39" s="24">
        <v>455722</v>
      </c>
      <c r="AP39" s="24">
        <v>456375</v>
      </c>
      <c r="AQ39" s="24">
        <f t="shared" si="3"/>
        <v>5792428</v>
      </c>
      <c r="AR39" s="24">
        <v>457709</v>
      </c>
      <c r="AS39" s="24">
        <v>437437</v>
      </c>
      <c r="AT39" s="24">
        <v>455247</v>
      </c>
      <c r="AU39" s="24">
        <v>458752</v>
      </c>
      <c r="AV39" s="24">
        <v>483316</v>
      </c>
      <c r="AW39" s="24">
        <v>498336</v>
      </c>
      <c r="AX39" s="24">
        <v>522493</v>
      </c>
      <c r="AY39" s="24">
        <v>532359</v>
      </c>
      <c r="AZ39" s="24">
        <v>501473</v>
      </c>
      <c r="BA39" s="24">
        <v>525139</v>
      </c>
      <c r="BB39" s="24">
        <v>472611</v>
      </c>
      <c r="BC39" s="24">
        <v>447556</v>
      </c>
      <c r="BD39" s="24">
        <f t="shared" si="5"/>
        <v>5244979</v>
      </c>
      <c r="BE39" s="24">
        <v>461696</v>
      </c>
      <c r="BF39" s="24">
        <v>461952</v>
      </c>
      <c r="BG39" s="24">
        <v>322458</v>
      </c>
      <c r="BH39" s="24">
        <v>286743</v>
      </c>
      <c r="BI39" s="24">
        <v>410083</v>
      </c>
      <c r="BJ39" s="24">
        <v>409302</v>
      </c>
      <c r="BK39" s="24">
        <v>459793</v>
      </c>
      <c r="BL39" s="24">
        <v>467178</v>
      </c>
      <c r="BM39" s="24">
        <v>492083</v>
      </c>
      <c r="BN39" s="24">
        <v>520579</v>
      </c>
      <c r="BO39" s="24">
        <v>494294</v>
      </c>
      <c r="BP39" s="24">
        <v>458818</v>
      </c>
      <c r="BQ39" s="24">
        <f t="shared" si="2"/>
        <v>2903116</v>
      </c>
      <c r="BR39" s="24">
        <v>471748</v>
      </c>
      <c r="BS39" s="24">
        <v>480324</v>
      </c>
      <c r="BT39" s="24">
        <v>476456</v>
      </c>
      <c r="BU39" s="24">
        <v>466838</v>
      </c>
      <c r="BV39" s="24">
        <v>510744</v>
      </c>
      <c r="BW39" s="24">
        <v>497006</v>
      </c>
      <c r="BX39" s="24"/>
      <c r="BY39" s="24"/>
      <c r="BZ39" s="24"/>
      <c r="CA39" s="24"/>
      <c r="CB39" s="24"/>
      <c r="CC39" s="24"/>
    </row>
    <row r="40" spans="1:81" s="19" customFormat="1" x14ac:dyDescent="0.2">
      <c r="A40" s="22"/>
      <c r="B40" s="22" t="s">
        <v>104</v>
      </c>
      <c r="C40" s="23" t="s">
        <v>83</v>
      </c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>
        <f t="shared" si="3"/>
        <v>2</v>
      </c>
      <c r="AR40" s="24">
        <v>0</v>
      </c>
      <c r="AS40" s="24">
        <v>0</v>
      </c>
      <c r="AT40" s="24">
        <v>0</v>
      </c>
      <c r="AU40" s="24">
        <v>0</v>
      </c>
      <c r="AV40" s="24">
        <v>0</v>
      </c>
      <c r="AW40" s="24">
        <v>0</v>
      </c>
      <c r="AX40" s="24">
        <v>0</v>
      </c>
      <c r="AY40" s="24">
        <v>0</v>
      </c>
      <c r="AZ40" s="24">
        <v>0</v>
      </c>
      <c r="BA40" s="24">
        <v>1</v>
      </c>
      <c r="BB40" s="24">
        <v>0</v>
      </c>
      <c r="BC40" s="24">
        <v>1</v>
      </c>
      <c r="BD40" s="24">
        <f t="shared" si="5"/>
        <v>0</v>
      </c>
      <c r="BE40" s="24">
        <v>0</v>
      </c>
      <c r="BF40" s="24">
        <v>0</v>
      </c>
      <c r="BG40" s="24">
        <v>0</v>
      </c>
      <c r="BH40" s="24">
        <v>0</v>
      </c>
      <c r="BI40" s="24">
        <v>0</v>
      </c>
      <c r="BJ40" s="24">
        <v>0</v>
      </c>
      <c r="BK40" s="24">
        <v>0</v>
      </c>
      <c r="BL40" s="24">
        <v>0</v>
      </c>
      <c r="BM40" s="24">
        <v>0</v>
      </c>
      <c r="BN40" s="24">
        <v>0</v>
      </c>
      <c r="BO40" s="24">
        <v>0</v>
      </c>
      <c r="BP40" s="24">
        <v>0</v>
      </c>
      <c r="BQ40" s="24">
        <f t="shared" si="2"/>
        <v>4</v>
      </c>
      <c r="BR40" s="24">
        <v>2</v>
      </c>
      <c r="BS40" s="24">
        <v>1</v>
      </c>
      <c r="BT40" s="24">
        <v>1</v>
      </c>
      <c r="BU40" s="24">
        <v>0</v>
      </c>
      <c r="BV40" s="24">
        <v>0</v>
      </c>
      <c r="BW40" s="24">
        <v>0</v>
      </c>
      <c r="BX40" s="24"/>
      <c r="BY40" s="24"/>
      <c r="BZ40" s="24"/>
      <c r="CA40" s="24"/>
      <c r="CB40" s="24"/>
      <c r="CC40" s="24"/>
    </row>
    <row r="41" spans="1:81" x14ac:dyDescent="0.2">
      <c r="A41" s="20"/>
      <c r="B41" s="20" t="s">
        <v>118</v>
      </c>
      <c r="C41" s="20" t="s">
        <v>44</v>
      </c>
      <c r="D41" s="21">
        <f t="shared" ref="D41:AP41" si="6">SUM(D42:D45,D54,D65)</f>
        <v>20941482</v>
      </c>
      <c r="E41" s="21">
        <f t="shared" si="6"/>
        <v>1512500</v>
      </c>
      <c r="F41" s="21">
        <f t="shared" si="6"/>
        <v>1600153</v>
      </c>
      <c r="G41" s="21">
        <f t="shared" si="6"/>
        <v>1923435</v>
      </c>
      <c r="H41" s="21">
        <f t="shared" si="6"/>
        <v>1972200</v>
      </c>
      <c r="I41" s="21">
        <f t="shared" si="6"/>
        <v>1864269</v>
      </c>
      <c r="J41" s="21">
        <f t="shared" si="6"/>
        <v>1649962</v>
      </c>
      <c r="K41" s="21">
        <f t="shared" si="6"/>
        <v>1977554</v>
      </c>
      <c r="L41" s="21">
        <f t="shared" si="6"/>
        <v>2075853</v>
      </c>
      <c r="M41" s="21">
        <f t="shared" si="6"/>
        <v>1982434</v>
      </c>
      <c r="N41" s="21">
        <f t="shared" si="6"/>
        <v>1606930</v>
      </c>
      <c r="O41" s="21">
        <f t="shared" si="6"/>
        <v>1394598</v>
      </c>
      <c r="P41" s="21">
        <f t="shared" si="6"/>
        <v>1381594</v>
      </c>
      <c r="Q41" s="21">
        <f t="shared" si="6"/>
        <v>24437526</v>
      </c>
      <c r="R41" s="21">
        <f t="shared" si="6"/>
        <v>1297573</v>
      </c>
      <c r="S41" s="21">
        <f t="shared" si="6"/>
        <v>1752734</v>
      </c>
      <c r="T41" s="21">
        <f t="shared" si="6"/>
        <v>2010546</v>
      </c>
      <c r="U41" s="21">
        <f t="shared" si="6"/>
        <v>1959879</v>
      </c>
      <c r="V41" s="21">
        <f t="shared" si="6"/>
        <v>2217895</v>
      </c>
      <c r="W41" s="21">
        <f t="shared" si="6"/>
        <v>2029491</v>
      </c>
      <c r="X41" s="21">
        <f t="shared" si="6"/>
        <v>2121596</v>
      </c>
      <c r="Y41" s="21">
        <f t="shared" si="6"/>
        <v>2257428</v>
      </c>
      <c r="Z41" s="21">
        <f t="shared" si="6"/>
        <v>2105506</v>
      </c>
      <c r="AA41" s="21">
        <f t="shared" si="6"/>
        <v>2353317</v>
      </c>
      <c r="AB41" s="21">
        <f t="shared" si="6"/>
        <v>2194943</v>
      </c>
      <c r="AC41" s="21">
        <f t="shared" si="6"/>
        <v>2136618</v>
      </c>
      <c r="AD41" s="21">
        <f t="shared" si="6"/>
        <v>28967342.870000001</v>
      </c>
      <c r="AE41" s="21">
        <f t="shared" si="6"/>
        <v>1680391</v>
      </c>
      <c r="AF41" s="21">
        <f t="shared" si="6"/>
        <v>2143021</v>
      </c>
      <c r="AG41" s="21">
        <f t="shared" si="6"/>
        <v>2398665</v>
      </c>
      <c r="AH41" s="21">
        <f t="shared" si="6"/>
        <v>2264991</v>
      </c>
      <c r="AI41" s="21">
        <f t="shared" si="6"/>
        <v>2158864</v>
      </c>
      <c r="AJ41" s="21">
        <f t="shared" si="6"/>
        <v>2509516</v>
      </c>
      <c r="AK41" s="21">
        <f t="shared" si="6"/>
        <v>2662230</v>
      </c>
      <c r="AL41" s="21">
        <f t="shared" si="6"/>
        <v>2743605</v>
      </c>
      <c r="AM41" s="21">
        <f t="shared" si="6"/>
        <v>2685469</v>
      </c>
      <c r="AN41" s="21">
        <f t="shared" si="6"/>
        <v>2491933</v>
      </c>
      <c r="AO41" s="21">
        <f t="shared" si="6"/>
        <v>2711889</v>
      </c>
      <c r="AP41" s="21">
        <f t="shared" si="6"/>
        <v>2516768.87</v>
      </c>
      <c r="AQ41" s="21">
        <f t="shared" si="3"/>
        <v>31460951</v>
      </c>
      <c r="AR41" s="21">
        <v>2219067</v>
      </c>
      <c r="AS41" s="21">
        <v>1984367</v>
      </c>
      <c r="AT41" s="21">
        <v>2702593</v>
      </c>
      <c r="AU41" s="21">
        <v>2539708</v>
      </c>
      <c r="AV41" s="21">
        <v>2303032</v>
      </c>
      <c r="AW41" s="21">
        <v>2913556</v>
      </c>
      <c r="AX41" s="21">
        <v>3182551</v>
      </c>
      <c r="AY41" s="21">
        <v>2954193</v>
      </c>
      <c r="AZ41" s="21">
        <v>2724510</v>
      </c>
      <c r="BA41" s="21">
        <v>2850985</v>
      </c>
      <c r="BB41" s="21">
        <v>2856615</v>
      </c>
      <c r="BC41" s="21">
        <v>2229774</v>
      </c>
      <c r="BD41" s="21">
        <f t="shared" si="5"/>
        <v>34398967</v>
      </c>
      <c r="BE41" s="21">
        <v>2066801</v>
      </c>
      <c r="BF41" s="21">
        <v>2777616</v>
      </c>
      <c r="BG41" s="21">
        <v>1960457</v>
      </c>
      <c r="BH41" s="21">
        <v>2787580</v>
      </c>
      <c r="BI41" s="21">
        <v>3057496</v>
      </c>
      <c r="BJ41" s="21">
        <v>2866446</v>
      </c>
      <c r="BK41" s="21">
        <v>3251457</v>
      </c>
      <c r="BL41" s="21">
        <v>3138455</v>
      </c>
      <c r="BM41" s="21">
        <v>3167355</v>
      </c>
      <c r="BN41" s="21">
        <v>3329751</v>
      </c>
      <c r="BO41" s="21">
        <v>3056197</v>
      </c>
      <c r="BP41" s="21">
        <v>2939356</v>
      </c>
      <c r="BQ41" s="21">
        <f t="shared" si="2"/>
        <v>17830454</v>
      </c>
      <c r="BR41" s="21">
        <v>1643093</v>
      </c>
      <c r="BS41" s="21">
        <v>2851096</v>
      </c>
      <c r="BT41" s="21">
        <v>3255749</v>
      </c>
      <c r="BU41" s="21">
        <v>3292235</v>
      </c>
      <c r="BV41" s="21">
        <v>3518270</v>
      </c>
      <c r="BW41" s="21">
        <v>3270011</v>
      </c>
      <c r="BX41" s="21"/>
      <c r="BY41" s="21"/>
      <c r="BZ41" s="21"/>
      <c r="CA41" s="21"/>
      <c r="CB41" s="21"/>
      <c r="CC41" s="21"/>
    </row>
    <row r="42" spans="1:81" x14ac:dyDescent="0.2">
      <c r="A42" s="22" t="s">
        <v>105</v>
      </c>
      <c r="B42" s="22" t="s">
        <v>118</v>
      </c>
      <c r="C42" s="23" t="s">
        <v>46</v>
      </c>
      <c r="D42" s="24">
        <v>4031626</v>
      </c>
      <c r="E42" s="24">
        <v>159114</v>
      </c>
      <c r="F42" s="24">
        <v>180609</v>
      </c>
      <c r="G42" s="24">
        <v>139265</v>
      </c>
      <c r="H42" s="24">
        <v>127612</v>
      </c>
      <c r="I42" s="24">
        <v>342175</v>
      </c>
      <c r="J42" s="24">
        <v>550508</v>
      </c>
      <c r="K42" s="24">
        <v>294642</v>
      </c>
      <c r="L42" s="24">
        <v>315576</v>
      </c>
      <c r="M42" s="24">
        <v>339512</v>
      </c>
      <c r="N42" s="24">
        <v>643579</v>
      </c>
      <c r="O42" s="24">
        <v>566026</v>
      </c>
      <c r="P42" s="24">
        <v>373008</v>
      </c>
      <c r="Q42" s="24">
        <v>2163443</v>
      </c>
      <c r="R42" s="24">
        <v>264261</v>
      </c>
      <c r="S42" s="24">
        <v>97177</v>
      </c>
      <c r="T42" s="24">
        <v>57243</v>
      </c>
      <c r="U42" s="24">
        <v>132363</v>
      </c>
      <c r="V42" s="24">
        <v>426989</v>
      </c>
      <c r="W42" s="24">
        <v>242806</v>
      </c>
      <c r="X42" s="24">
        <v>113385</v>
      </c>
      <c r="Y42" s="24">
        <v>144136</v>
      </c>
      <c r="Z42" s="24">
        <v>155928</v>
      </c>
      <c r="AA42" s="24">
        <v>155838</v>
      </c>
      <c r="AB42" s="24">
        <v>158893</v>
      </c>
      <c r="AC42" s="24">
        <v>214424</v>
      </c>
      <c r="AD42" s="24">
        <v>2629478</v>
      </c>
      <c r="AE42" s="24">
        <v>406983</v>
      </c>
      <c r="AF42" s="24">
        <v>196291</v>
      </c>
      <c r="AG42" s="24">
        <v>160306</v>
      </c>
      <c r="AH42" s="24">
        <v>113837</v>
      </c>
      <c r="AI42" s="24">
        <v>346881</v>
      </c>
      <c r="AJ42" s="24">
        <v>363892</v>
      </c>
      <c r="AK42" s="24">
        <v>159520</v>
      </c>
      <c r="AL42" s="24">
        <v>139393</v>
      </c>
      <c r="AM42" s="24">
        <v>202911</v>
      </c>
      <c r="AN42" s="24">
        <v>269314</v>
      </c>
      <c r="AO42" s="24">
        <v>150131</v>
      </c>
      <c r="AP42" s="24">
        <v>120019</v>
      </c>
      <c r="AQ42" s="24">
        <f t="shared" si="3"/>
        <v>2140095</v>
      </c>
      <c r="AR42" s="24">
        <v>164754</v>
      </c>
      <c r="AS42" s="24">
        <v>74714</v>
      </c>
      <c r="AT42" s="24">
        <v>182717</v>
      </c>
      <c r="AU42" s="24">
        <v>263268</v>
      </c>
      <c r="AV42" s="24">
        <v>265242</v>
      </c>
      <c r="AW42" s="24">
        <v>138801</v>
      </c>
      <c r="AX42" s="24">
        <v>114189</v>
      </c>
      <c r="AY42" s="24">
        <v>98405</v>
      </c>
      <c r="AZ42" s="24">
        <v>154178</v>
      </c>
      <c r="BA42" s="24">
        <v>129019</v>
      </c>
      <c r="BB42" s="24">
        <v>95748</v>
      </c>
      <c r="BC42" s="24">
        <v>459060</v>
      </c>
      <c r="BD42" s="24">
        <f t="shared" si="5"/>
        <v>4229508</v>
      </c>
      <c r="BE42" s="24">
        <v>263838</v>
      </c>
      <c r="BF42" s="24">
        <v>194414</v>
      </c>
      <c r="BG42" s="24">
        <v>122806</v>
      </c>
      <c r="BH42" s="24">
        <v>173784</v>
      </c>
      <c r="BI42" s="24">
        <v>278256</v>
      </c>
      <c r="BJ42" s="24">
        <v>207346</v>
      </c>
      <c r="BK42" s="24">
        <v>171830</v>
      </c>
      <c r="BL42" s="24">
        <v>406858</v>
      </c>
      <c r="BM42" s="24">
        <v>587317</v>
      </c>
      <c r="BN42" s="24">
        <v>717885</v>
      </c>
      <c r="BO42" s="24">
        <v>631247</v>
      </c>
      <c r="BP42" s="24">
        <v>473927</v>
      </c>
      <c r="BQ42" s="24">
        <f t="shared" si="2"/>
        <v>1586206</v>
      </c>
      <c r="BR42" s="24">
        <v>412830</v>
      </c>
      <c r="BS42" s="24">
        <v>45569</v>
      </c>
      <c r="BT42" s="24">
        <v>77192</v>
      </c>
      <c r="BU42" s="24">
        <v>175534</v>
      </c>
      <c r="BV42" s="24">
        <v>444666</v>
      </c>
      <c r="BW42" s="24">
        <v>430415</v>
      </c>
      <c r="BX42" s="24"/>
      <c r="BY42" s="24"/>
      <c r="BZ42" s="24"/>
      <c r="CA42" s="24"/>
      <c r="CB42" s="24"/>
      <c r="CC42" s="24"/>
    </row>
    <row r="43" spans="1:81" x14ac:dyDescent="0.2">
      <c r="A43" s="22" t="s">
        <v>106</v>
      </c>
      <c r="B43" s="22" t="s">
        <v>118</v>
      </c>
      <c r="C43" s="23" t="s">
        <v>48</v>
      </c>
      <c r="D43" s="24">
        <v>902038</v>
      </c>
      <c r="E43" s="24">
        <v>66911</v>
      </c>
      <c r="F43" s="24">
        <v>71228</v>
      </c>
      <c r="G43" s="24">
        <v>78105</v>
      </c>
      <c r="H43" s="24">
        <v>68800</v>
      </c>
      <c r="I43" s="24">
        <v>76700</v>
      </c>
      <c r="J43" s="24">
        <v>79313</v>
      </c>
      <c r="K43" s="24">
        <v>85311</v>
      </c>
      <c r="L43" s="24">
        <v>79213</v>
      </c>
      <c r="M43" s="24">
        <v>71250</v>
      </c>
      <c r="N43" s="24">
        <v>79877</v>
      </c>
      <c r="O43" s="24">
        <v>79796</v>
      </c>
      <c r="P43" s="24">
        <v>65534</v>
      </c>
      <c r="Q43" s="24">
        <v>1031163</v>
      </c>
      <c r="R43" s="24">
        <v>77206</v>
      </c>
      <c r="S43" s="24">
        <v>62501</v>
      </c>
      <c r="T43" s="24">
        <v>70145</v>
      </c>
      <c r="U43" s="24">
        <v>86667</v>
      </c>
      <c r="V43" s="24">
        <v>101449</v>
      </c>
      <c r="W43" s="24">
        <v>91000</v>
      </c>
      <c r="X43" s="24">
        <v>90524</v>
      </c>
      <c r="Y43" s="24">
        <v>102534</v>
      </c>
      <c r="Z43" s="24">
        <v>94613</v>
      </c>
      <c r="AA43" s="24">
        <v>99242</v>
      </c>
      <c r="AB43" s="24">
        <v>85445</v>
      </c>
      <c r="AC43" s="24">
        <v>69837</v>
      </c>
      <c r="AD43" s="24">
        <v>1176487</v>
      </c>
      <c r="AE43" s="24">
        <v>35056</v>
      </c>
      <c r="AF43" s="24">
        <v>111019</v>
      </c>
      <c r="AG43" s="24">
        <v>101471</v>
      </c>
      <c r="AH43" s="24">
        <v>104069</v>
      </c>
      <c r="AI43" s="24">
        <v>85317</v>
      </c>
      <c r="AJ43" s="24">
        <v>88085</v>
      </c>
      <c r="AK43" s="24">
        <v>117664</v>
      </c>
      <c r="AL43" s="24">
        <v>124431</v>
      </c>
      <c r="AM43" s="24">
        <v>109664</v>
      </c>
      <c r="AN43" s="24">
        <v>103292</v>
      </c>
      <c r="AO43" s="24">
        <v>96879</v>
      </c>
      <c r="AP43" s="24">
        <v>99540</v>
      </c>
      <c r="AQ43" s="24">
        <f t="shared" si="3"/>
        <v>1478003</v>
      </c>
      <c r="AR43" s="24">
        <v>96914</v>
      </c>
      <c r="AS43" s="24">
        <v>89437</v>
      </c>
      <c r="AT43" s="24">
        <v>127261</v>
      </c>
      <c r="AU43" s="24">
        <v>122676</v>
      </c>
      <c r="AV43" s="24">
        <v>123248</v>
      </c>
      <c r="AW43" s="24">
        <v>109444</v>
      </c>
      <c r="AX43" s="24">
        <v>131847</v>
      </c>
      <c r="AY43" s="24">
        <v>140161</v>
      </c>
      <c r="AZ43" s="24">
        <v>134776</v>
      </c>
      <c r="BA43" s="24">
        <v>132647</v>
      </c>
      <c r="BB43" s="24">
        <v>138013</v>
      </c>
      <c r="BC43" s="24">
        <v>131579</v>
      </c>
      <c r="BD43" s="24">
        <f t="shared" si="5"/>
        <v>1387783</v>
      </c>
      <c r="BE43" s="24">
        <v>117087</v>
      </c>
      <c r="BF43" s="24">
        <v>107946</v>
      </c>
      <c r="BG43" s="24">
        <v>109280</v>
      </c>
      <c r="BH43" s="24">
        <v>80242</v>
      </c>
      <c r="BI43" s="24">
        <v>71525</v>
      </c>
      <c r="BJ43" s="24">
        <v>117378</v>
      </c>
      <c r="BK43" s="24">
        <v>125064</v>
      </c>
      <c r="BL43" s="24">
        <v>123704</v>
      </c>
      <c r="BM43" s="24">
        <v>130722</v>
      </c>
      <c r="BN43" s="24">
        <v>127553</v>
      </c>
      <c r="BO43" s="24">
        <v>142406</v>
      </c>
      <c r="BP43" s="24">
        <v>134876</v>
      </c>
      <c r="BQ43" s="24">
        <f t="shared" si="2"/>
        <v>743364</v>
      </c>
      <c r="BR43" s="24">
        <v>115552</v>
      </c>
      <c r="BS43" s="24">
        <v>105970</v>
      </c>
      <c r="BT43" s="24">
        <v>109347</v>
      </c>
      <c r="BU43" s="24">
        <v>137087</v>
      </c>
      <c r="BV43" s="24">
        <v>129784</v>
      </c>
      <c r="BW43" s="24">
        <v>145624</v>
      </c>
      <c r="BX43" s="24"/>
      <c r="BY43" s="24"/>
      <c r="BZ43" s="24"/>
      <c r="CA43" s="24"/>
      <c r="CB43" s="24"/>
      <c r="CC43" s="24"/>
    </row>
    <row r="44" spans="1:81" x14ac:dyDescent="0.2">
      <c r="A44" s="22" t="s">
        <v>107</v>
      </c>
      <c r="B44" s="22" t="s">
        <v>118</v>
      </c>
      <c r="C44" s="23" t="s">
        <v>50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4">
        <v>0</v>
      </c>
      <c r="P44" s="24">
        <v>0</v>
      </c>
      <c r="Q44" s="24">
        <v>0</v>
      </c>
      <c r="R44" s="24">
        <v>0</v>
      </c>
      <c r="S44" s="24">
        <v>0</v>
      </c>
      <c r="T44" s="24">
        <v>0</v>
      </c>
      <c r="U44" s="24">
        <v>0</v>
      </c>
      <c r="V44" s="24">
        <v>0</v>
      </c>
      <c r="W44" s="24">
        <v>0</v>
      </c>
      <c r="X44" s="24">
        <v>0</v>
      </c>
      <c r="Y44" s="24">
        <v>0</v>
      </c>
      <c r="Z44" s="24">
        <v>0</v>
      </c>
      <c r="AA44" s="24">
        <v>0</v>
      </c>
      <c r="AB44" s="24">
        <v>0</v>
      </c>
      <c r="AC44" s="24">
        <v>0</v>
      </c>
      <c r="AD44" s="24">
        <v>700690</v>
      </c>
      <c r="AE44" s="24">
        <v>0</v>
      </c>
      <c r="AF44" s="24">
        <v>0</v>
      </c>
      <c r="AG44" s="24">
        <v>0</v>
      </c>
      <c r="AH44" s="24">
        <v>1490</v>
      </c>
      <c r="AI44" s="24">
        <v>39138</v>
      </c>
      <c r="AJ44" s="24">
        <v>46832</v>
      </c>
      <c r="AK44" s="24">
        <v>111152</v>
      </c>
      <c r="AL44" s="24">
        <v>109027</v>
      </c>
      <c r="AM44" s="24">
        <v>52548</v>
      </c>
      <c r="AN44" s="24">
        <v>70442</v>
      </c>
      <c r="AO44" s="24">
        <v>104008</v>
      </c>
      <c r="AP44" s="24">
        <v>166053</v>
      </c>
      <c r="AQ44" s="24">
        <f t="shared" si="3"/>
        <v>1732180</v>
      </c>
      <c r="AR44" s="24">
        <v>107379</v>
      </c>
      <c r="AS44" s="24">
        <v>74680</v>
      </c>
      <c r="AT44" s="24">
        <v>99420</v>
      </c>
      <c r="AU44" s="24">
        <v>130966</v>
      </c>
      <c r="AV44" s="24">
        <v>184699</v>
      </c>
      <c r="AW44" s="24">
        <v>175650</v>
      </c>
      <c r="AX44" s="24">
        <v>202606</v>
      </c>
      <c r="AY44" s="24">
        <v>161594</v>
      </c>
      <c r="AZ44" s="24">
        <v>64507</v>
      </c>
      <c r="BA44" s="24">
        <v>136468</v>
      </c>
      <c r="BB44" s="24">
        <v>166253</v>
      </c>
      <c r="BC44" s="24">
        <v>227958</v>
      </c>
      <c r="BD44" s="24">
        <f t="shared" si="5"/>
        <v>2367994</v>
      </c>
      <c r="BE44" s="24">
        <v>182939</v>
      </c>
      <c r="BF44" s="24">
        <v>150573</v>
      </c>
      <c r="BG44" s="24">
        <v>71800</v>
      </c>
      <c r="BH44" s="24">
        <v>178512</v>
      </c>
      <c r="BI44" s="24">
        <v>237698</v>
      </c>
      <c r="BJ44" s="24">
        <v>221842</v>
      </c>
      <c r="BK44" s="24">
        <v>237646</v>
      </c>
      <c r="BL44" s="24">
        <v>160133</v>
      </c>
      <c r="BM44" s="24">
        <v>177808</v>
      </c>
      <c r="BN44" s="24">
        <v>254297</v>
      </c>
      <c r="BO44" s="24">
        <v>246732</v>
      </c>
      <c r="BP44" s="24">
        <v>248014</v>
      </c>
      <c r="BQ44" s="24">
        <f t="shared" si="2"/>
        <v>1096426</v>
      </c>
      <c r="BR44" s="24">
        <v>259463</v>
      </c>
      <c r="BS44" s="24">
        <v>223175</v>
      </c>
      <c r="BT44" s="24">
        <v>147105</v>
      </c>
      <c r="BU44" s="24">
        <v>151100</v>
      </c>
      <c r="BV44" s="24">
        <v>159329</v>
      </c>
      <c r="BW44" s="24">
        <v>156254</v>
      </c>
      <c r="BX44" s="24"/>
      <c r="BY44" s="24"/>
      <c r="BZ44" s="24"/>
      <c r="CA44" s="24"/>
      <c r="CB44" s="24"/>
      <c r="CC44" s="24"/>
    </row>
    <row r="45" spans="1:81" x14ac:dyDescent="0.2">
      <c r="A45" s="22"/>
      <c r="B45" s="22" t="s">
        <v>118</v>
      </c>
      <c r="C45" s="23" t="s">
        <v>51</v>
      </c>
      <c r="D45" s="24">
        <v>13745782</v>
      </c>
      <c r="E45" s="24">
        <v>1112819</v>
      </c>
      <c r="F45" s="24">
        <v>1181488</v>
      </c>
      <c r="G45" s="24">
        <v>1526294</v>
      </c>
      <c r="H45" s="24">
        <v>1602989</v>
      </c>
      <c r="I45" s="24">
        <v>1268685</v>
      </c>
      <c r="J45" s="24">
        <v>827056</v>
      </c>
      <c r="K45" s="24">
        <v>1412079</v>
      </c>
      <c r="L45" s="24">
        <v>1477948</v>
      </c>
      <c r="M45" s="24">
        <v>1348691</v>
      </c>
      <c r="N45" s="24">
        <v>661955</v>
      </c>
      <c r="O45" s="24">
        <v>566802</v>
      </c>
      <c r="P45" s="24">
        <v>758976</v>
      </c>
      <c r="Q45" s="24">
        <v>18836880</v>
      </c>
      <c r="R45" s="24">
        <v>765037</v>
      </c>
      <c r="S45" s="24">
        <v>1419699</v>
      </c>
      <c r="T45" s="24">
        <v>1695072</v>
      </c>
      <c r="U45" s="24">
        <v>1572813</v>
      </c>
      <c r="V45" s="24">
        <v>1501565</v>
      </c>
      <c r="W45" s="24">
        <v>1497034</v>
      </c>
      <c r="X45" s="24">
        <v>1726374</v>
      </c>
      <c r="Y45" s="24">
        <v>1810311</v>
      </c>
      <c r="Z45" s="24">
        <v>1679881</v>
      </c>
      <c r="AA45" s="24">
        <v>1850480</v>
      </c>
      <c r="AB45" s="24">
        <v>1716250</v>
      </c>
      <c r="AC45" s="24">
        <v>1602364</v>
      </c>
      <c r="AD45" s="24">
        <v>20935468.870000001</v>
      </c>
      <c r="AE45" s="24">
        <v>993814</v>
      </c>
      <c r="AF45" s="24">
        <v>1592384</v>
      </c>
      <c r="AG45" s="24">
        <v>1855430</v>
      </c>
      <c r="AH45" s="24">
        <v>1817026</v>
      </c>
      <c r="AI45" s="24">
        <v>1420003</v>
      </c>
      <c r="AJ45" s="24">
        <v>1681672</v>
      </c>
      <c r="AK45" s="24">
        <v>1949455</v>
      </c>
      <c r="AL45" s="24">
        <v>2042971</v>
      </c>
      <c r="AM45" s="24">
        <v>2002082</v>
      </c>
      <c r="AN45" s="24">
        <v>1731172</v>
      </c>
      <c r="AO45" s="24">
        <v>2038759</v>
      </c>
      <c r="AP45" s="24">
        <v>1810700.87</v>
      </c>
      <c r="AQ45" s="24">
        <f t="shared" si="3"/>
        <v>22323728</v>
      </c>
      <c r="AR45" s="24">
        <v>1535226</v>
      </c>
      <c r="AS45" s="24">
        <v>1484759</v>
      </c>
      <c r="AT45" s="24">
        <v>1994074</v>
      </c>
      <c r="AU45" s="24">
        <v>1730223</v>
      </c>
      <c r="AV45" s="24">
        <v>1413943</v>
      </c>
      <c r="AW45" s="24">
        <v>2172047</v>
      </c>
      <c r="AX45" s="24">
        <v>2405085</v>
      </c>
      <c r="AY45" s="24">
        <v>2230005</v>
      </c>
      <c r="AZ45" s="24">
        <v>2036686</v>
      </c>
      <c r="BA45" s="24">
        <v>2100406</v>
      </c>
      <c r="BB45" s="24">
        <v>2130248</v>
      </c>
      <c r="BC45" s="24">
        <v>1091026</v>
      </c>
      <c r="BD45" s="24">
        <f t="shared" ref="BD45:BO45" si="7">SUM(BD46:BD53)</f>
        <v>22156103</v>
      </c>
      <c r="BE45" s="24">
        <f t="shared" si="7"/>
        <v>1169700</v>
      </c>
      <c r="BF45" s="24">
        <f t="shared" si="7"/>
        <v>1990404</v>
      </c>
      <c r="BG45" s="24">
        <f t="shared" si="7"/>
        <v>1366875</v>
      </c>
      <c r="BH45" s="24">
        <f t="shared" si="7"/>
        <v>2106054</v>
      </c>
      <c r="BI45" s="24">
        <f t="shared" si="7"/>
        <v>2103651</v>
      </c>
      <c r="BJ45" s="24">
        <f t="shared" si="7"/>
        <v>1977110</v>
      </c>
      <c r="BK45" s="24">
        <f t="shared" si="7"/>
        <v>2344991</v>
      </c>
      <c r="BL45" s="24">
        <f t="shared" si="7"/>
        <v>2067470</v>
      </c>
      <c r="BM45" s="24">
        <f t="shared" si="7"/>
        <v>1864690</v>
      </c>
      <c r="BN45" s="24">
        <f t="shared" si="7"/>
        <v>1802711</v>
      </c>
      <c r="BO45" s="24">
        <f t="shared" si="7"/>
        <v>1620543</v>
      </c>
      <c r="BP45" s="24">
        <v>1741904</v>
      </c>
      <c r="BQ45" s="24">
        <f t="shared" si="2"/>
        <v>12108793</v>
      </c>
      <c r="BR45" s="24">
        <v>491729</v>
      </c>
      <c r="BS45" s="24">
        <v>2110481</v>
      </c>
      <c r="BT45" s="24">
        <v>2538181</v>
      </c>
      <c r="BU45" s="24">
        <v>2445366</v>
      </c>
      <c r="BV45" s="24">
        <v>2383920</v>
      </c>
      <c r="BW45" s="24">
        <v>2139116</v>
      </c>
      <c r="BX45" s="24"/>
      <c r="BY45" s="24"/>
      <c r="BZ45" s="24"/>
      <c r="CA45" s="24"/>
      <c r="CB45" s="24"/>
      <c r="CC45" s="24"/>
    </row>
    <row r="46" spans="1:81" x14ac:dyDescent="0.2">
      <c r="A46" s="15"/>
      <c r="B46" s="15" t="s">
        <v>118</v>
      </c>
      <c r="C46" s="16" t="s">
        <v>52</v>
      </c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>
        <f t="shared" si="3"/>
        <v>0</v>
      </c>
      <c r="AR46" s="14">
        <v>0</v>
      </c>
      <c r="AS46" s="14">
        <v>0</v>
      </c>
      <c r="AT46" s="14">
        <v>0</v>
      </c>
      <c r="AU46" s="14">
        <v>0</v>
      </c>
      <c r="AV46" s="14">
        <v>0</v>
      </c>
      <c r="AW46" s="14">
        <v>0</v>
      </c>
      <c r="AX46" s="14">
        <v>0</v>
      </c>
      <c r="AY46" s="14">
        <v>0</v>
      </c>
      <c r="AZ46" s="14">
        <v>0</v>
      </c>
      <c r="BA46" s="14">
        <v>0</v>
      </c>
      <c r="BB46" s="14">
        <v>0</v>
      </c>
      <c r="BC46" s="14">
        <v>0</v>
      </c>
      <c r="BD46" s="14">
        <f t="shared" ref="BD46:BD73" si="8">SUM(BE46:BP46)</f>
        <v>0</v>
      </c>
      <c r="BE46" s="14">
        <v>0</v>
      </c>
      <c r="BF46" s="14">
        <v>0</v>
      </c>
      <c r="BG46" s="14">
        <v>0</v>
      </c>
      <c r="BH46" s="14">
        <v>0</v>
      </c>
      <c r="BI46" s="14">
        <v>0</v>
      </c>
      <c r="BJ46" s="14">
        <v>0</v>
      </c>
      <c r="BK46" s="14">
        <v>0</v>
      </c>
      <c r="BL46" s="14">
        <v>0</v>
      </c>
      <c r="BM46" s="14">
        <v>0</v>
      </c>
      <c r="BN46" s="14">
        <v>0</v>
      </c>
      <c r="BO46" s="14">
        <v>0</v>
      </c>
      <c r="BP46" s="14">
        <v>0</v>
      </c>
      <c r="BQ46" s="14">
        <f t="shared" si="2"/>
        <v>0</v>
      </c>
      <c r="BR46" s="14" t="s">
        <v>53</v>
      </c>
      <c r="BS46" s="14" t="s">
        <v>53</v>
      </c>
      <c r="BT46" s="14">
        <v>0</v>
      </c>
      <c r="BU46" s="14">
        <v>0</v>
      </c>
      <c r="BV46" s="14">
        <v>0</v>
      </c>
      <c r="BW46" s="14">
        <v>0</v>
      </c>
      <c r="BX46" s="14"/>
      <c r="BY46" s="14"/>
      <c r="BZ46" s="14"/>
      <c r="CA46" s="14"/>
      <c r="CB46" s="14"/>
      <c r="CC46" s="14"/>
    </row>
    <row r="47" spans="1:81" x14ac:dyDescent="0.2">
      <c r="A47" s="36" t="s">
        <v>108</v>
      </c>
      <c r="B47" s="36" t="s">
        <v>118</v>
      </c>
      <c r="C47" s="37" t="s">
        <v>55</v>
      </c>
      <c r="D47" s="14">
        <v>3029211</v>
      </c>
      <c r="E47" s="14">
        <v>138665</v>
      </c>
      <c r="F47" s="14">
        <v>248372</v>
      </c>
      <c r="G47" s="14">
        <v>314174</v>
      </c>
      <c r="H47" s="14">
        <v>344702</v>
      </c>
      <c r="I47" s="14">
        <v>327073</v>
      </c>
      <c r="J47" s="14">
        <v>294540</v>
      </c>
      <c r="K47" s="14">
        <v>225291</v>
      </c>
      <c r="L47" s="14">
        <v>201266</v>
      </c>
      <c r="M47" s="14">
        <v>205210</v>
      </c>
      <c r="N47" s="14">
        <v>236378</v>
      </c>
      <c r="O47" s="14">
        <v>251827</v>
      </c>
      <c r="P47" s="14">
        <v>241713</v>
      </c>
      <c r="Q47" s="14">
        <v>3825322</v>
      </c>
      <c r="R47" s="14">
        <v>254830</v>
      </c>
      <c r="S47" s="14">
        <v>271252</v>
      </c>
      <c r="T47" s="14">
        <v>337929</v>
      </c>
      <c r="U47" s="14">
        <v>376599</v>
      </c>
      <c r="V47" s="14">
        <v>339766</v>
      </c>
      <c r="W47" s="14">
        <v>288499</v>
      </c>
      <c r="X47" s="14">
        <v>342228</v>
      </c>
      <c r="Y47" s="14">
        <v>281327</v>
      </c>
      <c r="Z47" s="14">
        <v>288632</v>
      </c>
      <c r="AA47" s="14">
        <v>356200</v>
      </c>
      <c r="AB47" s="14">
        <v>336901</v>
      </c>
      <c r="AC47" s="14">
        <v>351159</v>
      </c>
      <c r="AD47" s="14">
        <v>4064821.87</v>
      </c>
      <c r="AE47" s="14">
        <v>276811</v>
      </c>
      <c r="AF47" s="14">
        <v>338182</v>
      </c>
      <c r="AG47" s="14">
        <v>380643</v>
      </c>
      <c r="AH47" s="14">
        <v>410914</v>
      </c>
      <c r="AI47" s="14">
        <v>314032</v>
      </c>
      <c r="AJ47" s="14">
        <v>361905</v>
      </c>
      <c r="AK47" s="14">
        <v>313799</v>
      </c>
      <c r="AL47" s="14">
        <v>309701</v>
      </c>
      <c r="AM47" s="14">
        <v>339574</v>
      </c>
      <c r="AN47" s="14">
        <v>308946</v>
      </c>
      <c r="AO47" s="14">
        <v>327625</v>
      </c>
      <c r="AP47" s="14">
        <v>382689.87</v>
      </c>
      <c r="AQ47" s="14">
        <f t="shared" si="3"/>
        <v>4270319</v>
      </c>
      <c r="AR47" s="14">
        <v>301233</v>
      </c>
      <c r="AS47" s="14">
        <v>288059</v>
      </c>
      <c r="AT47" s="14">
        <v>399566</v>
      </c>
      <c r="AU47" s="14">
        <v>394771</v>
      </c>
      <c r="AV47" s="14">
        <v>373017</v>
      </c>
      <c r="AW47" s="14">
        <v>382772</v>
      </c>
      <c r="AX47" s="14">
        <v>366677</v>
      </c>
      <c r="AY47" s="14">
        <v>311848</v>
      </c>
      <c r="AZ47" s="14">
        <v>332050</v>
      </c>
      <c r="BA47" s="14">
        <v>355964</v>
      </c>
      <c r="BB47" s="14">
        <v>410599</v>
      </c>
      <c r="BC47" s="14">
        <v>353763</v>
      </c>
      <c r="BD47" s="14">
        <f t="shared" si="8"/>
        <v>4552887</v>
      </c>
      <c r="BE47" s="14">
        <v>258548</v>
      </c>
      <c r="BF47" s="14">
        <v>357153</v>
      </c>
      <c r="BG47" s="14">
        <v>337667</v>
      </c>
      <c r="BH47" s="14">
        <v>441612</v>
      </c>
      <c r="BI47" s="14">
        <v>390450</v>
      </c>
      <c r="BJ47" s="14">
        <v>411490</v>
      </c>
      <c r="BK47" s="14">
        <v>417490</v>
      </c>
      <c r="BL47" s="14">
        <v>402115</v>
      </c>
      <c r="BM47" s="14">
        <v>368129</v>
      </c>
      <c r="BN47" s="14">
        <v>410441</v>
      </c>
      <c r="BO47" s="14">
        <v>354102</v>
      </c>
      <c r="BP47" s="14">
        <v>403690</v>
      </c>
      <c r="BQ47" s="14">
        <f t="shared" ref="BQ47:BQ78" si="9">SUM(BR47:CC47)</f>
        <v>2377045</v>
      </c>
      <c r="BR47" s="14">
        <v>264328</v>
      </c>
      <c r="BS47" s="14">
        <v>363904</v>
      </c>
      <c r="BT47" s="14">
        <v>403452</v>
      </c>
      <c r="BU47" s="14">
        <v>450715</v>
      </c>
      <c r="BV47" s="14">
        <v>426796</v>
      </c>
      <c r="BW47" s="14">
        <v>467850</v>
      </c>
      <c r="BX47" s="14"/>
      <c r="BY47" s="14"/>
      <c r="BZ47" s="14"/>
      <c r="CA47" s="14"/>
      <c r="CB47" s="14"/>
      <c r="CC47" s="14"/>
    </row>
    <row r="48" spans="1:81" x14ac:dyDescent="0.2">
      <c r="A48" s="34" t="s">
        <v>109</v>
      </c>
      <c r="B48" s="34" t="s">
        <v>118</v>
      </c>
      <c r="C48" s="35" t="s">
        <v>57</v>
      </c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33">
        <f t="shared" ref="AQ48:AQ66" si="10">SUM(AR48:BC48)</f>
        <v>14886</v>
      </c>
      <c r="AR48" s="14">
        <v>0</v>
      </c>
      <c r="AS48" s="14">
        <v>0</v>
      </c>
      <c r="AT48" s="14">
        <v>0</v>
      </c>
      <c r="AU48" s="14">
        <v>0</v>
      </c>
      <c r="AV48" s="14">
        <v>0</v>
      </c>
      <c r="AW48" s="14">
        <v>0</v>
      </c>
      <c r="AX48" s="14">
        <v>0</v>
      </c>
      <c r="AY48" s="14">
        <v>0</v>
      </c>
      <c r="AZ48" s="14">
        <v>0</v>
      </c>
      <c r="BB48" s="14">
        <v>0</v>
      </c>
      <c r="BC48" s="14">
        <v>14886</v>
      </c>
      <c r="BD48" s="14">
        <f t="shared" si="8"/>
        <v>12996</v>
      </c>
      <c r="BE48" s="14">
        <v>12996</v>
      </c>
      <c r="BF48" s="14">
        <v>0</v>
      </c>
      <c r="BG48" s="14">
        <v>0</v>
      </c>
      <c r="BH48" s="14">
        <v>0</v>
      </c>
      <c r="BI48" s="14">
        <v>0</v>
      </c>
      <c r="BJ48" s="14">
        <v>0</v>
      </c>
      <c r="BK48" s="14">
        <v>0</v>
      </c>
      <c r="BL48" s="14">
        <v>0</v>
      </c>
      <c r="BM48" s="14">
        <v>0</v>
      </c>
      <c r="BN48" s="14">
        <v>0</v>
      </c>
      <c r="BO48" s="14">
        <v>0</v>
      </c>
      <c r="BP48" s="14">
        <v>0</v>
      </c>
      <c r="BQ48" s="14">
        <f t="shared" si="9"/>
        <v>0</v>
      </c>
      <c r="BR48" s="14" t="s">
        <v>53</v>
      </c>
      <c r="BS48" s="14" t="s">
        <v>53</v>
      </c>
      <c r="BT48" s="14">
        <v>0</v>
      </c>
      <c r="BU48" s="14">
        <v>0</v>
      </c>
      <c r="BV48" s="14">
        <v>0</v>
      </c>
      <c r="BW48" s="14">
        <v>0</v>
      </c>
      <c r="BX48" s="14"/>
      <c r="BY48" s="14"/>
      <c r="BZ48" s="14"/>
      <c r="CA48" s="14"/>
      <c r="CB48" s="14"/>
      <c r="CC48" s="14"/>
    </row>
    <row r="49" spans="1:81" x14ac:dyDescent="0.2">
      <c r="A49" s="15" t="s">
        <v>110</v>
      </c>
      <c r="B49" s="15" t="s">
        <v>118</v>
      </c>
      <c r="C49" s="16" t="s">
        <v>59</v>
      </c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>
        <f t="shared" si="10"/>
        <v>0</v>
      </c>
      <c r="AR49" s="14">
        <v>0</v>
      </c>
      <c r="AS49" s="14">
        <v>0</v>
      </c>
      <c r="AT49" s="14">
        <v>0</v>
      </c>
      <c r="AU49" s="14">
        <v>0</v>
      </c>
      <c r="AV49" s="14">
        <v>0</v>
      </c>
      <c r="AW49" s="14">
        <v>0</v>
      </c>
      <c r="AX49" s="14">
        <v>0</v>
      </c>
      <c r="AY49" s="14">
        <v>0</v>
      </c>
      <c r="AZ49" s="14">
        <v>0</v>
      </c>
      <c r="BA49" s="14">
        <v>0</v>
      </c>
      <c r="BB49" s="14">
        <v>0</v>
      </c>
      <c r="BC49" s="14">
        <v>0</v>
      </c>
      <c r="BD49" s="14">
        <f t="shared" si="8"/>
        <v>0</v>
      </c>
      <c r="BE49" s="14">
        <v>0</v>
      </c>
      <c r="BF49" s="14">
        <v>0</v>
      </c>
      <c r="BG49" s="14">
        <v>0</v>
      </c>
      <c r="BH49" s="14">
        <v>0</v>
      </c>
      <c r="BI49" s="14">
        <v>0</v>
      </c>
      <c r="BJ49" s="14">
        <v>0</v>
      </c>
      <c r="BK49" s="14">
        <v>0</v>
      </c>
      <c r="BL49" s="14">
        <v>0</v>
      </c>
      <c r="BM49" s="14">
        <v>0</v>
      </c>
      <c r="BN49" s="14">
        <v>0</v>
      </c>
      <c r="BO49" s="14">
        <v>0</v>
      </c>
      <c r="BP49" s="14">
        <v>0</v>
      </c>
      <c r="BQ49" s="14">
        <f t="shared" si="9"/>
        <v>0</v>
      </c>
      <c r="BR49" s="14" t="s">
        <v>53</v>
      </c>
      <c r="BS49" s="14" t="s">
        <v>53</v>
      </c>
      <c r="BT49" s="14">
        <v>0</v>
      </c>
      <c r="BU49" s="14">
        <v>0</v>
      </c>
      <c r="BV49" s="14">
        <v>0</v>
      </c>
      <c r="BW49" s="14">
        <v>0</v>
      </c>
      <c r="BX49" s="14"/>
      <c r="BY49" s="14"/>
      <c r="BZ49" s="14"/>
      <c r="CA49" s="14"/>
      <c r="CB49" s="14"/>
      <c r="CC49" s="14"/>
    </row>
    <row r="50" spans="1:81" x14ac:dyDescent="0.2">
      <c r="A50" s="15" t="s">
        <v>111</v>
      </c>
      <c r="B50" s="15" t="s">
        <v>118</v>
      </c>
      <c r="C50" s="16" t="s">
        <v>61</v>
      </c>
      <c r="D50" s="14">
        <v>5901716</v>
      </c>
      <c r="E50" s="14">
        <v>901140</v>
      </c>
      <c r="F50" s="14">
        <v>51329</v>
      </c>
      <c r="G50" s="14">
        <v>131</v>
      </c>
      <c r="H50" s="14">
        <v>0</v>
      </c>
      <c r="I50" s="14">
        <v>0</v>
      </c>
      <c r="J50" s="14">
        <v>213479</v>
      </c>
      <c r="K50" s="14">
        <v>1159751</v>
      </c>
      <c r="L50" s="14">
        <v>1276682</v>
      </c>
      <c r="M50" s="14">
        <v>1143481</v>
      </c>
      <c r="N50" s="14">
        <v>425577</v>
      </c>
      <c r="O50" s="14">
        <v>299064</v>
      </c>
      <c r="P50" s="14">
        <v>431082</v>
      </c>
      <c r="Q50" s="14">
        <v>9087457</v>
      </c>
      <c r="R50" s="14">
        <v>63752</v>
      </c>
      <c r="S50" s="14">
        <v>185</v>
      </c>
      <c r="T50" s="14">
        <v>0</v>
      </c>
      <c r="U50" s="14">
        <v>0</v>
      </c>
      <c r="V50" s="14">
        <v>7240</v>
      </c>
      <c r="W50" s="14">
        <v>761556</v>
      </c>
      <c r="X50" s="14">
        <v>1283092</v>
      </c>
      <c r="Y50" s="14">
        <v>1455549</v>
      </c>
      <c r="Z50" s="14">
        <v>1391249</v>
      </c>
      <c r="AA50" s="14">
        <v>1494280</v>
      </c>
      <c r="AB50" s="14">
        <v>1379349</v>
      </c>
      <c r="AC50" s="14">
        <v>1251205</v>
      </c>
      <c r="AD50" s="14">
        <v>9874286</v>
      </c>
      <c r="AE50" s="14">
        <v>294069</v>
      </c>
      <c r="AF50" s="14">
        <v>40663</v>
      </c>
      <c r="AG50" s="14">
        <v>0</v>
      </c>
      <c r="AH50" s="14">
        <v>0</v>
      </c>
      <c r="AI50" s="14">
        <v>22060</v>
      </c>
      <c r="AJ50" s="14">
        <v>227177</v>
      </c>
      <c r="AK50" s="14">
        <v>1432772</v>
      </c>
      <c r="AL50" s="14">
        <v>1687615</v>
      </c>
      <c r="AM50" s="14">
        <v>1645201</v>
      </c>
      <c r="AN50" s="14">
        <v>1407075</v>
      </c>
      <c r="AO50" s="14">
        <v>1689643</v>
      </c>
      <c r="AP50" s="14">
        <v>1428011</v>
      </c>
      <c r="AQ50" s="14">
        <f t="shared" si="10"/>
        <v>10779143</v>
      </c>
      <c r="AR50" s="14">
        <v>234746</v>
      </c>
      <c r="AS50" s="14">
        <v>0</v>
      </c>
      <c r="AT50" s="14">
        <v>0</v>
      </c>
      <c r="AU50" s="14">
        <v>0</v>
      </c>
      <c r="AV50" s="14">
        <v>44666</v>
      </c>
      <c r="AW50" s="14">
        <v>1479970</v>
      </c>
      <c r="AX50" s="14">
        <v>1912642</v>
      </c>
      <c r="AY50" s="14">
        <v>1818859</v>
      </c>
      <c r="AZ50" s="14">
        <v>1619625</v>
      </c>
      <c r="BA50" s="14">
        <v>1554429</v>
      </c>
      <c r="BB50" s="14">
        <v>1439804</v>
      </c>
      <c r="BC50" s="14">
        <v>674402</v>
      </c>
      <c r="BD50" s="14">
        <f t="shared" si="8"/>
        <v>9629770</v>
      </c>
      <c r="BE50" s="14">
        <v>1223</v>
      </c>
      <c r="BF50" s="14">
        <v>0</v>
      </c>
      <c r="BG50" s="14">
        <v>0</v>
      </c>
      <c r="BH50" s="14">
        <v>0</v>
      </c>
      <c r="BI50" s="14">
        <v>0</v>
      </c>
      <c r="BJ50" s="14">
        <v>869988</v>
      </c>
      <c r="BK50" s="14">
        <v>1694890</v>
      </c>
      <c r="BL50" s="14">
        <v>1617572</v>
      </c>
      <c r="BM50" s="14">
        <v>1449172</v>
      </c>
      <c r="BN50" s="14">
        <v>1392270</v>
      </c>
      <c r="BO50" s="14">
        <v>1266441</v>
      </c>
      <c r="BP50" s="14">
        <v>1338214</v>
      </c>
      <c r="BQ50" s="14">
        <f t="shared" si="9"/>
        <v>347440</v>
      </c>
      <c r="BR50" s="14">
        <v>31014</v>
      </c>
      <c r="BS50" s="14">
        <v>-2942</v>
      </c>
      <c r="BT50" s="14">
        <v>0</v>
      </c>
      <c r="BU50" s="14">
        <v>0</v>
      </c>
      <c r="BV50" s="14">
        <v>0</v>
      </c>
      <c r="BW50" s="14">
        <v>319368</v>
      </c>
      <c r="BX50" s="14"/>
      <c r="BY50" s="14"/>
      <c r="BZ50" s="14"/>
      <c r="CA50" s="14"/>
      <c r="CB50" s="14"/>
      <c r="CC50" s="14"/>
    </row>
    <row r="51" spans="1:81" x14ac:dyDescent="0.2">
      <c r="A51" s="15" t="s">
        <v>112</v>
      </c>
      <c r="B51" s="15" t="s">
        <v>118</v>
      </c>
      <c r="C51" s="16" t="s">
        <v>63</v>
      </c>
      <c r="D51" s="14">
        <v>4814855</v>
      </c>
      <c r="E51" s="14">
        <v>73014</v>
      </c>
      <c r="F51" s="14">
        <v>881787</v>
      </c>
      <c r="G51" s="14">
        <v>1211989</v>
      </c>
      <c r="H51" s="14">
        <v>1258287</v>
      </c>
      <c r="I51" s="14">
        <v>941612</v>
      </c>
      <c r="J51" s="14">
        <v>319037</v>
      </c>
      <c r="K51" s="14">
        <v>27037</v>
      </c>
      <c r="L51" s="14">
        <v>0</v>
      </c>
      <c r="M51" s="14">
        <v>0</v>
      </c>
      <c r="N51" s="14">
        <v>0</v>
      </c>
      <c r="O51" s="14">
        <v>15911</v>
      </c>
      <c r="P51" s="14">
        <v>86181</v>
      </c>
      <c r="Q51" s="14">
        <v>5924101</v>
      </c>
      <c r="R51" s="14">
        <v>446455</v>
      </c>
      <c r="S51" s="14">
        <v>1148262</v>
      </c>
      <c r="T51" s="14">
        <v>1357143</v>
      </c>
      <c r="U51" s="14">
        <v>1196214</v>
      </c>
      <c r="V51" s="14">
        <v>1154559</v>
      </c>
      <c r="W51" s="14">
        <v>446979</v>
      </c>
      <c r="X51" s="14">
        <v>101054</v>
      </c>
      <c r="Y51" s="14">
        <v>73435</v>
      </c>
      <c r="Z51" s="14">
        <v>0</v>
      </c>
      <c r="AA51" s="14">
        <v>0</v>
      </c>
      <c r="AB51" s="14">
        <v>0</v>
      </c>
      <c r="AC51" s="14">
        <v>0</v>
      </c>
      <c r="AD51" s="14">
        <v>6996361</v>
      </c>
      <c r="AE51" s="14">
        <v>422934</v>
      </c>
      <c r="AF51" s="14">
        <v>1213539</v>
      </c>
      <c r="AG51" s="14">
        <v>1474787</v>
      </c>
      <c r="AH51" s="14">
        <v>1406112</v>
      </c>
      <c r="AI51" s="14">
        <v>1083911</v>
      </c>
      <c r="AJ51" s="14">
        <v>1092590</v>
      </c>
      <c r="AK51" s="14">
        <v>202884</v>
      </c>
      <c r="AL51" s="14">
        <v>45655</v>
      </c>
      <c r="AM51" s="14">
        <v>17307</v>
      </c>
      <c r="AN51" s="14">
        <v>15151</v>
      </c>
      <c r="AO51" s="14">
        <v>21491</v>
      </c>
      <c r="AP51" s="14">
        <v>0</v>
      </c>
      <c r="AQ51" s="14">
        <f t="shared" si="10"/>
        <v>7259380</v>
      </c>
      <c r="AR51" s="14">
        <v>999247</v>
      </c>
      <c r="AS51" s="14">
        <v>1196700</v>
      </c>
      <c r="AT51" s="14">
        <v>1594508</v>
      </c>
      <c r="AU51" s="14">
        <v>1335452</v>
      </c>
      <c r="AV51" s="14">
        <v>996260</v>
      </c>
      <c r="AW51" s="14">
        <v>309305</v>
      </c>
      <c r="AX51" s="14">
        <v>125766</v>
      </c>
      <c r="AY51" s="14">
        <v>99298</v>
      </c>
      <c r="AZ51" s="14">
        <v>85011</v>
      </c>
      <c r="BA51" s="14">
        <v>190013</v>
      </c>
      <c r="BB51" s="14">
        <v>279845</v>
      </c>
      <c r="BC51" s="14">
        <v>47975</v>
      </c>
      <c r="BD51" s="14">
        <f t="shared" si="8"/>
        <v>7960450</v>
      </c>
      <c r="BE51" s="14">
        <v>896933</v>
      </c>
      <c r="BF51" s="14">
        <v>1633251</v>
      </c>
      <c r="BG51" s="14">
        <v>1029208</v>
      </c>
      <c r="BH51" s="14">
        <v>1664442</v>
      </c>
      <c r="BI51" s="14">
        <v>1713201</v>
      </c>
      <c r="BJ51" s="14">
        <v>695632</v>
      </c>
      <c r="BK51" s="14">
        <v>232611</v>
      </c>
      <c r="BL51" s="14">
        <v>47783</v>
      </c>
      <c r="BM51" s="14">
        <v>47389</v>
      </c>
      <c r="BN51" s="14">
        <v>0</v>
      </c>
      <c r="BO51" s="14">
        <v>0</v>
      </c>
      <c r="BP51" s="14">
        <v>0</v>
      </c>
      <c r="BQ51" s="14">
        <f t="shared" si="9"/>
        <v>9384308</v>
      </c>
      <c r="BR51" s="14">
        <v>196387</v>
      </c>
      <c r="BS51" s="14">
        <v>1749519</v>
      </c>
      <c r="BT51" s="14">
        <v>2134729</v>
      </c>
      <c r="BU51" s="14">
        <v>1994651</v>
      </c>
      <c r="BV51" s="14">
        <v>1957124</v>
      </c>
      <c r="BW51" s="14">
        <v>1351898</v>
      </c>
      <c r="BX51" s="14"/>
      <c r="BY51" s="14"/>
      <c r="BZ51" s="14"/>
      <c r="CA51" s="14"/>
      <c r="CB51" s="14"/>
      <c r="CC51" s="14"/>
    </row>
    <row r="52" spans="1:81" x14ac:dyDescent="0.2">
      <c r="A52" s="15" t="s">
        <v>113</v>
      </c>
      <c r="B52" s="15" t="s">
        <v>118</v>
      </c>
      <c r="C52" s="16" t="s">
        <v>65</v>
      </c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>
        <f t="shared" si="10"/>
        <v>0</v>
      </c>
      <c r="AR52" s="14">
        <v>0</v>
      </c>
      <c r="AS52" s="14">
        <v>0</v>
      </c>
      <c r="AT52" s="14">
        <v>0</v>
      </c>
      <c r="AU52" s="14">
        <v>0</v>
      </c>
      <c r="AV52" s="14">
        <v>0</v>
      </c>
      <c r="AW52" s="14">
        <v>0</v>
      </c>
      <c r="AX52" s="14">
        <v>0</v>
      </c>
      <c r="AY52" s="14">
        <v>0</v>
      </c>
      <c r="AZ52" s="14">
        <v>0</v>
      </c>
      <c r="BA52" s="14">
        <v>0</v>
      </c>
      <c r="BB52" s="14">
        <v>0</v>
      </c>
      <c r="BC52" s="14">
        <v>0</v>
      </c>
      <c r="BD52" s="14">
        <f t="shared" si="8"/>
        <v>0</v>
      </c>
      <c r="BE52" s="14">
        <v>0</v>
      </c>
      <c r="BF52" s="14">
        <v>0</v>
      </c>
      <c r="BG52" s="14">
        <v>0</v>
      </c>
      <c r="BH52" s="14">
        <v>0</v>
      </c>
      <c r="BI52" s="14">
        <v>0</v>
      </c>
      <c r="BJ52" s="14">
        <v>0</v>
      </c>
      <c r="BK52" s="14">
        <v>0</v>
      </c>
      <c r="BL52" s="14">
        <v>0</v>
      </c>
      <c r="BM52" s="14">
        <v>0</v>
      </c>
      <c r="BN52" s="14">
        <v>0</v>
      </c>
      <c r="BO52" s="14">
        <v>0</v>
      </c>
      <c r="BP52" s="14">
        <v>0</v>
      </c>
      <c r="BQ52" s="14">
        <f t="shared" si="9"/>
        <v>0</v>
      </c>
      <c r="BR52" s="14" t="s">
        <v>53</v>
      </c>
      <c r="BS52" s="14" t="s">
        <v>53</v>
      </c>
      <c r="BT52" s="14">
        <v>0</v>
      </c>
      <c r="BU52" s="14">
        <v>0</v>
      </c>
      <c r="BV52" s="14">
        <v>0</v>
      </c>
      <c r="BW52" s="14">
        <v>0</v>
      </c>
      <c r="BX52" s="14"/>
      <c r="BY52" s="14"/>
      <c r="BZ52" s="14"/>
      <c r="CA52" s="14"/>
      <c r="CB52" s="14"/>
      <c r="CC52" s="14"/>
    </row>
    <row r="53" spans="1:81" x14ac:dyDescent="0.2">
      <c r="A53" s="15" t="s">
        <v>112</v>
      </c>
      <c r="B53" s="15" t="s">
        <v>118</v>
      </c>
      <c r="C53" s="16" t="s">
        <v>66</v>
      </c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>
        <f t="shared" si="10"/>
        <v>0</v>
      </c>
      <c r="AR53" s="14">
        <v>0</v>
      </c>
      <c r="AS53" s="14">
        <v>0</v>
      </c>
      <c r="AT53" s="14">
        <v>0</v>
      </c>
      <c r="AU53" s="14">
        <v>0</v>
      </c>
      <c r="AV53" s="14">
        <v>0</v>
      </c>
      <c r="AW53" s="14">
        <v>0</v>
      </c>
      <c r="AX53" s="14">
        <v>0</v>
      </c>
      <c r="AY53" s="14">
        <v>0</v>
      </c>
      <c r="AZ53" s="14">
        <v>0</v>
      </c>
      <c r="BA53" s="14">
        <v>0</v>
      </c>
      <c r="BB53" s="14">
        <v>0</v>
      </c>
      <c r="BC53" s="14">
        <v>0</v>
      </c>
      <c r="BD53" s="14">
        <f t="shared" si="8"/>
        <v>0</v>
      </c>
      <c r="BE53" s="14">
        <v>0</v>
      </c>
      <c r="BF53" s="14">
        <v>0</v>
      </c>
      <c r="BG53" s="14">
        <v>0</v>
      </c>
      <c r="BH53" s="14">
        <v>0</v>
      </c>
      <c r="BI53" s="14">
        <v>0</v>
      </c>
      <c r="BJ53" s="14">
        <v>0</v>
      </c>
      <c r="BK53" s="14">
        <v>0</v>
      </c>
      <c r="BL53" s="14">
        <v>0</v>
      </c>
      <c r="BM53" s="14">
        <v>0</v>
      </c>
      <c r="BN53" s="14">
        <v>0</v>
      </c>
      <c r="BO53" s="14">
        <v>0</v>
      </c>
      <c r="BP53" s="14">
        <v>0</v>
      </c>
      <c r="BQ53" s="14">
        <f t="shared" si="9"/>
        <v>0</v>
      </c>
      <c r="BR53" s="14" t="s">
        <v>53</v>
      </c>
      <c r="BS53" s="14" t="s">
        <v>53</v>
      </c>
      <c r="BT53" s="14">
        <v>0</v>
      </c>
      <c r="BU53" s="14">
        <v>0</v>
      </c>
      <c r="BV53" s="14">
        <v>0</v>
      </c>
      <c r="BW53" s="14">
        <v>0</v>
      </c>
      <c r="BX53" s="14"/>
      <c r="BY53" s="14"/>
      <c r="BZ53" s="14"/>
      <c r="CA53" s="14"/>
      <c r="CB53" s="14"/>
      <c r="CC53" s="14"/>
    </row>
    <row r="54" spans="1:81" x14ac:dyDescent="0.2">
      <c r="A54" s="22"/>
      <c r="B54" s="22" t="s">
        <v>118</v>
      </c>
      <c r="C54" s="23" t="s">
        <v>67</v>
      </c>
      <c r="D54" s="24">
        <v>33515</v>
      </c>
      <c r="E54" s="24">
        <v>15052</v>
      </c>
      <c r="F54" s="24">
        <v>16072</v>
      </c>
      <c r="G54" s="24">
        <v>1631</v>
      </c>
      <c r="H54" s="24">
        <v>760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  <c r="O54" s="24">
        <v>0</v>
      </c>
      <c r="P54" s="24">
        <v>0</v>
      </c>
      <c r="Q54" s="24">
        <v>185416</v>
      </c>
      <c r="R54" s="24">
        <v>0</v>
      </c>
      <c r="S54" s="24">
        <v>0</v>
      </c>
      <c r="T54" s="24">
        <v>0</v>
      </c>
      <c r="U54" s="24">
        <v>0</v>
      </c>
      <c r="V54" s="24">
        <v>0</v>
      </c>
      <c r="W54" s="24">
        <v>0</v>
      </c>
      <c r="X54" s="24">
        <v>0</v>
      </c>
      <c r="Y54" s="24">
        <v>0</v>
      </c>
      <c r="Z54" s="24">
        <v>0</v>
      </c>
      <c r="AA54" s="24">
        <v>31240</v>
      </c>
      <c r="AB54" s="24">
        <v>69256</v>
      </c>
      <c r="AC54" s="24">
        <v>84920</v>
      </c>
      <c r="AD54" s="24">
        <v>1268872</v>
      </c>
      <c r="AE54" s="24">
        <v>75240</v>
      </c>
      <c r="AF54" s="24">
        <v>74888</v>
      </c>
      <c r="AG54" s="24">
        <v>104192</v>
      </c>
      <c r="AH54" s="24">
        <v>69696</v>
      </c>
      <c r="AI54" s="24">
        <v>91960</v>
      </c>
      <c r="AJ54" s="24">
        <v>103400</v>
      </c>
      <c r="AK54" s="24">
        <v>103576</v>
      </c>
      <c r="AL54" s="24">
        <v>129360</v>
      </c>
      <c r="AM54" s="24">
        <v>117920</v>
      </c>
      <c r="AN54" s="24">
        <v>132352</v>
      </c>
      <c r="AO54" s="24">
        <v>132352</v>
      </c>
      <c r="AP54" s="24">
        <v>133936</v>
      </c>
      <c r="AQ54" s="24">
        <f t="shared" si="10"/>
        <v>1588048</v>
      </c>
      <c r="AR54" s="24">
        <v>128832</v>
      </c>
      <c r="AS54" s="24">
        <v>95832</v>
      </c>
      <c r="AT54" s="24">
        <v>131296</v>
      </c>
      <c r="AU54" s="24">
        <v>139392</v>
      </c>
      <c r="AV54" s="24">
        <v>134552</v>
      </c>
      <c r="AW54" s="24">
        <v>121528</v>
      </c>
      <c r="AX54" s="24">
        <v>127952</v>
      </c>
      <c r="AY54" s="24">
        <v>121704</v>
      </c>
      <c r="AZ54" s="24">
        <v>138776</v>
      </c>
      <c r="BA54" s="24">
        <v>152592</v>
      </c>
      <c r="BB54" s="24">
        <v>142736</v>
      </c>
      <c r="BC54" s="24">
        <v>152856</v>
      </c>
      <c r="BD54" s="24">
        <f t="shared" si="8"/>
        <v>1980924</v>
      </c>
      <c r="BE54" s="24">
        <v>152328</v>
      </c>
      <c r="BF54" s="24">
        <v>148984</v>
      </c>
      <c r="BG54" s="24">
        <v>139314</v>
      </c>
      <c r="BH54" s="24">
        <v>163230</v>
      </c>
      <c r="BI54" s="24">
        <v>181830</v>
      </c>
      <c r="BJ54" s="24">
        <v>180048</v>
      </c>
      <c r="BK54" s="24">
        <v>171906</v>
      </c>
      <c r="BL54" s="24">
        <v>169878</v>
      </c>
      <c r="BM54" s="24">
        <v>176850</v>
      </c>
      <c r="BN54" s="24">
        <v>183428</v>
      </c>
      <c r="BO54" s="24">
        <v>189220</v>
      </c>
      <c r="BP54" s="24">
        <v>123908</v>
      </c>
      <c r="BQ54" s="24">
        <f t="shared" si="9"/>
        <v>978284</v>
      </c>
      <c r="BR54" s="24">
        <v>151642</v>
      </c>
      <c r="BS54" s="24">
        <v>152364</v>
      </c>
      <c r="BT54" s="24">
        <v>179644</v>
      </c>
      <c r="BU54" s="24">
        <v>163964</v>
      </c>
      <c r="BV54" s="24">
        <v>171778</v>
      </c>
      <c r="BW54" s="24">
        <v>158892</v>
      </c>
      <c r="BX54" s="24"/>
      <c r="BY54" s="24"/>
      <c r="BZ54" s="24"/>
      <c r="CA54" s="24"/>
      <c r="CB54" s="24"/>
      <c r="CC54" s="24"/>
    </row>
    <row r="55" spans="1:81" x14ac:dyDescent="0.2">
      <c r="A55" s="15" t="s">
        <v>114</v>
      </c>
      <c r="B55" s="15" t="s">
        <v>118</v>
      </c>
      <c r="C55" s="16" t="s">
        <v>69</v>
      </c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>
        <f t="shared" si="10"/>
        <v>0</v>
      </c>
      <c r="AR55" s="14">
        <v>0</v>
      </c>
      <c r="AS55" s="14">
        <v>0</v>
      </c>
      <c r="AT55" s="14">
        <v>0</v>
      </c>
      <c r="AU55" s="14">
        <v>0</v>
      </c>
      <c r="AV55" s="14">
        <v>0</v>
      </c>
      <c r="AW55" s="14">
        <v>0</v>
      </c>
      <c r="AX55" s="14">
        <v>0</v>
      </c>
      <c r="AY55" s="14">
        <v>0</v>
      </c>
      <c r="AZ55" s="14">
        <v>0</v>
      </c>
      <c r="BA55" s="14">
        <v>0</v>
      </c>
      <c r="BB55" s="14">
        <v>0</v>
      </c>
      <c r="BC55" s="14">
        <v>0</v>
      </c>
      <c r="BD55" s="14">
        <f t="shared" si="8"/>
        <v>0</v>
      </c>
      <c r="BE55" s="14">
        <v>0</v>
      </c>
      <c r="BF55" s="14">
        <v>0</v>
      </c>
      <c r="BG55" s="14">
        <v>0</v>
      </c>
      <c r="BH55" s="14">
        <v>0</v>
      </c>
      <c r="BI55" s="14">
        <v>0</v>
      </c>
      <c r="BJ55" s="14">
        <v>0</v>
      </c>
      <c r="BK55" s="14">
        <v>0</v>
      </c>
      <c r="BL55" s="14">
        <v>0</v>
      </c>
      <c r="BM55" s="14">
        <v>0</v>
      </c>
      <c r="BN55" s="14">
        <v>0</v>
      </c>
      <c r="BO55" s="14">
        <v>0</v>
      </c>
      <c r="BP55" s="14">
        <v>0</v>
      </c>
      <c r="BQ55" s="14">
        <f t="shared" si="9"/>
        <v>0</v>
      </c>
      <c r="BR55" s="14" t="s">
        <v>53</v>
      </c>
      <c r="BS55" s="14" t="s">
        <v>53</v>
      </c>
      <c r="BT55" s="14">
        <v>0</v>
      </c>
      <c r="BU55" s="14">
        <v>0</v>
      </c>
      <c r="BV55" s="14">
        <v>0</v>
      </c>
      <c r="BW55" s="14">
        <v>0</v>
      </c>
      <c r="BX55" s="14"/>
      <c r="BY55" s="14"/>
      <c r="BZ55" s="14"/>
      <c r="CA55" s="14"/>
      <c r="CB55" s="14"/>
      <c r="CC55" s="14"/>
    </row>
    <row r="56" spans="1:81" x14ac:dyDescent="0.2">
      <c r="A56" s="15" t="s">
        <v>114</v>
      </c>
      <c r="B56" s="15" t="s">
        <v>118</v>
      </c>
      <c r="C56" s="16" t="s">
        <v>70</v>
      </c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>
        <f t="shared" si="10"/>
        <v>0</v>
      </c>
      <c r="AR56" s="14">
        <v>0</v>
      </c>
      <c r="AS56" s="14">
        <v>0</v>
      </c>
      <c r="AT56" s="14">
        <v>0</v>
      </c>
      <c r="AU56" s="14">
        <v>0</v>
      </c>
      <c r="AV56" s="14">
        <v>0</v>
      </c>
      <c r="AW56" s="14">
        <v>0</v>
      </c>
      <c r="AX56" s="14">
        <v>0</v>
      </c>
      <c r="AY56" s="14">
        <v>0</v>
      </c>
      <c r="AZ56" s="14">
        <v>0</v>
      </c>
      <c r="BA56" s="14">
        <v>0</v>
      </c>
      <c r="BB56" s="14">
        <v>0</v>
      </c>
      <c r="BC56" s="14">
        <v>0</v>
      </c>
      <c r="BD56" s="14">
        <f t="shared" si="8"/>
        <v>0</v>
      </c>
      <c r="BE56" s="14">
        <v>0</v>
      </c>
      <c r="BF56" s="14">
        <v>0</v>
      </c>
      <c r="BG56" s="14">
        <v>0</v>
      </c>
      <c r="BH56" s="14">
        <v>0</v>
      </c>
      <c r="BI56" s="14">
        <v>0</v>
      </c>
      <c r="BJ56" s="14">
        <v>0</v>
      </c>
      <c r="BK56" s="14">
        <v>0</v>
      </c>
      <c r="BL56" s="14">
        <v>0</v>
      </c>
      <c r="BM56" s="14">
        <v>0</v>
      </c>
      <c r="BN56" s="14">
        <v>0</v>
      </c>
      <c r="BO56" s="14">
        <v>0</v>
      </c>
      <c r="BP56" s="14">
        <v>0</v>
      </c>
      <c r="BQ56" s="14">
        <f t="shared" si="9"/>
        <v>0</v>
      </c>
      <c r="BR56" s="14" t="s">
        <v>53</v>
      </c>
      <c r="BS56" s="14" t="s">
        <v>53</v>
      </c>
      <c r="BT56" s="14">
        <v>0</v>
      </c>
      <c r="BU56" s="14">
        <v>0</v>
      </c>
      <c r="BV56" s="14">
        <v>0</v>
      </c>
      <c r="BW56" s="14">
        <v>0</v>
      </c>
      <c r="BX56" s="14"/>
      <c r="BY56" s="14"/>
      <c r="BZ56" s="14"/>
      <c r="CA56" s="14"/>
      <c r="CB56" s="14"/>
      <c r="CC56" s="14"/>
    </row>
    <row r="57" spans="1:81" x14ac:dyDescent="0.2">
      <c r="A57" s="15" t="s">
        <v>114</v>
      </c>
      <c r="B57" s="15" t="s">
        <v>118</v>
      </c>
      <c r="C57" s="16" t="s">
        <v>71</v>
      </c>
      <c r="D57" s="14">
        <v>30184</v>
      </c>
      <c r="E57" s="14">
        <v>15052</v>
      </c>
      <c r="F57" s="14">
        <v>15132</v>
      </c>
      <c r="G57" s="14">
        <v>0</v>
      </c>
      <c r="H57" s="14">
        <v>0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  <c r="N57" s="14">
        <v>0</v>
      </c>
      <c r="O57" s="14">
        <v>0</v>
      </c>
      <c r="P57" s="14">
        <v>0</v>
      </c>
      <c r="Q57" s="14">
        <v>185416</v>
      </c>
      <c r="R57" s="14">
        <v>0</v>
      </c>
      <c r="S57" s="14">
        <v>0</v>
      </c>
      <c r="T57" s="14">
        <v>0</v>
      </c>
      <c r="U57" s="14">
        <v>0</v>
      </c>
      <c r="V57" s="14">
        <v>0</v>
      </c>
      <c r="W57" s="14">
        <v>0</v>
      </c>
      <c r="X57" s="14">
        <v>0</v>
      </c>
      <c r="Y57" s="14">
        <v>0</v>
      </c>
      <c r="Z57" s="14">
        <v>0</v>
      </c>
      <c r="AA57" s="14">
        <v>31240</v>
      </c>
      <c r="AB57" s="14">
        <v>69256</v>
      </c>
      <c r="AC57" s="14">
        <v>84920</v>
      </c>
      <c r="AD57" s="14">
        <v>1268872</v>
      </c>
      <c r="AE57" s="14">
        <v>75240</v>
      </c>
      <c r="AF57" s="14">
        <v>74888</v>
      </c>
      <c r="AG57" s="14">
        <v>104192</v>
      </c>
      <c r="AH57" s="14">
        <v>69696</v>
      </c>
      <c r="AI57" s="14">
        <v>91960</v>
      </c>
      <c r="AJ57" s="14">
        <v>103400</v>
      </c>
      <c r="AK57" s="14">
        <v>103576</v>
      </c>
      <c r="AL57" s="14">
        <v>129360</v>
      </c>
      <c r="AM57" s="14">
        <v>117920</v>
      </c>
      <c r="AN57" s="14">
        <v>132352</v>
      </c>
      <c r="AO57" s="14">
        <v>132352</v>
      </c>
      <c r="AP57" s="14">
        <v>133936</v>
      </c>
      <c r="AQ57" s="14">
        <f t="shared" si="10"/>
        <v>1588048</v>
      </c>
      <c r="AR57" s="14">
        <v>128832</v>
      </c>
      <c r="AS57" s="14">
        <v>95832</v>
      </c>
      <c r="AT57" s="14">
        <v>131296</v>
      </c>
      <c r="AU57" s="14">
        <v>139392</v>
      </c>
      <c r="AV57" s="14">
        <v>134552</v>
      </c>
      <c r="AW57" s="14">
        <v>121528</v>
      </c>
      <c r="AX57" s="14">
        <v>127952</v>
      </c>
      <c r="AY57" s="14">
        <v>121704</v>
      </c>
      <c r="AZ57" s="14">
        <v>138776</v>
      </c>
      <c r="BA57" s="14">
        <v>152592</v>
      </c>
      <c r="BB57" s="14">
        <v>142736</v>
      </c>
      <c r="BC57" s="14">
        <v>152856</v>
      </c>
      <c r="BD57" s="14">
        <f t="shared" si="8"/>
        <v>1980924</v>
      </c>
      <c r="BE57" s="14">
        <v>152328</v>
      </c>
      <c r="BF57" s="14">
        <v>148984</v>
      </c>
      <c r="BG57" s="14">
        <v>139314</v>
      </c>
      <c r="BH57" s="14">
        <v>163230</v>
      </c>
      <c r="BI57" s="14">
        <v>181830</v>
      </c>
      <c r="BJ57" s="14">
        <v>180048</v>
      </c>
      <c r="BK57" s="14">
        <v>171906</v>
      </c>
      <c r="BL57" s="14">
        <v>169878</v>
      </c>
      <c r="BM57" s="14">
        <v>176850</v>
      </c>
      <c r="BN57" s="14">
        <v>183428</v>
      </c>
      <c r="BO57" s="14">
        <v>189220</v>
      </c>
      <c r="BP57" s="14">
        <v>123908</v>
      </c>
      <c r="BQ57" s="14">
        <f t="shared" si="9"/>
        <v>978284</v>
      </c>
      <c r="BR57" s="14">
        <v>151642</v>
      </c>
      <c r="BS57" s="14">
        <v>152364</v>
      </c>
      <c r="BT57" s="14">
        <v>179644</v>
      </c>
      <c r="BU57" s="14">
        <v>163964</v>
      </c>
      <c r="BV57" s="14">
        <v>171778</v>
      </c>
      <c r="BW57" s="14">
        <v>158892</v>
      </c>
      <c r="BX57" s="14"/>
      <c r="BY57" s="14"/>
      <c r="BZ57" s="14"/>
      <c r="CA57" s="14"/>
      <c r="CB57" s="14"/>
      <c r="CC57" s="14"/>
    </row>
    <row r="58" spans="1:81" x14ac:dyDescent="0.2">
      <c r="A58" s="15" t="s">
        <v>115</v>
      </c>
      <c r="B58" s="15" t="s">
        <v>118</v>
      </c>
      <c r="C58" s="16" t="s">
        <v>73</v>
      </c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>
        <f t="shared" si="10"/>
        <v>0</v>
      </c>
      <c r="AR58" s="14">
        <v>0</v>
      </c>
      <c r="AS58" s="14">
        <v>0</v>
      </c>
      <c r="AT58" s="14">
        <v>0</v>
      </c>
      <c r="AU58" s="14">
        <v>0</v>
      </c>
      <c r="AV58" s="14">
        <v>0</v>
      </c>
      <c r="AW58" s="14">
        <v>0</v>
      </c>
      <c r="AX58" s="14">
        <v>0</v>
      </c>
      <c r="AY58" s="14">
        <v>0</v>
      </c>
      <c r="AZ58" s="14">
        <v>0</v>
      </c>
      <c r="BA58" s="14">
        <v>0</v>
      </c>
      <c r="BB58" s="14">
        <v>0</v>
      </c>
      <c r="BC58" s="14">
        <v>0</v>
      </c>
      <c r="BD58" s="14">
        <f t="shared" si="8"/>
        <v>0</v>
      </c>
      <c r="BE58" s="14">
        <v>0</v>
      </c>
      <c r="BF58" s="14">
        <v>0</v>
      </c>
      <c r="BG58" s="14">
        <v>0</v>
      </c>
      <c r="BH58" s="14">
        <v>0</v>
      </c>
      <c r="BI58" s="14">
        <v>0</v>
      </c>
      <c r="BJ58" s="14">
        <v>0</v>
      </c>
      <c r="BK58" s="14">
        <v>0</v>
      </c>
      <c r="BL58" s="14">
        <v>0</v>
      </c>
      <c r="BM58" s="14">
        <v>0</v>
      </c>
      <c r="BN58" s="14">
        <v>0</v>
      </c>
      <c r="BO58" s="14">
        <v>0</v>
      </c>
      <c r="BP58" s="14">
        <v>0</v>
      </c>
      <c r="BQ58" s="14">
        <f t="shared" si="9"/>
        <v>0</v>
      </c>
      <c r="BR58" s="14" t="s">
        <v>53</v>
      </c>
      <c r="BS58" s="14" t="s">
        <v>53</v>
      </c>
      <c r="BT58" s="14">
        <v>0</v>
      </c>
      <c r="BU58" s="14">
        <v>0</v>
      </c>
      <c r="BV58" s="14">
        <v>0</v>
      </c>
      <c r="BW58" s="14">
        <v>0</v>
      </c>
      <c r="BX58" s="14"/>
      <c r="BY58" s="14"/>
      <c r="BZ58" s="14"/>
      <c r="CA58" s="14"/>
      <c r="CB58" s="14"/>
      <c r="CC58" s="14"/>
    </row>
    <row r="59" spans="1:81" x14ac:dyDescent="0.2">
      <c r="A59" s="15" t="s">
        <v>115</v>
      </c>
      <c r="B59" s="15" t="s">
        <v>118</v>
      </c>
      <c r="C59" s="16" t="s">
        <v>74</v>
      </c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>
        <f t="shared" si="10"/>
        <v>0</v>
      </c>
      <c r="AR59" s="14">
        <v>0</v>
      </c>
      <c r="AS59" s="14">
        <v>0</v>
      </c>
      <c r="AT59" s="14">
        <v>0</v>
      </c>
      <c r="AU59" s="14">
        <v>0</v>
      </c>
      <c r="AV59" s="14">
        <v>0</v>
      </c>
      <c r="AW59" s="14">
        <v>0</v>
      </c>
      <c r="AX59" s="14">
        <v>0</v>
      </c>
      <c r="AY59" s="14">
        <v>0</v>
      </c>
      <c r="AZ59" s="14">
        <v>0</v>
      </c>
      <c r="BA59" s="14">
        <v>0</v>
      </c>
      <c r="BB59" s="14">
        <v>0</v>
      </c>
      <c r="BC59" s="14">
        <v>0</v>
      </c>
      <c r="BD59" s="14">
        <f t="shared" si="8"/>
        <v>0</v>
      </c>
      <c r="BE59" s="14">
        <v>0</v>
      </c>
      <c r="BF59" s="14">
        <v>0</v>
      </c>
      <c r="BG59" s="14">
        <v>0</v>
      </c>
      <c r="BH59" s="14">
        <v>0</v>
      </c>
      <c r="BI59" s="14">
        <v>0</v>
      </c>
      <c r="BJ59" s="14">
        <v>0</v>
      </c>
      <c r="BK59" s="14">
        <v>0</v>
      </c>
      <c r="BL59" s="14">
        <v>0</v>
      </c>
      <c r="BM59" s="14">
        <v>0</v>
      </c>
      <c r="BN59" s="14">
        <v>0</v>
      </c>
      <c r="BO59" s="14">
        <v>0</v>
      </c>
      <c r="BP59" s="14">
        <v>0</v>
      </c>
      <c r="BQ59" s="14">
        <f t="shared" si="9"/>
        <v>0</v>
      </c>
      <c r="BR59" s="14" t="s">
        <v>53</v>
      </c>
      <c r="BS59" s="14" t="s">
        <v>53</v>
      </c>
      <c r="BT59" s="14">
        <v>0</v>
      </c>
      <c r="BU59" s="14">
        <v>0</v>
      </c>
      <c r="BV59" s="14">
        <v>0</v>
      </c>
      <c r="BW59" s="14">
        <v>0</v>
      </c>
      <c r="BX59" s="14"/>
      <c r="BY59" s="14"/>
      <c r="BZ59" s="14"/>
      <c r="CA59" s="14"/>
      <c r="CB59" s="14"/>
      <c r="CC59" s="14"/>
    </row>
    <row r="60" spans="1:81" x14ac:dyDescent="0.2">
      <c r="A60" s="15" t="s">
        <v>114</v>
      </c>
      <c r="B60" s="15" t="s">
        <v>118</v>
      </c>
      <c r="C60" s="16" t="s">
        <v>75</v>
      </c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>
        <f t="shared" si="10"/>
        <v>0</v>
      </c>
      <c r="AR60" s="14">
        <v>0</v>
      </c>
      <c r="AS60" s="14">
        <v>0</v>
      </c>
      <c r="AT60" s="14">
        <v>0</v>
      </c>
      <c r="AU60" s="14">
        <v>0</v>
      </c>
      <c r="AV60" s="14">
        <v>0</v>
      </c>
      <c r="AW60" s="14">
        <v>0</v>
      </c>
      <c r="AX60" s="14">
        <v>0</v>
      </c>
      <c r="AY60" s="14">
        <v>0</v>
      </c>
      <c r="AZ60" s="14">
        <v>0</v>
      </c>
      <c r="BA60" s="14">
        <v>0</v>
      </c>
      <c r="BB60" s="14">
        <v>0</v>
      </c>
      <c r="BC60" s="14">
        <v>0</v>
      </c>
      <c r="BD60" s="14">
        <f t="shared" si="8"/>
        <v>0</v>
      </c>
      <c r="BE60" s="14">
        <v>0</v>
      </c>
      <c r="BF60" s="14">
        <v>0</v>
      </c>
      <c r="BG60" s="14">
        <v>0</v>
      </c>
      <c r="BH60" s="14">
        <v>0</v>
      </c>
      <c r="BI60" s="14">
        <v>0</v>
      </c>
      <c r="BJ60" s="14">
        <v>0</v>
      </c>
      <c r="BK60" s="14">
        <v>0</v>
      </c>
      <c r="BL60" s="14">
        <v>0</v>
      </c>
      <c r="BM60" s="14">
        <v>0</v>
      </c>
      <c r="BN60" s="14">
        <v>0</v>
      </c>
      <c r="BO60" s="14">
        <v>0</v>
      </c>
      <c r="BP60" s="14">
        <v>0</v>
      </c>
      <c r="BQ60" s="14">
        <f t="shared" si="9"/>
        <v>0</v>
      </c>
      <c r="BR60" s="14" t="s">
        <v>53</v>
      </c>
      <c r="BS60" s="14" t="s">
        <v>53</v>
      </c>
      <c r="BT60" s="14">
        <v>0</v>
      </c>
      <c r="BU60" s="14">
        <v>0</v>
      </c>
      <c r="BV60" s="14">
        <v>0</v>
      </c>
      <c r="BW60" s="14">
        <v>0</v>
      </c>
      <c r="BX60" s="14"/>
      <c r="BY60" s="14"/>
      <c r="BZ60" s="14"/>
      <c r="CA60" s="14"/>
      <c r="CB60" s="14"/>
      <c r="CC60" s="14"/>
    </row>
    <row r="61" spans="1:81" x14ac:dyDescent="0.2">
      <c r="A61" s="15" t="s">
        <v>116</v>
      </c>
      <c r="B61" s="15" t="s">
        <v>118</v>
      </c>
      <c r="C61" s="16" t="s">
        <v>77</v>
      </c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>
        <f t="shared" si="10"/>
        <v>0</v>
      </c>
      <c r="AR61" s="14">
        <v>0</v>
      </c>
      <c r="AS61" s="14">
        <v>0</v>
      </c>
      <c r="AT61" s="14">
        <v>0</v>
      </c>
      <c r="AU61" s="14">
        <v>0</v>
      </c>
      <c r="AV61" s="14">
        <v>0</v>
      </c>
      <c r="AW61" s="14">
        <v>0</v>
      </c>
      <c r="AX61" s="14">
        <v>0</v>
      </c>
      <c r="AY61" s="14">
        <v>0</v>
      </c>
      <c r="AZ61" s="14">
        <v>0</v>
      </c>
      <c r="BA61" s="14">
        <v>0</v>
      </c>
      <c r="BB61" s="14">
        <v>0</v>
      </c>
      <c r="BC61" s="14">
        <v>0</v>
      </c>
      <c r="BD61" s="14">
        <f t="shared" si="8"/>
        <v>0</v>
      </c>
      <c r="BE61" s="14">
        <v>0</v>
      </c>
      <c r="BF61" s="14">
        <v>0</v>
      </c>
      <c r="BG61" s="14">
        <v>0</v>
      </c>
      <c r="BH61" s="14">
        <v>0</v>
      </c>
      <c r="BI61" s="14">
        <v>0</v>
      </c>
      <c r="BJ61" s="14">
        <v>0</v>
      </c>
      <c r="BK61" s="14">
        <v>0</v>
      </c>
      <c r="BL61" s="14">
        <v>0</v>
      </c>
      <c r="BM61" s="14">
        <v>0</v>
      </c>
      <c r="BN61" s="14">
        <v>0</v>
      </c>
      <c r="BO61" s="14">
        <v>0</v>
      </c>
      <c r="BP61" s="14">
        <v>0</v>
      </c>
      <c r="BQ61" s="14">
        <f t="shared" si="9"/>
        <v>0</v>
      </c>
      <c r="BR61" s="14" t="s">
        <v>53</v>
      </c>
      <c r="BS61" s="14" t="s">
        <v>53</v>
      </c>
      <c r="BT61" s="14">
        <v>0</v>
      </c>
      <c r="BU61" s="14">
        <v>0</v>
      </c>
      <c r="BV61" s="14">
        <v>0</v>
      </c>
      <c r="BW61" s="14">
        <v>0</v>
      </c>
      <c r="BX61" s="14"/>
      <c r="BY61" s="14"/>
      <c r="BZ61" s="14"/>
      <c r="CA61" s="14"/>
      <c r="CB61" s="14"/>
      <c r="CC61" s="14"/>
    </row>
    <row r="62" spans="1:81" x14ac:dyDescent="0.2">
      <c r="A62" s="15" t="s">
        <v>114</v>
      </c>
      <c r="B62" s="15" t="s">
        <v>118</v>
      </c>
      <c r="C62" s="16" t="s">
        <v>78</v>
      </c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>
        <f t="shared" si="10"/>
        <v>0</v>
      </c>
      <c r="AR62" s="14">
        <v>0</v>
      </c>
      <c r="AS62" s="14">
        <v>0</v>
      </c>
      <c r="AT62" s="14">
        <v>0</v>
      </c>
      <c r="AU62" s="14">
        <v>0</v>
      </c>
      <c r="AV62" s="14">
        <v>0</v>
      </c>
      <c r="AW62" s="14">
        <v>0</v>
      </c>
      <c r="AX62" s="14">
        <v>0</v>
      </c>
      <c r="AY62" s="14">
        <v>0</v>
      </c>
      <c r="AZ62" s="14">
        <v>0</v>
      </c>
      <c r="BA62" s="14">
        <v>0</v>
      </c>
      <c r="BB62" s="14">
        <v>0</v>
      </c>
      <c r="BC62" s="14">
        <v>0</v>
      </c>
      <c r="BD62" s="14">
        <f t="shared" si="8"/>
        <v>0</v>
      </c>
      <c r="BE62" s="14">
        <v>0</v>
      </c>
      <c r="BF62" s="14">
        <v>0</v>
      </c>
      <c r="BG62" s="14">
        <v>0</v>
      </c>
      <c r="BH62" s="14">
        <v>0</v>
      </c>
      <c r="BI62" s="14">
        <v>0</v>
      </c>
      <c r="BJ62" s="14">
        <v>0</v>
      </c>
      <c r="BK62" s="14">
        <v>0</v>
      </c>
      <c r="BL62" s="14">
        <v>0</v>
      </c>
      <c r="BM62" s="14">
        <v>0</v>
      </c>
      <c r="BN62" s="14">
        <v>0</v>
      </c>
      <c r="BO62" s="14">
        <v>0</v>
      </c>
      <c r="BP62" s="14">
        <v>0</v>
      </c>
      <c r="BQ62" s="14">
        <f t="shared" si="9"/>
        <v>0</v>
      </c>
      <c r="BR62" s="14" t="s">
        <v>53</v>
      </c>
      <c r="BS62" s="14" t="s">
        <v>53</v>
      </c>
      <c r="BT62" s="14">
        <v>0</v>
      </c>
      <c r="BU62" s="14">
        <v>0</v>
      </c>
      <c r="BV62" s="14">
        <v>0</v>
      </c>
      <c r="BW62" s="14">
        <v>0</v>
      </c>
      <c r="BX62" s="14"/>
      <c r="BY62" s="14"/>
      <c r="BZ62" s="14"/>
      <c r="CA62" s="14"/>
      <c r="CB62" s="14"/>
      <c r="CC62" s="14"/>
    </row>
    <row r="63" spans="1:81" x14ac:dyDescent="0.2">
      <c r="A63" s="15" t="s">
        <v>114</v>
      </c>
      <c r="B63" s="15" t="s">
        <v>118</v>
      </c>
      <c r="C63" s="16" t="s">
        <v>79</v>
      </c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>
        <f t="shared" si="10"/>
        <v>0</v>
      </c>
      <c r="AR63" s="14">
        <v>0</v>
      </c>
      <c r="AS63" s="14">
        <v>0</v>
      </c>
      <c r="AT63" s="14">
        <v>0</v>
      </c>
      <c r="AU63" s="14">
        <v>0</v>
      </c>
      <c r="AV63" s="14">
        <v>0</v>
      </c>
      <c r="AW63" s="14">
        <v>0</v>
      </c>
      <c r="AX63" s="14">
        <v>0</v>
      </c>
      <c r="AY63" s="14">
        <v>0</v>
      </c>
      <c r="AZ63" s="14">
        <v>0</v>
      </c>
      <c r="BA63" s="14">
        <v>0</v>
      </c>
      <c r="BB63" s="14">
        <v>0</v>
      </c>
      <c r="BC63" s="14">
        <v>0</v>
      </c>
      <c r="BD63" s="14">
        <f t="shared" si="8"/>
        <v>0</v>
      </c>
      <c r="BE63" s="14">
        <v>0</v>
      </c>
      <c r="BF63" s="14">
        <v>0</v>
      </c>
      <c r="BG63" s="14">
        <v>0</v>
      </c>
      <c r="BH63" s="14">
        <v>0</v>
      </c>
      <c r="BI63" s="14">
        <v>0</v>
      </c>
      <c r="BJ63" s="14">
        <v>0</v>
      </c>
      <c r="BK63" s="14">
        <v>0</v>
      </c>
      <c r="BL63" s="14">
        <v>0</v>
      </c>
      <c r="BM63" s="14">
        <v>0</v>
      </c>
      <c r="BN63" s="14">
        <v>0</v>
      </c>
      <c r="BO63" s="14">
        <v>0</v>
      </c>
      <c r="BP63" s="14">
        <v>0</v>
      </c>
      <c r="BQ63" s="14">
        <f t="shared" si="9"/>
        <v>0</v>
      </c>
      <c r="BR63" s="14" t="s">
        <v>53</v>
      </c>
      <c r="BS63" s="14" t="s">
        <v>53</v>
      </c>
      <c r="BT63" s="14">
        <v>0</v>
      </c>
      <c r="BU63" s="14">
        <v>0</v>
      </c>
      <c r="BV63" s="14">
        <v>0</v>
      </c>
      <c r="BW63" s="14">
        <v>0</v>
      </c>
      <c r="BX63" s="14"/>
      <c r="BY63" s="14"/>
      <c r="BZ63" s="14"/>
      <c r="CA63" s="14"/>
      <c r="CB63" s="14"/>
      <c r="CC63" s="14"/>
    </row>
    <row r="64" spans="1:81" x14ac:dyDescent="0.2">
      <c r="A64" s="15" t="s">
        <v>116</v>
      </c>
      <c r="B64" s="15" t="s">
        <v>118</v>
      </c>
      <c r="C64" s="16" t="s">
        <v>80</v>
      </c>
      <c r="D64" s="14">
        <v>3331</v>
      </c>
      <c r="E64" s="14">
        <v>0</v>
      </c>
      <c r="F64" s="14">
        <v>940</v>
      </c>
      <c r="G64" s="14">
        <v>1631</v>
      </c>
      <c r="H64" s="14">
        <v>760</v>
      </c>
      <c r="I64" s="14">
        <v>0</v>
      </c>
      <c r="J64" s="14">
        <v>0</v>
      </c>
      <c r="K64" s="14">
        <v>0</v>
      </c>
      <c r="L64" s="14">
        <v>0</v>
      </c>
      <c r="M64" s="14">
        <v>0</v>
      </c>
      <c r="N64" s="14">
        <v>0</v>
      </c>
      <c r="O64" s="14">
        <v>0</v>
      </c>
      <c r="P64" s="14">
        <v>0</v>
      </c>
      <c r="Q64" s="14">
        <v>0</v>
      </c>
      <c r="R64" s="14">
        <v>0</v>
      </c>
      <c r="S64" s="14">
        <v>0</v>
      </c>
      <c r="T64" s="14">
        <v>0</v>
      </c>
      <c r="U64" s="14">
        <v>0</v>
      </c>
      <c r="V64" s="14">
        <v>0</v>
      </c>
      <c r="W64" s="14">
        <v>0</v>
      </c>
      <c r="X64" s="14">
        <v>0</v>
      </c>
      <c r="Y64" s="14">
        <v>0</v>
      </c>
      <c r="Z64" s="14">
        <v>0</v>
      </c>
      <c r="AA64" s="14">
        <v>0</v>
      </c>
      <c r="AB64" s="14">
        <v>0</v>
      </c>
      <c r="AC64" s="14">
        <v>0</v>
      </c>
      <c r="AD64" s="14">
        <v>0</v>
      </c>
      <c r="AE64" s="14">
        <v>0</v>
      </c>
      <c r="AF64" s="14">
        <v>0</v>
      </c>
      <c r="AG64" s="14">
        <v>0</v>
      </c>
      <c r="AH64" s="14">
        <v>0</v>
      </c>
      <c r="AI64" s="14">
        <v>0</v>
      </c>
      <c r="AJ64" s="14">
        <v>0</v>
      </c>
      <c r="AK64" s="14">
        <v>0</v>
      </c>
      <c r="AL64" s="14">
        <v>0</v>
      </c>
      <c r="AM64" s="14">
        <v>0</v>
      </c>
      <c r="AN64" s="14">
        <v>0</v>
      </c>
      <c r="AO64" s="14">
        <v>0</v>
      </c>
      <c r="AP64" s="14">
        <v>0</v>
      </c>
      <c r="AQ64" s="14">
        <f t="shared" si="10"/>
        <v>0</v>
      </c>
      <c r="AR64" s="14">
        <v>0</v>
      </c>
      <c r="AS64" s="14">
        <v>0</v>
      </c>
      <c r="AT64" s="14">
        <v>0</v>
      </c>
      <c r="AU64" s="14">
        <v>0</v>
      </c>
      <c r="AV64" s="14">
        <v>0</v>
      </c>
      <c r="AW64" s="14">
        <v>0</v>
      </c>
      <c r="AX64" s="14">
        <v>0</v>
      </c>
      <c r="AY64" s="14">
        <v>0</v>
      </c>
      <c r="AZ64" s="14">
        <v>0</v>
      </c>
      <c r="BA64" s="14">
        <v>0</v>
      </c>
      <c r="BB64" s="14">
        <v>0</v>
      </c>
      <c r="BC64" s="14">
        <v>0</v>
      </c>
      <c r="BD64" s="14">
        <f t="shared" si="8"/>
        <v>0</v>
      </c>
      <c r="BE64" s="14">
        <v>0</v>
      </c>
      <c r="BF64" s="14">
        <v>0</v>
      </c>
      <c r="BG64" s="14">
        <v>0</v>
      </c>
      <c r="BH64" s="14">
        <v>0</v>
      </c>
      <c r="BI64" s="14">
        <v>0</v>
      </c>
      <c r="BJ64" s="14">
        <v>0</v>
      </c>
      <c r="BK64" s="14">
        <v>0</v>
      </c>
      <c r="BL64" s="14">
        <v>0</v>
      </c>
      <c r="BM64" s="14">
        <v>0</v>
      </c>
      <c r="BN64" s="14">
        <v>0</v>
      </c>
      <c r="BO64" s="14">
        <v>0</v>
      </c>
      <c r="BP64" s="14">
        <v>0</v>
      </c>
      <c r="BQ64" s="14">
        <f t="shared" si="9"/>
        <v>0</v>
      </c>
      <c r="BR64" s="14" t="s">
        <v>53</v>
      </c>
      <c r="BS64" s="14" t="s">
        <v>53</v>
      </c>
      <c r="BT64" s="14">
        <v>0</v>
      </c>
      <c r="BU64" s="14">
        <v>0</v>
      </c>
      <c r="BV64" s="14">
        <v>0</v>
      </c>
      <c r="BW64" s="14">
        <v>0</v>
      </c>
      <c r="BX64" s="14"/>
      <c r="BY64" s="14"/>
      <c r="BZ64" s="14"/>
      <c r="CA64" s="14"/>
      <c r="CB64" s="14"/>
      <c r="CC64" s="14"/>
    </row>
    <row r="65" spans="1:81" x14ac:dyDescent="0.2">
      <c r="A65" s="22" t="s">
        <v>117</v>
      </c>
      <c r="B65" s="22" t="s">
        <v>118</v>
      </c>
      <c r="C65" s="23" t="s">
        <v>82</v>
      </c>
      <c r="D65" s="24">
        <v>2228521</v>
      </c>
      <c r="E65" s="24">
        <v>158604</v>
      </c>
      <c r="F65" s="24">
        <v>150756</v>
      </c>
      <c r="G65" s="24">
        <v>178140</v>
      </c>
      <c r="H65" s="24">
        <v>172039</v>
      </c>
      <c r="I65" s="24">
        <v>176709</v>
      </c>
      <c r="J65" s="24">
        <v>193085</v>
      </c>
      <c r="K65" s="24">
        <v>185522</v>
      </c>
      <c r="L65" s="24">
        <v>203116</v>
      </c>
      <c r="M65" s="24">
        <v>222981</v>
      </c>
      <c r="N65" s="24">
        <v>221519</v>
      </c>
      <c r="O65" s="24">
        <v>181974</v>
      </c>
      <c r="P65" s="24">
        <v>184076</v>
      </c>
      <c r="Q65" s="24">
        <v>2220624</v>
      </c>
      <c r="R65" s="24">
        <v>191069</v>
      </c>
      <c r="S65" s="24">
        <v>173357</v>
      </c>
      <c r="T65" s="24">
        <v>188086</v>
      </c>
      <c r="U65" s="24">
        <v>168036</v>
      </c>
      <c r="V65" s="24">
        <v>187892</v>
      </c>
      <c r="W65" s="24">
        <v>198651</v>
      </c>
      <c r="X65" s="24">
        <v>191313</v>
      </c>
      <c r="Y65" s="24">
        <v>200447</v>
      </c>
      <c r="Z65" s="24">
        <v>175084</v>
      </c>
      <c r="AA65" s="24">
        <v>216517</v>
      </c>
      <c r="AB65" s="24">
        <v>165099</v>
      </c>
      <c r="AC65" s="24">
        <v>165073</v>
      </c>
      <c r="AD65" s="24">
        <v>2256347</v>
      </c>
      <c r="AE65" s="24">
        <v>169298</v>
      </c>
      <c r="AF65" s="24">
        <v>168439</v>
      </c>
      <c r="AG65" s="24">
        <v>177266</v>
      </c>
      <c r="AH65" s="24">
        <v>158873</v>
      </c>
      <c r="AI65" s="24">
        <v>175565</v>
      </c>
      <c r="AJ65" s="24">
        <v>225635</v>
      </c>
      <c r="AK65" s="24">
        <v>220863</v>
      </c>
      <c r="AL65" s="24">
        <v>198423</v>
      </c>
      <c r="AM65" s="24">
        <v>200344</v>
      </c>
      <c r="AN65" s="24">
        <v>185361</v>
      </c>
      <c r="AO65" s="24">
        <v>189760</v>
      </c>
      <c r="AP65" s="24">
        <v>186520</v>
      </c>
      <c r="AQ65" s="24">
        <f t="shared" si="10"/>
        <v>2198897</v>
      </c>
      <c r="AR65" s="24">
        <v>185962</v>
      </c>
      <c r="AS65" s="24">
        <v>164945</v>
      </c>
      <c r="AT65" s="24">
        <v>167825</v>
      </c>
      <c r="AU65" s="24">
        <v>153183</v>
      </c>
      <c r="AV65" s="24">
        <v>181348</v>
      </c>
      <c r="AW65" s="24">
        <v>196086</v>
      </c>
      <c r="AX65" s="24">
        <v>200872</v>
      </c>
      <c r="AY65" s="24">
        <v>202324</v>
      </c>
      <c r="AZ65" s="24">
        <v>195587</v>
      </c>
      <c r="BA65" s="24">
        <v>199853</v>
      </c>
      <c r="BB65" s="24">
        <v>183617</v>
      </c>
      <c r="BC65" s="24">
        <v>167295</v>
      </c>
      <c r="BD65" s="24">
        <f t="shared" si="8"/>
        <v>2276655</v>
      </c>
      <c r="BE65" s="24">
        <v>180909</v>
      </c>
      <c r="BF65" s="24">
        <v>185295</v>
      </c>
      <c r="BG65" s="24">
        <v>150382</v>
      </c>
      <c r="BH65" s="24">
        <v>85758</v>
      </c>
      <c r="BI65" s="24">
        <v>184536</v>
      </c>
      <c r="BJ65" s="24">
        <v>162722</v>
      </c>
      <c r="BK65" s="24">
        <v>200020</v>
      </c>
      <c r="BL65" s="24">
        <v>210412</v>
      </c>
      <c r="BM65" s="24">
        <v>229968</v>
      </c>
      <c r="BN65" s="24">
        <v>243877</v>
      </c>
      <c r="BO65" s="24">
        <v>226049</v>
      </c>
      <c r="BP65" s="24">
        <v>216727</v>
      </c>
      <c r="BQ65" s="24">
        <f t="shared" si="9"/>
        <v>1317377</v>
      </c>
      <c r="BR65" s="24">
        <v>211875</v>
      </c>
      <c r="BS65" s="24">
        <v>213536</v>
      </c>
      <c r="BT65" s="24">
        <v>204279</v>
      </c>
      <c r="BU65" s="24">
        <v>219184</v>
      </c>
      <c r="BV65" s="24">
        <v>228793</v>
      </c>
      <c r="BW65" s="24">
        <v>239710</v>
      </c>
      <c r="BX65" s="24"/>
      <c r="BY65" s="24"/>
      <c r="BZ65" s="24"/>
      <c r="CA65" s="24"/>
      <c r="CB65" s="24"/>
      <c r="CC65" s="24"/>
    </row>
    <row r="66" spans="1:81" x14ac:dyDescent="0.2">
      <c r="A66" s="22"/>
      <c r="B66" s="22" t="s">
        <v>118</v>
      </c>
      <c r="C66" s="23" t="s">
        <v>83</v>
      </c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>
        <f t="shared" si="10"/>
        <v>0</v>
      </c>
      <c r="AR66" s="24">
        <v>0</v>
      </c>
      <c r="AS66" s="24">
        <v>0</v>
      </c>
      <c r="AT66" s="24">
        <v>0</v>
      </c>
      <c r="AU66" s="24">
        <v>0</v>
      </c>
      <c r="AV66" s="24">
        <v>0</v>
      </c>
      <c r="AW66" s="24">
        <v>0</v>
      </c>
      <c r="AX66" s="24">
        <v>0</v>
      </c>
      <c r="AY66" s="24">
        <v>0</v>
      </c>
      <c r="AZ66" s="24">
        <v>0</v>
      </c>
      <c r="BA66" s="24">
        <v>0</v>
      </c>
      <c r="BB66" s="24">
        <v>0</v>
      </c>
      <c r="BC66" s="24">
        <v>0</v>
      </c>
      <c r="BD66" s="24">
        <f t="shared" si="8"/>
        <v>0</v>
      </c>
      <c r="BE66" s="24">
        <v>0</v>
      </c>
      <c r="BF66" s="24">
        <v>0</v>
      </c>
      <c r="BG66" s="24">
        <v>0</v>
      </c>
      <c r="BH66" s="24">
        <v>0</v>
      </c>
      <c r="BI66" s="24">
        <v>0</v>
      </c>
      <c r="BJ66" s="24">
        <v>0</v>
      </c>
      <c r="BK66" s="24">
        <v>0</v>
      </c>
      <c r="BL66" s="24">
        <v>0</v>
      </c>
      <c r="BM66" s="24">
        <v>0</v>
      </c>
      <c r="BN66" s="24">
        <v>0</v>
      </c>
      <c r="BO66" s="24">
        <v>0</v>
      </c>
      <c r="BP66" s="24">
        <v>0</v>
      </c>
      <c r="BQ66" s="24">
        <f t="shared" si="9"/>
        <v>4</v>
      </c>
      <c r="BR66" s="24">
        <v>2</v>
      </c>
      <c r="BS66" s="24">
        <v>1</v>
      </c>
      <c r="BT66" s="24">
        <v>1</v>
      </c>
      <c r="BU66" s="24">
        <v>0</v>
      </c>
      <c r="BV66" s="24">
        <v>0</v>
      </c>
      <c r="BW66" s="24">
        <v>0</v>
      </c>
      <c r="BX66" s="24"/>
      <c r="BY66" s="24"/>
      <c r="BZ66" s="24"/>
      <c r="CA66" s="24"/>
      <c r="CB66" s="24"/>
      <c r="CC66" s="24"/>
    </row>
    <row r="67" spans="1:81" x14ac:dyDescent="0.2">
      <c r="A67" s="20"/>
      <c r="B67" s="20" t="s">
        <v>119</v>
      </c>
      <c r="C67" s="20" t="s">
        <v>44</v>
      </c>
      <c r="D67" s="21">
        <f t="shared" ref="D67:AQ67" si="11">SUM(D68:D71,D80,D91)</f>
        <v>21898345</v>
      </c>
      <c r="E67" s="21">
        <f t="shared" si="11"/>
        <v>1396695</v>
      </c>
      <c r="F67" s="21">
        <f t="shared" si="11"/>
        <v>1518525</v>
      </c>
      <c r="G67" s="21">
        <f t="shared" si="11"/>
        <v>1862919</v>
      </c>
      <c r="H67" s="21">
        <f t="shared" si="11"/>
        <v>1880507</v>
      </c>
      <c r="I67" s="21">
        <f t="shared" si="11"/>
        <v>1994539</v>
      </c>
      <c r="J67" s="21">
        <f t="shared" si="11"/>
        <v>2012283</v>
      </c>
      <c r="K67" s="21">
        <f t="shared" si="11"/>
        <v>2125217</v>
      </c>
      <c r="L67" s="21">
        <f t="shared" si="11"/>
        <v>2218087</v>
      </c>
      <c r="M67" s="21">
        <f t="shared" si="11"/>
        <v>1986590</v>
      </c>
      <c r="N67" s="21">
        <f t="shared" si="11"/>
        <v>1755196</v>
      </c>
      <c r="O67" s="21">
        <f t="shared" si="11"/>
        <v>1596414</v>
      </c>
      <c r="P67" s="21">
        <f t="shared" si="11"/>
        <v>1551373</v>
      </c>
      <c r="Q67" s="21">
        <f t="shared" si="11"/>
        <v>25479141</v>
      </c>
      <c r="R67" s="21">
        <f t="shared" si="11"/>
        <v>1367730</v>
      </c>
      <c r="S67" s="21">
        <f t="shared" si="11"/>
        <v>1613017</v>
      </c>
      <c r="T67" s="21">
        <f t="shared" si="11"/>
        <v>1993288</v>
      </c>
      <c r="U67" s="21">
        <f t="shared" si="11"/>
        <v>2016154</v>
      </c>
      <c r="V67" s="21">
        <f t="shared" si="11"/>
        <v>2254701</v>
      </c>
      <c r="W67" s="21">
        <f t="shared" si="11"/>
        <v>2214727</v>
      </c>
      <c r="X67" s="21">
        <f t="shared" si="11"/>
        <v>2493351</v>
      </c>
      <c r="Y67" s="21">
        <f t="shared" si="11"/>
        <v>2546874</v>
      </c>
      <c r="Z67" s="21">
        <f t="shared" si="11"/>
        <v>2523183</v>
      </c>
      <c r="AA67" s="21">
        <f t="shared" si="11"/>
        <v>2360181</v>
      </c>
      <c r="AB67" s="21">
        <f t="shared" si="11"/>
        <v>2123207</v>
      </c>
      <c r="AC67" s="21">
        <f t="shared" si="11"/>
        <v>1972728</v>
      </c>
      <c r="AD67" s="21">
        <f t="shared" si="11"/>
        <v>26979720</v>
      </c>
      <c r="AE67" s="21">
        <f t="shared" si="11"/>
        <v>1731188</v>
      </c>
      <c r="AF67" s="21">
        <f t="shared" si="11"/>
        <v>1812571</v>
      </c>
      <c r="AG67" s="21">
        <f t="shared" si="11"/>
        <v>2206983</v>
      </c>
      <c r="AH67" s="21">
        <f t="shared" si="11"/>
        <v>2256500</v>
      </c>
      <c r="AI67" s="21">
        <f t="shared" si="11"/>
        <v>2311706</v>
      </c>
      <c r="AJ67" s="21">
        <f t="shared" si="11"/>
        <v>2409019</v>
      </c>
      <c r="AK67" s="21">
        <f t="shared" si="11"/>
        <v>2487927</v>
      </c>
      <c r="AL67" s="21">
        <f t="shared" si="11"/>
        <v>2590407</v>
      </c>
      <c r="AM67" s="21">
        <f t="shared" si="11"/>
        <v>2420513</v>
      </c>
      <c r="AN67" s="21">
        <f t="shared" si="11"/>
        <v>2447884</v>
      </c>
      <c r="AO67" s="21">
        <f t="shared" si="11"/>
        <v>2242320</v>
      </c>
      <c r="AP67" s="21">
        <f t="shared" si="11"/>
        <v>2062702</v>
      </c>
      <c r="AQ67" s="21">
        <f t="shared" si="11"/>
        <v>26213089</v>
      </c>
      <c r="AR67" s="21">
        <v>1720405</v>
      </c>
      <c r="AS67" s="21">
        <v>1932370</v>
      </c>
      <c r="AT67" s="21">
        <v>2146720</v>
      </c>
      <c r="AU67" s="21">
        <v>1996003</v>
      </c>
      <c r="AV67" s="21">
        <v>2040250</v>
      </c>
      <c r="AW67" s="21">
        <v>2290514</v>
      </c>
      <c r="AX67" s="21">
        <v>2609596</v>
      </c>
      <c r="AY67" s="21">
        <v>2617255</v>
      </c>
      <c r="AZ67" s="21">
        <v>2397307</v>
      </c>
      <c r="BA67" s="21">
        <v>2495734</v>
      </c>
      <c r="BB67" s="21">
        <v>2349660</v>
      </c>
      <c r="BC67" s="21">
        <v>1617275</v>
      </c>
      <c r="BD67" s="21">
        <f t="shared" si="8"/>
        <v>24585535</v>
      </c>
      <c r="BE67" s="21">
        <v>1361169</v>
      </c>
      <c r="BF67" s="21">
        <v>1661211</v>
      </c>
      <c r="BG67" s="21">
        <v>1766802</v>
      </c>
      <c r="BH67" s="21">
        <v>2136437</v>
      </c>
      <c r="BI67" s="21">
        <v>2418425</v>
      </c>
      <c r="BJ67" s="21">
        <v>2210349</v>
      </c>
      <c r="BK67" s="21">
        <v>2415455</v>
      </c>
      <c r="BL67" s="21">
        <v>2483855</v>
      </c>
      <c r="BM67" s="21">
        <v>2402242</v>
      </c>
      <c r="BN67" s="21">
        <v>2122719</v>
      </c>
      <c r="BO67" s="21">
        <v>2001183</v>
      </c>
      <c r="BP67" s="21">
        <v>1605688</v>
      </c>
      <c r="BQ67" s="21">
        <f t="shared" si="9"/>
        <v>12146315</v>
      </c>
      <c r="BR67" s="21">
        <v>1158150</v>
      </c>
      <c r="BS67" s="21">
        <v>1336796</v>
      </c>
      <c r="BT67" s="21">
        <v>2332820</v>
      </c>
      <c r="BU67" s="21">
        <v>2398427</v>
      </c>
      <c r="BV67" s="21">
        <v>2572433</v>
      </c>
      <c r="BW67" s="21">
        <v>2347689</v>
      </c>
      <c r="BX67" s="21"/>
      <c r="BY67" s="21"/>
      <c r="BZ67" s="21"/>
      <c r="CA67" s="21"/>
      <c r="CB67" s="21"/>
      <c r="CC67" s="21"/>
    </row>
    <row r="68" spans="1:81" x14ac:dyDescent="0.2">
      <c r="A68" s="22" t="s">
        <v>105</v>
      </c>
      <c r="B68" s="22" t="s">
        <v>119</v>
      </c>
      <c r="C68" s="23" t="s">
        <v>46</v>
      </c>
      <c r="D68" s="24">
        <v>4040816</v>
      </c>
      <c r="E68" s="24">
        <v>184128</v>
      </c>
      <c r="F68" s="24">
        <v>41976</v>
      </c>
      <c r="G68" s="24">
        <v>120054</v>
      </c>
      <c r="H68" s="24">
        <v>189475</v>
      </c>
      <c r="I68" s="24">
        <v>301032</v>
      </c>
      <c r="J68" s="24">
        <v>356204</v>
      </c>
      <c r="K68" s="24">
        <v>462965</v>
      </c>
      <c r="L68" s="24">
        <v>525988</v>
      </c>
      <c r="M68" s="24">
        <v>529648</v>
      </c>
      <c r="N68" s="24">
        <v>452544</v>
      </c>
      <c r="O68" s="24">
        <v>394142</v>
      </c>
      <c r="P68" s="24">
        <v>482660</v>
      </c>
      <c r="Q68" s="24">
        <v>3800525</v>
      </c>
      <c r="R68" s="24">
        <v>162061</v>
      </c>
      <c r="S68" s="24">
        <v>76617</v>
      </c>
      <c r="T68" s="24">
        <v>99284</v>
      </c>
      <c r="U68" s="24">
        <v>197194</v>
      </c>
      <c r="V68" s="24">
        <v>391807</v>
      </c>
      <c r="W68" s="24">
        <v>393908</v>
      </c>
      <c r="X68" s="24">
        <v>471068</v>
      </c>
      <c r="Y68" s="24">
        <v>468954</v>
      </c>
      <c r="Z68" s="24">
        <v>474359</v>
      </c>
      <c r="AA68" s="24">
        <v>427402</v>
      </c>
      <c r="AB68" s="24">
        <v>408558</v>
      </c>
      <c r="AC68" s="24">
        <v>229313</v>
      </c>
      <c r="AD68" s="24">
        <v>2792428</v>
      </c>
      <c r="AE68" s="24">
        <v>95716</v>
      </c>
      <c r="AF68" s="24">
        <v>100741</v>
      </c>
      <c r="AG68" s="24">
        <v>61051</v>
      </c>
      <c r="AH68" s="24">
        <v>140866</v>
      </c>
      <c r="AI68" s="24">
        <v>293824</v>
      </c>
      <c r="AJ68" s="24">
        <v>328999</v>
      </c>
      <c r="AK68" s="24">
        <v>323673</v>
      </c>
      <c r="AL68" s="24">
        <v>348727</v>
      </c>
      <c r="AM68" s="24">
        <v>322693</v>
      </c>
      <c r="AN68" s="24">
        <v>332534</v>
      </c>
      <c r="AO68" s="24">
        <v>189930</v>
      </c>
      <c r="AP68" s="24">
        <v>253674</v>
      </c>
      <c r="AQ68" s="24">
        <f t="shared" ref="AQ68:AQ73" si="12">SUM(AR68:BC68)</f>
        <v>2190806</v>
      </c>
      <c r="AR68" s="24">
        <v>49545</v>
      </c>
      <c r="AS68" s="24">
        <v>49698</v>
      </c>
      <c r="AT68" s="24">
        <v>44071</v>
      </c>
      <c r="AU68" s="24">
        <v>131100</v>
      </c>
      <c r="AV68" s="24">
        <v>214158</v>
      </c>
      <c r="AW68" s="24">
        <v>241768</v>
      </c>
      <c r="AX68" s="24">
        <v>323296</v>
      </c>
      <c r="AY68" s="24">
        <v>253004</v>
      </c>
      <c r="AZ68" s="24">
        <v>226982</v>
      </c>
      <c r="BA68" s="24">
        <v>221436</v>
      </c>
      <c r="BB68" s="24">
        <v>303121</v>
      </c>
      <c r="BC68" s="24">
        <v>132627</v>
      </c>
      <c r="BD68" s="24">
        <f t="shared" si="8"/>
        <v>3676295</v>
      </c>
      <c r="BE68" s="24">
        <v>136542</v>
      </c>
      <c r="BF68" s="24">
        <v>71985</v>
      </c>
      <c r="BG68" s="24">
        <v>94197</v>
      </c>
      <c r="BH68" s="24">
        <v>186739</v>
      </c>
      <c r="BI68" s="24">
        <v>371948</v>
      </c>
      <c r="BJ68" s="24">
        <v>327917</v>
      </c>
      <c r="BK68" s="24">
        <v>324610</v>
      </c>
      <c r="BL68" s="24">
        <v>365722</v>
      </c>
      <c r="BM68" s="24">
        <v>492964</v>
      </c>
      <c r="BN68" s="24">
        <v>486697</v>
      </c>
      <c r="BO68" s="24">
        <v>458966</v>
      </c>
      <c r="BP68" s="24">
        <v>358008</v>
      </c>
      <c r="BQ68" s="24">
        <f t="shared" si="9"/>
        <v>1615508</v>
      </c>
      <c r="BR68" s="24">
        <v>198217</v>
      </c>
      <c r="BS68" s="24">
        <v>104491</v>
      </c>
      <c r="BT68" s="24">
        <v>159571</v>
      </c>
      <c r="BU68" s="24">
        <v>183594</v>
      </c>
      <c r="BV68" s="24">
        <v>411511</v>
      </c>
      <c r="BW68" s="24">
        <v>558124</v>
      </c>
      <c r="BX68" s="24"/>
      <c r="BY68" s="24"/>
      <c r="BZ68" s="24"/>
      <c r="CA68" s="24"/>
      <c r="CB68" s="24"/>
      <c r="CC68" s="24"/>
    </row>
    <row r="69" spans="1:81" x14ac:dyDescent="0.2">
      <c r="A69" s="22" t="s">
        <v>106</v>
      </c>
      <c r="B69" s="22" t="s">
        <v>119</v>
      </c>
      <c r="C69" s="23" t="s">
        <v>48</v>
      </c>
      <c r="D69" s="24">
        <v>987992</v>
      </c>
      <c r="E69" s="24">
        <v>73284</v>
      </c>
      <c r="F69" s="24">
        <v>93190</v>
      </c>
      <c r="G69" s="24">
        <v>99643</v>
      </c>
      <c r="H69" s="24">
        <v>97589</v>
      </c>
      <c r="I69" s="24">
        <v>92724</v>
      </c>
      <c r="J69" s="24">
        <v>93533</v>
      </c>
      <c r="K69" s="24">
        <v>79986</v>
      </c>
      <c r="L69" s="24">
        <v>78660</v>
      </c>
      <c r="M69" s="24">
        <v>76560</v>
      </c>
      <c r="N69" s="24">
        <v>74110</v>
      </c>
      <c r="O69" s="24">
        <v>67530</v>
      </c>
      <c r="P69" s="24">
        <v>61183</v>
      </c>
      <c r="Q69" s="24">
        <v>843238</v>
      </c>
      <c r="R69" s="24">
        <v>73020</v>
      </c>
      <c r="S69" s="24">
        <v>69811</v>
      </c>
      <c r="T69" s="24">
        <v>77705</v>
      </c>
      <c r="U69" s="24">
        <v>70216</v>
      </c>
      <c r="V69" s="24">
        <v>78859</v>
      </c>
      <c r="W69" s="24">
        <v>75727</v>
      </c>
      <c r="X69" s="24">
        <v>74613</v>
      </c>
      <c r="Y69" s="24">
        <v>80645</v>
      </c>
      <c r="Z69" s="24">
        <v>64618</v>
      </c>
      <c r="AA69" s="24">
        <v>64069</v>
      </c>
      <c r="AB69" s="24">
        <v>51815</v>
      </c>
      <c r="AC69" s="24">
        <v>62140</v>
      </c>
      <c r="AD69" s="24">
        <v>1038978</v>
      </c>
      <c r="AE69" s="24">
        <v>54662</v>
      </c>
      <c r="AF69" s="24">
        <v>71673</v>
      </c>
      <c r="AG69" s="24">
        <v>77315</v>
      </c>
      <c r="AH69" s="24">
        <v>85996</v>
      </c>
      <c r="AI69" s="24">
        <v>71602</v>
      </c>
      <c r="AJ69" s="24">
        <v>86922</v>
      </c>
      <c r="AK69" s="24">
        <v>93614</v>
      </c>
      <c r="AL69" s="24">
        <v>98675</v>
      </c>
      <c r="AM69" s="24">
        <v>98943</v>
      </c>
      <c r="AN69" s="24">
        <v>104337</v>
      </c>
      <c r="AO69" s="24">
        <v>98445</v>
      </c>
      <c r="AP69" s="24">
        <v>96794</v>
      </c>
      <c r="AQ69" s="24">
        <f t="shared" si="12"/>
        <v>1282209</v>
      </c>
      <c r="AR69" s="24">
        <v>90640</v>
      </c>
      <c r="AS69" s="24">
        <v>90762</v>
      </c>
      <c r="AT69" s="24">
        <v>101026</v>
      </c>
      <c r="AU69" s="24">
        <v>101752</v>
      </c>
      <c r="AV69" s="24">
        <v>106427</v>
      </c>
      <c r="AW69" s="24">
        <v>104621</v>
      </c>
      <c r="AX69" s="24">
        <v>114111</v>
      </c>
      <c r="AY69" s="24">
        <v>119176</v>
      </c>
      <c r="AZ69" s="24">
        <v>124954</v>
      </c>
      <c r="BA69" s="24">
        <v>114232</v>
      </c>
      <c r="BB69" s="24">
        <v>110897</v>
      </c>
      <c r="BC69" s="24">
        <v>103611</v>
      </c>
      <c r="BD69" s="24">
        <f t="shared" si="8"/>
        <v>1427639</v>
      </c>
      <c r="BE69" s="24">
        <v>113644</v>
      </c>
      <c r="BF69" s="24">
        <v>112708</v>
      </c>
      <c r="BG69" s="24">
        <v>96084</v>
      </c>
      <c r="BH69" s="24">
        <v>118359</v>
      </c>
      <c r="BI69" s="24">
        <v>119740</v>
      </c>
      <c r="BJ69" s="24">
        <v>129901</v>
      </c>
      <c r="BK69" s="24">
        <v>134317</v>
      </c>
      <c r="BL69" s="24">
        <v>125444</v>
      </c>
      <c r="BM69" s="24">
        <v>127172</v>
      </c>
      <c r="BN69" s="24">
        <v>123976</v>
      </c>
      <c r="BO69" s="24">
        <v>120098</v>
      </c>
      <c r="BP69" s="24">
        <v>106196</v>
      </c>
      <c r="BQ69" s="24">
        <f t="shared" si="9"/>
        <v>703013</v>
      </c>
      <c r="BR69" s="24">
        <v>110573</v>
      </c>
      <c r="BS69" s="24">
        <v>124471</v>
      </c>
      <c r="BT69" s="24">
        <v>115484</v>
      </c>
      <c r="BU69" s="24">
        <v>125248</v>
      </c>
      <c r="BV69" s="24">
        <v>118461</v>
      </c>
      <c r="BW69" s="24">
        <v>108776</v>
      </c>
      <c r="BX69" s="24"/>
      <c r="BY69" s="24"/>
      <c r="BZ69" s="24"/>
      <c r="CA69" s="24"/>
      <c r="CB69" s="24"/>
      <c r="CC69" s="24"/>
    </row>
    <row r="70" spans="1:81" x14ac:dyDescent="0.2">
      <c r="A70" s="22" t="s">
        <v>107</v>
      </c>
      <c r="B70" s="22" t="s">
        <v>119</v>
      </c>
      <c r="C70" s="23" t="s">
        <v>50</v>
      </c>
      <c r="D70" s="24">
        <v>1256096</v>
      </c>
      <c r="E70" s="24">
        <v>40016</v>
      </c>
      <c r="F70" s="24">
        <v>26385</v>
      </c>
      <c r="G70" s="24">
        <v>29764</v>
      </c>
      <c r="H70" s="24">
        <v>37642</v>
      </c>
      <c r="I70" s="24">
        <v>94591</v>
      </c>
      <c r="J70" s="24">
        <v>118747</v>
      </c>
      <c r="K70" s="24">
        <v>135369</v>
      </c>
      <c r="L70" s="24">
        <v>148985</v>
      </c>
      <c r="M70" s="24">
        <v>195932</v>
      </c>
      <c r="N70" s="24">
        <v>149495</v>
      </c>
      <c r="O70" s="24">
        <v>157230</v>
      </c>
      <c r="P70" s="24">
        <v>121940</v>
      </c>
      <c r="Q70" s="24">
        <v>1098466</v>
      </c>
      <c r="R70" s="24">
        <v>101564</v>
      </c>
      <c r="S70" s="24">
        <v>70693</v>
      </c>
      <c r="T70" s="24">
        <v>52874</v>
      </c>
      <c r="U70" s="24">
        <v>118539</v>
      </c>
      <c r="V70" s="24">
        <v>108350</v>
      </c>
      <c r="W70" s="24">
        <v>77277</v>
      </c>
      <c r="X70" s="24">
        <v>76747</v>
      </c>
      <c r="Y70" s="24">
        <v>91299</v>
      </c>
      <c r="Z70" s="24">
        <v>99471</v>
      </c>
      <c r="AA70" s="24">
        <v>110258</v>
      </c>
      <c r="AB70" s="24">
        <v>95177</v>
      </c>
      <c r="AC70" s="24">
        <v>96217</v>
      </c>
      <c r="AD70" s="24">
        <v>1070367</v>
      </c>
      <c r="AE70" s="24">
        <v>101394</v>
      </c>
      <c r="AF70" s="24">
        <v>79975</v>
      </c>
      <c r="AG70" s="24">
        <v>58163</v>
      </c>
      <c r="AH70" s="24">
        <v>71142</v>
      </c>
      <c r="AI70" s="24">
        <v>71164</v>
      </c>
      <c r="AJ70" s="24">
        <v>95393</v>
      </c>
      <c r="AK70" s="24">
        <v>100794</v>
      </c>
      <c r="AL70" s="24">
        <v>106234</v>
      </c>
      <c r="AM70" s="24">
        <v>95497</v>
      </c>
      <c r="AN70" s="24">
        <v>82171</v>
      </c>
      <c r="AO70" s="24">
        <v>113350</v>
      </c>
      <c r="AP70" s="24">
        <v>95090</v>
      </c>
      <c r="AQ70" s="24">
        <f t="shared" si="12"/>
        <v>1035610</v>
      </c>
      <c r="AR70" s="24">
        <v>125196</v>
      </c>
      <c r="AS70" s="24">
        <v>61608</v>
      </c>
      <c r="AT70" s="24">
        <v>44469</v>
      </c>
      <c r="AU70" s="24">
        <v>57654</v>
      </c>
      <c r="AV70" s="24">
        <v>103751</v>
      </c>
      <c r="AW70" s="24">
        <v>100104</v>
      </c>
      <c r="AX70" s="24">
        <v>103701</v>
      </c>
      <c r="AY70" s="24">
        <v>99857</v>
      </c>
      <c r="AZ70" s="24">
        <v>112086</v>
      </c>
      <c r="BA70" s="24">
        <v>81550</v>
      </c>
      <c r="BB70" s="24">
        <v>81575</v>
      </c>
      <c r="BC70" s="24">
        <v>64059</v>
      </c>
      <c r="BD70" s="24">
        <f t="shared" si="8"/>
        <v>807251</v>
      </c>
      <c r="BE70" s="24">
        <v>89926</v>
      </c>
      <c r="BF70" s="24">
        <v>60615</v>
      </c>
      <c r="BG70" s="24">
        <v>29429</v>
      </c>
      <c r="BH70" s="24">
        <v>68716</v>
      </c>
      <c r="BI70" s="24">
        <v>77739</v>
      </c>
      <c r="BJ70" s="24">
        <v>68548</v>
      </c>
      <c r="BK70" s="24">
        <v>77062</v>
      </c>
      <c r="BL70" s="24">
        <v>69523</v>
      </c>
      <c r="BM70" s="24">
        <v>69953</v>
      </c>
      <c r="BN70" s="24">
        <v>67774</v>
      </c>
      <c r="BO70" s="24">
        <v>66355</v>
      </c>
      <c r="BP70" s="24">
        <v>61611</v>
      </c>
      <c r="BQ70" s="24">
        <f t="shared" si="9"/>
        <v>334647</v>
      </c>
      <c r="BR70" s="24">
        <v>70167</v>
      </c>
      <c r="BS70" s="24">
        <v>59651</v>
      </c>
      <c r="BT70" s="24">
        <v>9908</v>
      </c>
      <c r="BU70" s="24">
        <v>38555</v>
      </c>
      <c r="BV70" s="24">
        <v>65984</v>
      </c>
      <c r="BW70" s="24">
        <v>90382</v>
      </c>
      <c r="BX70" s="24"/>
      <c r="BY70" s="24"/>
      <c r="BZ70" s="24"/>
      <c r="CA70" s="24"/>
      <c r="CB70" s="24"/>
      <c r="CC70" s="24"/>
    </row>
    <row r="71" spans="1:81" x14ac:dyDescent="0.2">
      <c r="A71" s="22"/>
      <c r="B71" s="22" t="s">
        <v>119</v>
      </c>
      <c r="C71" s="23" t="s">
        <v>51</v>
      </c>
      <c r="D71" s="24">
        <v>7244647</v>
      </c>
      <c r="E71" s="24">
        <v>532856</v>
      </c>
      <c r="F71" s="24">
        <v>800077</v>
      </c>
      <c r="G71" s="24">
        <v>976593</v>
      </c>
      <c r="H71" s="24">
        <v>929239</v>
      </c>
      <c r="I71" s="24">
        <v>812523</v>
      </c>
      <c r="J71" s="24">
        <v>705453</v>
      </c>
      <c r="K71" s="24">
        <v>628645</v>
      </c>
      <c r="L71" s="24">
        <v>621306</v>
      </c>
      <c r="M71" s="24">
        <v>423315</v>
      </c>
      <c r="N71" s="24">
        <v>321703</v>
      </c>
      <c r="O71" s="24">
        <v>260639</v>
      </c>
      <c r="P71" s="24">
        <v>232298</v>
      </c>
      <c r="Q71" s="24">
        <v>10270719</v>
      </c>
      <c r="R71" s="24">
        <v>315538</v>
      </c>
      <c r="S71" s="24">
        <v>745546</v>
      </c>
      <c r="T71" s="24">
        <v>1049328</v>
      </c>
      <c r="U71" s="24">
        <v>924770</v>
      </c>
      <c r="V71" s="24">
        <v>868462</v>
      </c>
      <c r="W71" s="24">
        <v>873179</v>
      </c>
      <c r="X71" s="24">
        <v>1002860</v>
      </c>
      <c r="Y71" s="24">
        <v>1030719</v>
      </c>
      <c r="Z71" s="24">
        <v>1020621</v>
      </c>
      <c r="AA71" s="24">
        <v>871887</v>
      </c>
      <c r="AB71" s="24">
        <v>777822</v>
      </c>
      <c r="AC71" s="24">
        <v>789987</v>
      </c>
      <c r="AD71" s="24">
        <v>12520499</v>
      </c>
      <c r="AE71" s="24">
        <v>705890</v>
      </c>
      <c r="AF71" s="24">
        <v>802504</v>
      </c>
      <c r="AG71" s="24">
        <v>1252163</v>
      </c>
      <c r="AH71" s="24">
        <v>1211062</v>
      </c>
      <c r="AI71" s="24">
        <v>1105768</v>
      </c>
      <c r="AJ71" s="24">
        <v>1090643</v>
      </c>
      <c r="AK71" s="24">
        <v>1149967</v>
      </c>
      <c r="AL71" s="24">
        <v>1178488</v>
      </c>
      <c r="AM71" s="24">
        <v>1080411</v>
      </c>
      <c r="AN71" s="24">
        <v>1077213</v>
      </c>
      <c r="AO71" s="24">
        <v>1040932</v>
      </c>
      <c r="AP71" s="24">
        <v>825458</v>
      </c>
      <c r="AQ71" s="24">
        <f t="shared" si="12"/>
        <v>12662623</v>
      </c>
      <c r="AR71" s="24">
        <v>767438</v>
      </c>
      <c r="AS71" s="24">
        <v>1114296</v>
      </c>
      <c r="AT71" s="24">
        <v>1274865</v>
      </c>
      <c r="AU71" s="24">
        <v>964719</v>
      </c>
      <c r="AV71" s="24">
        <v>856340</v>
      </c>
      <c r="AW71" s="24">
        <v>1031380</v>
      </c>
      <c r="AX71" s="24">
        <v>1215421</v>
      </c>
      <c r="AY71" s="24">
        <v>1251106</v>
      </c>
      <c r="AZ71" s="24">
        <v>1101923</v>
      </c>
      <c r="BA71" s="24">
        <v>1240911</v>
      </c>
      <c r="BB71" s="24">
        <v>1103982</v>
      </c>
      <c r="BC71" s="24">
        <v>740242</v>
      </c>
      <c r="BD71" s="24">
        <f t="shared" si="8"/>
        <v>11341693</v>
      </c>
      <c r="BE71" s="24">
        <v>397051</v>
      </c>
      <c r="BF71" s="24">
        <v>772237</v>
      </c>
      <c r="BG71" s="24">
        <v>1067940</v>
      </c>
      <c r="BH71" s="24">
        <v>1137512</v>
      </c>
      <c r="BI71" s="24">
        <v>1234851</v>
      </c>
      <c r="BJ71" s="24">
        <v>1080516</v>
      </c>
      <c r="BK71" s="24">
        <v>1159688</v>
      </c>
      <c r="BL71" s="24">
        <v>1167990</v>
      </c>
      <c r="BM71" s="24">
        <v>962569</v>
      </c>
      <c r="BN71" s="24">
        <v>899875</v>
      </c>
      <c r="BO71" s="24">
        <v>868143</v>
      </c>
      <c r="BP71" s="24">
        <v>593321</v>
      </c>
      <c r="BQ71" s="24">
        <f t="shared" si="9"/>
        <v>5326726</v>
      </c>
      <c r="BR71" s="24">
        <v>204237</v>
      </c>
      <c r="BS71" s="24">
        <v>401225</v>
      </c>
      <c r="BT71" s="24">
        <v>1322817</v>
      </c>
      <c r="BU71" s="24">
        <v>1323704</v>
      </c>
      <c r="BV71" s="24">
        <v>1190592</v>
      </c>
      <c r="BW71" s="24">
        <v>884151</v>
      </c>
      <c r="BX71" s="24"/>
      <c r="BY71" s="24"/>
      <c r="BZ71" s="24"/>
      <c r="CA71" s="24"/>
      <c r="CB71" s="24"/>
      <c r="CC71" s="24"/>
    </row>
    <row r="72" spans="1:81" x14ac:dyDescent="0.2">
      <c r="A72" s="15"/>
      <c r="B72" s="15" t="s">
        <v>119</v>
      </c>
      <c r="C72" s="16" t="s">
        <v>52</v>
      </c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>
        <f t="shared" si="12"/>
        <v>0</v>
      </c>
      <c r="AR72" s="14">
        <v>0</v>
      </c>
      <c r="AS72" s="14">
        <v>0</v>
      </c>
      <c r="AT72" s="14">
        <v>0</v>
      </c>
      <c r="AU72" s="14">
        <v>0</v>
      </c>
      <c r="AV72" s="14">
        <v>0</v>
      </c>
      <c r="AW72" s="14">
        <v>0</v>
      </c>
      <c r="AX72" s="14">
        <v>0</v>
      </c>
      <c r="AY72" s="14">
        <v>0</v>
      </c>
      <c r="AZ72" s="14">
        <v>0</v>
      </c>
      <c r="BA72" s="14">
        <v>0</v>
      </c>
      <c r="BB72" s="14">
        <v>0</v>
      </c>
      <c r="BC72" s="14">
        <v>0</v>
      </c>
      <c r="BD72" s="14">
        <f t="shared" si="8"/>
        <v>0</v>
      </c>
      <c r="BE72" s="14">
        <v>0</v>
      </c>
      <c r="BF72" s="14">
        <v>0</v>
      </c>
      <c r="BG72" s="14">
        <v>0</v>
      </c>
      <c r="BH72" s="14">
        <v>0</v>
      </c>
      <c r="BI72" s="14">
        <v>0</v>
      </c>
      <c r="BJ72" s="14">
        <v>0</v>
      </c>
      <c r="BK72" s="14">
        <v>0</v>
      </c>
      <c r="BL72" s="14">
        <v>0</v>
      </c>
      <c r="BM72" s="14">
        <v>0</v>
      </c>
      <c r="BN72" s="14">
        <v>0</v>
      </c>
      <c r="BO72" s="14">
        <v>0</v>
      </c>
      <c r="BP72" s="14">
        <v>0</v>
      </c>
      <c r="BQ72" s="14">
        <f t="shared" si="9"/>
        <v>0</v>
      </c>
      <c r="BR72" s="14" t="s">
        <v>53</v>
      </c>
      <c r="BS72" s="14" t="s">
        <v>53</v>
      </c>
      <c r="BT72" s="14">
        <v>0</v>
      </c>
      <c r="BU72" s="14">
        <v>0</v>
      </c>
      <c r="BV72" s="14">
        <v>0</v>
      </c>
      <c r="BW72" s="14">
        <v>0</v>
      </c>
      <c r="BX72" s="14"/>
      <c r="BY72" s="14"/>
      <c r="BZ72" s="14"/>
      <c r="CA72" s="14"/>
      <c r="CB72" s="14"/>
      <c r="CC72" s="14"/>
    </row>
    <row r="73" spans="1:81" x14ac:dyDescent="0.2">
      <c r="A73" s="15" t="s">
        <v>108</v>
      </c>
      <c r="B73" s="15" t="s">
        <v>119</v>
      </c>
      <c r="C73" s="16" t="s">
        <v>55</v>
      </c>
      <c r="D73" s="14">
        <v>940781</v>
      </c>
      <c r="E73" s="14">
        <v>62401</v>
      </c>
      <c r="F73" s="14">
        <v>61787</v>
      </c>
      <c r="G73" s="14">
        <v>76549</v>
      </c>
      <c r="H73" s="14">
        <v>89967</v>
      </c>
      <c r="I73" s="14">
        <v>73580</v>
      </c>
      <c r="J73" s="14">
        <v>82801</v>
      </c>
      <c r="K73" s="14">
        <v>72113</v>
      </c>
      <c r="L73" s="14">
        <v>50133</v>
      </c>
      <c r="M73" s="14">
        <v>71795</v>
      </c>
      <c r="N73" s="14">
        <v>102308</v>
      </c>
      <c r="O73" s="14">
        <v>115725</v>
      </c>
      <c r="P73" s="14">
        <v>81622</v>
      </c>
      <c r="Q73" s="14">
        <v>860689</v>
      </c>
      <c r="R73" s="14">
        <v>68027</v>
      </c>
      <c r="S73" s="14">
        <v>67001</v>
      </c>
      <c r="T73" s="14">
        <v>78918</v>
      </c>
      <c r="U73" s="14">
        <v>90025</v>
      </c>
      <c r="V73" s="14">
        <v>81841</v>
      </c>
      <c r="W73" s="14">
        <v>69541</v>
      </c>
      <c r="X73" s="14">
        <v>74534</v>
      </c>
      <c r="Y73" s="14">
        <v>56314</v>
      </c>
      <c r="Z73" s="14">
        <v>54330</v>
      </c>
      <c r="AA73" s="14">
        <v>65063</v>
      </c>
      <c r="AB73" s="14">
        <v>77427</v>
      </c>
      <c r="AC73" s="14">
        <v>77668</v>
      </c>
      <c r="AD73" s="14">
        <v>1161587</v>
      </c>
      <c r="AE73" s="14">
        <v>94981</v>
      </c>
      <c r="AF73" s="14">
        <v>74006</v>
      </c>
      <c r="AG73" s="14">
        <v>85496</v>
      </c>
      <c r="AH73" s="14">
        <v>99559</v>
      </c>
      <c r="AI73" s="14">
        <v>108132</v>
      </c>
      <c r="AJ73" s="14">
        <v>102307</v>
      </c>
      <c r="AK73" s="14">
        <v>112255</v>
      </c>
      <c r="AL73" s="14">
        <v>101806</v>
      </c>
      <c r="AM73" s="14">
        <v>96344</v>
      </c>
      <c r="AN73" s="14">
        <v>65421</v>
      </c>
      <c r="AO73" s="14">
        <v>104868</v>
      </c>
      <c r="AP73" s="14">
        <v>116412</v>
      </c>
      <c r="AQ73" s="14">
        <f t="shared" si="12"/>
        <v>1484028</v>
      </c>
      <c r="AR73" s="14">
        <v>92340</v>
      </c>
      <c r="AS73" s="14">
        <v>104965</v>
      </c>
      <c r="AT73" s="14">
        <v>122080</v>
      </c>
      <c r="AU73" s="14">
        <v>126530</v>
      </c>
      <c r="AV73" s="14">
        <v>115428</v>
      </c>
      <c r="AW73" s="14">
        <v>167861</v>
      </c>
      <c r="AX73" s="14">
        <v>152628</v>
      </c>
      <c r="AY73" s="14">
        <v>89268</v>
      </c>
      <c r="AZ73" s="14">
        <v>131424</v>
      </c>
      <c r="BA73" s="14">
        <v>136445</v>
      </c>
      <c r="BB73" s="14">
        <v>126275</v>
      </c>
      <c r="BC73" s="14">
        <v>118784</v>
      </c>
      <c r="BD73" s="14">
        <f t="shared" si="8"/>
        <v>1469140</v>
      </c>
      <c r="BE73" s="14">
        <v>103603</v>
      </c>
      <c r="BF73" s="14">
        <v>96617</v>
      </c>
      <c r="BG73" s="14">
        <v>140016</v>
      </c>
      <c r="BH73" s="14">
        <v>97505</v>
      </c>
      <c r="BI73" s="14">
        <v>150426</v>
      </c>
      <c r="BJ73" s="14">
        <v>125005</v>
      </c>
      <c r="BK73" s="14">
        <v>154096</v>
      </c>
      <c r="BL73" s="14">
        <v>132008</v>
      </c>
      <c r="BM73" s="14">
        <v>150450</v>
      </c>
      <c r="BN73" s="14">
        <v>138525</v>
      </c>
      <c r="BO73" s="14">
        <v>96316</v>
      </c>
      <c r="BP73" s="14">
        <v>84573</v>
      </c>
      <c r="BQ73" s="14">
        <f t="shared" si="9"/>
        <v>720529</v>
      </c>
      <c r="BR73" s="14">
        <v>70548</v>
      </c>
      <c r="BS73" s="14">
        <v>55125</v>
      </c>
      <c r="BT73" s="14">
        <v>126075</v>
      </c>
      <c r="BU73" s="14">
        <v>152464</v>
      </c>
      <c r="BV73" s="14">
        <v>155456</v>
      </c>
      <c r="BW73" s="14">
        <v>160861</v>
      </c>
      <c r="BX73" s="14"/>
      <c r="BY73" s="14"/>
      <c r="BZ73" s="14"/>
      <c r="CA73" s="14"/>
      <c r="CB73" s="14"/>
      <c r="CC73" s="14"/>
    </row>
    <row r="74" spans="1:81" x14ac:dyDescent="0.2">
      <c r="A74" s="34" t="s">
        <v>109</v>
      </c>
      <c r="B74" s="15" t="s">
        <v>119</v>
      </c>
      <c r="C74" s="35" t="s">
        <v>57</v>
      </c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P74" s="14">
        <v>0</v>
      </c>
      <c r="BQ74" s="14">
        <f t="shared" si="9"/>
        <v>0</v>
      </c>
      <c r="BR74" s="14" t="s">
        <v>53</v>
      </c>
      <c r="BS74" s="14" t="s">
        <v>53</v>
      </c>
      <c r="BT74" s="14">
        <v>0</v>
      </c>
      <c r="BU74" s="14">
        <v>0</v>
      </c>
      <c r="BV74" s="14">
        <v>0</v>
      </c>
      <c r="BW74" s="14">
        <v>0</v>
      </c>
      <c r="BX74" s="14"/>
      <c r="BY74" s="14"/>
      <c r="BZ74" s="14"/>
      <c r="CA74" s="14"/>
      <c r="CB74" s="14"/>
      <c r="CC74" s="14">
        <v>0</v>
      </c>
    </row>
    <row r="75" spans="1:81" x14ac:dyDescent="0.2">
      <c r="A75" s="15" t="s">
        <v>110</v>
      </c>
      <c r="B75" s="15" t="s">
        <v>119</v>
      </c>
      <c r="C75" s="16" t="s">
        <v>59</v>
      </c>
      <c r="D75" s="14">
        <v>2311</v>
      </c>
      <c r="E75" s="14">
        <v>0</v>
      </c>
      <c r="F75" s="14">
        <v>0</v>
      </c>
      <c r="G75" s="14">
        <v>0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14">
        <v>0</v>
      </c>
      <c r="N75" s="14">
        <v>2311</v>
      </c>
      <c r="O75" s="14">
        <v>0</v>
      </c>
      <c r="P75" s="14">
        <v>0</v>
      </c>
      <c r="Q75" s="14">
        <v>0</v>
      </c>
      <c r="R75" s="14">
        <v>0</v>
      </c>
      <c r="S75" s="14">
        <v>0</v>
      </c>
      <c r="T75" s="14">
        <v>0</v>
      </c>
      <c r="U75" s="14">
        <v>0</v>
      </c>
      <c r="V75" s="14">
        <v>0</v>
      </c>
      <c r="W75" s="14">
        <v>0</v>
      </c>
      <c r="X75" s="14">
        <v>0</v>
      </c>
      <c r="Y75" s="14">
        <v>0</v>
      </c>
      <c r="Z75" s="14">
        <v>0</v>
      </c>
      <c r="AA75" s="14">
        <v>0</v>
      </c>
      <c r="AB75" s="14">
        <v>0</v>
      </c>
      <c r="AC75" s="14">
        <v>0</v>
      </c>
      <c r="AD75" s="14">
        <v>0</v>
      </c>
      <c r="AE75" s="14">
        <v>0</v>
      </c>
      <c r="AF75" s="14">
        <v>0</v>
      </c>
      <c r="AG75" s="14">
        <v>0</v>
      </c>
      <c r="AH75" s="14">
        <v>0</v>
      </c>
      <c r="AI75" s="14">
        <v>0</v>
      </c>
      <c r="AJ75" s="14">
        <v>0</v>
      </c>
      <c r="AK75" s="14">
        <v>0</v>
      </c>
      <c r="AL75" s="14">
        <v>0</v>
      </c>
      <c r="AM75" s="14">
        <v>0</v>
      </c>
      <c r="AN75" s="14">
        <v>0</v>
      </c>
      <c r="AO75" s="14">
        <v>0</v>
      </c>
      <c r="AP75" s="14">
        <v>0</v>
      </c>
      <c r="AQ75" s="14">
        <f t="shared" ref="AQ75:AQ91" si="13">SUM(AR75:BC75)</f>
        <v>0</v>
      </c>
      <c r="AR75" s="14">
        <v>0</v>
      </c>
      <c r="AS75" s="14">
        <v>0</v>
      </c>
      <c r="AT75" s="14">
        <v>0</v>
      </c>
      <c r="AU75" s="14">
        <v>0</v>
      </c>
      <c r="AV75" s="14">
        <v>0</v>
      </c>
      <c r="AW75" s="14">
        <v>0</v>
      </c>
      <c r="AX75" s="14">
        <v>0</v>
      </c>
      <c r="AY75" s="14">
        <v>0</v>
      </c>
      <c r="AZ75" s="14">
        <v>0</v>
      </c>
      <c r="BA75" s="14">
        <v>0</v>
      </c>
      <c r="BB75" s="14">
        <v>0</v>
      </c>
      <c r="BC75" s="14">
        <v>0</v>
      </c>
      <c r="BD75" s="14">
        <f t="shared" ref="BD75:BD92" si="14">SUM(BE75:BP75)</f>
        <v>0</v>
      </c>
      <c r="BE75" s="14">
        <v>0</v>
      </c>
      <c r="BF75" s="14">
        <v>0</v>
      </c>
      <c r="BG75" s="14">
        <v>0</v>
      </c>
      <c r="BH75" s="14">
        <v>0</v>
      </c>
      <c r="BI75" s="14">
        <v>0</v>
      </c>
      <c r="BJ75" s="14">
        <v>0</v>
      </c>
      <c r="BK75" s="14">
        <v>0</v>
      </c>
      <c r="BL75" s="14">
        <v>0</v>
      </c>
      <c r="BM75" s="14">
        <v>0</v>
      </c>
      <c r="BN75" s="14">
        <v>0</v>
      </c>
      <c r="BO75" s="14">
        <v>0</v>
      </c>
      <c r="BP75" s="14">
        <v>0</v>
      </c>
      <c r="BQ75" s="14">
        <f t="shared" si="9"/>
        <v>0</v>
      </c>
      <c r="BR75" s="14" t="s">
        <v>53</v>
      </c>
      <c r="BS75" s="14" t="s">
        <v>53</v>
      </c>
      <c r="BT75" s="14">
        <v>0</v>
      </c>
      <c r="BU75" s="14">
        <v>0</v>
      </c>
      <c r="BV75" s="14">
        <v>0</v>
      </c>
      <c r="BW75" s="14">
        <v>0</v>
      </c>
      <c r="BX75" s="14"/>
      <c r="BY75" s="14"/>
      <c r="BZ75" s="14"/>
      <c r="CA75" s="14"/>
      <c r="CB75" s="14"/>
      <c r="CC75" s="14"/>
    </row>
    <row r="76" spans="1:81" x14ac:dyDescent="0.2">
      <c r="A76" s="15" t="s">
        <v>111</v>
      </c>
      <c r="B76" s="15" t="s">
        <v>119</v>
      </c>
      <c r="C76" s="16" t="s">
        <v>61</v>
      </c>
      <c r="D76" s="14">
        <v>1212639</v>
      </c>
      <c r="E76" s="14">
        <v>344583</v>
      </c>
      <c r="F76" s="14">
        <v>89580</v>
      </c>
      <c r="G76" s="14">
        <v>1551</v>
      </c>
      <c r="H76" s="14">
        <v>0</v>
      </c>
      <c r="I76" s="14">
        <v>0</v>
      </c>
      <c r="J76" s="14">
        <v>404</v>
      </c>
      <c r="K76" s="14">
        <v>112248</v>
      </c>
      <c r="L76" s="14">
        <v>312159</v>
      </c>
      <c r="M76" s="14">
        <v>173169</v>
      </c>
      <c r="N76" s="14">
        <v>85093</v>
      </c>
      <c r="O76" s="14">
        <v>45048</v>
      </c>
      <c r="P76" s="14">
        <v>48804</v>
      </c>
      <c r="Q76" s="14">
        <v>2371118</v>
      </c>
      <c r="R76" s="14">
        <v>21544</v>
      </c>
      <c r="S76" s="14">
        <v>8612</v>
      </c>
      <c r="T76" s="14">
        <v>0</v>
      </c>
      <c r="U76" s="14">
        <v>0</v>
      </c>
      <c r="V76" s="14">
        <v>53</v>
      </c>
      <c r="W76" s="14">
        <v>18690</v>
      </c>
      <c r="X76" s="14">
        <v>259533</v>
      </c>
      <c r="Y76" s="14">
        <v>515989</v>
      </c>
      <c r="Z76" s="14">
        <v>717840</v>
      </c>
      <c r="AA76" s="14">
        <v>499493</v>
      </c>
      <c r="AB76" s="14">
        <v>174444</v>
      </c>
      <c r="AC76" s="14">
        <v>154920</v>
      </c>
      <c r="AD76" s="14">
        <v>885016</v>
      </c>
      <c r="AE76" s="14">
        <v>217802</v>
      </c>
      <c r="AF76" s="14">
        <v>17540</v>
      </c>
      <c r="AG76" s="14">
        <v>0</v>
      </c>
      <c r="AH76" s="14">
        <v>0</v>
      </c>
      <c r="AI76" s="14">
        <v>624</v>
      </c>
      <c r="AJ76" s="14">
        <v>0</v>
      </c>
      <c r="AK76" s="14">
        <v>4999</v>
      </c>
      <c r="AL76" s="14">
        <v>103865</v>
      </c>
      <c r="AM76" s="14">
        <v>145152</v>
      </c>
      <c r="AN76" s="14">
        <v>17889</v>
      </c>
      <c r="AO76" s="14">
        <v>131057</v>
      </c>
      <c r="AP76" s="14">
        <v>246088</v>
      </c>
      <c r="AQ76" s="14">
        <f t="shared" si="13"/>
        <v>3478077</v>
      </c>
      <c r="AR76" s="14">
        <v>154017</v>
      </c>
      <c r="AS76" s="14">
        <v>106889</v>
      </c>
      <c r="AT76" s="14">
        <v>21357</v>
      </c>
      <c r="AU76" s="14">
        <v>59186</v>
      </c>
      <c r="AV76" s="14">
        <v>60676</v>
      </c>
      <c r="AW76" s="14">
        <v>258078</v>
      </c>
      <c r="AX76" s="14">
        <v>577224</v>
      </c>
      <c r="AY76" s="14">
        <v>705643</v>
      </c>
      <c r="AZ76" s="14">
        <v>519975</v>
      </c>
      <c r="BA76" s="14">
        <v>384135</v>
      </c>
      <c r="BB76" s="14">
        <v>391882</v>
      </c>
      <c r="BC76" s="14">
        <v>239015</v>
      </c>
      <c r="BD76" s="14">
        <f t="shared" si="14"/>
        <v>2634375</v>
      </c>
      <c r="BE76" s="14">
        <v>87357</v>
      </c>
      <c r="BF76" s="14">
        <v>102557</v>
      </c>
      <c r="BG76" s="14">
        <v>20269</v>
      </c>
      <c r="BH76" s="14">
        <v>0</v>
      </c>
      <c r="BI76" s="14">
        <v>41</v>
      </c>
      <c r="BJ76" s="14">
        <v>0</v>
      </c>
      <c r="BK76" s="14">
        <v>77057</v>
      </c>
      <c r="BL76" s="14">
        <v>381982</v>
      </c>
      <c r="BM76" s="14">
        <v>462347</v>
      </c>
      <c r="BN76" s="14">
        <v>542339</v>
      </c>
      <c r="BO76" s="14">
        <v>602896</v>
      </c>
      <c r="BP76" s="14">
        <v>357530</v>
      </c>
      <c r="BQ76" s="14">
        <f t="shared" si="9"/>
        <v>224670</v>
      </c>
      <c r="BR76" s="14">
        <v>110394</v>
      </c>
      <c r="BS76" s="14">
        <v>104185</v>
      </c>
      <c r="BT76" s="14">
        <v>9765</v>
      </c>
      <c r="BU76" s="14">
        <v>0</v>
      </c>
      <c r="BV76" s="14">
        <v>0</v>
      </c>
      <c r="BW76" s="14">
        <v>326</v>
      </c>
      <c r="BX76" s="14"/>
      <c r="BY76" s="14"/>
      <c r="BZ76" s="14"/>
      <c r="CA76" s="14"/>
      <c r="CB76" s="14"/>
      <c r="CC76" s="14"/>
    </row>
    <row r="77" spans="1:81" x14ac:dyDescent="0.2">
      <c r="A77" s="15" t="s">
        <v>112</v>
      </c>
      <c r="B77" s="15" t="s">
        <v>119</v>
      </c>
      <c r="C77" s="16" t="s">
        <v>63</v>
      </c>
      <c r="D77" s="14">
        <v>4963825</v>
      </c>
      <c r="E77" s="14">
        <v>69211</v>
      </c>
      <c r="F77" s="14">
        <v>644895</v>
      </c>
      <c r="G77" s="14">
        <v>891596</v>
      </c>
      <c r="H77" s="14">
        <v>834846</v>
      </c>
      <c r="I77" s="14">
        <v>735541</v>
      </c>
      <c r="J77" s="14">
        <v>618828</v>
      </c>
      <c r="K77" s="14">
        <v>440401</v>
      </c>
      <c r="L77" s="14">
        <v>255206</v>
      </c>
      <c r="M77" s="14">
        <v>176779</v>
      </c>
      <c r="N77" s="14">
        <v>130487</v>
      </c>
      <c r="O77" s="14">
        <v>88538</v>
      </c>
      <c r="P77" s="14">
        <v>77497</v>
      </c>
      <c r="Q77" s="14">
        <v>6808766</v>
      </c>
      <c r="R77" s="14">
        <v>159656</v>
      </c>
      <c r="S77" s="14">
        <v>583312</v>
      </c>
      <c r="T77" s="14">
        <v>947591</v>
      </c>
      <c r="U77" s="14">
        <v>829699</v>
      </c>
      <c r="V77" s="14">
        <v>781503</v>
      </c>
      <c r="W77" s="14">
        <v>779987</v>
      </c>
      <c r="X77" s="14">
        <v>663182</v>
      </c>
      <c r="Y77" s="14">
        <v>455518</v>
      </c>
      <c r="Z77" s="14">
        <v>247404</v>
      </c>
      <c r="AA77" s="14">
        <v>303428</v>
      </c>
      <c r="AB77" s="14">
        <v>517462</v>
      </c>
      <c r="AC77" s="14">
        <v>540024</v>
      </c>
      <c r="AD77" s="14">
        <v>10249964</v>
      </c>
      <c r="AE77" s="14">
        <v>362692</v>
      </c>
      <c r="AF77" s="14">
        <v>700611</v>
      </c>
      <c r="AG77" s="14">
        <v>1164301</v>
      </c>
      <c r="AH77" s="14">
        <v>1108625</v>
      </c>
      <c r="AI77" s="14">
        <v>992526</v>
      </c>
      <c r="AJ77" s="14">
        <v>984615</v>
      </c>
      <c r="AK77" s="14">
        <v>1027826</v>
      </c>
      <c r="AL77" s="14">
        <v>968731</v>
      </c>
      <c r="AM77" s="14">
        <v>831844</v>
      </c>
      <c r="AN77" s="14">
        <v>987780</v>
      </c>
      <c r="AO77" s="14">
        <v>747275</v>
      </c>
      <c r="AP77" s="14">
        <v>373138</v>
      </c>
      <c r="AQ77" s="14">
        <f t="shared" si="13"/>
        <v>7573979</v>
      </c>
      <c r="AR77" s="14">
        <v>469055</v>
      </c>
      <c r="AS77" s="14">
        <v>897022</v>
      </c>
      <c r="AT77" s="14">
        <v>1130167</v>
      </c>
      <c r="AU77" s="14">
        <v>777775</v>
      </c>
      <c r="AV77" s="14">
        <v>680236</v>
      </c>
      <c r="AW77" s="14">
        <v>605441</v>
      </c>
      <c r="AX77" s="14">
        <v>485569</v>
      </c>
      <c r="AY77" s="14">
        <v>456195</v>
      </c>
      <c r="AZ77" s="14">
        <v>448417</v>
      </c>
      <c r="BA77" s="14">
        <v>718686</v>
      </c>
      <c r="BB77" s="14">
        <v>577370</v>
      </c>
      <c r="BC77" s="14">
        <v>328046</v>
      </c>
      <c r="BD77" s="14">
        <f t="shared" si="14"/>
        <v>6978779</v>
      </c>
      <c r="BE77" s="14">
        <v>165151</v>
      </c>
      <c r="BF77" s="14">
        <v>570790</v>
      </c>
      <c r="BG77" s="14">
        <v>907655</v>
      </c>
      <c r="BH77" s="14">
        <v>1040007</v>
      </c>
      <c r="BI77" s="14">
        <v>1084384</v>
      </c>
      <c r="BJ77" s="14">
        <v>955511</v>
      </c>
      <c r="BK77" s="14">
        <v>928535</v>
      </c>
      <c r="BL77" s="14">
        <v>654000</v>
      </c>
      <c r="BM77" s="14">
        <v>349772</v>
      </c>
      <c r="BN77" s="14">
        <v>201998</v>
      </c>
      <c r="BO77" s="14">
        <v>62343</v>
      </c>
      <c r="BP77" s="14">
        <v>58633</v>
      </c>
      <c r="BQ77" s="14">
        <f t="shared" si="9"/>
        <v>4376574</v>
      </c>
      <c r="BR77" s="14">
        <v>18342</v>
      </c>
      <c r="BS77" s="14">
        <v>241915</v>
      </c>
      <c r="BT77" s="14">
        <v>1186977</v>
      </c>
      <c r="BU77" s="14">
        <v>1171240</v>
      </c>
      <c r="BV77" s="14">
        <v>1035136</v>
      </c>
      <c r="BW77" s="14">
        <v>722964</v>
      </c>
      <c r="BX77" s="14"/>
      <c r="BY77" s="14"/>
      <c r="BZ77" s="14"/>
      <c r="CA77" s="14"/>
      <c r="CB77" s="14"/>
      <c r="CC77" s="14"/>
    </row>
    <row r="78" spans="1:81" x14ac:dyDescent="0.2">
      <c r="A78" s="15" t="s">
        <v>113</v>
      </c>
      <c r="B78" s="15" t="s">
        <v>119</v>
      </c>
      <c r="C78" s="16" t="s">
        <v>65</v>
      </c>
      <c r="D78" s="14">
        <v>92438</v>
      </c>
      <c r="E78" s="14">
        <v>56140</v>
      </c>
      <c r="F78" s="14">
        <v>1934</v>
      </c>
      <c r="G78" s="14">
        <v>2974</v>
      </c>
      <c r="H78" s="14">
        <v>0</v>
      </c>
      <c r="I78" s="14">
        <v>0</v>
      </c>
      <c r="J78" s="14">
        <v>0</v>
      </c>
      <c r="K78" s="14">
        <v>0</v>
      </c>
      <c r="L78" s="14">
        <v>0</v>
      </c>
      <c r="M78" s="14">
        <v>0</v>
      </c>
      <c r="N78" s="14">
        <v>0</v>
      </c>
      <c r="O78" s="14">
        <v>9121</v>
      </c>
      <c r="P78" s="14">
        <v>22269</v>
      </c>
      <c r="Q78" s="14">
        <v>183475</v>
      </c>
      <c r="R78" s="14">
        <v>62998</v>
      </c>
      <c r="S78" s="14">
        <v>82959</v>
      </c>
      <c r="T78" s="14">
        <v>18082</v>
      </c>
      <c r="U78" s="14">
        <v>0</v>
      </c>
      <c r="V78" s="14">
        <v>0</v>
      </c>
      <c r="W78" s="14">
        <v>0</v>
      </c>
      <c r="X78" s="14">
        <v>0</v>
      </c>
      <c r="Y78" s="14">
        <v>0</v>
      </c>
      <c r="Z78" s="14">
        <v>0</v>
      </c>
      <c r="AA78" s="14">
        <v>0</v>
      </c>
      <c r="AB78" s="14">
        <v>6040</v>
      </c>
      <c r="AC78" s="14">
        <v>13396</v>
      </c>
      <c r="AD78" s="14">
        <v>178882</v>
      </c>
      <c r="AE78" s="14">
        <v>27410</v>
      </c>
      <c r="AF78" s="14">
        <v>6784</v>
      </c>
      <c r="AG78" s="14">
        <v>0</v>
      </c>
      <c r="AH78" s="14">
        <v>0</v>
      </c>
      <c r="AI78" s="14">
        <v>0</v>
      </c>
      <c r="AJ78" s="14">
        <v>0</v>
      </c>
      <c r="AK78" s="14">
        <v>0</v>
      </c>
      <c r="AL78" s="14">
        <v>0</v>
      </c>
      <c r="AM78" s="14">
        <v>0</v>
      </c>
      <c r="AN78" s="14">
        <v>0</v>
      </c>
      <c r="AO78" s="14">
        <v>57524</v>
      </c>
      <c r="AP78" s="14">
        <v>87164</v>
      </c>
      <c r="AQ78" s="14">
        <f t="shared" si="13"/>
        <v>113925</v>
      </c>
      <c r="AR78" s="14">
        <v>46885</v>
      </c>
      <c r="AS78" s="14">
        <v>5420</v>
      </c>
      <c r="AT78" s="14">
        <v>0</v>
      </c>
      <c r="AU78" s="14">
        <v>0</v>
      </c>
      <c r="AV78" s="14">
        <v>0</v>
      </c>
      <c r="AW78" s="14">
        <v>0</v>
      </c>
      <c r="AX78" s="14">
        <v>0</v>
      </c>
      <c r="AY78" s="14">
        <v>0</v>
      </c>
      <c r="AZ78" s="14">
        <v>0</v>
      </c>
      <c r="BA78" s="14">
        <v>0</v>
      </c>
      <c r="BB78" s="14">
        <v>7839</v>
      </c>
      <c r="BC78" s="14">
        <v>53781</v>
      </c>
      <c r="BD78" s="14">
        <f t="shared" si="14"/>
        <v>259399</v>
      </c>
      <c r="BE78" s="14">
        <v>40940</v>
      </c>
      <c r="BF78" s="14">
        <v>2273</v>
      </c>
      <c r="BG78" s="14">
        <v>0</v>
      </c>
      <c r="BH78" s="14">
        <v>0</v>
      </c>
      <c r="BI78" s="14">
        <v>0</v>
      </c>
      <c r="BJ78" s="14">
        <v>0</v>
      </c>
      <c r="BK78" s="14">
        <v>0</v>
      </c>
      <c r="BL78" s="14">
        <v>0</v>
      </c>
      <c r="BM78" s="14">
        <v>0</v>
      </c>
      <c r="BN78" s="14">
        <v>17013</v>
      </c>
      <c r="BO78" s="14">
        <v>106588</v>
      </c>
      <c r="BP78" s="14">
        <v>92585</v>
      </c>
      <c r="BQ78" s="14">
        <f t="shared" si="9"/>
        <v>4953</v>
      </c>
      <c r="BR78" s="14">
        <v>4953</v>
      </c>
      <c r="BS78" s="14" t="s">
        <v>53</v>
      </c>
      <c r="BT78" s="14">
        <v>0</v>
      </c>
      <c r="BU78" s="14">
        <v>0</v>
      </c>
      <c r="BV78" s="14">
        <v>0</v>
      </c>
      <c r="BW78" s="14">
        <v>0</v>
      </c>
      <c r="BX78" s="14"/>
      <c r="BY78" s="14"/>
      <c r="BZ78" s="14"/>
      <c r="CA78" s="14"/>
      <c r="CB78" s="14"/>
      <c r="CC78" s="14"/>
    </row>
    <row r="79" spans="1:81" x14ac:dyDescent="0.2">
      <c r="A79" s="15" t="s">
        <v>112</v>
      </c>
      <c r="B79" s="15" t="s">
        <v>119</v>
      </c>
      <c r="C79" s="16" t="s">
        <v>66</v>
      </c>
      <c r="D79" s="14">
        <v>32653</v>
      </c>
      <c r="E79" s="14">
        <v>521</v>
      </c>
      <c r="F79" s="14">
        <v>1881</v>
      </c>
      <c r="G79" s="14">
        <v>3923</v>
      </c>
      <c r="H79" s="14">
        <v>4426</v>
      </c>
      <c r="I79" s="14">
        <v>3402</v>
      </c>
      <c r="J79" s="14">
        <v>3420</v>
      </c>
      <c r="K79" s="14">
        <v>3883</v>
      </c>
      <c r="L79" s="14">
        <v>3808</v>
      </c>
      <c r="M79" s="14">
        <v>1572</v>
      </c>
      <c r="N79" s="14">
        <v>1504</v>
      </c>
      <c r="O79" s="14">
        <v>2207</v>
      </c>
      <c r="P79" s="14">
        <v>2106</v>
      </c>
      <c r="Q79" s="14">
        <v>46671</v>
      </c>
      <c r="R79" s="14">
        <v>3313</v>
      </c>
      <c r="S79" s="14">
        <v>3662</v>
      </c>
      <c r="T79" s="14">
        <v>4737</v>
      </c>
      <c r="U79" s="14">
        <v>5046</v>
      </c>
      <c r="V79" s="14">
        <v>5065</v>
      </c>
      <c r="W79" s="14">
        <v>4961</v>
      </c>
      <c r="X79" s="14">
        <v>5611</v>
      </c>
      <c r="Y79" s="14">
        <v>2898</v>
      </c>
      <c r="Z79" s="14">
        <v>1047</v>
      </c>
      <c r="AA79" s="14">
        <v>3903</v>
      </c>
      <c r="AB79" s="14">
        <v>2449</v>
      </c>
      <c r="AC79" s="14">
        <v>3979</v>
      </c>
      <c r="AD79" s="14">
        <v>45050</v>
      </c>
      <c r="AE79" s="14">
        <v>3005</v>
      </c>
      <c r="AF79" s="14">
        <v>3563</v>
      </c>
      <c r="AG79" s="14">
        <v>2366</v>
      </c>
      <c r="AH79" s="14">
        <v>2878</v>
      </c>
      <c r="AI79" s="14">
        <v>4486</v>
      </c>
      <c r="AJ79" s="14">
        <v>3721</v>
      </c>
      <c r="AK79" s="14">
        <v>4887</v>
      </c>
      <c r="AL79" s="14">
        <v>4086</v>
      </c>
      <c r="AM79" s="14">
        <v>7071</v>
      </c>
      <c r="AN79" s="14">
        <v>6123</v>
      </c>
      <c r="AO79" s="14">
        <v>208</v>
      </c>
      <c r="AP79" s="14">
        <v>2656</v>
      </c>
      <c r="AQ79" s="14">
        <f t="shared" si="13"/>
        <v>12614</v>
      </c>
      <c r="AR79" s="14">
        <v>5141</v>
      </c>
      <c r="AS79" s="14">
        <v>0</v>
      </c>
      <c r="AT79" s="14">
        <v>1261</v>
      </c>
      <c r="AU79" s="14">
        <v>1228</v>
      </c>
      <c r="AV79" s="14">
        <v>0</v>
      </c>
      <c r="AW79" s="14">
        <v>0</v>
      </c>
      <c r="AX79" s="14">
        <v>0</v>
      </c>
      <c r="AY79" s="14">
        <v>0</v>
      </c>
      <c r="AZ79" s="14">
        <v>2107</v>
      </c>
      <c r="BA79" s="14">
        <v>1645</v>
      </c>
      <c r="BB79" s="14">
        <v>616</v>
      </c>
      <c r="BC79" s="14">
        <v>616</v>
      </c>
      <c r="BD79" s="14">
        <f t="shared" si="14"/>
        <v>0</v>
      </c>
      <c r="BE79" s="14">
        <v>0</v>
      </c>
      <c r="BF79" s="14">
        <v>0</v>
      </c>
      <c r="BG79" s="14">
        <v>0</v>
      </c>
      <c r="BH79" s="14">
        <v>0</v>
      </c>
      <c r="BI79" s="14">
        <v>0</v>
      </c>
      <c r="BJ79" s="14">
        <v>0</v>
      </c>
      <c r="BK79" s="14">
        <v>0</v>
      </c>
      <c r="BL79" s="14">
        <v>0</v>
      </c>
      <c r="BM79" s="14">
        <v>0</v>
      </c>
      <c r="BN79" s="14">
        <v>0</v>
      </c>
      <c r="BO79" s="14">
        <v>0</v>
      </c>
      <c r="BP79" s="14">
        <v>0</v>
      </c>
      <c r="BQ79" s="14">
        <f t="shared" ref="BQ79:BQ92" si="15">SUM(BR79:CC79)</f>
        <v>0</v>
      </c>
      <c r="BR79" s="14" t="s">
        <v>53</v>
      </c>
      <c r="BS79" s="14" t="s">
        <v>53</v>
      </c>
      <c r="BT79" s="14">
        <v>0</v>
      </c>
      <c r="BU79" s="14">
        <v>0</v>
      </c>
      <c r="BV79" s="14">
        <v>0</v>
      </c>
      <c r="BW79" s="14">
        <v>0</v>
      </c>
      <c r="BX79" s="14"/>
      <c r="BY79" s="14"/>
      <c r="BZ79" s="14"/>
      <c r="CA79" s="14"/>
      <c r="CB79" s="14"/>
      <c r="CC79" s="14"/>
    </row>
    <row r="80" spans="1:81" x14ac:dyDescent="0.2">
      <c r="A80" s="22"/>
      <c r="B80" s="22" t="s">
        <v>119</v>
      </c>
      <c r="C80" s="23" t="s">
        <v>67</v>
      </c>
      <c r="D80" s="24">
        <v>5038387</v>
      </c>
      <c r="E80" s="24">
        <v>321120</v>
      </c>
      <c r="F80" s="24">
        <v>276015</v>
      </c>
      <c r="G80" s="24">
        <v>342801</v>
      </c>
      <c r="H80" s="24">
        <v>357030</v>
      </c>
      <c r="I80" s="24">
        <v>421952</v>
      </c>
      <c r="J80" s="24">
        <v>446109</v>
      </c>
      <c r="K80" s="24">
        <v>518004</v>
      </c>
      <c r="L80" s="24">
        <v>541290</v>
      </c>
      <c r="M80" s="24">
        <v>477514</v>
      </c>
      <c r="N80" s="24">
        <v>468696</v>
      </c>
      <c r="O80" s="24">
        <v>447294</v>
      </c>
      <c r="P80" s="24">
        <v>420562</v>
      </c>
      <c r="Q80" s="24">
        <v>6047622</v>
      </c>
      <c r="R80" s="24">
        <v>468193</v>
      </c>
      <c r="S80" s="24">
        <v>420698</v>
      </c>
      <c r="T80" s="24">
        <v>459860</v>
      </c>
      <c r="U80" s="24">
        <v>464072</v>
      </c>
      <c r="V80" s="24">
        <v>533317</v>
      </c>
      <c r="W80" s="24">
        <v>533300</v>
      </c>
      <c r="X80" s="24">
        <v>539131</v>
      </c>
      <c r="Y80" s="24">
        <v>540725</v>
      </c>
      <c r="Z80" s="24">
        <v>534650</v>
      </c>
      <c r="AA80" s="24">
        <v>535101</v>
      </c>
      <c r="AB80" s="24">
        <v>499594</v>
      </c>
      <c r="AC80" s="24">
        <v>518981</v>
      </c>
      <c r="AD80" s="24">
        <v>6241709</v>
      </c>
      <c r="AE80" s="24">
        <v>510097</v>
      </c>
      <c r="AF80" s="24">
        <v>471369</v>
      </c>
      <c r="AG80" s="24">
        <v>453060</v>
      </c>
      <c r="AH80" s="24">
        <v>491395</v>
      </c>
      <c r="AI80" s="24">
        <v>524066</v>
      </c>
      <c r="AJ80" s="24">
        <v>530801</v>
      </c>
      <c r="AK80" s="24">
        <v>524860</v>
      </c>
      <c r="AL80" s="24">
        <v>568009</v>
      </c>
      <c r="AM80" s="24">
        <v>540930</v>
      </c>
      <c r="AN80" s="24">
        <v>571590</v>
      </c>
      <c r="AO80" s="24">
        <v>533701</v>
      </c>
      <c r="AP80" s="24">
        <v>521831</v>
      </c>
      <c r="AQ80" s="24">
        <f t="shared" si="13"/>
        <v>5448310</v>
      </c>
      <c r="AR80" s="24">
        <v>415839</v>
      </c>
      <c r="AS80" s="24">
        <v>343514</v>
      </c>
      <c r="AT80" s="24">
        <v>394867</v>
      </c>
      <c r="AU80" s="24">
        <v>435209</v>
      </c>
      <c r="AV80" s="24">
        <v>457606</v>
      </c>
      <c r="AW80" s="24">
        <v>510391</v>
      </c>
      <c r="AX80" s="24">
        <v>531446</v>
      </c>
      <c r="AY80" s="24">
        <v>564077</v>
      </c>
      <c r="AZ80" s="24">
        <v>525476</v>
      </c>
      <c r="BA80" s="24">
        <v>512319</v>
      </c>
      <c r="BB80" s="24">
        <v>461091</v>
      </c>
      <c r="BC80" s="24">
        <v>296475</v>
      </c>
      <c r="BD80" s="24">
        <f t="shared" si="14"/>
        <v>4364333</v>
      </c>
      <c r="BE80" s="24">
        <v>343219</v>
      </c>
      <c r="BF80" s="24">
        <v>367009</v>
      </c>
      <c r="BG80" s="24">
        <v>307076</v>
      </c>
      <c r="BH80" s="24">
        <v>424126</v>
      </c>
      <c r="BI80" s="24">
        <v>388600</v>
      </c>
      <c r="BJ80" s="24">
        <v>356887</v>
      </c>
      <c r="BK80" s="24">
        <v>460005</v>
      </c>
      <c r="BL80" s="24">
        <v>498410</v>
      </c>
      <c r="BM80" s="24">
        <v>487469</v>
      </c>
      <c r="BN80" s="24">
        <v>267695</v>
      </c>
      <c r="BO80" s="24">
        <v>219376</v>
      </c>
      <c r="BP80" s="24">
        <v>244461</v>
      </c>
      <c r="BQ80" s="24">
        <f t="shared" si="15"/>
        <v>2580682</v>
      </c>
      <c r="BR80" s="24">
        <v>315083</v>
      </c>
      <c r="BS80" s="24">
        <v>380170</v>
      </c>
      <c r="BT80" s="24">
        <v>452863</v>
      </c>
      <c r="BU80" s="24">
        <v>479672</v>
      </c>
      <c r="BV80" s="24">
        <v>503934</v>
      </c>
      <c r="BW80" s="24">
        <v>448960</v>
      </c>
      <c r="BX80" s="24"/>
      <c r="BY80" s="24"/>
      <c r="BZ80" s="24"/>
      <c r="CA80" s="24"/>
      <c r="CB80" s="24"/>
      <c r="CC80" s="24"/>
    </row>
    <row r="81" spans="1:81" x14ac:dyDescent="0.2">
      <c r="A81" s="15" t="s">
        <v>114</v>
      </c>
      <c r="B81" s="15" t="s">
        <v>119</v>
      </c>
      <c r="C81" s="16" t="s">
        <v>69</v>
      </c>
      <c r="D81" s="14">
        <v>1665</v>
      </c>
      <c r="E81" s="14">
        <v>1623</v>
      </c>
      <c r="F81" s="14">
        <v>42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4">
        <v>0</v>
      </c>
      <c r="P81" s="14">
        <v>0</v>
      </c>
      <c r="Q81" s="14">
        <v>0</v>
      </c>
      <c r="R81" s="14">
        <v>0</v>
      </c>
      <c r="S81" s="14">
        <v>0</v>
      </c>
      <c r="T81" s="14">
        <v>0</v>
      </c>
      <c r="U81" s="14">
        <v>0</v>
      </c>
      <c r="V81" s="14">
        <v>0</v>
      </c>
      <c r="W81" s="14">
        <v>0</v>
      </c>
      <c r="X81" s="14">
        <v>0</v>
      </c>
      <c r="Y81" s="14">
        <v>0</v>
      </c>
      <c r="Z81" s="14">
        <v>0</v>
      </c>
      <c r="AA81" s="14">
        <v>0</v>
      </c>
      <c r="AB81" s="14">
        <v>0</v>
      </c>
      <c r="AC81" s="14">
        <v>0</v>
      </c>
      <c r="AD81" s="14">
        <v>0</v>
      </c>
      <c r="AE81" s="14">
        <v>0</v>
      </c>
      <c r="AF81" s="14">
        <v>0</v>
      </c>
      <c r="AG81" s="14">
        <v>0</v>
      </c>
      <c r="AH81" s="14">
        <v>0</v>
      </c>
      <c r="AI81" s="14">
        <v>0</v>
      </c>
      <c r="AJ81" s="14">
        <v>0</v>
      </c>
      <c r="AK81" s="14">
        <v>0</v>
      </c>
      <c r="AL81" s="14">
        <v>0</v>
      </c>
      <c r="AM81" s="14">
        <v>0</v>
      </c>
      <c r="AN81" s="14">
        <v>0</v>
      </c>
      <c r="AO81" s="14">
        <v>0</v>
      </c>
      <c r="AP81" s="14">
        <v>0</v>
      </c>
      <c r="AQ81" s="14">
        <f t="shared" si="13"/>
        <v>0</v>
      </c>
      <c r="AR81" s="14">
        <v>0</v>
      </c>
      <c r="AS81" s="14">
        <v>0</v>
      </c>
      <c r="AT81" s="14">
        <v>0</v>
      </c>
      <c r="AU81" s="14">
        <v>0</v>
      </c>
      <c r="AV81" s="14">
        <v>0</v>
      </c>
      <c r="AW81" s="14">
        <v>0</v>
      </c>
      <c r="AX81" s="14">
        <v>0</v>
      </c>
      <c r="AY81" s="14">
        <v>0</v>
      </c>
      <c r="AZ81" s="14">
        <v>0</v>
      </c>
      <c r="BA81" s="14">
        <v>0</v>
      </c>
      <c r="BB81" s="14">
        <v>0</v>
      </c>
      <c r="BC81" s="14">
        <v>0</v>
      </c>
      <c r="BD81" s="14">
        <f t="shared" si="14"/>
        <v>0</v>
      </c>
      <c r="BE81" s="14">
        <v>0</v>
      </c>
      <c r="BF81" s="14">
        <v>0</v>
      </c>
      <c r="BG81" s="14">
        <v>0</v>
      </c>
      <c r="BH81" s="14">
        <v>0</v>
      </c>
      <c r="BI81" s="14">
        <v>0</v>
      </c>
      <c r="BJ81" s="14">
        <v>0</v>
      </c>
      <c r="BK81" s="14">
        <v>0</v>
      </c>
      <c r="BL81" s="14">
        <v>0</v>
      </c>
      <c r="BM81" s="14">
        <v>0</v>
      </c>
      <c r="BN81" s="14">
        <v>0</v>
      </c>
      <c r="BO81" s="14">
        <v>0</v>
      </c>
      <c r="BP81" s="14">
        <v>0</v>
      </c>
      <c r="BQ81" s="14">
        <f t="shared" si="15"/>
        <v>0</v>
      </c>
      <c r="BR81" s="14" t="s">
        <v>53</v>
      </c>
      <c r="BS81" s="14" t="s">
        <v>53</v>
      </c>
      <c r="BT81" s="14">
        <v>0</v>
      </c>
      <c r="BU81" s="14">
        <v>0</v>
      </c>
      <c r="BV81" s="14">
        <v>0</v>
      </c>
      <c r="BW81" s="14">
        <v>0</v>
      </c>
      <c r="BX81" s="14"/>
      <c r="BY81" s="14"/>
      <c r="BZ81" s="14"/>
      <c r="CA81" s="14"/>
      <c r="CB81" s="14"/>
      <c r="CC81" s="14"/>
    </row>
    <row r="82" spans="1:81" x14ac:dyDescent="0.2">
      <c r="A82" s="15" t="s">
        <v>114</v>
      </c>
      <c r="B82" s="15" t="s">
        <v>119</v>
      </c>
      <c r="C82" s="16" t="s">
        <v>70</v>
      </c>
      <c r="D82" s="14">
        <v>46068</v>
      </c>
      <c r="E82" s="14">
        <v>3740</v>
      </c>
      <c r="F82" s="14">
        <v>2992</v>
      </c>
      <c r="G82" s="14">
        <v>5720</v>
      </c>
      <c r="H82" s="14">
        <v>2904</v>
      </c>
      <c r="I82" s="14">
        <v>2816</v>
      </c>
      <c r="J82" s="14">
        <v>1408</v>
      </c>
      <c r="K82" s="14">
        <v>5060</v>
      </c>
      <c r="L82" s="14">
        <v>2904</v>
      </c>
      <c r="M82" s="14">
        <v>7480</v>
      </c>
      <c r="N82" s="14">
        <v>7392</v>
      </c>
      <c r="O82" s="14">
        <v>3652</v>
      </c>
      <c r="P82" s="14">
        <v>0</v>
      </c>
      <c r="Q82" s="14">
        <v>24728</v>
      </c>
      <c r="R82" s="14">
        <v>3696</v>
      </c>
      <c r="S82" s="14">
        <v>3608</v>
      </c>
      <c r="T82" s="14">
        <v>4708</v>
      </c>
      <c r="U82" s="14">
        <v>3784</v>
      </c>
      <c r="V82" s="14">
        <v>3652</v>
      </c>
      <c r="W82" s="14">
        <v>1320</v>
      </c>
      <c r="X82" s="14">
        <v>1320</v>
      </c>
      <c r="Y82" s="14">
        <v>2640</v>
      </c>
      <c r="Z82" s="14">
        <v>0</v>
      </c>
      <c r="AA82" s="14">
        <v>0</v>
      </c>
      <c r="AB82" s="14">
        <v>0</v>
      </c>
      <c r="AC82" s="14">
        <v>0</v>
      </c>
      <c r="AD82" s="14">
        <v>0</v>
      </c>
      <c r="AE82" s="14">
        <v>0</v>
      </c>
      <c r="AF82" s="14">
        <v>0</v>
      </c>
      <c r="AG82" s="14">
        <v>0</v>
      </c>
      <c r="AH82" s="14">
        <v>0</v>
      </c>
      <c r="AI82" s="14">
        <v>0</v>
      </c>
      <c r="AJ82" s="14">
        <v>0</v>
      </c>
      <c r="AK82" s="14">
        <v>0</v>
      </c>
      <c r="AL82" s="14">
        <v>0</v>
      </c>
      <c r="AM82" s="14">
        <v>0</v>
      </c>
      <c r="AN82" s="14">
        <v>0</v>
      </c>
      <c r="AO82" s="14">
        <v>0</v>
      </c>
      <c r="AP82" s="14">
        <v>0</v>
      </c>
      <c r="AQ82" s="14">
        <f t="shared" si="13"/>
        <v>0</v>
      </c>
      <c r="AR82" s="14">
        <v>0</v>
      </c>
      <c r="AS82" s="14">
        <v>0</v>
      </c>
      <c r="AT82" s="14">
        <v>0</v>
      </c>
      <c r="AU82" s="14">
        <v>0</v>
      </c>
      <c r="AV82" s="14">
        <v>0</v>
      </c>
      <c r="AW82" s="14">
        <v>0</v>
      </c>
      <c r="AX82" s="14">
        <v>0</v>
      </c>
      <c r="AY82" s="14">
        <v>0</v>
      </c>
      <c r="AZ82" s="14">
        <v>0</v>
      </c>
      <c r="BA82" s="14">
        <v>0</v>
      </c>
      <c r="BB82" s="14">
        <v>0</v>
      </c>
      <c r="BC82" s="14">
        <v>0</v>
      </c>
      <c r="BD82" s="14">
        <f t="shared" si="14"/>
        <v>0</v>
      </c>
      <c r="BE82" s="14">
        <v>0</v>
      </c>
      <c r="BF82" s="14">
        <v>0</v>
      </c>
      <c r="BG82" s="14">
        <v>0</v>
      </c>
      <c r="BH82" s="14">
        <v>0</v>
      </c>
      <c r="BI82" s="14">
        <v>0</v>
      </c>
      <c r="BJ82" s="14">
        <v>0</v>
      </c>
      <c r="BK82" s="14">
        <v>0</v>
      </c>
      <c r="BL82" s="14">
        <v>0</v>
      </c>
      <c r="BM82" s="14">
        <v>0</v>
      </c>
      <c r="BN82" s="14">
        <v>0</v>
      </c>
      <c r="BO82" s="14">
        <v>0</v>
      </c>
      <c r="BP82" s="14">
        <v>0</v>
      </c>
      <c r="BQ82" s="14">
        <f t="shared" si="15"/>
        <v>0</v>
      </c>
      <c r="BR82" s="14" t="s">
        <v>53</v>
      </c>
      <c r="BS82" s="14" t="s">
        <v>53</v>
      </c>
      <c r="BT82" s="14">
        <v>0</v>
      </c>
      <c r="BU82" s="14">
        <v>0</v>
      </c>
      <c r="BV82" s="14">
        <v>0</v>
      </c>
      <c r="BW82" s="14">
        <v>0</v>
      </c>
      <c r="BX82" s="14"/>
      <c r="BY82" s="14"/>
      <c r="BZ82" s="14"/>
      <c r="CA82" s="14"/>
      <c r="CB82" s="14"/>
      <c r="CC82" s="14"/>
    </row>
    <row r="83" spans="1:81" x14ac:dyDescent="0.2">
      <c r="A83" s="15" t="s">
        <v>114</v>
      </c>
      <c r="B83" s="15" t="s">
        <v>119</v>
      </c>
      <c r="C83" s="16" t="s">
        <v>71</v>
      </c>
      <c r="D83" s="14">
        <v>1100528</v>
      </c>
      <c r="E83" s="14">
        <v>39876</v>
      </c>
      <c r="F83" s="14">
        <v>43952</v>
      </c>
      <c r="G83" s="14">
        <v>58716</v>
      </c>
      <c r="H83" s="14">
        <v>60020</v>
      </c>
      <c r="I83" s="14">
        <v>80060</v>
      </c>
      <c r="J83" s="14">
        <v>89400</v>
      </c>
      <c r="K83" s="14">
        <v>124684</v>
      </c>
      <c r="L83" s="14">
        <v>128588</v>
      </c>
      <c r="M83" s="14">
        <v>116056</v>
      </c>
      <c r="N83" s="14">
        <v>127276</v>
      </c>
      <c r="O83" s="14">
        <v>115520</v>
      </c>
      <c r="P83" s="14">
        <v>116380</v>
      </c>
      <c r="Q83" s="14">
        <v>1547716</v>
      </c>
      <c r="R83" s="14">
        <v>117576</v>
      </c>
      <c r="S83" s="14">
        <v>74704</v>
      </c>
      <c r="T83" s="14">
        <v>105112</v>
      </c>
      <c r="U83" s="14">
        <v>119472</v>
      </c>
      <c r="V83" s="14">
        <v>139980</v>
      </c>
      <c r="W83" s="14">
        <v>135608</v>
      </c>
      <c r="X83" s="14">
        <v>136868</v>
      </c>
      <c r="Y83" s="14">
        <v>136836</v>
      </c>
      <c r="Z83" s="14">
        <v>147088</v>
      </c>
      <c r="AA83" s="14">
        <v>147356</v>
      </c>
      <c r="AB83" s="14">
        <v>134036</v>
      </c>
      <c r="AC83" s="14">
        <v>153080</v>
      </c>
      <c r="AD83" s="14">
        <v>1595547</v>
      </c>
      <c r="AE83" s="14">
        <v>143551</v>
      </c>
      <c r="AF83" s="14">
        <v>127376</v>
      </c>
      <c r="AG83" s="14">
        <v>76132</v>
      </c>
      <c r="AH83" s="14">
        <v>101592</v>
      </c>
      <c r="AI83" s="14">
        <v>97188</v>
      </c>
      <c r="AJ83" s="14">
        <v>154344</v>
      </c>
      <c r="AK83" s="14">
        <v>131164</v>
      </c>
      <c r="AL83" s="14">
        <v>171316</v>
      </c>
      <c r="AM83" s="14">
        <v>142016</v>
      </c>
      <c r="AN83" s="14">
        <v>159968</v>
      </c>
      <c r="AO83" s="14">
        <v>140540</v>
      </c>
      <c r="AP83" s="14">
        <v>150360</v>
      </c>
      <c r="AQ83" s="14">
        <f t="shared" si="13"/>
        <v>1536316</v>
      </c>
      <c r="AR83" s="14">
        <v>132720</v>
      </c>
      <c r="AS83" s="14">
        <v>123280</v>
      </c>
      <c r="AT83" s="14">
        <v>135744</v>
      </c>
      <c r="AU83" s="14">
        <v>109916</v>
      </c>
      <c r="AV83" s="14">
        <v>119644</v>
      </c>
      <c r="AW83" s="14">
        <v>124280</v>
      </c>
      <c r="AX83" s="14">
        <v>101368</v>
      </c>
      <c r="AY83" s="14">
        <v>138308</v>
      </c>
      <c r="AZ83" s="14">
        <v>132744</v>
      </c>
      <c r="BA83" s="14">
        <v>140720</v>
      </c>
      <c r="BB83" s="14">
        <v>142204</v>
      </c>
      <c r="BC83" s="14">
        <v>135388</v>
      </c>
      <c r="BD83" s="14">
        <f t="shared" si="14"/>
        <v>1154624</v>
      </c>
      <c r="BE83" s="14">
        <v>125132</v>
      </c>
      <c r="BF83" s="14">
        <v>68468</v>
      </c>
      <c r="BG83" s="14">
        <v>78962</v>
      </c>
      <c r="BH83" s="14">
        <v>36430</v>
      </c>
      <c r="BI83" s="14">
        <v>80000</v>
      </c>
      <c r="BJ83" s="14">
        <v>77248</v>
      </c>
      <c r="BK83" s="14">
        <v>125480</v>
      </c>
      <c r="BL83" s="14">
        <v>134766</v>
      </c>
      <c r="BM83" s="14">
        <v>130940</v>
      </c>
      <c r="BN83" s="14">
        <v>118888</v>
      </c>
      <c r="BO83" s="14">
        <v>113648</v>
      </c>
      <c r="BP83" s="14">
        <v>64662</v>
      </c>
      <c r="BQ83" s="14">
        <f t="shared" si="15"/>
        <v>726816</v>
      </c>
      <c r="BR83" s="14">
        <v>125504</v>
      </c>
      <c r="BS83" s="14">
        <v>120100</v>
      </c>
      <c r="BT83" s="14">
        <v>115428</v>
      </c>
      <c r="BU83" s="14">
        <v>124348</v>
      </c>
      <c r="BV83" s="14">
        <v>126728</v>
      </c>
      <c r="BW83" s="14">
        <v>114708</v>
      </c>
      <c r="BX83" s="14"/>
      <c r="BY83" s="14"/>
      <c r="BZ83" s="14"/>
      <c r="CA83" s="14"/>
      <c r="CB83" s="14"/>
      <c r="CC83" s="14"/>
    </row>
    <row r="84" spans="1:81" x14ac:dyDescent="0.2">
      <c r="A84" s="15" t="s">
        <v>115</v>
      </c>
      <c r="B84" s="15" t="s">
        <v>119</v>
      </c>
      <c r="C84" s="16" t="s">
        <v>73</v>
      </c>
      <c r="D84" s="14">
        <v>796450</v>
      </c>
      <c r="E84" s="14">
        <v>51960</v>
      </c>
      <c r="F84" s="14">
        <v>59887</v>
      </c>
      <c r="G84" s="14">
        <v>59205</v>
      </c>
      <c r="H84" s="14">
        <v>61661</v>
      </c>
      <c r="I84" s="14">
        <v>57595</v>
      </c>
      <c r="J84" s="14">
        <v>68650</v>
      </c>
      <c r="K84" s="14">
        <v>76161</v>
      </c>
      <c r="L84" s="14">
        <v>78110</v>
      </c>
      <c r="M84" s="14">
        <v>74915</v>
      </c>
      <c r="N84" s="14">
        <v>73999</v>
      </c>
      <c r="O84" s="14">
        <v>68651</v>
      </c>
      <c r="P84" s="14">
        <v>65656</v>
      </c>
      <c r="Q84" s="14">
        <v>770394</v>
      </c>
      <c r="R84" s="14">
        <v>70778</v>
      </c>
      <c r="S84" s="14">
        <v>61523</v>
      </c>
      <c r="T84" s="14">
        <v>67337</v>
      </c>
      <c r="U84" s="14">
        <v>65785</v>
      </c>
      <c r="V84" s="14">
        <v>64955</v>
      </c>
      <c r="W84" s="14">
        <v>60826</v>
      </c>
      <c r="X84" s="14">
        <v>71753</v>
      </c>
      <c r="Y84" s="14">
        <v>74683</v>
      </c>
      <c r="Z84" s="14">
        <v>64073</v>
      </c>
      <c r="AA84" s="14">
        <v>69366</v>
      </c>
      <c r="AB84" s="14">
        <v>41493</v>
      </c>
      <c r="AC84" s="14">
        <v>57822</v>
      </c>
      <c r="AD84" s="14">
        <v>719827</v>
      </c>
      <c r="AE84" s="14">
        <v>46667</v>
      </c>
      <c r="AF84" s="14">
        <v>54405</v>
      </c>
      <c r="AG84" s="14">
        <v>66526</v>
      </c>
      <c r="AH84" s="14">
        <v>52833</v>
      </c>
      <c r="AI84" s="14">
        <v>58136</v>
      </c>
      <c r="AJ84" s="14">
        <v>57165</v>
      </c>
      <c r="AK84" s="14">
        <v>65630</v>
      </c>
      <c r="AL84" s="14">
        <v>69407</v>
      </c>
      <c r="AM84" s="14">
        <v>66327</v>
      </c>
      <c r="AN84" s="14">
        <v>61833</v>
      </c>
      <c r="AO84" s="14">
        <v>67113</v>
      </c>
      <c r="AP84" s="14">
        <v>53785</v>
      </c>
      <c r="AQ84" s="14">
        <f t="shared" si="13"/>
        <v>797494</v>
      </c>
      <c r="AR84" s="14">
        <v>58843</v>
      </c>
      <c r="AS84" s="14">
        <v>59373</v>
      </c>
      <c r="AT84" s="14">
        <v>55397</v>
      </c>
      <c r="AU84" s="14">
        <v>64214</v>
      </c>
      <c r="AV84" s="14">
        <v>65604</v>
      </c>
      <c r="AW84" s="14">
        <v>67011</v>
      </c>
      <c r="AX84" s="14">
        <v>69113</v>
      </c>
      <c r="AY84" s="14">
        <v>76419</v>
      </c>
      <c r="AZ84" s="14">
        <v>75952</v>
      </c>
      <c r="BA84" s="14">
        <v>76399</v>
      </c>
      <c r="BB84" s="14">
        <v>71587</v>
      </c>
      <c r="BC84" s="14">
        <v>57582</v>
      </c>
      <c r="BD84" s="14">
        <f t="shared" si="14"/>
        <v>818429</v>
      </c>
      <c r="BE84" s="14">
        <v>66430</v>
      </c>
      <c r="BF84" s="14">
        <v>66962</v>
      </c>
      <c r="BG84" s="14">
        <v>40409</v>
      </c>
      <c r="BH84" s="14">
        <v>71088</v>
      </c>
      <c r="BI84" s="14">
        <v>75191</v>
      </c>
      <c r="BJ84" s="14">
        <v>71841</v>
      </c>
      <c r="BK84" s="14">
        <v>69218</v>
      </c>
      <c r="BL84" s="14">
        <v>73803</v>
      </c>
      <c r="BM84" s="14">
        <v>69638</v>
      </c>
      <c r="BN84" s="14">
        <v>82218</v>
      </c>
      <c r="BO84" s="14">
        <v>73881</v>
      </c>
      <c r="BP84" s="14">
        <v>57750</v>
      </c>
      <c r="BQ84" s="14">
        <f t="shared" si="15"/>
        <v>446238</v>
      </c>
      <c r="BR84" s="14">
        <v>70642</v>
      </c>
      <c r="BS84" s="14">
        <v>60876</v>
      </c>
      <c r="BT84" s="14">
        <v>79515</v>
      </c>
      <c r="BU84" s="14">
        <v>80601</v>
      </c>
      <c r="BV84" s="14">
        <v>82658</v>
      </c>
      <c r="BW84" s="14">
        <v>71946</v>
      </c>
      <c r="BX84" s="14"/>
      <c r="BY84" s="14"/>
      <c r="BZ84" s="14"/>
      <c r="CA84" s="14"/>
      <c r="CB84" s="14"/>
      <c r="CC84" s="14"/>
    </row>
    <row r="85" spans="1:81" x14ac:dyDescent="0.2">
      <c r="A85" s="15" t="s">
        <v>115</v>
      </c>
      <c r="B85" s="15" t="s">
        <v>119</v>
      </c>
      <c r="C85" s="16" t="s">
        <v>74</v>
      </c>
      <c r="D85" s="14">
        <v>298325</v>
      </c>
      <c r="E85" s="14">
        <v>12038</v>
      </c>
      <c r="F85" s="14">
        <v>15421</v>
      </c>
      <c r="G85" s="14">
        <v>24830</v>
      </c>
      <c r="H85" s="14">
        <v>24206</v>
      </c>
      <c r="I85" s="14">
        <v>21349</v>
      </c>
      <c r="J85" s="14">
        <v>28373</v>
      </c>
      <c r="K85" s="14">
        <v>26642</v>
      </c>
      <c r="L85" s="14">
        <v>33287</v>
      </c>
      <c r="M85" s="14">
        <v>30294</v>
      </c>
      <c r="N85" s="14">
        <v>26831</v>
      </c>
      <c r="O85" s="14">
        <v>28417</v>
      </c>
      <c r="P85" s="14">
        <v>26637</v>
      </c>
      <c r="Q85" s="14">
        <v>348772</v>
      </c>
      <c r="R85" s="14">
        <v>30634</v>
      </c>
      <c r="S85" s="14">
        <v>25904</v>
      </c>
      <c r="T85" s="14">
        <v>26945</v>
      </c>
      <c r="U85" s="14">
        <v>26618</v>
      </c>
      <c r="V85" s="14">
        <v>36199</v>
      </c>
      <c r="W85" s="14">
        <v>21453</v>
      </c>
      <c r="X85" s="14">
        <v>30095</v>
      </c>
      <c r="Y85" s="14">
        <v>27898</v>
      </c>
      <c r="Z85" s="14">
        <v>29843</v>
      </c>
      <c r="AA85" s="14">
        <v>30939</v>
      </c>
      <c r="AB85" s="14">
        <v>33564</v>
      </c>
      <c r="AC85" s="14">
        <v>28680</v>
      </c>
      <c r="AD85" s="14">
        <v>287754</v>
      </c>
      <c r="AE85" s="14">
        <v>33068</v>
      </c>
      <c r="AF85" s="14">
        <v>23767</v>
      </c>
      <c r="AG85" s="14">
        <v>24856</v>
      </c>
      <c r="AH85" s="14">
        <v>25351</v>
      </c>
      <c r="AI85" s="14">
        <v>24161</v>
      </c>
      <c r="AJ85" s="14">
        <v>24791</v>
      </c>
      <c r="AK85" s="14">
        <v>17865</v>
      </c>
      <c r="AL85" s="14">
        <v>13160</v>
      </c>
      <c r="AM85" s="14">
        <v>22895</v>
      </c>
      <c r="AN85" s="14">
        <v>33504</v>
      </c>
      <c r="AO85" s="14">
        <v>28274</v>
      </c>
      <c r="AP85" s="14">
        <v>16062</v>
      </c>
      <c r="AQ85" s="14">
        <f t="shared" si="13"/>
        <v>270799</v>
      </c>
      <c r="AR85" s="14">
        <v>27361</v>
      </c>
      <c r="AS85" s="14">
        <v>22733</v>
      </c>
      <c r="AT85" s="14">
        <v>27247</v>
      </c>
      <c r="AU85" s="14">
        <v>11840</v>
      </c>
      <c r="AV85" s="14">
        <v>21917</v>
      </c>
      <c r="AW85" s="14">
        <v>23499</v>
      </c>
      <c r="AX85" s="14">
        <v>25201</v>
      </c>
      <c r="AY85" s="14">
        <v>27534</v>
      </c>
      <c r="AZ85" s="14">
        <v>21762</v>
      </c>
      <c r="BA85" s="14">
        <v>24160</v>
      </c>
      <c r="BB85" s="14">
        <v>15869</v>
      </c>
      <c r="BC85" s="14">
        <v>21676</v>
      </c>
      <c r="BD85" s="14">
        <f t="shared" si="14"/>
        <v>294483</v>
      </c>
      <c r="BE85" s="14">
        <v>22840</v>
      </c>
      <c r="BF85" s="14">
        <v>25849</v>
      </c>
      <c r="BG85" s="14">
        <v>20395</v>
      </c>
      <c r="BH85" s="14">
        <v>19331</v>
      </c>
      <c r="BI85" s="14">
        <v>27277</v>
      </c>
      <c r="BJ85" s="14">
        <v>20682</v>
      </c>
      <c r="BK85" s="14">
        <v>20155</v>
      </c>
      <c r="BL85" s="14">
        <v>24846</v>
      </c>
      <c r="BM85" s="14">
        <v>24973</v>
      </c>
      <c r="BN85" s="14">
        <v>31701</v>
      </c>
      <c r="BO85" s="14">
        <v>28081</v>
      </c>
      <c r="BP85" s="14">
        <v>28353</v>
      </c>
      <c r="BQ85" s="14">
        <f t="shared" si="15"/>
        <v>171202</v>
      </c>
      <c r="BR85" s="14">
        <v>24694</v>
      </c>
      <c r="BS85" s="14">
        <v>27343</v>
      </c>
      <c r="BT85" s="14">
        <v>30499</v>
      </c>
      <c r="BU85" s="14">
        <v>30285</v>
      </c>
      <c r="BV85" s="14">
        <v>28615</v>
      </c>
      <c r="BW85" s="14">
        <v>29766</v>
      </c>
      <c r="BX85" s="14"/>
      <c r="BY85" s="14"/>
      <c r="BZ85" s="14"/>
      <c r="CA85" s="14"/>
      <c r="CB85" s="14"/>
      <c r="CC85" s="14"/>
    </row>
    <row r="86" spans="1:81" x14ac:dyDescent="0.2">
      <c r="A86" s="15" t="s">
        <v>114</v>
      </c>
      <c r="B86" s="15" t="s">
        <v>119</v>
      </c>
      <c r="C86" s="16" t="s">
        <v>75</v>
      </c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>
        <f t="shared" si="13"/>
        <v>0</v>
      </c>
      <c r="AR86" s="14">
        <v>0</v>
      </c>
      <c r="AS86" s="14">
        <v>0</v>
      </c>
      <c r="AT86" s="14">
        <v>0</v>
      </c>
      <c r="AU86" s="14">
        <v>0</v>
      </c>
      <c r="AV86" s="14">
        <v>0</v>
      </c>
      <c r="AW86" s="14">
        <v>0</v>
      </c>
      <c r="AX86" s="14">
        <v>0</v>
      </c>
      <c r="AY86" s="14">
        <v>0</v>
      </c>
      <c r="AZ86" s="14">
        <v>0</v>
      </c>
      <c r="BA86" s="14">
        <v>0</v>
      </c>
      <c r="BB86" s="14">
        <v>0</v>
      </c>
      <c r="BC86" s="14">
        <v>0</v>
      </c>
      <c r="BD86" s="14">
        <f t="shared" si="14"/>
        <v>0</v>
      </c>
      <c r="BE86" s="14">
        <v>0</v>
      </c>
      <c r="BF86" s="14">
        <v>0</v>
      </c>
      <c r="BG86" s="14">
        <v>0</v>
      </c>
      <c r="BH86" s="14">
        <v>0</v>
      </c>
      <c r="BI86" s="14">
        <v>0</v>
      </c>
      <c r="BJ86" s="14">
        <v>0</v>
      </c>
      <c r="BK86" s="14">
        <v>0</v>
      </c>
      <c r="BL86" s="14">
        <v>0</v>
      </c>
      <c r="BM86" s="14">
        <v>0</v>
      </c>
      <c r="BN86" s="14">
        <v>0</v>
      </c>
      <c r="BO86" s="14">
        <v>0</v>
      </c>
      <c r="BP86" s="14">
        <v>0</v>
      </c>
      <c r="BQ86" s="14">
        <f t="shared" si="15"/>
        <v>0</v>
      </c>
      <c r="BR86" s="14" t="s">
        <v>53</v>
      </c>
      <c r="BS86" s="14" t="s">
        <v>53</v>
      </c>
      <c r="BT86" s="14">
        <v>0</v>
      </c>
      <c r="BU86" s="14">
        <v>0</v>
      </c>
      <c r="BV86" s="14">
        <v>0</v>
      </c>
      <c r="BW86" s="14">
        <v>0</v>
      </c>
      <c r="BX86" s="14"/>
      <c r="BY86" s="14"/>
      <c r="BZ86" s="14"/>
      <c r="CA86" s="14"/>
      <c r="CB86" s="14"/>
      <c r="CC86" s="14"/>
    </row>
    <row r="87" spans="1:81" x14ac:dyDescent="0.2">
      <c r="A87" s="15" t="s">
        <v>116</v>
      </c>
      <c r="B87" s="15" t="s">
        <v>119</v>
      </c>
      <c r="C87" s="16" t="s">
        <v>77</v>
      </c>
      <c r="D87" s="14">
        <v>2757822</v>
      </c>
      <c r="E87" s="14">
        <v>209188</v>
      </c>
      <c r="F87" s="14">
        <v>147870</v>
      </c>
      <c r="G87" s="14">
        <v>191456</v>
      </c>
      <c r="H87" s="14">
        <v>203174</v>
      </c>
      <c r="I87" s="14">
        <v>258974</v>
      </c>
      <c r="J87" s="14">
        <v>257114</v>
      </c>
      <c r="K87" s="14">
        <v>281418</v>
      </c>
      <c r="L87" s="14">
        <v>294934</v>
      </c>
      <c r="M87" s="14">
        <v>246450</v>
      </c>
      <c r="N87" s="14">
        <v>228532</v>
      </c>
      <c r="O87" s="14">
        <v>228966</v>
      </c>
      <c r="P87" s="14">
        <v>209746</v>
      </c>
      <c r="Q87" s="14">
        <v>3279366</v>
      </c>
      <c r="R87" s="14">
        <v>244466</v>
      </c>
      <c r="S87" s="14">
        <v>252650</v>
      </c>
      <c r="T87" s="14">
        <v>251534</v>
      </c>
      <c r="U87" s="14">
        <v>242730</v>
      </c>
      <c r="V87" s="14">
        <v>281232</v>
      </c>
      <c r="W87" s="14">
        <v>306652</v>
      </c>
      <c r="X87" s="14">
        <v>291462</v>
      </c>
      <c r="Y87" s="14">
        <v>289664</v>
      </c>
      <c r="Z87" s="14">
        <v>284766</v>
      </c>
      <c r="AA87" s="14">
        <v>278690</v>
      </c>
      <c r="AB87" s="14">
        <v>283092</v>
      </c>
      <c r="AC87" s="14">
        <v>272428</v>
      </c>
      <c r="AD87" s="14">
        <v>3549661</v>
      </c>
      <c r="AE87" s="14">
        <v>279372</v>
      </c>
      <c r="AF87" s="14">
        <v>261268</v>
      </c>
      <c r="AG87" s="14">
        <v>278814</v>
      </c>
      <c r="AH87" s="14">
        <v>305288</v>
      </c>
      <c r="AI87" s="14">
        <v>335296</v>
      </c>
      <c r="AJ87" s="14">
        <v>285350</v>
      </c>
      <c r="AK87" s="14">
        <v>299150</v>
      </c>
      <c r="AL87" s="14">
        <v>303986</v>
      </c>
      <c r="AM87" s="14">
        <v>303986</v>
      </c>
      <c r="AN87" s="14">
        <v>311426</v>
      </c>
      <c r="AO87" s="14">
        <v>291648</v>
      </c>
      <c r="AP87" s="14">
        <v>294077</v>
      </c>
      <c r="AQ87" s="14">
        <f t="shared" si="13"/>
        <v>2762082</v>
      </c>
      <c r="AR87" s="14">
        <v>189968</v>
      </c>
      <c r="AS87" s="14">
        <v>130270</v>
      </c>
      <c r="AT87" s="14">
        <v>173444</v>
      </c>
      <c r="AU87" s="14">
        <v>243135</v>
      </c>
      <c r="AV87" s="14">
        <v>243091</v>
      </c>
      <c r="AW87" s="14">
        <v>285587</v>
      </c>
      <c r="AX87" s="14">
        <v>328064</v>
      </c>
      <c r="AY87" s="14">
        <v>312884</v>
      </c>
      <c r="AZ87" s="14">
        <v>287451</v>
      </c>
      <c r="BA87" s="14">
        <v>261085</v>
      </c>
      <c r="BB87" s="14">
        <v>226460</v>
      </c>
      <c r="BC87" s="14">
        <v>80643</v>
      </c>
      <c r="BD87" s="14">
        <f t="shared" si="14"/>
        <v>2054142</v>
      </c>
      <c r="BE87" s="14">
        <v>122000</v>
      </c>
      <c r="BF87" s="14">
        <v>204748</v>
      </c>
      <c r="BG87" s="14">
        <v>159442</v>
      </c>
      <c r="BH87" s="14">
        <v>290720</v>
      </c>
      <c r="BI87" s="14">
        <v>204549</v>
      </c>
      <c r="BJ87" s="14">
        <v>184435</v>
      </c>
      <c r="BK87" s="14">
        <v>240952</v>
      </c>
      <c r="BL87" s="14">
        <v>263498</v>
      </c>
      <c r="BM87" s="14">
        <v>259990</v>
      </c>
      <c r="BN87" s="14">
        <v>34888</v>
      </c>
      <c r="BO87" s="14">
        <v>0</v>
      </c>
      <c r="BP87" s="14">
        <v>88920</v>
      </c>
      <c r="BQ87" s="14">
        <f t="shared" si="15"/>
        <v>1203919</v>
      </c>
      <c r="BR87" s="14">
        <v>90674</v>
      </c>
      <c r="BS87" s="14">
        <v>170686</v>
      </c>
      <c r="BT87" s="14">
        <v>220860</v>
      </c>
      <c r="BU87" s="14">
        <v>239173</v>
      </c>
      <c r="BV87" s="14">
        <v>257041</v>
      </c>
      <c r="BW87" s="14">
        <v>225485</v>
      </c>
      <c r="BX87" s="14"/>
      <c r="BY87" s="14"/>
      <c r="BZ87" s="14"/>
      <c r="CA87" s="14"/>
      <c r="CB87" s="14"/>
      <c r="CC87" s="14"/>
    </row>
    <row r="88" spans="1:81" x14ac:dyDescent="0.2">
      <c r="A88" s="15" t="s">
        <v>114</v>
      </c>
      <c r="B88" s="15" t="s">
        <v>119</v>
      </c>
      <c r="C88" s="16" t="s">
        <v>78</v>
      </c>
      <c r="D88" s="14">
        <v>2504</v>
      </c>
      <c r="E88" s="14">
        <v>83</v>
      </c>
      <c r="F88" s="14">
        <v>842</v>
      </c>
      <c r="G88" s="14">
        <v>0</v>
      </c>
      <c r="H88" s="14">
        <v>1579</v>
      </c>
      <c r="I88" s="14">
        <v>0</v>
      </c>
      <c r="J88" s="14">
        <v>0</v>
      </c>
      <c r="K88" s="14">
        <v>0</v>
      </c>
      <c r="L88" s="14">
        <v>0</v>
      </c>
      <c r="M88" s="14">
        <v>0</v>
      </c>
      <c r="N88" s="14">
        <v>0</v>
      </c>
      <c r="O88" s="14">
        <v>0</v>
      </c>
      <c r="P88" s="14">
        <v>0</v>
      </c>
      <c r="Q88" s="14">
        <v>0</v>
      </c>
      <c r="R88" s="14">
        <v>0</v>
      </c>
      <c r="S88" s="14">
        <v>0</v>
      </c>
      <c r="T88" s="14">
        <v>0</v>
      </c>
      <c r="U88" s="14">
        <v>0</v>
      </c>
      <c r="V88" s="14">
        <v>0</v>
      </c>
      <c r="W88" s="14">
        <v>0</v>
      </c>
      <c r="X88" s="14">
        <v>0</v>
      </c>
      <c r="Y88" s="14">
        <v>0</v>
      </c>
      <c r="Z88" s="14">
        <v>0</v>
      </c>
      <c r="AA88" s="14">
        <v>0</v>
      </c>
      <c r="AB88" s="14">
        <v>0</v>
      </c>
      <c r="AC88" s="14">
        <v>0</v>
      </c>
      <c r="AD88" s="14">
        <v>22</v>
      </c>
      <c r="AE88" s="14">
        <v>0</v>
      </c>
      <c r="AF88" s="14">
        <v>0</v>
      </c>
      <c r="AG88" s="14">
        <v>0</v>
      </c>
      <c r="AH88" s="14">
        <v>0</v>
      </c>
      <c r="AI88" s="14">
        <v>0</v>
      </c>
      <c r="AJ88" s="14">
        <v>0</v>
      </c>
      <c r="AK88" s="14">
        <v>0</v>
      </c>
      <c r="AL88" s="14">
        <v>22</v>
      </c>
      <c r="AM88" s="14">
        <v>0</v>
      </c>
      <c r="AN88" s="14">
        <v>0</v>
      </c>
      <c r="AO88" s="14">
        <v>0</v>
      </c>
      <c r="AP88" s="14">
        <v>0</v>
      </c>
      <c r="AQ88" s="14">
        <f t="shared" si="13"/>
        <v>0</v>
      </c>
      <c r="AR88" s="14">
        <v>0</v>
      </c>
      <c r="AS88" s="14">
        <v>0</v>
      </c>
      <c r="AT88" s="14">
        <v>0</v>
      </c>
      <c r="AU88" s="14">
        <v>0</v>
      </c>
      <c r="AV88" s="14">
        <v>0</v>
      </c>
      <c r="AW88" s="14">
        <v>0</v>
      </c>
      <c r="AX88" s="14">
        <v>0</v>
      </c>
      <c r="AY88" s="14">
        <v>0</v>
      </c>
      <c r="AZ88" s="14">
        <v>0</v>
      </c>
      <c r="BA88" s="14">
        <v>0</v>
      </c>
      <c r="BB88" s="14">
        <v>0</v>
      </c>
      <c r="BC88" s="14">
        <v>0</v>
      </c>
      <c r="BD88" s="14">
        <f t="shared" si="14"/>
        <v>164</v>
      </c>
      <c r="BE88" s="14">
        <v>0</v>
      </c>
      <c r="BF88" s="14">
        <v>0</v>
      </c>
      <c r="BG88" s="14">
        <v>0</v>
      </c>
      <c r="BH88" s="14">
        <v>0</v>
      </c>
      <c r="BI88" s="14">
        <v>0</v>
      </c>
      <c r="BJ88" s="14">
        <v>0</v>
      </c>
      <c r="BK88" s="14">
        <v>0</v>
      </c>
      <c r="BL88" s="14">
        <v>0</v>
      </c>
      <c r="BM88" s="14">
        <v>0</v>
      </c>
      <c r="BN88" s="14">
        <v>0</v>
      </c>
      <c r="BO88" s="14">
        <v>164</v>
      </c>
      <c r="BP88" s="14">
        <v>0</v>
      </c>
      <c r="BQ88" s="14">
        <f t="shared" si="15"/>
        <v>0</v>
      </c>
      <c r="BR88" s="14" t="s">
        <v>53</v>
      </c>
      <c r="BS88" s="14" t="s">
        <v>53</v>
      </c>
      <c r="BT88" s="14">
        <v>0</v>
      </c>
      <c r="BU88" s="14">
        <v>0</v>
      </c>
      <c r="BV88" s="14">
        <v>0</v>
      </c>
      <c r="BW88" s="14">
        <v>0</v>
      </c>
      <c r="BX88" s="14"/>
      <c r="BY88" s="14"/>
      <c r="BZ88" s="14"/>
      <c r="CA88" s="14"/>
      <c r="CB88" s="14"/>
      <c r="CC88" s="14"/>
    </row>
    <row r="89" spans="1:81" x14ac:dyDescent="0.2">
      <c r="A89" s="15" t="s">
        <v>114</v>
      </c>
      <c r="B89" s="15" t="s">
        <v>119</v>
      </c>
      <c r="C89" s="16" t="s">
        <v>79</v>
      </c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>
        <f t="shared" si="13"/>
        <v>0</v>
      </c>
      <c r="AR89" s="14">
        <v>0</v>
      </c>
      <c r="AS89" s="14">
        <v>0</v>
      </c>
      <c r="AT89" s="14">
        <v>0</v>
      </c>
      <c r="AU89" s="14">
        <v>0</v>
      </c>
      <c r="AV89" s="14">
        <v>0</v>
      </c>
      <c r="AW89" s="14">
        <v>0</v>
      </c>
      <c r="AX89" s="14">
        <v>0</v>
      </c>
      <c r="AY89" s="14">
        <v>0</v>
      </c>
      <c r="AZ89" s="14">
        <v>0</v>
      </c>
      <c r="BA89" s="14">
        <v>0</v>
      </c>
      <c r="BB89" s="14">
        <v>0</v>
      </c>
      <c r="BC89" s="14">
        <v>0</v>
      </c>
      <c r="BD89" s="14">
        <f t="shared" si="14"/>
        <v>0</v>
      </c>
      <c r="BE89" s="14">
        <v>0</v>
      </c>
      <c r="BF89" s="14">
        <v>0</v>
      </c>
      <c r="BG89" s="14">
        <v>0</v>
      </c>
      <c r="BH89" s="14">
        <v>0</v>
      </c>
      <c r="BI89" s="14">
        <v>0</v>
      </c>
      <c r="BJ89" s="14">
        <v>0</v>
      </c>
      <c r="BK89" s="14">
        <v>0</v>
      </c>
      <c r="BL89" s="14">
        <v>0</v>
      </c>
      <c r="BM89" s="14">
        <v>0</v>
      </c>
      <c r="BN89" s="14">
        <v>0</v>
      </c>
      <c r="BO89" s="14">
        <v>0</v>
      </c>
      <c r="BP89" s="14">
        <v>0</v>
      </c>
      <c r="BQ89" s="14">
        <f t="shared" si="15"/>
        <v>0</v>
      </c>
      <c r="BR89" s="14" t="s">
        <v>53</v>
      </c>
      <c r="BS89" s="14" t="s">
        <v>53</v>
      </c>
      <c r="BT89" s="14">
        <v>0</v>
      </c>
      <c r="BU89" s="14">
        <v>0</v>
      </c>
      <c r="BV89" s="14">
        <v>0</v>
      </c>
      <c r="BW89" s="14">
        <v>0</v>
      </c>
      <c r="BX89" s="14"/>
      <c r="BY89" s="14"/>
      <c r="BZ89" s="14"/>
      <c r="CA89" s="14"/>
      <c r="CB89" s="14"/>
      <c r="CC89" s="14"/>
    </row>
    <row r="90" spans="1:81" x14ac:dyDescent="0.2">
      <c r="A90" s="15" t="s">
        <v>116</v>
      </c>
      <c r="B90" s="15" t="s">
        <v>119</v>
      </c>
      <c r="C90" s="16" t="s">
        <v>80</v>
      </c>
      <c r="D90" s="14">
        <v>35025</v>
      </c>
      <c r="E90" s="14">
        <v>2612</v>
      </c>
      <c r="F90" s="14">
        <v>5009</v>
      </c>
      <c r="G90" s="14">
        <v>2874</v>
      </c>
      <c r="H90" s="14">
        <v>3486</v>
      </c>
      <c r="I90" s="14">
        <v>1158</v>
      </c>
      <c r="J90" s="14">
        <v>1164</v>
      </c>
      <c r="K90" s="14">
        <v>4039</v>
      </c>
      <c r="L90" s="14">
        <v>3467</v>
      </c>
      <c r="M90" s="14">
        <v>2319</v>
      </c>
      <c r="N90" s="14">
        <v>4666</v>
      </c>
      <c r="O90" s="14">
        <v>2088</v>
      </c>
      <c r="P90" s="14">
        <v>2143</v>
      </c>
      <c r="Q90" s="14">
        <v>76646</v>
      </c>
      <c r="R90" s="14">
        <v>1043</v>
      </c>
      <c r="S90" s="14">
        <v>2309</v>
      </c>
      <c r="T90" s="14">
        <v>4224</v>
      </c>
      <c r="U90" s="14">
        <v>5683</v>
      </c>
      <c r="V90" s="14">
        <v>7299</v>
      </c>
      <c r="W90" s="14">
        <v>7441</v>
      </c>
      <c r="X90" s="14">
        <v>7633</v>
      </c>
      <c r="Y90" s="14">
        <v>9004</v>
      </c>
      <c r="Z90" s="14">
        <v>8880</v>
      </c>
      <c r="AA90" s="14">
        <v>8750</v>
      </c>
      <c r="AB90" s="14">
        <v>7409</v>
      </c>
      <c r="AC90" s="14">
        <v>6971</v>
      </c>
      <c r="AD90" s="14">
        <v>88898</v>
      </c>
      <c r="AE90" s="14">
        <v>7439</v>
      </c>
      <c r="AF90" s="14">
        <v>4553</v>
      </c>
      <c r="AG90" s="14">
        <v>6732</v>
      </c>
      <c r="AH90" s="14">
        <v>6331</v>
      </c>
      <c r="AI90" s="14">
        <v>9285</v>
      </c>
      <c r="AJ90" s="14">
        <v>9151</v>
      </c>
      <c r="AK90" s="14">
        <v>11051</v>
      </c>
      <c r="AL90" s="14">
        <v>10118</v>
      </c>
      <c r="AM90" s="14">
        <v>5706</v>
      </c>
      <c r="AN90" s="14">
        <v>4859</v>
      </c>
      <c r="AO90" s="14">
        <v>6126</v>
      </c>
      <c r="AP90" s="14">
        <v>7547</v>
      </c>
      <c r="AQ90" s="14">
        <f t="shared" si="13"/>
        <v>81619</v>
      </c>
      <c r="AR90" s="14">
        <v>6947</v>
      </c>
      <c r="AS90" s="14">
        <v>7858</v>
      </c>
      <c r="AT90" s="14">
        <v>3035</v>
      </c>
      <c r="AU90" s="14">
        <v>6104</v>
      </c>
      <c r="AV90" s="14">
        <v>7350</v>
      </c>
      <c r="AW90" s="14">
        <v>10014</v>
      </c>
      <c r="AX90" s="14">
        <v>7700</v>
      </c>
      <c r="AY90" s="14">
        <v>8932</v>
      </c>
      <c r="AZ90" s="14">
        <v>7567</v>
      </c>
      <c r="BA90" s="14">
        <v>9955</v>
      </c>
      <c r="BB90" s="14">
        <v>4971</v>
      </c>
      <c r="BC90" s="14">
        <v>1186</v>
      </c>
      <c r="BD90" s="14">
        <f t="shared" si="14"/>
        <v>42491</v>
      </c>
      <c r="BE90" s="14">
        <v>6817</v>
      </c>
      <c r="BF90" s="14">
        <v>982</v>
      </c>
      <c r="BG90" s="14">
        <v>7868</v>
      </c>
      <c r="BH90" s="14">
        <v>6557</v>
      </c>
      <c r="BI90" s="14">
        <v>1583</v>
      </c>
      <c r="BJ90" s="14">
        <v>2681</v>
      </c>
      <c r="BK90" s="14">
        <v>4200</v>
      </c>
      <c r="BL90" s="14">
        <v>1497</v>
      </c>
      <c r="BM90" s="14">
        <v>1928</v>
      </c>
      <c r="BN90" s="14">
        <v>0</v>
      </c>
      <c r="BO90" s="14">
        <v>3602</v>
      </c>
      <c r="BP90" s="14">
        <v>4776</v>
      </c>
      <c r="BQ90" s="14">
        <f t="shared" si="15"/>
        <v>32507</v>
      </c>
      <c r="BR90" s="14">
        <v>3569</v>
      </c>
      <c r="BS90" s="14">
        <v>1165</v>
      </c>
      <c r="BT90" s="14">
        <v>6561</v>
      </c>
      <c r="BU90" s="14">
        <v>5265</v>
      </c>
      <c r="BV90" s="14">
        <v>8892</v>
      </c>
      <c r="BW90" s="14">
        <v>7055</v>
      </c>
      <c r="BX90" s="14"/>
      <c r="BY90" s="14"/>
      <c r="BZ90" s="14"/>
      <c r="CA90" s="14"/>
      <c r="CB90" s="14"/>
      <c r="CC90" s="14"/>
    </row>
    <row r="91" spans="1:81" x14ac:dyDescent="0.2">
      <c r="A91" s="22" t="s">
        <v>117</v>
      </c>
      <c r="B91" s="22" t="s">
        <v>119</v>
      </c>
      <c r="C91" s="23" t="s">
        <v>82</v>
      </c>
      <c r="D91" s="24">
        <v>3330407</v>
      </c>
      <c r="E91" s="24">
        <v>245291</v>
      </c>
      <c r="F91" s="24">
        <v>280882</v>
      </c>
      <c r="G91" s="24">
        <v>294064</v>
      </c>
      <c r="H91" s="24">
        <v>269532</v>
      </c>
      <c r="I91" s="24">
        <v>271717</v>
      </c>
      <c r="J91" s="24">
        <v>292237</v>
      </c>
      <c r="K91" s="24">
        <v>300248</v>
      </c>
      <c r="L91" s="24">
        <v>301858</v>
      </c>
      <c r="M91" s="24">
        <v>283621</v>
      </c>
      <c r="N91" s="24">
        <v>288648</v>
      </c>
      <c r="O91" s="24">
        <v>269579</v>
      </c>
      <c r="P91" s="24">
        <v>232730</v>
      </c>
      <c r="Q91" s="24">
        <v>3418571</v>
      </c>
      <c r="R91" s="24">
        <v>247354</v>
      </c>
      <c r="S91" s="24">
        <v>229652</v>
      </c>
      <c r="T91" s="24">
        <v>254237</v>
      </c>
      <c r="U91" s="24">
        <v>241363</v>
      </c>
      <c r="V91" s="24">
        <v>273906</v>
      </c>
      <c r="W91" s="24">
        <v>261336</v>
      </c>
      <c r="X91" s="24">
        <v>328932</v>
      </c>
      <c r="Y91" s="24">
        <v>334532</v>
      </c>
      <c r="Z91" s="24">
        <v>329464</v>
      </c>
      <c r="AA91" s="24">
        <v>351464</v>
      </c>
      <c r="AB91" s="24">
        <v>290241</v>
      </c>
      <c r="AC91" s="24">
        <v>276090</v>
      </c>
      <c r="AD91" s="24">
        <v>3315739</v>
      </c>
      <c r="AE91" s="24">
        <v>263429</v>
      </c>
      <c r="AF91" s="24">
        <v>286309</v>
      </c>
      <c r="AG91" s="24">
        <v>305231</v>
      </c>
      <c r="AH91" s="24">
        <v>256039</v>
      </c>
      <c r="AI91" s="24">
        <v>245282</v>
      </c>
      <c r="AJ91" s="24">
        <v>276261</v>
      </c>
      <c r="AK91" s="24">
        <v>295019</v>
      </c>
      <c r="AL91" s="24">
        <v>290274</v>
      </c>
      <c r="AM91" s="24">
        <v>282039</v>
      </c>
      <c r="AN91" s="24">
        <v>280039</v>
      </c>
      <c r="AO91" s="24">
        <v>265962</v>
      </c>
      <c r="AP91" s="24">
        <v>269855</v>
      </c>
      <c r="AQ91" s="24">
        <f t="shared" si="13"/>
        <v>3593531</v>
      </c>
      <c r="AR91" s="24">
        <v>271747</v>
      </c>
      <c r="AS91" s="24">
        <v>272492</v>
      </c>
      <c r="AT91" s="24">
        <v>287422</v>
      </c>
      <c r="AU91" s="24">
        <v>305569</v>
      </c>
      <c r="AV91" s="24">
        <v>301968</v>
      </c>
      <c r="AW91" s="24">
        <v>302250</v>
      </c>
      <c r="AX91" s="24">
        <v>321621</v>
      </c>
      <c r="AY91" s="24">
        <v>330035</v>
      </c>
      <c r="AZ91" s="24">
        <v>305886</v>
      </c>
      <c r="BA91" s="24">
        <v>325286</v>
      </c>
      <c r="BB91" s="24">
        <v>288994</v>
      </c>
      <c r="BC91" s="24">
        <v>280261</v>
      </c>
      <c r="BD91" s="24">
        <f t="shared" si="14"/>
        <v>2968324</v>
      </c>
      <c r="BE91" s="24">
        <v>280787</v>
      </c>
      <c r="BF91" s="24">
        <v>276657</v>
      </c>
      <c r="BG91" s="24">
        <v>172076</v>
      </c>
      <c r="BH91" s="24">
        <v>200985</v>
      </c>
      <c r="BI91" s="24">
        <v>225547</v>
      </c>
      <c r="BJ91" s="24">
        <v>246580</v>
      </c>
      <c r="BK91" s="24">
        <v>259773</v>
      </c>
      <c r="BL91" s="24">
        <v>256766</v>
      </c>
      <c r="BM91" s="24">
        <v>262115</v>
      </c>
      <c r="BN91" s="24">
        <v>276702</v>
      </c>
      <c r="BO91" s="24">
        <v>268245</v>
      </c>
      <c r="BP91" s="24">
        <v>242091</v>
      </c>
      <c r="BQ91" s="24">
        <f t="shared" si="15"/>
        <v>1585739</v>
      </c>
      <c r="BR91" s="24">
        <v>259873</v>
      </c>
      <c r="BS91" s="24">
        <v>266788</v>
      </c>
      <c r="BT91" s="24">
        <v>272177</v>
      </c>
      <c r="BU91" s="24">
        <v>247654</v>
      </c>
      <c r="BV91" s="24">
        <v>281951</v>
      </c>
      <c r="BW91" s="24">
        <v>257296</v>
      </c>
      <c r="BX91" s="24"/>
      <c r="BY91" s="24"/>
      <c r="BZ91" s="24"/>
      <c r="CA91" s="24"/>
      <c r="CB91" s="24"/>
      <c r="CC91" s="24"/>
    </row>
    <row r="92" spans="1:81" x14ac:dyDescent="0.2">
      <c r="A92" s="22"/>
      <c r="B92" s="22" t="s">
        <v>119</v>
      </c>
      <c r="C92" s="23" t="s">
        <v>83</v>
      </c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>
        <v>0</v>
      </c>
      <c r="AS92" s="24">
        <v>0</v>
      </c>
      <c r="AT92" s="24">
        <v>0</v>
      </c>
      <c r="AU92" s="24">
        <v>0</v>
      </c>
      <c r="AV92" s="24">
        <v>0</v>
      </c>
      <c r="AW92" s="24">
        <v>0</v>
      </c>
      <c r="AX92" s="24">
        <v>0</v>
      </c>
      <c r="AY92" s="24">
        <v>0</v>
      </c>
      <c r="AZ92" s="24">
        <v>0</v>
      </c>
      <c r="BA92" s="24">
        <v>0</v>
      </c>
      <c r="BB92" s="24">
        <v>0</v>
      </c>
      <c r="BC92" s="24">
        <v>0</v>
      </c>
      <c r="BD92" s="24">
        <f t="shared" si="14"/>
        <v>0</v>
      </c>
      <c r="BE92" s="24">
        <v>0</v>
      </c>
      <c r="BF92" s="24">
        <v>0</v>
      </c>
      <c r="BG92" s="24">
        <v>0</v>
      </c>
      <c r="BH92" s="24">
        <v>0</v>
      </c>
      <c r="BI92" s="24">
        <v>0</v>
      </c>
      <c r="BJ92" s="24">
        <v>0</v>
      </c>
      <c r="BK92" s="24">
        <v>0</v>
      </c>
      <c r="BL92" s="24">
        <v>0</v>
      </c>
      <c r="BM92" s="24">
        <v>0</v>
      </c>
      <c r="BN92" s="24">
        <v>0</v>
      </c>
      <c r="BO92" s="24">
        <v>0</v>
      </c>
      <c r="BP92" s="24">
        <v>0</v>
      </c>
      <c r="BQ92" s="24">
        <f t="shared" si="15"/>
        <v>0</v>
      </c>
      <c r="BR92" s="24" t="s">
        <v>53</v>
      </c>
      <c r="BS92" s="24" t="s">
        <v>53</v>
      </c>
      <c r="BT92" s="24">
        <v>0</v>
      </c>
      <c r="BU92" s="24">
        <v>0</v>
      </c>
      <c r="BV92" s="24">
        <v>0</v>
      </c>
      <c r="BW92" s="24">
        <v>0</v>
      </c>
      <c r="BX92" s="24"/>
      <c r="BY92" s="24"/>
      <c r="BZ92" s="24"/>
      <c r="CA92" s="24"/>
      <c r="CB92" s="24"/>
      <c r="CC92" s="24"/>
    </row>
    <row r="93" spans="1:81" x14ac:dyDescent="0.2">
      <c r="AW93" s="13">
        <v>0</v>
      </c>
      <c r="AX93" s="13">
        <v>0</v>
      </c>
      <c r="BE93" s="13">
        <v>0</v>
      </c>
      <c r="BF93" s="13">
        <v>0</v>
      </c>
      <c r="BG93" s="14">
        <v>0</v>
      </c>
      <c r="BH93" s="14">
        <v>0</v>
      </c>
      <c r="BI93" s="14">
        <v>0</v>
      </c>
      <c r="BJ93" s="14">
        <v>0</v>
      </c>
      <c r="BK93" s="14">
        <v>0</v>
      </c>
      <c r="BL93" s="14">
        <v>0</v>
      </c>
      <c r="BM93" s="14">
        <v>0</v>
      </c>
      <c r="BN93" s="14">
        <v>0</v>
      </c>
      <c r="BO93" s="14">
        <v>0</v>
      </c>
      <c r="BW93" s="13" t="s">
        <v>222</v>
      </c>
    </row>
    <row r="94" spans="1:81" x14ac:dyDescent="0.2">
      <c r="BW94" s="13" t="s">
        <v>222</v>
      </c>
    </row>
    <row r="95" spans="1:81" x14ac:dyDescent="0.2">
      <c r="BW95" s="13" t="s">
        <v>222</v>
      </c>
    </row>
    <row r="96" spans="1:81" x14ac:dyDescent="0.2">
      <c r="BW96" s="13" t="s">
        <v>222</v>
      </c>
    </row>
    <row r="97" spans="75:75" x14ac:dyDescent="0.2">
      <c r="BW97" s="13" t="s">
        <v>222</v>
      </c>
    </row>
    <row r="98" spans="75:75" x14ac:dyDescent="0.2">
      <c r="BW98" s="13" t="s">
        <v>222</v>
      </c>
    </row>
    <row r="99" spans="75:75" x14ac:dyDescent="0.2">
      <c r="BW99" s="13" t="s">
        <v>222</v>
      </c>
    </row>
    <row r="100" spans="75:75" x14ac:dyDescent="0.2">
      <c r="BW100" s="13" t="s">
        <v>222</v>
      </c>
    </row>
  </sheetData>
  <autoFilter ref="A14:BC93" xr:uid="{00000000-0009-0000-0000-000003000000}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ilha5">
    <tabColor rgb="FFFF0000"/>
  </sheetPr>
  <dimension ref="A1:CA17"/>
  <sheetViews>
    <sheetView showGridLines="0" workbookViewId="0">
      <pane xSplit="2" ySplit="9" topLeftCell="BI10" activePane="bottomRight" state="frozen"/>
      <selection activeCell="BP23" sqref="BP23"/>
      <selection pane="topRight" activeCell="BP23" sqref="BP23"/>
      <selection pane="bottomLeft" activeCell="BP23" sqref="BP23"/>
      <selection pane="bottomRight"/>
    </sheetView>
  </sheetViews>
  <sheetFormatPr defaultColWidth="9.140625" defaultRowHeight="11.25" x14ac:dyDescent="0.2"/>
  <cols>
    <col min="1" max="1" width="20.7109375" style="13" customWidth="1"/>
    <col min="2" max="2" width="19.85546875" style="13" customWidth="1"/>
    <col min="3" max="48" width="9.7109375" style="13" customWidth="1"/>
    <col min="49" max="54" width="12.7109375" style="13" customWidth="1"/>
    <col min="55" max="64" width="9.140625" style="13"/>
    <col min="65" max="66" width="10" style="13" bestFit="1" customWidth="1"/>
    <col min="67" max="67" width="9.85546875" style="13" bestFit="1" customWidth="1"/>
    <col min="68" max="16384" width="9.140625" style="13"/>
  </cols>
  <sheetData>
    <row r="1" spans="1:79" ht="11.25" customHeight="1" x14ac:dyDescent="0.2">
      <c r="A1" s="13" t="s">
        <v>0</v>
      </c>
      <c r="B1" s="13" t="s">
        <v>121</v>
      </c>
    </row>
    <row r="2" spans="1:79" ht="11.25" customHeight="1" x14ac:dyDescent="0.2">
      <c r="A2" s="13" t="s">
        <v>122</v>
      </c>
      <c r="B2" s="13" t="s">
        <v>123</v>
      </c>
    </row>
    <row r="3" spans="1:79" ht="11.25" customHeight="1" x14ac:dyDescent="0.2">
      <c r="A3" s="13" t="s">
        <v>4</v>
      </c>
    </row>
    <row r="4" spans="1:79" ht="11.25" customHeight="1" x14ac:dyDescent="0.2">
      <c r="A4" s="13" t="s">
        <v>124</v>
      </c>
      <c r="B4" s="13" t="s">
        <v>125</v>
      </c>
    </row>
    <row r="5" spans="1:79" ht="11.25" customHeight="1" x14ac:dyDescent="0.2">
      <c r="A5" s="13" t="s">
        <v>126</v>
      </c>
      <c r="B5" s="13" t="s">
        <v>127</v>
      </c>
    </row>
    <row r="6" spans="1:79" ht="11.25" customHeight="1" x14ac:dyDescent="0.2">
      <c r="A6" s="13" t="s">
        <v>128</v>
      </c>
      <c r="B6" s="13" t="s">
        <v>129</v>
      </c>
    </row>
    <row r="7" spans="1:79" ht="11.25" customHeight="1" x14ac:dyDescent="0.2"/>
    <row r="8" spans="1:79" ht="11.25" customHeight="1" x14ac:dyDescent="0.25">
      <c r="B8" t="s">
        <v>22</v>
      </c>
      <c r="C8" t="s">
        <v>22</v>
      </c>
      <c r="D8" t="s">
        <v>22</v>
      </c>
      <c r="E8" t="s">
        <v>22</v>
      </c>
      <c r="F8" t="s">
        <v>22</v>
      </c>
      <c r="G8" t="s">
        <v>22</v>
      </c>
      <c r="H8" t="s">
        <v>22</v>
      </c>
      <c r="I8" t="s">
        <v>22</v>
      </c>
      <c r="J8" t="s">
        <v>22</v>
      </c>
      <c r="K8" t="s">
        <v>22</v>
      </c>
      <c r="L8" t="s">
        <v>22</v>
      </c>
      <c r="M8" t="s">
        <v>22</v>
      </c>
      <c r="N8" t="s">
        <v>22</v>
      </c>
      <c r="O8" t="s">
        <v>23</v>
      </c>
      <c r="P8" t="s">
        <v>23</v>
      </c>
      <c r="Q8" t="s">
        <v>23</v>
      </c>
      <c r="R8" t="s">
        <v>23</v>
      </c>
      <c r="S8" t="s">
        <v>23</v>
      </c>
      <c r="T8" t="s">
        <v>23</v>
      </c>
      <c r="U8" t="s">
        <v>23</v>
      </c>
      <c r="V8" t="s">
        <v>23</v>
      </c>
      <c r="W8" t="s">
        <v>23</v>
      </c>
      <c r="X8" t="s">
        <v>23</v>
      </c>
      <c r="Y8" t="s">
        <v>23</v>
      </c>
      <c r="Z8" t="s">
        <v>23</v>
      </c>
      <c r="AA8" t="s">
        <v>23</v>
      </c>
      <c r="AB8" t="s">
        <v>24</v>
      </c>
      <c r="AC8" t="s">
        <v>24</v>
      </c>
      <c r="AD8" t="s">
        <v>24</v>
      </c>
      <c r="AE8" t="s">
        <v>24</v>
      </c>
      <c r="AF8" t="s">
        <v>24</v>
      </c>
      <c r="AG8" t="s">
        <v>24</v>
      </c>
      <c r="AH8" t="s">
        <v>24</v>
      </c>
      <c r="AI8" t="s">
        <v>24</v>
      </c>
      <c r="AJ8" t="s">
        <v>24</v>
      </c>
      <c r="AK8" t="s">
        <v>24</v>
      </c>
      <c r="AL8" t="s">
        <v>24</v>
      </c>
      <c r="AM8" t="s">
        <v>24</v>
      </c>
      <c r="AN8" t="s">
        <v>24</v>
      </c>
      <c r="AO8" t="s">
        <v>5</v>
      </c>
      <c r="AP8" t="s">
        <v>5</v>
      </c>
      <c r="AQ8" t="s">
        <v>5</v>
      </c>
      <c r="AR8" t="s">
        <v>5</v>
      </c>
      <c r="AS8" t="s">
        <v>5</v>
      </c>
      <c r="AT8" t="s">
        <v>5</v>
      </c>
      <c r="AU8" t="s">
        <v>5</v>
      </c>
      <c r="AV8" t="s">
        <v>5</v>
      </c>
      <c r="AW8" t="s">
        <v>5</v>
      </c>
      <c r="AX8" t="s">
        <v>5</v>
      </c>
      <c r="AY8" t="s">
        <v>5</v>
      </c>
      <c r="AZ8" t="s">
        <v>5</v>
      </c>
      <c r="BA8" t="s">
        <v>5</v>
      </c>
      <c r="BB8">
        <v>2020</v>
      </c>
      <c r="BC8">
        <v>2020</v>
      </c>
      <c r="BD8">
        <v>2020</v>
      </c>
      <c r="BE8">
        <v>2020</v>
      </c>
      <c r="BF8">
        <v>2020</v>
      </c>
      <c r="BG8">
        <v>2020</v>
      </c>
      <c r="BH8">
        <v>2020</v>
      </c>
      <c r="BI8">
        <v>2020</v>
      </c>
      <c r="BJ8">
        <v>2020</v>
      </c>
      <c r="BK8">
        <v>2020</v>
      </c>
      <c r="BL8">
        <v>2020</v>
      </c>
      <c r="BM8">
        <v>2020</v>
      </c>
      <c r="BN8">
        <v>2020</v>
      </c>
      <c r="BO8">
        <v>2021</v>
      </c>
      <c r="BP8">
        <v>2021</v>
      </c>
      <c r="BQ8">
        <v>2021</v>
      </c>
      <c r="BR8">
        <v>2021</v>
      </c>
      <c r="BS8">
        <v>2021</v>
      </c>
      <c r="BT8">
        <v>2021</v>
      </c>
      <c r="BU8">
        <v>2021</v>
      </c>
      <c r="BV8">
        <v>2021</v>
      </c>
      <c r="BW8">
        <v>2021</v>
      </c>
      <c r="BX8">
        <v>2021</v>
      </c>
      <c r="BY8">
        <v>2021</v>
      </c>
      <c r="BZ8">
        <v>2021</v>
      </c>
      <c r="CA8">
        <v>2021</v>
      </c>
    </row>
    <row r="9" spans="1:79" ht="11.25" customHeight="1" x14ac:dyDescent="0.2">
      <c r="A9" s="17"/>
      <c r="B9" s="17" t="s">
        <v>28</v>
      </c>
      <c r="C9" s="17" t="s">
        <v>29</v>
      </c>
      <c r="D9" s="17" t="s">
        <v>30</v>
      </c>
      <c r="E9" s="17" t="s">
        <v>31</v>
      </c>
      <c r="F9" s="17" t="s">
        <v>32</v>
      </c>
      <c r="G9" s="17" t="s">
        <v>33</v>
      </c>
      <c r="H9" s="17" t="s">
        <v>34</v>
      </c>
      <c r="I9" s="17" t="s">
        <v>35</v>
      </c>
      <c r="J9" s="17" t="s">
        <v>36</v>
      </c>
      <c r="K9" s="17" t="s">
        <v>37</v>
      </c>
      <c r="L9" s="17" t="s">
        <v>38</v>
      </c>
      <c r="M9" s="17" t="s">
        <v>39</v>
      </c>
      <c r="N9" s="17" t="s">
        <v>40</v>
      </c>
      <c r="O9" s="17" t="s">
        <v>28</v>
      </c>
      <c r="P9" s="17" t="s">
        <v>29</v>
      </c>
      <c r="Q9" s="17" t="s">
        <v>30</v>
      </c>
      <c r="R9" s="17" t="s">
        <v>31</v>
      </c>
      <c r="S9" s="17" t="s">
        <v>32</v>
      </c>
      <c r="T9" s="17" t="s">
        <v>33</v>
      </c>
      <c r="U9" s="17" t="s">
        <v>34</v>
      </c>
      <c r="V9" s="17" t="s">
        <v>35</v>
      </c>
      <c r="W9" s="17" t="s">
        <v>36</v>
      </c>
      <c r="X9" s="17" t="s">
        <v>37</v>
      </c>
      <c r="Y9" s="17" t="s">
        <v>38</v>
      </c>
      <c r="Z9" s="17" t="s">
        <v>39</v>
      </c>
      <c r="AA9" s="17" t="s">
        <v>40</v>
      </c>
      <c r="AB9" s="17" t="s">
        <v>28</v>
      </c>
      <c r="AC9" s="17" t="s">
        <v>29</v>
      </c>
      <c r="AD9" s="17" t="s">
        <v>30</v>
      </c>
      <c r="AE9" s="17" t="s">
        <v>31</v>
      </c>
      <c r="AF9" s="17" t="s">
        <v>32</v>
      </c>
      <c r="AG9" s="17" t="s">
        <v>33</v>
      </c>
      <c r="AH9" s="17" t="s">
        <v>34</v>
      </c>
      <c r="AI9" s="17" t="s">
        <v>35</v>
      </c>
      <c r="AJ9" s="17" t="s">
        <v>36</v>
      </c>
      <c r="AK9" s="17" t="s">
        <v>37</v>
      </c>
      <c r="AL9" s="17" t="s">
        <v>38</v>
      </c>
      <c r="AM9" s="17" t="s">
        <v>39</v>
      </c>
      <c r="AN9" s="17" t="s">
        <v>40</v>
      </c>
      <c r="AO9" s="17" t="s">
        <v>28</v>
      </c>
      <c r="AP9" s="17" t="s">
        <v>29</v>
      </c>
      <c r="AQ9" s="17" t="s">
        <v>30</v>
      </c>
      <c r="AR9" s="17" t="s">
        <v>31</v>
      </c>
      <c r="AS9" s="17" t="s">
        <v>32</v>
      </c>
      <c r="AT9" s="17" t="s">
        <v>33</v>
      </c>
      <c r="AU9" s="17" t="s">
        <v>34</v>
      </c>
      <c r="AV9" s="17" t="s">
        <v>35</v>
      </c>
      <c r="AW9" s="17" t="s">
        <v>36</v>
      </c>
      <c r="AX9" s="17" t="s">
        <v>37</v>
      </c>
      <c r="AY9" s="17" t="s">
        <v>38</v>
      </c>
      <c r="AZ9" s="17" t="s">
        <v>39</v>
      </c>
      <c r="BA9" s="17" t="s">
        <v>40</v>
      </c>
      <c r="BB9" s="17" t="s">
        <v>28</v>
      </c>
      <c r="BC9" s="17" t="s">
        <v>29</v>
      </c>
      <c r="BD9" s="17" t="s">
        <v>30</v>
      </c>
      <c r="BE9" s="17" t="s">
        <v>31</v>
      </c>
      <c r="BF9" s="17" t="s">
        <v>32</v>
      </c>
      <c r="BG9" s="17" t="s">
        <v>33</v>
      </c>
      <c r="BH9" s="17" t="s">
        <v>34</v>
      </c>
      <c r="BI9" s="17" t="s">
        <v>35</v>
      </c>
      <c r="BJ9" s="17" t="s">
        <v>36</v>
      </c>
      <c r="BK9" s="17" t="s">
        <v>37</v>
      </c>
      <c r="BL9" s="17" t="s">
        <v>38</v>
      </c>
      <c r="BM9" s="17" t="s">
        <v>39</v>
      </c>
      <c r="BN9" s="17" t="s">
        <v>40</v>
      </c>
      <c r="BO9" s="17" t="s">
        <v>28</v>
      </c>
      <c r="BP9" s="17" t="s">
        <v>29</v>
      </c>
      <c r="BQ9" s="17" t="s">
        <v>30</v>
      </c>
      <c r="BR9" s="17" t="s">
        <v>31</v>
      </c>
      <c r="BS9" s="17" t="s">
        <v>32</v>
      </c>
      <c r="BT9" s="17" t="s">
        <v>33</v>
      </c>
      <c r="BU9" s="17" t="s">
        <v>34</v>
      </c>
      <c r="BV9" s="17" t="s">
        <v>35</v>
      </c>
      <c r="BW9" s="17" t="s">
        <v>36</v>
      </c>
      <c r="BX9" s="17" t="s">
        <v>37</v>
      </c>
      <c r="BY9" s="17" t="s">
        <v>38</v>
      </c>
      <c r="BZ9" s="17" t="s">
        <v>39</v>
      </c>
      <c r="CA9" s="17" t="s">
        <v>40</v>
      </c>
    </row>
    <row r="10" spans="1:79" ht="11.25" customHeight="1" x14ac:dyDescent="0.25">
      <c r="A10" s="16" t="s">
        <v>130</v>
      </c>
      <c r="B10" s="26">
        <v>13113696.545</v>
      </c>
      <c r="C10" s="26">
        <v>563944</v>
      </c>
      <c r="D10" s="26">
        <v>1034725.1459999999</v>
      </c>
      <c r="E10" s="26">
        <v>1256287.5680000002</v>
      </c>
      <c r="F10" s="26">
        <v>790290.902</v>
      </c>
      <c r="G10" s="26">
        <v>1385839.7860000001</v>
      </c>
      <c r="H10" s="26">
        <v>1337228.4069999999</v>
      </c>
      <c r="I10" s="26">
        <v>1446591.523</v>
      </c>
      <c r="J10" s="26">
        <v>1370670.8829999999</v>
      </c>
      <c r="K10" s="26">
        <v>1335441.5190000001</v>
      </c>
      <c r="L10" s="26">
        <v>1002999.902</v>
      </c>
      <c r="M10" s="26">
        <v>991273.00100000005</v>
      </c>
      <c r="N10" s="26">
        <v>598403.90800000005</v>
      </c>
      <c r="O10" s="26">
        <v>13133264.848999999</v>
      </c>
      <c r="P10" s="26">
        <v>448691.78600000002</v>
      </c>
      <c r="Q10" s="26">
        <v>990337.674</v>
      </c>
      <c r="R10" s="26">
        <v>1062339.5279999999</v>
      </c>
      <c r="S10" s="26">
        <v>728499.34499999997</v>
      </c>
      <c r="T10" s="26">
        <v>1386043.21</v>
      </c>
      <c r="U10" s="26">
        <v>1177130.196</v>
      </c>
      <c r="V10" s="26">
        <v>1198897.24</v>
      </c>
      <c r="W10" s="26">
        <v>1305722.574</v>
      </c>
      <c r="X10" s="26">
        <v>1462392.844</v>
      </c>
      <c r="Y10" s="26">
        <v>1422848.6189999999</v>
      </c>
      <c r="Z10" s="26">
        <v>1202030.622</v>
      </c>
      <c r="AA10" s="26">
        <v>748331.21099999989</v>
      </c>
      <c r="AB10" s="26">
        <v>11400536.983000001</v>
      </c>
      <c r="AC10" s="26">
        <v>575252.29800000007</v>
      </c>
      <c r="AD10" s="26">
        <v>894197.076</v>
      </c>
      <c r="AE10" s="26">
        <v>1004462.753</v>
      </c>
      <c r="AF10" s="26">
        <v>770344.61599999992</v>
      </c>
      <c r="AG10" s="26">
        <v>860548.32499999995</v>
      </c>
      <c r="AH10" s="26">
        <v>1041464.306</v>
      </c>
      <c r="AI10" s="26">
        <v>1139332.7390000001</v>
      </c>
      <c r="AJ10" s="26">
        <v>1028650.6129999999</v>
      </c>
      <c r="AK10" s="26">
        <v>1300371.0419999999</v>
      </c>
      <c r="AL10" s="26">
        <v>578963.42099999997</v>
      </c>
      <c r="AM10" s="26">
        <v>1127285.017</v>
      </c>
      <c r="AN10" s="26">
        <v>1079664.777</v>
      </c>
      <c r="AO10" s="26">
        <v>4324663.4369999999</v>
      </c>
      <c r="AP10" s="26">
        <v>849241.55</v>
      </c>
      <c r="AQ10" s="26">
        <v>848437.08</v>
      </c>
      <c r="AR10" s="26">
        <v>1122643.1399999999</v>
      </c>
      <c r="AS10" s="26">
        <v>820902.33</v>
      </c>
      <c r="AT10" s="26">
        <v>683439.34</v>
      </c>
      <c r="AU10" s="26">
        <v>1123125.53</v>
      </c>
      <c r="AV10" s="27">
        <v>1175676.93</v>
      </c>
      <c r="AW10" s="27">
        <v>971107.51</v>
      </c>
      <c r="AX10" s="14">
        <v>953165.34</v>
      </c>
      <c r="AY10" s="14">
        <v>1148336.92</v>
      </c>
      <c r="AZ10" s="14">
        <v>766630.91</v>
      </c>
      <c r="BA10" s="14">
        <v>750420.47</v>
      </c>
      <c r="BB10" s="14">
        <f t="shared" ref="BB10:BB11" si="0">SUM(BC10:BN10)</f>
        <v>14446644.41</v>
      </c>
      <c r="BC10" s="14">
        <v>593457.99</v>
      </c>
      <c r="BD10" s="14">
        <v>844553.29</v>
      </c>
      <c r="BE10" s="14">
        <v>1106753.32</v>
      </c>
      <c r="BF10" s="14">
        <v>1257871.44</v>
      </c>
      <c r="BG10" s="14">
        <v>1654912.33</v>
      </c>
      <c r="BH10" s="14">
        <v>1210769.76</v>
      </c>
      <c r="BI10" s="14">
        <v>1452716.87</v>
      </c>
      <c r="BJ10" s="14">
        <v>1502891.89</v>
      </c>
      <c r="BK10" s="14">
        <v>1289811.29</v>
      </c>
      <c r="BL10" s="14">
        <v>1181065.33</v>
      </c>
      <c r="BM10" s="14">
        <v>1208736.76</v>
      </c>
      <c r="BN10" s="14">
        <v>1143104.1399999999</v>
      </c>
      <c r="BO10" s="14">
        <f t="shared" ref="BO10:BO11" si="1">SUM(BP10:CA10)</f>
        <v>6500606.9179999996</v>
      </c>
      <c r="BP10" s="14">
        <v>644082</v>
      </c>
      <c r="BQ10" s="14">
        <v>845289.09</v>
      </c>
      <c r="BR10" s="14">
        <v>1374488.48</v>
      </c>
      <c r="BS10" s="14">
        <v>1178864.8700000001</v>
      </c>
      <c r="BT10" s="14">
        <v>1286065.6000000001</v>
      </c>
      <c r="BU10" s="14">
        <v>1171816.878</v>
      </c>
      <c r="BV10" s="14"/>
      <c r="BW10" s="14"/>
      <c r="BX10" s="14"/>
      <c r="BY10" s="14"/>
      <c r="BZ10" s="14"/>
      <c r="CA10" s="14"/>
    </row>
    <row r="11" spans="1:79" ht="11.25" customHeight="1" x14ac:dyDescent="0.25">
      <c r="A11" s="16" t="s">
        <v>131</v>
      </c>
      <c r="B11" s="26">
        <v>6597615.3770000003</v>
      </c>
      <c r="C11" s="26">
        <v>729098.674</v>
      </c>
      <c r="D11" s="26">
        <v>1067798.1090000002</v>
      </c>
      <c r="E11" s="26">
        <v>886893</v>
      </c>
      <c r="F11" s="26">
        <v>179879.81</v>
      </c>
      <c r="G11" s="26">
        <v>429345.06</v>
      </c>
      <c r="H11" s="26">
        <v>573343.86</v>
      </c>
      <c r="I11" s="26">
        <v>466912.41899999976</v>
      </c>
      <c r="J11" s="26">
        <v>531465.8069999998</v>
      </c>
      <c r="K11" s="26">
        <v>496566.522</v>
      </c>
      <c r="L11" s="26">
        <v>561482.28700000001</v>
      </c>
      <c r="M11" s="26">
        <v>420731.00800000026</v>
      </c>
      <c r="N11" s="26">
        <v>254098.82099999997</v>
      </c>
      <c r="O11" s="26">
        <v>4524385.0949999997</v>
      </c>
      <c r="P11" s="26">
        <v>213886.75</v>
      </c>
      <c r="Q11" s="26">
        <v>340748.69999999995</v>
      </c>
      <c r="R11" s="26">
        <v>306416.54399999999</v>
      </c>
      <c r="S11" s="26">
        <v>241595.91900000005</v>
      </c>
      <c r="T11" s="26">
        <v>533248.44799999997</v>
      </c>
      <c r="U11" s="26">
        <v>538287.74500000011</v>
      </c>
      <c r="V11" s="26">
        <v>399640.13400000019</v>
      </c>
      <c r="W11" s="26">
        <v>433390.75900000008</v>
      </c>
      <c r="X11" s="26">
        <v>475429.10099999985</v>
      </c>
      <c r="Y11" s="26">
        <v>451944.66299999971</v>
      </c>
      <c r="Z11" s="26">
        <v>371503.63100000017</v>
      </c>
      <c r="AA11" s="26">
        <v>218292.70100000006</v>
      </c>
      <c r="AB11" s="26">
        <v>4674213.1320000002</v>
      </c>
      <c r="AC11" s="26">
        <v>284314.97499999992</v>
      </c>
      <c r="AD11" s="26">
        <v>312541.01500000001</v>
      </c>
      <c r="AE11" s="26">
        <v>509326.77500000014</v>
      </c>
      <c r="AF11" s="26">
        <v>240087.12500000006</v>
      </c>
      <c r="AG11" s="26">
        <v>540742.77899999963</v>
      </c>
      <c r="AH11" s="26">
        <v>683712.64600000018</v>
      </c>
      <c r="AI11" s="26">
        <v>440177.74200000009</v>
      </c>
      <c r="AJ11" s="26">
        <v>337175.1719999999</v>
      </c>
      <c r="AK11" s="26">
        <v>457198.56999999989</v>
      </c>
      <c r="AL11" s="26">
        <v>356704.25999999995</v>
      </c>
      <c r="AM11" s="26">
        <v>262020.19400000013</v>
      </c>
      <c r="AN11" s="26">
        <v>250211.87899999999</v>
      </c>
      <c r="AO11" s="26">
        <v>1949337.477</v>
      </c>
      <c r="AP11" s="26">
        <v>366343.1</v>
      </c>
      <c r="AQ11" s="26">
        <v>414353.01</v>
      </c>
      <c r="AR11" s="26">
        <v>466174.81</v>
      </c>
      <c r="AS11" s="26">
        <v>274827.18</v>
      </c>
      <c r="AT11" s="26">
        <v>427639.39</v>
      </c>
      <c r="AU11" s="26">
        <v>383778.44</v>
      </c>
      <c r="AV11" s="27">
        <v>266765.15999999997</v>
      </c>
      <c r="AW11" s="27">
        <v>366021.46</v>
      </c>
      <c r="AX11" s="14">
        <v>365693.81</v>
      </c>
      <c r="AY11" s="14">
        <v>353079.76</v>
      </c>
      <c r="AZ11" s="14">
        <v>287010.44</v>
      </c>
      <c r="BA11" s="14">
        <v>363545.98</v>
      </c>
      <c r="BB11" s="14">
        <f t="shared" si="0"/>
        <v>7033324.7000000002</v>
      </c>
      <c r="BC11" s="14">
        <v>389622.68</v>
      </c>
      <c r="BD11" s="14">
        <v>440347.27</v>
      </c>
      <c r="BE11" s="14">
        <v>316390.77</v>
      </c>
      <c r="BF11" s="14">
        <v>472887.97</v>
      </c>
      <c r="BG11" s="14">
        <v>562335.17000000004</v>
      </c>
      <c r="BH11" s="14">
        <v>561169.1</v>
      </c>
      <c r="BI11" s="14">
        <v>581302.34</v>
      </c>
      <c r="BJ11" s="14">
        <v>725888.95</v>
      </c>
      <c r="BK11" s="14">
        <v>722617.34</v>
      </c>
      <c r="BL11" s="14">
        <v>839417.2</v>
      </c>
      <c r="BM11" s="14">
        <v>863489.02</v>
      </c>
      <c r="BN11" s="14">
        <v>557856.89</v>
      </c>
      <c r="BO11" s="14">
        <f t="shared" si="1"/>
        <v>2614955.1399999997</v>
      </c>
      <c r="BP11" s="14">
        <v>441354.73</v>
      </c>
      <c r="BQ11" s="14">
        <v>268376.84999999998</v>
      </c>
      <c r="BR11" s="14">
        <v>368168.44</v>
      </c>
      <c r="BS11" s="14">
        <v>309180.83</v>
      </c>
      <c r="BT11" s="14">
        <v>596121.75</v>
      </c>
      <c r="BU11" s="14">
        <v>631752.5399999998</v>
      </c>
      <c r="BV11" s="14"/>
      <c r="BW11" s="14"/>
      <c r="BX11" s="14"/>
      <c r="BY11" s="14"/>
      <c r="BZ11" s="14"/>
      <c r="CA11" s="14"/>
    </row>
    <row r="12" spans="1:79" ht="11.25" customHeight="1" x14ac:dyDescent="0.2"/>
    <row r="13" spans="1:79" ht="11.25" customHeight="1" x14ac:dyDescent="0.2"/>
    <row r="14" spans="1:79" ht="11.25" customHeight="1" x14ac:dyDescent="0.2"/>
    <row r="15" spans="1:79" ht="11.25" customHeight="1" x14ac:dyDescent="0.2"/>
    <row r="17" ht="11.25" customHeight="1" x14ac:dyDescent="0.2"/>
  </sheetData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Planilha6">
    <tabColor rgb="FFFF0000"/>
  </sheetPr>
  <dimension ref="A1:CA11"/>
  <sheetViews>
    <sheetView showGridLines="0" workbookViewId="0">
      <pane xSplit="2" ySplit="9" topLeftCell="BL10" activePane="bottomRight" state="frozen"/>
      <selection activeCell="BP23" sqref="BP23"/>
      <selection pane="topRight" activeCell="BP23" sqref="BP23"/>
      <selection pane="bottomLeft" activeCell="BP23" sqref="BP23"/>
      <selection pane="bottomRight"/>
    </sheetView>
  </sheetViews>
  <sheetFormatPr defaultColWidth="9.140625" defaultRowHeight="11.25" x14ac:dyDescent="0.2"/>
  <cols>
    <col min="1" max="1" width="20.7109375" style="13" customWidth="1"/>
    <col min="2" max="2" width="19.85546875" style="13" customWidth="1"/>
    <col min="3" max="48" width="9.7109375" style="13" customWidth="1"/>
    <col min="49" max="54" width="12.7109375" style="13" customWidth="1"/>
    <col min="55" max="56" width="9.140625" style="13"/>
    <col min="57" max="66" width="10" style="13" bestFit="1" customWidth="1"/>
    <col min="67" max="16384" width="9.140625" style="13"/>
  </cols>
  <sheetData>
    <row r="1" spans="1:79" x14ac:dyDescent="0.2">
      <c r="A1" s="13" t="s">
        <v>0</v>
      </c>
      <c r="B1" s="13" t="s">
        <v>121</v>
      </c>
    </row>
    <row r="2" spans="1:79" x14ac:dyDescent="0.2">
      <c r="A2" s="13" t="s">
        <v>122</v>
      </c>
      <c r="B2" s="13" t="s">
        <v>123</v>
      </c>
    </row>
    <row r="3" spans="1:79" x14ac:dyDescent="0.2">
      <c r="A3" s="13" t="s">
        <v>4</v>
      </c>
    </row>
    <row r="4" spans="1:79" x14ac:dyDescent="0.2">
      <c r="A4" s="13" t="s">
        <v>124</v>
      </c>
      <c r="B4" s="13" t="s">
        <v>125</v>
      </c>
    </row>
    <row r="5" spans="1:79" x14ac:dyDescent="0.2">
      <c r="A5" s="13" t="s">
        <v>126</v>
      </c>
      <c r="B5" s="13" t="s">
        <v>127</v>
      </c>
    </row>
    <row r="6" spans="1:79" x14ac:dyDescent="0.2">
      <c r="A6" s="13" t="s">
        <v>128</v>
      </c>
      <c r="B6" s="13" t="s">
        <v>129</v>
      </c>
    </row>
    <row r="8" spans="1:79" x14ac:dyDescent="0.2">
      <c r="B8" s="13" t="s">
        <v>22</v>
      </c>
      <c r="C8" s="13" t="s">
        <v>22</v>
      </c>
      <c r="D8" s="13" t="s">
        <v>22</v>
      </c>
      <c r="E8" s="13" t="s">
        <v>22</v>
      </c>
      <c r="F8" s="13" t="s">
        <v>22</v>
      </c>
      <c r="G8" s="13" t="s">
        <v>22</v>
      </c>
      <c r="H8" s="13" t="s">
        <v>22</v>
      </c>
      <c r="I8" s="13" t="s">
        <v>22</v>
      </c>
      <c r="J8" s="13" t="s">
        <v>22</v>
      </c>
      <c r="K8" s="13" t="s">
        <v>22</v>
      </c>
      <c r="L8" s="13" t="s">
        <v>22</v>
      </c>
      <c r="M8" s="13" t="s">
        <v>22</v>
      </c>
      <c r="N8" s="13" t="s">
        <v>22</v>
      </c>
      <c r="O8" s="13" t="s">
        <v>23</v>
      </c>
      <c r="P8" s="13" t="s">
        <v>23</v>
      </c>
      <c r="Q8" s="13" t="s">
        <v>23</v>
      </c>
      <c r="R8" s="13" t="s">
        <v>23</v>
      </c>
      <c r="S8" s="13" t="s">
        <v>23</v>
      </c>
      <c r="T8" s="13" t="s">
        <v>23</v>
      </c>
      <c r="U8" s="13" t="s">
        <v>23</v>
      </c>
      <c r="V8" s="13" t="s">
        <v>23</v>
      </c>
      <c r="W8" s="13" t="s">
        <v>23</v>
      </c>
      <c r="X8" s="13" t="s">
        <v>23</v>
      </c>
      <c r="Y8" s="13" t="s">
        <v>23</v>
      </c>
      <c r="Z8" s="13" t="s">
        <v>23</v>
      </c>
      <c r="AA8" s="13" t="s">
        <v>23</v>
      </c>
      <c r="AB8" s="13" t="s">
        <v>24</v>
      </c>
      <c r="AC8" s="13" t="s">
        <v>24</v>
      </c>
      <c r="AD8" s="13" t="s">
        <v>24</v>
      </c>
      <c r="AE8" s="13" t="s">
        <v>24</v>
      </c>
      <c r="AF8" s="13" t="s">
        <v>24</v>
      </c>
      <c r="AG8" s="13" t="s">
        <v>24</v>
      </c>
      <c r="AH8" s="13" t="s">
        <v>24</v>
      </c>
      <c r="AI8" s="13" t="s">
        <v>24</v>
      </c>
      <c r="AJ8" s="13" t="s">
        <v>24</v>
      </c>
      <c r="AK8" s="13" t="s">
        <v>24</v>
      </c>
      <c r="AL8" s="13" t="s">
        <v>24</v>
      </c>
      <c r="AM8" s="13" t="s">
        <v>24</v>
      </c>
      <c r="AN8" s="13" t="s">
        <v>24</v>
      </c>
      <c r="AO8" s="13" t="s">
        <v>5</v>
      </c>
      <c r="AP8" s="13" t="s">
        <v>5</v>
      </c>
      <c r="AQ8" s="13" t="s">
        <v>5</v>
      </c>
      <c r="AR8" s="13" t="s">
        <v>5</v>
      </c>
      <c r="AS8" s="13" t="s">
        <v>5</v>
      </c>
      <c r="AT8" s="13" t="s">
        <v>5</v>
      </c>
      <c r="AU8" s="13" t="s">
        <v>5</v>
      </c>
      <c r="AV8" s="13" t="s">
        <v>5</v>
      </c>
      <c r="AW8" s="13" t="s">
        <v>5</v>
      </c>
      <c r="AX8" s="13" t="s">
        <v>5</v>
      </c>
      <c r="AY8" s="13" t="s">
        <v>5</v>
      </c>
      <c r="AZ8" s="13" t="s">
        <v>5</v>
      </c>
      <c r="BA8" s="13" t="s">
        <v>5</v>
      </c>
      <c r="BB8" s="13">
        <v>2020</v>
      </c>
      <c r="BC8" s="13">
        <v>2020</v>
      </c>
      <c r="BD8" s="13">
        <v>2020</v>
      </c>
      <c r="BE8" s="13">
        <v>2020</v>
      </c>
      <c r="BF8" s="13">
        <v>2020</v>
      </c>
      <c r="BG8" s="13">
        <v>2020</v>
      </c>
      <c r="BH8" s="13">
        <v>2020</v>
      </c>
      <c r="BI8" s="13">
        <v>2020</v>
      </c>
      <c r="BJ8" s="13">
        <v>2020</v>
      </c>
      <c r="BK8" s="13">
        <v>2020</v>
      </c>
      <c r="BL8" s="13">
        <v>2020</v>
      </c>
      <c r="BM8" s="13">
        <v>2020</v>
      </c>
      <c r="BN8" s="13">
        <v>2020</v>
      </c>
      <c r="BO8" s="13">
        <v>2021</v>
      </c>
      <c r="BP8" s="13">
        <v>2021</v>
      </c>
      <c r="BQ8" s="13">
        <v>2021</v>
      </c>
      <c r="BR8" s="13">
        <v>2021</v>
      </c>
      <c r="BS8" s="13">
        <v>2021</v>
      </c>
      <c r="BT8" s="13">
        <v>2021</v>
      </c>
      <c r="BU8" s="13">
        <v>2021</v>
      </c>
      <c r="BV8" s="13">
        <v>2021</v>
      </c>
      <c r="BW8" s="13">
        <v>2021</v>
      </c>
      <c r="BX8" s="13">
        <v>2021</v>
      </c>
      <c r="BY8" s="13">
        <v>2021</v>
      </c>
      <c r="BZ8" s="13">
        <v>2021</v>
      </c>
      <c r="CA8" s="13">
        <v>2021</v>
      </c>
    </row>
    <row r="9" spans="1:79" x14ac:dyDescent="0.2">
      <c r="A9" s="17"/>
      <c r="B9" s="17" t="s">
        <v>89</v>
      </c>
      <c r="C9" s="17" t="s">
        <v>90</v>
      </c>
      <c r="D9" s="17" t="s">
        <v>91</v>
      </c>
      <c r="E9" s="17" t="s">
        <v>92</v>
      </c>
      <c r="F9" s="17" t="s">
        <v>93</v>
      </c>
      <c r="G9" s="17" t="s">
        <v>94</v>
      </c>
      <c r="H9" s="17" t="s">
        <v>95</v>
      </c>
      <c r="I9" s="17" t="s">
        <v>96</v>
      </c>
      <c r="J9" s="17" t="s">
        <v>97</v>
      </c>
      <c r="K9" s="17" t="s">
        <v>98</v>
      </c>
      <c r="L9" s="17" t="s">
        <v>99</v>
      </c>
      <c r="M9" s="17" t="s">
        <v>100</v>
      </c>
      <c r="N9" s="17" t="s">
        <v>101</v>
      </c>
      <c r="O9" s="17" t="s">
        <v>89</v>
      </c>
      <c r="P9" s="17" t="s">
        <v>90</v>
      </c>
      <c r="Q9" s="17" t="s">
        <v>91</v>
      </c>
      <c r="R9" s="17" t="s">
        <v>92</v>
      </c>
      <c r="S9" s="17" t="s">
        <v>93</v>
      </c>
      <c r="T9" s="17" t="s">
        <v>94</v>
      </c>
      <c r="U9" s="17" t="s">
        <v>95</v>
      </c>
      <c r="V9" s="17" t="s">
        <v>96</v>
      </c>
      <c r="W9" s="17" t="s">
        <v>97</v>
      </c>
      <c r="X9" s="17" t="s">
        <v>98</v>
      </c>
      <c r="Y9" s="17" t="s">
        <v>99</v>
      </c>
      <c r="Z9" s="17" t="s">
        <v>100</v>
      </c>
      <c r="AA9" s="17" t="s">
        <v>101</v>
      </c>
      <c r="AB9" s="17" t="s">
        <v>89</v>
      </c>
      <c r="AC9" s="17" t="s">
        <v>90</v>
      </c>
      <c r="AD9" s="17" t="s">
        <v>91</v>
      </c>
      <c r="AE9" s="17" t="s">
        <v>92</v>
      </c>
      <c r="AF9" s="17" t="s">
        <v>93</v>
      </c>
      <c r="AG9" s="17" t="s">
        <v>94</v>
      </c>
      <c r="AH9" s="17" t="s">
        <v>95</v>
      </c>
      <c r="AI9" s="17" t="s">
        <v>96</v>
      </c>
      <c r="AJ9" s="17" t="s">
        <v>97</v>
      </c>
      <c r="AK9" s="17" t="s">
        <v>98</v>
      </c>
      <c r="AL9" s="17" t="s">
        <v>99</v>
      </c>
      <c r="AM9" s="17" t="s">
        <v>100</v>
      </c>
      <c r="AN9" s="17" t="s">
        <v>101</v>
      </c>
      <c r="AO9" s="17" t="s">
        <v>89</v>
      </c>
      <c r="AP9" s="17" t="s">
        <v>90</v>
      </c>
      <c r="AQ9" s="17" t="s">
        <v>91</v>
      </c>
      <c r="AR9" s="17" t="s">
        <v>92</v>
      </c>
      <c r="AS9" s="17" t="s">
        <v>93</v>
      </c>
      <c r="AT9" s="17" t="s">
        <v>94</v>
      </c>
      <c r="AU9" s="17" t="s">
        <v>95</v>
      </c>
      <c r="AV9" s="17" t="s">
        <v>96</v>
      </c>
      <c r="AW9" s="17" t="s">
        <v>97</v>
      </c>
      <c r="AX9" s="17" t="s">
        <v>98</v>
      </c>
      <c r="AY9" s="17" t="s">
        <v>99</v>
      </c>
      <c r="AZ9" s="17" t="s">
        <v>100</v>
      </c>
      <c r="BA9" s="17" t="s">
        <v>101</v>
      </c>
      <c r="BB9" s="17" t="s">
        <v>89</v>
      </c>
      <c r="BC9" s="17" t="s">
        <v>90</v>
      </c>
      <c r="BD9" s="17" t="s">
        <v>91</v>
      </c>
      <c r="BE9" s="17" t="s">
        <v>92</v>
      </c>
      <c r="BF9" s="17" t="s">
        <v>93</v>
      </c>
      <c r="BG9" s="17" t="s">
        <v>94</v>
      </c>
      <c r="BH9" s="17" t="s">
        <v>95</v>
      </c>
      <c r="BI9" s="17" t="s">
        <v>96</v>
      </c>
      <c r="BJ9" s="17" t="s">
        <v>97</v>
      </c>
      <c r="BK9" s="17" t="s">
        <v>98</v>
      </c>
      <c r="BL9" s="17" t="s">
        <v>99</v>
      </c>
      <c r="BM9" s="17" t="s">
        <v>100</v>
      </c>
      <c r="BN9" s="17" t="s">
        <v>101</v>
      </c>
      <c r="BO9" s="17" t="s">
        <v>89</v>
      </c>
      <c r="BP9" s="17" t="s">
        <v>90</v>
      </c>
      <c r="BQ9" s="17" t="s">
        <v>91</v>
      </c>
      <c r="BR9" s="17" t="s">
        <v>92</v>
      </c>
      <c r="BS9" s="17" t="s">
        <v>93</v>
      </c>
      <c r="BT9" s="17" t="s">
        <v>94</v>
      </c>
      <c r="BU9" s="17" t="s">
        <v>95</v>
      </c>
      <c r="BV9" s="17" t="s">
        <v>96</v>
      </c>
      <c r="BW9" s="17" t="s">
        <v>97</v>
      </c>
      <c r="BX9" s="17" t="s">
        <v>98</v>
      </c>
      <c r="BY9" s="17" t="s">
        <v>99</v>
      </c>
      <c r="BZ9" s="17" t="s">
        <v>100</v>
      </c>
      <c r="CA9" s="17" t="s">
        <v>101</v>
      </c>
    </row>
    <row r="10" spans="1:79" x14ac:dyDescent="0.2">
      <c r="A10" s="14" t="s">
        <v>132</v>
      </c>
      <c r="B10" s="14">
        <v>13113696.545</v>
      </c>
      <c r="C10" s="14">
        <v>563944</v>
      </c>
      <c r="D10" s="14">
        <v>1034725.1459999999</v>
      </c>
      <c r="E10" s="14">
        <v>1256287.5680000002</v>
      </c>
      <c r="F10" s="14">
        <v>790290.902</v>
      </c>
      <c r="G10" s="14">
        <v>1385839.7860000001</v>
      </c>
      <c r="H10" s="14">
        <v>1337228.4069999999</v>
      </c>
      <c r="I10" s="14">
        <v>1446591.523</v>
      </c>
      <c r="J10" s="14">
        <v>1370670.8829999999</v>
      </c>
      <c r="K10" s="14">
        <v>1335441.5190000001</v>
      </c>
      <c r="L10" s="14">
        <v>1002999.902</v>
      </c>
      <c r="M10" s="14">
        <v>991273.00100000005</v>
      </c>
      <c r="N10" s="14">
        <v>598403.90800000005</v>
      </c>
      <c r="O10" s="14">
        <v>13133264.848999999</v>
      </c>
      <c r="P10" s="14">
        <v>448691.78600000002</v>
      </c>
      <c r="Q10" s="14">
        <v>990337.674</v>
      </c>
      <c r="R10" s="14">
        <v>1062339.5279999999</v>
      </c>
      <c r="S10" s="14">
        <v>728499.34499999997</v>
      </c>
      <c r="T10" s="14">
        <v>1386043.21</v>
      </c>
      <c r="U10" s="14">
        <v>1177130.196</v>
      </c>
      <c r="V10" s="14">
        <v>1198897.24</v>
      </c>
      <c r="W10" s="14">
        <v>1305722.574</v>
      </c>
      <c r="X10" s="14">
        <v>1462392.844</v>
      </c>
      <c r="Y10" s="14">
        <v>1422848.6189999999</v>
      </c>
      <c r="Z10" s="14">
        <v>1202030.622</v>
      </c>
      <c r="AA10" s="14">
        <v>748331.21099999989</v>
      </c>
      <c r="AB10" s="14">
        <v>11400536.983000001</v>
      </c>
      <c r="AC10" s="14">
        <v>575252.29800000007</v>
      </c>
      <c r="AD10" s="14">
        <v>894197.076</v>
      </c>
      <c r="AE10" s="14">
        <v>1004462.753</v>
      </c>
      <c r="AF10" s="14">
        <v>770344.61599999992</v>
      </c>
      <c r="AG10" s="14">
        <v>860548.32499999995</v>
      </c>
      <c r="AH10" s="14">
        <v>1041464.306</v>
      </c>
      <c r="AI10" s="14">
        <v>1139332.7390000001</v>
      </c>
      <c r="AJ10" s="14">
        <v>1028650.6129999999</v>
      </c>
      <c r="AK10" s="14">
        <v>1300371.0419999999</v>
      </c>
      <c r="AL10" s="14">
        <v>578963.42099999997</v>
      </c>
      <c r="AM10" s="14">
        <v>1127285.017</v>
      </c>
      <c r="AN10" s="14">
        <v>1079664.777</v>
      </c>
      <c r="AO10" s="14">
        <v>4324663.4369999999</v>
      </c>
      <c r="AP10" s="14">
        <v>849241.55</v>
      </c>
      <c r="AQ10" s="14">
        <v>848437.08</v>
      </c>
      <c r="AR10" s="14">
        <v>1122643.1399999999</v>
      </c>
      <c r="AS10" s="14">
        <v>820902.33</v>
      </c>
      <c r="AT10" s="14">
        <v>683439.34</v>
      </c>
      <c r="AU10" s="14">
        <v>1123125.53</v>
      </c>
      <c r="AV10" s="14">
        <v>1175676.93</v>
      </c>
      <c r="AW10" s="14">
        <v>971107.51</v>
      </c>
      <c r="AX10" s="14">
        <v>953165.34</v>
      </c>
      <c r="AY10" s="14">
        <v>1148336.92</v>
      </c>
      <c r="AZ10" s="14">
        <v>766630.91</v>
      </c>
      <c r="BA10" s="14">
        <v>750420.47</v>
      </c>
      <c r="BB10" s="14">
        <f>SUM(BC10:BN10)</f>
        <v>14446644.41</v>
      </c>
      <c r="BC10" s="14">
        <v>593457.99</v>
      </c>
      <c r="BD10" s="14">
        <v>844553.29</v>
      </c>
      <c r="BE10" s="14">
        <v>1106753.32</v>
      </c>
      <c r="BF10" s="14">
        <v>1257871.44</v>
      </c>
      <c r="BG10" s="14">
        <v>1654912.33</v>
      </c>
      <c r="BH10" s="14">
        <v>1210769.76</v>
      </c>
      <c r="BI10" s="14">
        <v>1452716.87</v>
      </c>
      <c r="BJ10" s="14">
        <v>1502891.89</v>
      </c>
      <c r="BK10" s="14">
        <v>1289811.29</v>
      </c>
      <c r="BL10" s="14">
        <v>1181065.33</v>
      </c>
      <c r="BM10" s="14">
        <v>1208736.76</v>
      </c>
      <c r="BN10" s="14">
        <v>1143104.1399999999</v>
      </c>
      <c r="BO10" s="14">
        <f>SUM(BP10:CA10)</f>
        <v>6500606.9179999996</v>
      </c>
      <c r="BP10" s="14">
        <v>644082</v>
      </c>
      <c r="BQ10" s="14">
        <v>845289.09</v>
      </c>
      <c r="BR10" s="44">
        <v>1374488.48</v>
      </c>
      <c r="BS10" s="14">
        <v>1178864.8700000001</v>
      </c>
      <c r="BT10" s="44">
        <v>1286065.6000000001</v>
      </c>
      <c r="BU10" s="44">
        <v>1171816.878</v>
      </c>
      <c r="BV10" s="44"/>
      <c r="BW10" s="44"/>
      <c r="BX10" s="44"/>
      <c r="BY10" s="44"/>
      <c r="BZ10" s="44"/>
      <c r="CA10" s="44"/>
    </row>
    <row r="11" spans="1:79" x14ac:dyDescent="0.2">
      <c r="A11" s="14" t="s">
        <v>133</v>
      </c>
      <c r="B11" s="14">
        <v>6597615.3770000003</v>
      </c>
      <c r="C11" s="14">
        <v>729098.674</v>
      </c>
      <c r="D11" s="14">
        <v>1067798.1090000002</v>
      </c>
      <c r="E11" s="14">
        <v>886893</v>
      </c>
      <c r="F11" s="14">
        <v>179879.81</v>
      </c>
      <c r="G11" s="14">
        <v>429345.06</v>
      </c>
      <c r="H11" s="14">
        <v>573343.86</v>
      </c>
      <c r="I11" s="14">
        <v>466912.41899999976</v>
      </c>
      <c r="J11" s="14">
        <v>531465.8069999998</v>
      </c>
      <c r="K11" s="14">
        <v>496566.522</v>
      </c>
      <c r="L11" s="14">
        <v>561482.28700000001</v>
      </c>
      <c r="M11" s="14">
        <v>420731.00800000026</v>
      </c>
      <c r="N11" s="14">
        <v>254098.82099999997</v>
      </c>
      <c r="O11" s="14">
        <v>4524385.0949999997</v>
      </c>
      <c r="P11" s="14">
        <v>213886.75</v>
      </c>
      <c r="Q11" s="14">
        <v>340748.69999999995</v>
      </c>
      <c r="R11" s="14">
        <v>306416.54399999999</v>
      </c>
      <c r="S11" s="14">
        <v>241595.91900000005</v>
      </c>
      <c r="T11" s="14">
        <v>533248.44799999997</v>
      </c>
      <c r="U11" s="14">
        <v>538287.74500000011</v>
      </c>
      <c r="V11" s="14">
        <v>399640.13400000019</v>
      </c>
      <c r="W11" s="14">
        <v>433390.75900000008</v>
      </c>
      <c r="X11" s="14">
        <v>475429.10099999985</v>
      </c>
      <c r="Y11" s="14">
        <v>451944.66299999971</v>
      </c>
      <c r="Z11" s="14">
        <v>371503.63100000017</v>
      </c>
      <c r="AA11" s="14">
        <v>218292.70100000006</v>
      </c>
      <c r="AB11" s="14">
        <v>4674213.1320000002</v>
      </c>
      <c r="AC11" s="14">
        <v>284314.97499999992</v>
      </c>
      <c r="AD11" s="14">
        <v>312541.01500000001</v>
      </c>
      <c r="AE11" s="14">
        <v>509326.77500000014</v>
      </c>
      <c r="AF11" s="14">
        <v>240087.12500000006</v>
      </c>
      <c r="AG11" s="14">
        <v>540742.77899999963</v>
      </c>
      <c r="AH11" s="14">
        <v>683712.64600000018</v>
      </c>
      <c r="AI11" s="14">
        <v>440177.74200000009</v>
      </c>
      <c r="AJ11" s="14">
        <v>337175.1719999999</v>
      </c>
      <c r="AK11" s="14">
        <v>457198.56999999989</v>
      </c>
      <c r="AL11" s="14">
        <v>356704.25999999995</v>
      </c>
      <c r="AM11" s="14">
        <v>262020.19400000013</v>
      </c>
      <c r="AN11" s="14">
        <v>250211.87899999999</v>
      </c>
      <c r="AO11" s="14">
        <v>1949337.477</v>
      </c>
      <c r="AP11" s="14">
        <v>366343.1</v>
      </c>
      <c r="AQ11" s="14">
        <v>414353.01</v>
      </c>
      <c r="AR11" s="14">
        <v>466174.81</v>
      </c>
      <c r="AS11" s="14">
        <v>274827.18</v>
      </c>
      <c r="AT11" s="14">
        <v>427639.39</v>
      </c>
      <c r="AU11" s="14">
        <v>383778.44</v>
      </c>
      <c r="AV11" s="14">
        <v>266765.15999999997</v>
      </c>
      <c r="AW11" s="14">
        <v>366021.46</v>
      </c>
      <c r="AX11" s="14">
        <v>365693.81</v>
      </c>
      <c r="AY11" s="14">
        <v>353079.76</v>
      </c>
      <c r="AZ11" s="14">
        <v>287010.44</v>
      </c>
      <c r="BA11" s="14">
        <v>363545.98</v>
      </c>
      <c r="BB11" s="14">
        <f>SUM(BC11:BN11)</f>
        <v>7033324.7000000002</v>
      </c>
      <c r="BC11" s="14">
        <v>389622.68</v>
      </c>
      <c r="BD11" s="14">
        <v>440347.27</v>
      </c>
      <c r="BE11" s="14">
        <v>316390.77</v>
      </c>
      <c r="BF11" s="14">
        <v>472887.97</v>
      </c>
      <c r="BG11" s="14">
        <v>562335.17000000004</v>
      </c>
      <c r="BH11" s="14">
        <v>561169.1</v>
      </c>
      <c r="BI11" s="14">
        <v>581302.34</v>
      </c>
      <c r="BJ11" s="14">
        <v>725888.95</v>
      </c>
      <c r="BK11" s="14">
        <v>722617.34</v>
      </c>
      <c r="BL11" s="14">
        <v>839417.2</v>
      </c>
      <c r="BM11" s="14">
        <v>863489.02</v>
      </c>
      <c r="BN11" s="14">
        <v>557856.89</v>
      </c>
      <c r="BO11" s="14">
        <f>SUM(BP11:CA11)</f>
        <v>2614955.1399999997</v>
      </c>
      <c r="BP11" s="14">
        <v>441354.73</v>
      </c>
      <c r="BQ11" s="14">
        <v>268376.84999999998</v>
      </c>
      <c r="BR11" s="44">
        <v>368168.44</v>
      </c>
      <c r="BS11" s="14">
        <v>309180.83</v>
      </c>
      <c r="BT11" s="44">
        <v>596121.75</v>
      </c>
      <c r="BU11" s="44">
        <v>631752.5399999998</v>
      </c>
      <c r="BV11" s="44"/>
      <c r="BW11" s="44"/>
      <c r="BX11" s="44"/>
      <c r="BY11" s="44"/>
      <c r="BZ11" s="44"/>
      <c r="CA11" s="44"/>
    </row>
  </sheetData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Planilha7">
    <tabColor rgb="FFC00000"/>
  </sheetPr>
  <dimension ref="A1:N44"/>
  <sheetViews>
    <sheetView showGridLines="0" topLeftCell="C13" workbookViewId="0">
      <selection sqref="A1:XFD1048576"/>
    </sheetView>
  </sheetViews>
  <sheetFormatPr defaultRowHeight="15" outlineLevelRow="1" outlineLevelCol="1" x14ac:dyDescent="0.25"/>
  <cols>
    <col min="1" max="1" width="17" hidden="1" customWidth="1" outlineLevel="1"/>
    <col min="2" max="2" width="20.7109375" hidden="1" customWidth="1" outlineLevel="1"/>
    <col min="3" max="3" width="5.7109375" customWidth="1" collapsed="1"/>
    <col min="4" max="4" width="15.85546875" bestFit="1" customWidth="1"/>
    <col min="5" max="6" width="15.28515625" bestFit="1" customWidth="1"/>
    <col min="7" max="7" width="15" bestFit="1" customWidth="1"/>
    <col min="8" max="8" width="1.7109375" customWidth="1"/>
    <col min="9" max="9" width="16.7109375" customWidth="1"/>
    <col min="10" max="11" width="15.28515625" bestFit="1" customWidth="1"/>
    <col min="12" max="12" width="15" bestFit="1" customWidth="1"/>
    <col min="13" max="13" width="1.7109375" customWidth="1"/>
    <col min="14" max="14" width="12.5703125" bestFit="1" customWidth="1"/>
  </cols>
  <sheetData>
    <row r="1" spans="1:14" hidden="1" outlineLevel="1" x14ac:dyDescent="0.25">
      <c r="A1" t="s">
        <v>0</v>
      </c>
      <c r="B1" t="s">
        <v>1</v>
      </c>
      <c r="I1" t="s">
        <v>0</v>
      </c>
      <c r="J1" t="s">
        <v>121</v>
      </c>
    </row>
    <row r="2" spans="1:14" hidden="1" outlineLevel="1" x14ac:dyDescent="0.25">
      <c r="A2" t="s">
        <v>2</v>
      </c>
      <c r="B2" t="s">
        <v>123</v>
      </c>
      <c r="I2" t="s">
        <v>122</v>
      </c>
      <c r="J2" t="s">
        <v>123</v>
      </c>
    </row>
    <row r="3" spans="1:14" hidden="1" outlineLevel="1" x14ac:dyDescent="0.25">
      <c r="A3" t="s">
        <v>4</v>
      </c>
      <c r="B3" t="s">
        <v>228</v>
      </c>
      <c r="I3" t="s">
        <v>4</v>
      </c>
      <c r="J3" t="s">
        <v>228</v>
      </c>
    </row>
    <row r="4" spans="1:14" hidden="1" outlineLevel="1" x14ac:dyDescent="0.25">
      <c r="A4" t="s">
        <v>8</v>
      </c>
      <c r="B4" t="s">
        <v>9</v>
      </c>
      <c r="I4" t="s">
        <v>126</v>
      </c>
      <c r="J4" t="s">
        <v>127</v>
      </c>
    </row>
    <row r="5" spans="1:14" hidden="1" outlineLevel="1" x14ac:dyDescent="0.25">
      <c r="A5" t="s">
        <v>10</v>
      </c>
      <c r="B5" t="s">
        <v>11</v>
      </c>
      <c r="I5" t="s">
        <v>128</v>
      </c>
      <c r="J5" t="s">
        <v>129</v>
      </c>
    </row>
    <row r="6" spans="1:14" hidden="1" outlineLevel="1" x14ac:dyDescent="0.25">
      <c r="A6" t="s">
        <v>12</v>
      </c>
      <c r="B6" t="s">
        <v>13</v>
      </c>
      <c r="I6" t="s">
        <v>124</v>
      </c>
      <c r="J6" t="s">
        <v>125</v>
      </c>
    </row>
    <row r="7" spans="1:14" hidden="1" outlineLevel="1" x14ac:dyDescent="0.25">
      <c r="A7" t="s">
        <v>14</v>
      </c>
      <c r="B7" t="s">
        <v>15</v>
      </c>
    </row>
    <row r="8" spans="1:14" hidden="1" outlineLevel="1" x14ac:dyDescent="0.25">
      <c r="A8" t="s">
        <v>16</v>
      </c>
      <c r="B8" t="s">
        <v>17</v>
      </c>
    </row>
    <row r="9" spans="1:14" hidden="1" outlineLevel="1" x14ac:dyDescent="0.25">
      <c r="A9" t="s">
        <v>18</v>
      </c>
      <c r="B9" t="s">
        <v>19</v>
      </c>
    </row>
    <row r="10" spans="1:14" hidden="1" outlineLevel="1" x14ac:dyDescent="0.25">
      <c r="A10" t="s">
        <v>209</v>
      </c>
      <c r="B10" t="s">
        <v>44</v>
      </c>
    </row>
    <row r="11" spans="1:14" hidden="1" outlineLevel="1" x14ac:dyDescent="0.25">
      <c r="A11" t="s">
        <v>20</v>
      </c>
      <c r="B11" t="s">
        <v>21</v>
      </c>
    </row>
    <row r="12" spans="1:14" hidden="1" outlineLevel="1" x14ac:dyDescent="0.25">
      <c r="A12" t="s">
        <v>6</v>
      </c>
      <c r="B12" t="s">
        <v>120</v>
      </c>
    </row>
    <row r="13" spans="1:14" collapsed="1" x14ac:dyDescent="0.25">
      <c r="D13" s="60"/>
      <c r="E13" s="60" t="s">
        <v>28</v>
      </c>
      <c r="F13" s="60"/>
      <c r="G13" s="62" t="s">
        <v>222</v>
      </c>
      <c r="I13" s="60" t="s">
        <v>89</v>
      </c>
      <c r="J13" s="60"/>
      <c r="K13" s="60"/>
      <c r="L13" s="61"/>
    </row>
    <row r="14" spans="1:14" x14ac:dyDescent="0.25">
      <c r="D14" s="46"/>
      <c r="E14" s="48" t="s">
        <v>219</v>
      </c>
      <c r="F14" s="48" t="s">
        <v>206</v>
      </c>
      <c r="G14" s="48" t="s">
        <v>208</v>
      </c>
      <c r="H14" s="49"/>
      <c r="I14" s="46"/>
      <c r="J14" s="48" t="s">
        <v>219</v>
      </c>
      <c r="K14" s="48" t="s">
        <v>206</v>
      </c>
      <c r="L14" s="48" t="s">
        <v>208</v>
      </c>
      <c r="N14" s="48" t="s">
        <v>220</v>
      </c>
    </row>
    <row r="15" spans="1:14" x14ac:dyDescent="0.25">
      <c r="A15" t="s">
        <v>43</v>
      </c>
      <c r="B15" t="s">
        <v>7</v>
      </c>
      <c r="D15" s="50" t="s">
        <v>134</v>
      </c>
      <c r="E15" s="53">
        <v>31778138598.999996</v>
      </c>
      <c r="F15" s="53">
        <v>31778138620.000004</v>
      </c>
      <c r="G15" s="53">
        <v>-21.000007629394531</v>
      </c>
      <c r="H15" s="54"/>
      <c r="I15" s="55" t="s">
        <v>211</v>
      </c>
      <c r="J15" s="53">
        <v>31778138598.999996</v>
      </c>
      <c r="K15" s="53">
        <v>31778138620.000004</v>
      </c>
      <c r="L15" s="53">
        <v>-21.000007629394531</v>
      </c>
      <c r="N15" s="51">
        <v>0</v>
      </c>
    </row>
    <row r="16" spans="1:14" x14ac:dyDescent="0.25">
      <c r="A16" t="s">
        <v>84</v>
      </c>
      <c r="B16" t="s">
        <v>7</v>
      </c>
      <c r="D16" t="s">
        <v>200</v>
      </c>
      <c r="E16" s="56">
        <v>24735123432</v>
      </c>
      <c r="F16" s="56">
        <v>24735123448</v>
      </c>
      <c r="G16" s="56">
        <v>-16</v>
      </c>
      <c r="H16" s="54"/>
      <c r="I16" s="57" t="s">
        <v>212</v>
      </c>
      <c r="J16" s="56">
        <v>24735123432</v>
      </c>
      <c r="K16" s="56">
        <v>24735123448</v>
      </c>
      <c r="L16" s="56">
        <v>-16</v>
      </c>
      <c r="N16" s="25">
        <v>0</v>
      </c>
    </row>
    <row r="17" spans="1:14" x14ac:dyDescent="0.25">
      <c r="A17" t="s">
        <v>85</v>
      </c>
      <c r="B17" t="s">
        <v>7</v>
      </c>
      <c r="D17" t="s">
        <v>201</v>
      </c>
      <c r="E17" s="56">
        <v>7043015167</v>
      </c>
      <c r="F17" s="56">
        <v>7043015172</v>
      </c>
      <c r="G17" s="56">
        <v>-5</v>
      </c>
      <c r="H17" s="54"/>
      <c r="I17" s="57" t="s">
        <v>213</v>
      </c>
      <c r="J17" s="56">
        <v>7043015167</v>
      </c>
      <c r="K17" s="56">
        <v>7043015172</v>
      </c>
      <c r="L17" s="56">
        <v>-5</v>
      </c>
      <c r="N17" s="25">
        <v>0</v>
      </c>
    </row>
    <row r="18" spans="1:14" x14ac:dyDescent="0.25">
      <c r="A18" t="s">
        <v>43</v>
      </c>
      <c r="B18" t="s">
        <v>120</v>
      </c>
      <c r="D18" s="50" t="s">
        <v>135</v>
      </c>
      <c r="E18" s="53">
        <v>29976765.000000004</v>
      </c>
      <c r="F18" s="53">
        <v>29976769</v>
      </c>
      <c r="G18" s="53">
        <v>-3.9999999962747097</v>
      </c>
      <c r="H18" s="54"/>
      <c r="I18" s="55" t="s">
        <v>215</v>
      </c>
      <c r="J18" s="53">
        <v>29976765.000000004</v>
      </c>
      <c r="K18" s="53">
        <v>29976769</v>
      </c>
      <c r="L18" s="53">
        <v>-3.9999999962747097</v>
      </c>
      <c r="N18" s="51">
        <v>0</v>
      </c>
    </row>
    <row r="19" spans="1:14" x14ac:dyDescent="0.25">
      <c r="A19" t="s">
        <v>84</v>
      </c>
      <c r="B19" t="s">
        <v>120</v>
      </c>
      <c r="D19" t="s">
        <v>202</v>
      </c>
      <c r="E19" s="56">
        <v>17830450</v>
      </c>
      <c r="F19" s="56">
        <v>17830454</v>
      </c>
      <c r="G19" s="56">
        <v>-4</v>
      </c>
      <c r="H19" s="54"/>
      <c r="I19" s="57" t="s">
        <v>216</v>
      </c>
      <c r="J19" s="56">
        <v>17830450</v>
      </c>
      <c r="K19" s="56">
        <v>17830454</v>
      </c>
      <c r="L19" s="56">
        <v>-4</v>
      </c>
      <c r="N19" s="25">
        <v>0</v>
      </c>
    </row>
    <row r="20" spans="1:14" x14ac:dyDescent="0.25">
      <c r="A20" t="s">
        <v>85</v>
      </c>
      <c r="B20" t="s">
        <v>120</v>
      </c>
      <c r="D20" t="s">
        <v>203</v>
      </c>
      <c r="E20" s="56">
        <v>12146314.999999998</v>
      </c>
      <c r="F20" s="56">
        <v>12146315</v>
      </c>
      <c r="G20" s="56">
        <v>0</v>
      </c>
      <c r="H20" s="54"/>
      <c r="I20" s="57" t="s">
        <v>217</v>
      </c>
      <c r="J20" s="56">
        <v>12146314.999999998</v>
      </c>
      <c r="K20" s="56">
        <v>12146315</v>
      </c>
      <c r="L20" s="56">
        <v>0</v>
      </c>
      <c r="N20" s="25">
        <v>0</v>
      </c>
    </row>
    <row r="21" spans="1:14" x14ac:dyDescent="0.25">
      <c r="D21" s="47" t="s">
        <v>207</v>
      </c>
      <c r="E21" s="58"/>
      <c r="F21" s="58"/>
      <c r="G21" s="59"/>
      <c r="H21" s="54"/>
      <c r="I21" s="58" t="s">
        <v>207</v>
      </c>
      <c r="J21" s="59"/>
      <c r="K21" s="59"/>
      <c r="L21" s="59"/>
      <c r="N21" s="52"/>
    </row>
    <row r="22" spans="1:14" x14ac:dyDescent="0.25">
      <c r="A22" t="s">
        <v>210</v>
      </c>
      <c r="B22" t="s">
        <v>7</v>
      </c>
      <c r="D22" t="s">
        <v>204</v>
      </c>
      <c r="E22" s="56">
        <v>1520847092</v>
      </c>
      <c r="F22" s="56">
        <v>1520847096</v>
      </c>
      <c r="G22" s="56">
        <v>-4</v>
      </c>
      <c r="H22" s="54"/>
      <c r="I22" s="57" t="s">
        <v>214</v>
      </c>
      <c r="J22" s="56">
        <v>1520847092</v>
      </c>
      <c r="K22" s="56">
        <v>1520847096</v>
      </c>
      <c r="L22" s="56">
        <v>-4</v>
      </c>
      <c r="N22" s="25">
        <v>0</v>
      </c>
    </row>
    <row r="23" spans="1:14" x14ac:dyDescent="0.25">
      <c r="A23" t="s">
        <v>210</v>
      </c>
      <c r="B23" t="s">
        <v>120</v>
      </c>
      <c r="D23" t="s">
        <v>205</v>
      </c>
      <c r="E23" s="56">
        <v>1533013.0000000002</v>
      </c>
      <c r="F23" s="56">
        <v>1533016</v>
      </c>
      <c r="G23" s="56">
        <v>-2.9999999997671694</v>
      </c>
      <c r="H23" s="54"/>
      <c r="I23" s="57" t="s">
        <v>218</v>
      </c>
      <c r="J23" s="56">
        <v>1533013.0000000002</v>
      </c>
      <c r="K23" s="56">
        <v>1533016</v>
      </c>
      <c r="L23" s="56">
        <v>-2.9999999997671694</v>
      </c>
      <c r="N23" s="25">
        <v>0</v>
      </c>
    </row>
    <row r="24" spans="1:14" x14ac:dyDescent="0.25">
      <c r="D24" s="47" t="s">
        <v>221</v>
      </c>
      <c r="E24" s="58"/>
      <c r="F24" s="58"/>
      <c r="G24" s="59"/>
      <c r="H24" s="54"/>
      <c r="I24" s="47" t="s">
        <v>221</v>
      </c>
      <c r="J24" s="58"/>
      <c r="K24" s="58"/>
      <c r="L24" s="59"/>
      <c r="N24" s="59"/>
    </row>
    <row r="25" spans="1:14" x14ac:dyDescent="0.25">
      <c r="A25" t="s">
        <v>130</v>
      </c>
      <c r="D25" t="s">
        <v>130</v>
      </c>
      <c r="E25" s="56">
        <v>6500606.9179999996</v>
      </c>
      <c r="F25" s="56">
        <v>6500606.915000001</v>
      </c>
      <c r="G25" s="56">
        <v>2.9999986290931702E-3</v>
      </c>
      <c r="H25" s="54"/>
      <c r="I25" t="s">
        <v>132</v>
      </c>
      <c r="J25" s="56">
        <v>6500606.9179999996</v>
      </c>
      <c r="K25" s="56">
        <v>6500606.915000001</v>
      </c>
      <c r="L25" s="56">
        <v>2.9999986290931702E-3</v>
      </c>
      <c r="N25" s="56">
        <v>0</v>
      </c>
    </row>
    <row r="26" spans="1:14" x14ac:dyDescent="0.25">
      <c r="A26" t="s">
        <v>131</v>
      </c>
      <c r="D26" t="s">
        <v>145</v>
      </c>
      <c r="E26" s="56">
        <v>2614955.1399999997</v>
      </c>
      <c r="F26" s="56">
        <v>2614955.1359999999</v>
      </c>
      <c r="G26" s="56">
        <v>3.9999997243285179E-3</v>
      </c>
      <c r="H26" s="54"/>
      <c r="I26" t="s">
        <v>133</v>
      </c>
      <c r="J26" s="56">
        <v>2614955.1399999997</v>
      </c>
      <c r="K26" s="56">
        <v>2614955.1359999999</v>
      </c>
      <c r="L26" s="56">
        <v>3.9999997243285179E-3</v>
      </c>
      <c r="N26" s="56">
        <v>0</v>
      </c>
    </row>
    <row r="28" spans="1:14" x14ac:dyDescent="0.25">
      <c r="D28" s="60" t="s">
        <v>7</v>
      </c>
      <c r="E28" s="60"/>
      <c r="F28" s="60"/>
      <c r="G28" s="62"/>
      <c r="I28" s="60" t="s">
        <v>120</v>
      </c>
      <c r="J28" s="60"/>
      <c r="K28" s="60"/>
      <c r="L28" s="61"/>
    </row>
    <row r="29" spans="1:14" x14ac:dyDescent="0.25">
      <c r="D29" s="48" t="s">
        <v>223</v>
      </c>
      <c r="E29" s="48" t="s">
        <v>219</v>
      </c>
      <c r="F29" s="48" t="s">
        <v>206</v>
      </c>
      <c r="G29" s="48" t="s">
        <v>208</v>
      </c>
      <c r="I29" s="48" t="s">
        <v>223</v>
      </c>
      <c r="J29" s="48" t="s">
        <v>219</v>
      </c>
      <c r="K29" s="48" t="s">
        <v>206</v>
      </c>
      <c r="L29" s="48" t="s">
        <v>208</v>
      </c>
    </row>
    <row r="30" spans="1:14" x14ac:dyDescent="0.25">
      <c r="D30" t="s">
        <v>224</v>
      </c>
      <c r="E30" s="56">
        <v>31778138599</v>
      </c>
      <c r="F30" s="56">
        <v>31778138620</v>
      </c>
      <c r="G30" s="56">
        <v>-21</v>
      </c>
      <c r="I30" t="s">
        <v>224</v>
      </c>
      <c r="J30" s="56">
        <v>29976765</v>
      </c>
      <c r="K30" s="56">
        <v>29976769</v>
      </c>
      <c r="L30" s="56">
        <v>-4</v>
      </c>
    </row>
    <row r="31" spans="1:14" x14ac:dyDescent="0.25">
      <c r="D31" t="s">
        <v>28</v>
      </c>
      <c r="E31" s="56">
        <v>31778138599</v>
      </c>
      <c r="F31" s="56">
        <v>31778138620.000004</v>
      </c>
      <c r="G31" s="56">
        <v>-21.000003814697266</v>
      </c>
      <c r="I31" t="s">
        <v>28</v>
      </c>
      <c r="J31" s="56">
        <v>29976765</v>
      </c>
      <c r="K31" s="56">
        <v>29976769</v>
      </c>
      <c r="L31" s="56">
        <v>-4</v>
      </c>
    </row>
    <row r="32" spans="1:14" x14ac:dyDescent="0.25">
      <c r="D32" s="50" t="s">
        <v>225</v>
      </c>
      <c r="E32" s="53">
        <v>0</v>
      </c>
      <c r="F32" s="53">
        <v>0</v>
      </c>
      <c r="G32" s="53">
        <v>0</v>
      </c>
      <c r="I32" s="50" t="s">
        <v>225</v>
      </c>
      <c r="J32" s="53">
        <v>0</v>
      </c>
      <c r="K32" s="53">
        <v>0</v>
      </c>
      <c r="L32" s="53">
        <v>0</v>
      </c>
    </row>
    <row r="33" spans="4:12" x14ac:dyDescent="0.25">
      <c r="D33" t="s">
        <v>29</v>
      </c>
      <c r="E33" s="56">
        <v>2703592941</v>
      </c>
      <c r="F33" s="56">
        <v>2703592946.999999</v>
      </c>
      <c r="G33" s="56">
        <v>-5.9999990463256836</v>
      </c>
      <c r="I33" t="s">
        <v>29</v>
      </c>
      <c r="J33" s="56">
        <v>2801241</v>
      </c>
      <c r="K33" s="56">
        <v>2801243</v>
      </c>
      <c r="L33" s="56">
        <v>-2</v>
      </c>
    </row>
    <row r="34" spans="4:12" x14ac:dyDescent="0.25">
      <c r="D34" t="s">
        <v>30</v>
      </c>
      <c r="E34" s="56">
        <v>5048896962</v>
      </c>
      <c r="F34" s="56">
        <v>5048896966</v>
      </c>
      <c r="G34" s="56">
        <v>-4</v>
      </c>
      <c r="I34" t="s">
        <v>30</v>
      </c>
      <c r="J34" s="56">
        <v>4187890.9999999995</v>
      </c>
      <c r="K34" s="56">
        <v>4187892</v>
      </c>
      <c r="L34" s="56">
        <v>-1.0000000004656613</v>
      </c>
    </row>
    <row r="35" spans="4:12" x14ac:dyDescent="0.25">
      <c r="D35" t="s">
        <v>31</v>
      </c>
      <c r="E35" s="56">
        <v>6120824124</v>
      </c>
      <c r="F35" s="56">
        <v>6120824128</v>
      </c>
      <c r="G35" s="56">
        <v>-4</v>
      </c>
      <c r="I35" t="s">
        <v>31</v>
      </c>
      <c r="J35" s="56">
        <v>5588568</v>
      </c>
      <c r="K35" s="56">
        <v>5588569</v>
      </c>
      <c r="L35" s="56">
        <v>-1</v>
      </c>
    </row>
    <row r="36" spans="4:12" x14ac:dyDescent="0.25">
      <c r="D36" t="s">
        <v>32</v>
      </c>
      <c r="E36" s="56">
        <v>5970771171.000001</v>
      </c>
      <c r="F36" s="56">
        <v>5970771174</v>
      </c>
      <c r="G36" s="56">
        <v>-2.9999990463256836</v>
      </c>
      <c r="I36" t="s">
        <v>32</v>
      </c>
      <c r="J36" s="56">
        <v>5690662</v>
      </c>
      <c r="K36" s="56">
        <v>5690662</v>
      </c>
      <c r="L36" s="56">
        <v>0</v>
      </c>
    </row>
    <row r="37" spans="4:12" x14ac:dyDescent="0.25">
      <c r="D37" t="s">
        <v>33</v>
      </c>
      <c r="E37" s="56">
        <v>6233856233.999999</v>
      </c>
      <c r="F37" s="56">
        <v>6233856237</v>
      </c>
      <c r="G37" s="56">
        <v>-3.0000009536743164</v>
      </c>
      <c r="I37" t="s">
        <v>33</v>
      </c>
      <c r="J37" s="56">
        <v>6090703</v>
      </c>
      <c r="K37" s="56">
        <v>6090703</v>
      </c>
      <c r="L37" s="56">
        <v>0</v>
      </c>
    </row>
    <row r="38" spans="4:12" x14ac:dyDescent="0.25">
      <c r="D38" t="s">
        <v>34</v>
      </c>
      <c r="E38" s="56">
        <v>5700197166.999999</v>
      </c>
      <c r="F38" s="56">
        <v>5700197168</v>
      </c>
      <c r="G38" s="56">
        <v>-1.0000009536743164</v>
      </c>
      <c r="I38" t="s">
        <v>34</v>
      </c>
      <c r="J38" s="56">
        <v>5617700.0000000009</v>
      </c>
      <c r="K38" s="56">
        <v>5617700</v>
      </c>
      <c r="L38" s="56">
        <v>0</v>
      </c>
    </row>
    <row r="39" spans="4:12" x14ac:dyDescent="0.25">
      <c r="D39" t="s">
        <v>35</v>
      </c>
      <c r="E39" s="56">
        <v>0</v>
      </c>
      <c r="F39" s="56">
        <v>0</v>
      </c>
      <c r="G39" s="56">
        <v>0</v>
      </c>
      <c r="I39" t="s">
        <v>35</v>
      </c>
      <c r="J39" s="56">
        <v>0</v>
      </c>
      <c r="K39" s="56">
        <v>0</v>
      </c>
      <c r="L39" s="56">
        <v>0</v>
      </c>
    </row>
    <row r="40" spans="4:12" x14ac:dyDescent="0.25">
      <c r="D40" t="s">
        <v>36</v>
      </c>
      <c r="E40" s="56">
        <v>0</v>
      </c>
      <c r="F40" s="56">
        <v>0</v>
      </c>
      <c r="G40" s="56">
        <v>0</v>
      </c>
      <c r="I40" t="s">
        <v>36</v>
      </c>
      <c r="J40" s="56">
        <v>0</v>
      </c>
      <c r="K40" s="56">
        <v>0</v>
      </c>
      <c r="L40" s="56">
        <v>0</v>
      </c>
    </row>
    <row r="41" spans="4:12" x14ac:dyDescent="0.25">
      <c r="D41" t="s">
        <v>37</v>
      </c>
      <c r="E41" s="56">
        <v>0</v>
      </c>
      <c r="F41" s="56">
        <v>0</v>
      </c>
      <c r="G41" s="56">
        <v>0</v>
      </c>
      <c r="I41" t="s">
        <v>37</v>
      </c>
      <c r="J41" s="56">
        <v>0</v>
      </c>
      <c r="K41" s="56">
        <v>0</v>
      </c>
      <c r="L41" s="56">
        <v>0</v>
      </c>
    </row>
    <row r="42" spans="4:12" x14ac:dyDescent="0.25">
      <c r="D42" t="s">
        <v>38</v>
      </c>
      <c r="E42" s="56">
        <v>0</v>
      </c>
      <c r="F42" s="56">
        <v>0</v>
      </c>
      <c r="G42" s="56">
        <v>0</v>
      </c>
      <c r="I42" t="s">
        <v>38</v>
      </c>
      <c r="J42" s="56">
        <v>0</v>
      </c>
      <c r="K42" s="56">
        <v>0</v>
      </c>
      <c r="L42" s="56">
        <v>0</v>
      </c>
    </row>
    <row r="43" spans="4:12" x14ac:dyDescent="0.25">
      <c r="D43" t="s">
        <v>39</v>
      </c>
      <c r="E43" s="56">
        <v>0</v>
      </c>
      <c r="F43" s="56">
        <v>0</v>
      </c>
      <c r="G43" s="56">
        <v>0</v>
      </c>
      <c r="I43" t="s">
        <v>39</v>
      </c>
      <c r="J43" s="56">
        <v>0</v>
      </c>
      <c r="K43" s="56">
        <v>0</v>
      </c>
      <c r="L43" s="56">
        <v>0</v>
      </c>
    </row>
    <row r="44" spans="4:12" x14ac:dyDescent="0.25">
      <c r="D44" t="s">
        <v>40</v>
      </c>
      <c r="E44" s="56">
        <v>0</v>
      </c>
      <c r="F44" s="56">
        <v>0</v>
      </c>
      <c r="G44" s="56">
        <v>0</v>
      </c>
      <c r="I44" t="s">
        <v>40</v>
      </c>
      <c r="J44" s="56">
        <v>0</v>
      </c>
      <c r="K44" s="56">
        <v>0</v>
      </c>
      <c r="L44" s="56">
        <v>0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Planilha8">
    <tabColor rgb="FF002060"/>
  </sheetPr>
  <dimension ref="A1:M26"/>
  <sheetViews>
    <sheetView showGridLines="0" showRowColHeaders="0" tabSelected="1" zoomScaleNormal="100" workbookViewId="0">
      <selection activeCell="D26" sqref="D26"/>
    </sheetView>
  </sheetViews>
  <sheetFormatPr defaultColWidth="0" defaultRowHeight="15" zeroHeight="1" x14ac:dyDescent="0.25"/>
  <cols>
    <col min="1" max="12" width="9.85546875" customWidth="1"/>
    <col min="13" max="13" width="8.85546875" customWidth="1"/>
    <col min="14" max="16384" width="9.140625" hidden="1"/>
  </cols>
  <sheetData>
    <row r="1" x14ac:dyDescent="0.25"/>
    <row r="2" x14ac:dyDescent="0.25"/>
    <row r="3" x14ac:dyDescent="0.25"/>
    <row r="4" x14ac:dyDescent="0.25"/>
    <row r="5" x14ac:dyDescent="0.25"/>
    <row r="6" x14ac:dyDescent="0.25"/>
    <row r="7" x14ac:dyDescent="0.25"/>
    <row r="8" x14ac:dyDescent="0.25"/>
    <row r="9" x14ac:dyDescent="0.25"/>
    <row r="10" x14ac:dyDescent="0.25"/>
    <row r="11" x14ac:dyDescent="0.25"/>
    <row r="12" x14ac:dyDescent="0.25"/>
    <row r="13" x14ac:dyDescent="0.25"/>
    <row r="14" x14ac:dyDescent="0.25"/>
    <row r="15" x14ac:dyDescent="0.25"/>
    <row r="16" x14ac:dyDescent="0.25"/>
    <row r="17" spans="1:13" x14ac:dyDescent="0.25"/>
    <row r="18" spans="1:13" x14ac:dyDescent="0.25"/>
    <row r="19" spans="1:13" x14ac:dyDescent="0.25"/>
    <row r="20" spans="1:13" x14ac:dyDescent="0.25"/>
    <row r="21" spans="1:13" x14ac:dyDescent="0.25"/>
    <row r="22" spans="1:13" x14ac:dyDescent="0.25"/>
    <row r="23" spans="1:13" x14ac:dyDescent="0.25"/>
    <row r="24" spans="1:13" x14ac:dyDescent="0.25"/>
    <row r="25" spans="1:13" ht="11.25" customHeight="1" x14ac:dyDescent="0.25"/>
    <row r="26" spans="1:13" ht="15.75" thickBot="1" x14ac:dyDescent="0.3">
      <c r="A26" s="63" t="s">
        <v>225</v>
      </c>
      <c r="B26" s="64"/>
      <c r="C26" s="65" t="s">
        <v>134</v>
      </c>
      <c r="D26" s="66" t="str">
        <f>IFERROR(IF(OR((SUM(Check!G15,Check!L15)/2)/10^6&gt;1,(SUM(Check!G15,Check!L15)/2)/10^6&lt;-1),(SUM(Check!G15,Check!L15)/2)/10^6,"OK"),"Erro - TM1")</f>
        <v>OK</v>
      </c>
      <c r="E26" s="65" t="s">
        <v>135</v>
      </c>
      <c r="F26" s="66" t="str">
        <f>IFERROR(IF(OR((SUM(Check!G18,Check!L18)/2)/10^3&gt;1,(SUM(Check!G18,Check!L18)/2)/10^3&lt;-1),(SUM(Check!G18,Check!L18)/2)/10^3,"OK"),"Erro - TM1")</f>
        <v>OK</v>
      </c>
      <c r="G26" s="65" t="s">
        <v>227</v>
      </c>
      <c r="H26" s="66" t="str">
        <f>IFERROR(IF(OR((SUM(Check!G22:G23,Check!L22:L23)/2)/10^3&gt;1,(SUM(Check!G22:G23,Check!L22:L23)/2)/10^3&lt;-1),(SUM(Check!G22:G23,Check!L22:L23)/2)/10^3,"OK"),"Erro - TM1")</f>
        <v>OK</v>
      </c>
      <c r="I26" s="65" t="s">
        <v>226</v>
      </c>
      <c r="J26" s="66" t="str">
        <f>IFERROR(IF(OR((SUM(Check!G25:G26,Check!L25:L26)/2)/10^3&gt;1,(SUM(Check!G25:G26,Check!L25:L26)/2)/10^3&lt;-1),(SUM(Check!G25:G26,Check!L25:L26)/2)/10^3,"OK"),"Erro - TM1")</f>
        <v>OK</v>
      </c>
      <c r="K26" s="64"/>
      <c r="L26" s="64"/>
      <c r="M26" s="67"/>
    </row>
  </sheetData>
  <conditionalFormatting sqref="D26 F26">
    <cfRule type="containsText" dxfId="1" priority="2" operator="containsText" text="OK">
      <formula>NOT(ISERROR(SEARCH("OK",D26)))</formula>
    </cfRule>
  </conditionalFormatting>
  <conditionalFormatting sqref="H26 J26">
    <cfRule type="containsText" dxfId="0" priority="1" operator="containsText" text="OK">
      <formula>NOT(ISERROR(SEARCH("OK",H26)))</formula>
    </cfRule>
  </conditionalFormatting>
  <pageMargins left="0.511811024" right="0.511811024" top="0.78740157499999996" bottom="0.78740157499999996" header="0.31496062000000002" footer="0.31496062000000002"/>
  <pageSetup paperSize="9" scale="72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Planilha10">
    <tabColor theme="3" tint="0.59999389629810485"/>
  </sheetPr>
  <dimension ref="A2:CB21"/>
  <sheetViews>
    <sheetView showGridLines="0" zoomScale="85" zoomScaleNormal="85" workbookViewId="0">
      <pane xSplit="2" topLeftCell="BN1" activePane="topRight" state="frozen"/>
      <selection activeCell="BS21" sqref="BS21"/>
      <selection pane="topRight"/>
    </sheetView>
  </sheetViews>
  <sheetFormatPr defaultRowHeight="15" x14ac:dyDescent="0.25"/>
  <cols>
    <col min="2" max="2" width="48" customWidth="1"/>
    <col min="3" max="3" width="1.7109375" customWidth="1"/>
    <col min="4" max="15" width="8.85546875" customWidth="1"/>
    <col min="16" max="16" width="1.7109375" customWidth="1"/>
    <col min="17" max="28" width="8.85546875" customWidth="1"/>
    <col min="29" max="29" width="1.7109375" customWidth="1"/>
    <col min="30" max="41" width="8.85546875" customWidth="1"/>
    <col min="42" max="42" width="1.7109375" customWidth="1"/>
    <col min="43" max="54" width="8.85546875" customWidth="1"/>
    <col min="55" max="55" width="1.7109375" customWidth="1"/>
    <col min="56" max="67" width="8.85546875" customWidth="1"/>
    <col min="68" max="68" width="1.7109375" customWidth="1"/>
  </cols>
  <sheetData>
    <row r="2" spans="1:80" ht="23.25" x14ac:dyDescent="0.35">
      <c r="B2" s="1" t="s">
        <v>136</v>
      </c>
      <c r="D2" s="2"/>
      <c r="E2" s="2"/>
      <c r="F2" s="4"/>
      <c r="G2" s="4"/>
      <c r="H2" s="2"/>
      <c r="I2" s="2"/>
      <c r="J2" s="3"/>
      <c r="K2" s="2"/>
      <c r="L2" s="2"/>
      <c r="M2" s="4"/>
      <c r="N2" s="4"/>
      <c r="O2" s="2"/>
      <c r="Q2" s="2"/>
      <c r="R2" s="2"/>
      <c r="S2" s="4"/>
      <c r="T2" s="4"/>
      <c r="U2" s="2"/>
      <c r="V2" s="2"/>
      <c r="W2" s="3"/>
      <c r="X2" s="2"/>
      <c r="Y2" s="2"/>
      <c r="Z2" s="4"/>
      <c r="AA2" s="4"/>
      <c r="AB2" s="2"/>
      <c r="AD2" s="3"/>
      <c r="AE2" s="2"/>
      <c r="AF2" s="2"/>
      <c r="AG2" s="4"/>
      <c r="AH2" s="4"/>
      <c r="AI2" s="2"/>
      <c r="AJ2" s="2"/>
      <c r="AK2" s="2"/>
      <c r="AL2" s="2"/>
      <c r="AM2" s="2"/>
      <c r="AN2" s="2"/>
      <c r="AO2" s="2"/>
      <c r="AQ2" s="2"/>
      <c r="AR2" s="2"/>
      <c r="AS2" s="2"/>
      <c r="AT2" s="4"/>
      <c r="AU2" s="4"/>
      <c r="AV2" s="2"/>
      <c r="AW2" s="2"/>
      <c r="AX2" s="2"/>
      <c r="AY2" s="2"/>
      <c r="AZ2" s="2"/>
      <c r="BA2" s="2"/>
      <c r="BB2" s="42"/>
      <c r="BD2" s="2"/>
      <c r="BE2" s="2"/>
      <c r="BF2" s="2"/>
      <c r="BG2" s="4"/>
      <c r="BH2" s="4"/>
      <c r="BI2" s="2"/>
      <c r="BJ2" s="2"/>
      <c r="BK2" s="2"/>
      <c r="BL2" s="2"/>
      <c r="BM2" s="2"/>
      <c r="BN2" s="2"/>
      <c r="BO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</row>
    <row r="3" spans="1:80" ht="15.75" x14ac:dyDescent="0.25">
      <c r="B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D3" s="5"/>
      <c r="AE3" s="5"/>
      <c r="AF3" s="5"/>
      <c r="AG3" s="5"/>
      <c r="AH3" s="5"/>
      <c r="AI3" s="5"/>
      <c r="AJ3" s="5"/>
      <c r="AQ3" s="5"/>
      <c r="AR3" s="5"/>
      <c r="AS3" s="5"/>
      <c r="AT3" s="5"/>
      <c r="AU3" s="5"/>
      <c r="AV3" s="5"/>
      <c r="AW3" s="5"/>
      <c r="BD3" s="5"/>
      <c r="BE3" s="5"/>
      <c r="BF3" s="5"/>
      <c r="BG3" s="5"/>
      <c r="BH3" s="5"/>
      <c r="BI3" s="5"/>
      <c r="BJ3" s="5"/>
    </row>
    <row r="4" spans="1:80" ht="15" customHeight="1" x14ac:dyDescent="0.25">
      <c r="B4" s="69"/>
      <c r="D4" s="68">
        <v>42370</v>
      </c>
      <c r="E4" s="68">
        <v>42401</v>
      </c>
      <c r="F4" s="68">
        <v>42430</v>
      </c>
      <c r="G4" s="68">
        <v>42461</v>
      </c>
      <c r="H4" s="68">
        <v>42491</v>
      </c>
      <c r="I4" s="68">
        <v>42522</v>
      </c>
      <c r="J4" s="68">
        <v>42552</v>
      </c>
      <c r="K4" s="68">
        <v>42583</v>
      </c>
      <c r="L4" s="68">
        <v>42614</v>
      </c>
      <c r="M4" s="68">
        <v>42644</v>
      </c>
      <c r="N4" s="68">
        <v>42675</v>
      </c>
      <c r="O4" s="68">
        <v>42705</v>
      </c>
      <c r="Q4" s="68">
        <v>42736</v>
      </c>
      <c r="R4" s="68">
        <v>42767</v>
      </c>
      <c r="S4" s="68">
        <v>42795</v>
      </c>
      <c r="T4" s="68">
        <v>42826</v>
      </c>
      <c r="U4" s="68">
        <v>42856</v>
      </c>
      <c r="V4" s="68">
        <v>42887</v>
      </c>
      <c r="W4" s="68">
        <v>42917</v>
      </c>
      <c r="X4" s="68">
        <v>42948</v>
      </c>
      <c r="Y4" s="68">
        <v>42979</v>
      </c>
      <c r="Z4" s="68">
        <v>43009</v>
      </c>
      <c r="AA4" s="68">
        <v>43040</v>
      </c>
      <c r="AB4" s="68">
        <v>43070</v>
      </c>
      <c r="AD4" s="68">
        <v>43101</v>
      </c>
      <c r="AE4" s="68">
        <v>43132</v>
      </c>
      <c r="AF4" s="68">
        <v>43160</v>
      </c>
      <c r="AG4" s="68">
        <v>43191</v>
      </c>
      <c r="AH4" s="68">
        <v>43221</v>
      </c>
      <c r="AI4" s="68">
        <v>43252</v>
      </c>
      <c r="AJ4" s="68">
        <v>43282</v>
      </c>
      <c r="AK4" s="68">
        <v>43313</v>
      </c>
      <c r="AL4" s="68">
        <v>43344</v>
      </c>
      <c r="AM4" s="68">
        <v>43374</v>
      </c>
      <c r="AN4" s="68">
        <v>43405</v>
      </c>
      <c r="AO4" s="68">
        <v>43435</v>
      </c>
      <c r="AQ4" s="68">
        <v>43466</v>
      </c>
      <c r="AR4" s="68">
        <v>43497</v>
      </c>
      <c r="AS4" s="68">
        <v>43525</v>
      </c>
      <c r="AT4" s="68">
        <v>43556</v>
      </c>
      <c r="AU4" s="68">
        <v>43586</v>
      </c>
      <c r="AV4" s="68">
        <v>43617</v>
      </c>
      <c r="AW4" s="68">
        <v>43647</v>
      </c>
      <c r="AX4" s="68">
        <v>43678</v>
      </c>
      <c r="AY4" s="68">
        <v>43709</v>
      </c>
      <c r="AZ4" s="68">
        <v>43739</v>
      </c>
      <c r="BA4" s="68">
        <v>43770</v>
      </c>
      <c r="BB4" s="68">
        <v>43800</v>
      </c>
      <c r="BD4" s="68">
        <v>43831</v>
      </c>
      <c r="BE4" s="68">
        <v>43862</v>
      </c>
      <c r="BF4" s="68">
        <v>43891</v>
      </c>
      <c r="BG4" s="68">
        <v>43922</v>
      </c>
      <c r="BH4" s="68">
        <v>43952</v>
      </c>
      <c r="BI4" s="68">
        <v>43983</v>
      </c>
      <c r="BJ4" s="68">
        <v>44013</v>
      </c>
      <c r="BK4" s="68">
        <v>44044</v>
      </c>
      <c r="BL4" s="68">
        <v>44075</v>
      </c>
      <c r="BM4" s="68">
        <v>44105</v>
      </c>
      <c r="BN4" s="68">
        <v>44136</v>
      </c>
      <c r="BO4" s="68">
        <v>44166</v>
      </c>
      <c r="BQ4" s="68">
        <v>44197</v>
      </c>
      <c r="BR4" s="68">
        <v>44228</v>
      </c>
      <c r="BS4" s="68">
        <v>44256</v>
      </c>
      <c r="BT4" s="68">
        <v>44287</v>
      </c>
      <c r="BU4" s="68">
        <v>44317</v>
      </c>
      <c r="BV4" s="68">
        <v>44348</v>
      </c>
      <c r="BW4" s="68">
        <v>44378</v>
      </c>
      <c r="BX4" s="68">
        <v>44409</v>
      </c>
      <c r="BY4" s="68">
        <v>44440</v>
      </c>
      <c r="BZ4" s="68">
        <v>44470</v>
      </c>
      <c r="CA4" s="68">
        <v>44501</v>
      </c>
      <c r="CB4" s="68">
        <v>44531</v>
      </c>
    </row>
    <row r="5" spans="1:80" ht="15" customHeight="1" x14ac:dyDescent="0.25">
      <c r="B5" s="69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D5" s="68"/>
      <c r="BE5" s="68"/>
      <c r="BF5" s="68"/>
      <c r="BG5" s="68"/>
      <c r="BH5" s="68"/>
      <c r="BI5" s="68"/>
      <c r="BJ5" s="68"/>
      <c r="BK5" s="68"/>
      <c r="BL5" s="68"/>
      <c r="BM5" s="68"/>
      <c r="BN5" s="68"/>
      <c r="BO5" s="68"/>
      <c r="BQ5" s="68"/>
      <c r="BR5" s="68"/>
      <c r="BS5" s="68"/>
      <c r="BT5" s="68"/>
      <c r="BU5" s="68"/>
      <c r="BV5" s="68"/>
      <c r="BW5" s="68"/>
      <c r="BX5" s="68"/>
      <c r="BY5" s="68"/>
      <c r="BZ5" s="68"/>
      <c r="CA5" s="68"/>
      <c r="CB5" s="68"/>
    </row>
    <row r="6" spans="1:80" ht="15.75" x14ac:dyDescent="0.25">
      <c r="A6" s="5"/>
      <c r="B6" s="6" t="s">
        <v>137</v>
      </c>
      <c r="D6" s="7">
        <f>SUM(D7,D17,D16)</f>
        <v>2935.8599029999991</v>
      </c>
      <c r="E6" s="7">
        <f t="shared" ref="E6:BO6" si="0">SUM(E7,E17,E16)</f>
        <v>3206.2155520000001</v>
      </c>
      <c r="F6" s="7">
        <f t="shared" si="0"/>
        <v>3934.2631489999999</v>
      </c>
      <c r="G6" s="7">
        <f t="shared" si="0"/>
        <v>4019.4272839999999</v>
      </c>
      <c r="H6" s="7">
        <f t="shared" si="0"/>
        <v>3717.579416</v>
      </c>
      <c r="I6" s="7">
        <f t="shared" si="0"/>
        <v>3098.3034619999999</v>
      </c>
      <c r="J6" s="7">
        <f t="shared" si="0"/>
        <v>3991.9284500000003</v>
      </c>
      <c r="K6" s="7">
        <f t="shared" si="0"/>
        <v>4101.1319949999997</v>
      </c>
      <c r="L6" s="7">
        <f t="shared" si="0"/>
        <v>3805.2286879999997</v>
      </c>
      <c r="M6" s="7">
        <f t="shared" si="0"/>
        <v>2657.9685990000003</v>
      </c>
      <c r="N6" s="7">
        <f t="shared" si="0"/>
        <v>2333.3365960000001</v>
      </c>
      <c r="O6" s="7">
        <f t="shared" si="0"/>
        <v>2468.0316909999997</v>
      </c>
      <c r="Q6" s="7">
        <f t="shared" si="0"/>
        <v>2400.6942469999999</v>
      </c>
      <c r="R6" s="7">
        <f t="shared" si="0"/>
        <v>3457.3250860000003</v>
      </c>
      <c r="S6" s="7">
        <f t="shared" si="0"/>
        <v>4163.1793470000002</v>
      </c>
      <c r="T6" s="7">
        <f t="shared" si="0"/>
        <v>3979.0120759999995</v>
      </c>
      <c r="U6" s="7">
        <f t="shared" si="0"/>
        <v>4230.4603820000002</v>
      </c>
      <c r="V6" s="7">
        <f t="shared" si="0"/>
        <v>4104.771401</v>
      </c>
      <c r="W6" s="7">
        <f t="shared" si="0"/>
        <v>4584.2389279999998</v>
      </c>
      <c r="X6" s="7">
        <f t="shared" si="0"/>
        <v>4833.1142220000002</v>
      </c>
      <c r="Y6" s="7">
        <f t="shared" si="0"/>
        <v>4584.3635639999993</v>
      </c>
      <c r="Z6" s="7">
        <f t="shared" si="0"/>
        <v>4796.7371350000003</v>
      </c>
      <c r="AA6" s="7">
        <f t="shared" si="0"/>
        <v>4404.5180429999991</v>
      </c>
      <c r="AB6" s="7">
        <f t="shared" si="0"/>
        <v>4149.1197069999998</v>
      </c>
      <c r="AC6">
        <f t="shared" si="0"/>
        <v>0</v>
      </c>
      <c r="AD6" s="7">
        <f t="shared" si="0"/>
        <v>3024.6195510000002</v>
      </c>
      <c r="AE6" s="7">
        <f t="shared" si="0"/>
        <v>4076.4014459999999</v>
      </c>
      <c r="AF6" s="7">
        <f t="shared" si="0"/>
        <v>4726.1801729999997</v>
      </c>
      <c r="AG6" s="7">
        <f t="shared" si="0"/>
        <v>4577.6541800000005</v>
      </c>
      <c r="AH6" s="7">
        <f t="shared" si="0"/>
        <v>4138.350614</v>
      </c>
      <c r="AI6" s="7">
        <f t="shared" si="0"/>
        <v>4748.781097</v>
      </c>
      <c r="AJ6" s="7">
        <f t="shared" si="0"/>
        <v>5299.3391269999993</v>
      </c>
      <c r="AK6" s="7">
        <f t="shared" si="0"/>
        <v>5546.4863599999999</v>
      </c>
      <c r="AL6" s="7">
        <f t="shared" si="0"/>
        <v>5284.9077980000011</v>
      </c>
      <c r="AM6" s="7">
        <f t="shared" si="0"/>
        <v>4891.2030350000005</v>
      </c>
      <c r="AN6" s="7">
        <f t="shared" si="0"/>
        <v>5224.8522310000008</v>
      </c>
      <c r="AO6" s="7">
        <f t="shared" si="0"/>
        <v>4827.0799549900003</v>
      </c>
      <c r="AQ6" s="7">
        <f t="shared" si="0"/>
        <v>4113.877853</v>
      </c>
      <c r="AR6" s="7">
        <f t="shared" si="0"/>
        <v>4077.8309120000004</v>
      </c>
      <c r="AS6" s="7">
        <f t="shared" si="0"/>
        <v>5114.0605230000001</v>
      </c>
      <c r="AT6" s="7">
        <f t="shared" si="0"/>
        <v>4578.3831599999994</v>
      </c>
      <c r="AU6" s="7">
        <f t="shared" si="0"/>
        <v>4283.034713</v>
      </c>
      <c r="AV6" s="7">
        <f t="shared" si="0"/>
        <v>5554.7065419999999</v>
      </c>
      <c r="AW6" s="7">
        <f t="shared" si="0"/>
        <v>6176.6652399999994</v>
      </c>
      <c r="AX6" s="7">
        <f t="shared" si="0"/>
        <v>5846.9450660000002</v>
      </c>
      <c r="AY6" s="7">
        <f t="shared" si="0"/>
        <v>5353.3006539999997</v>
      </c>
      <c r="AZ6" s="7">
        <f t="shared" si="0"/>
        <v>5592.9501549999995</v>
      </c>
      <c r="BA6" s="7">
        <f t="shared" si="0"/>
        <v>5573.1795940000011</v>
      </c>
      <c r="BB6" s="7">
        <f t="shared" si="0"/>
        <v>3831.2252659999999</v>
      </c>
      <c r="BD6" s="7">
        <f t="shared" si="0"/>
        <v>3567.7968209999999</v>
      </c>
      <c r="BE6" s="7">
        <f t="shared" si="0"/>
        <v>4909.2470689999991</v>
      </c>
      <c r="BF6" s="7">
        <f t="shared" si="0"/>
        <v>3820.4317839999999</v>
      </c>
      <c r="BG6" s="7">
        <f t="shared" si="0"/>
        <v>5230.1966229999998</v>
      </c>
      <c r="BH6" s="7">
        <f t="shared" si="0"/>
        <v>5744.285903</v>
      </c>
      <c r="BI6" s="7">
        <f t="shared" si="0"/>
        <v>5442.0927700000002</v>
      </c>
      <c r="BJ6" s="7">
        <f t="shared" si="0"/>
        <v>6156.971912</v>
      </c>
      <c r="BK6" s="7">
        <f t="shared" si="0"/>
        <v>5782.0325899999989</v>
      </c>
      <c r="BL6" s="7">
        <f t="shared" si="0"/>
        <v>5607.9348499999996</v>
      </c>
      <c r="BM6" s="7">
        <f t="shared" si="0"/>
        <v>5735.3959800000002</v>
      </c>
      <c r="BN6" s="7">
        <f t="shared" si="0"/>
        <v>5388.7100380000002</v>
      </c>
      <c r="BO6" s="7">
        <f t="shared" si="0"/>
        <v>5073.315544</v>
      </c>
      <c r="BQ6" s="7">
        <f t="shared" ref="BQ6:CB6" si="1">SUM(BQ7,BQ17,BQ16)</f>
        <v>2703.5929409999999</v>
      </c>
      <c r="BR6" s="7">
        <f t="shared" si="1"/>
        <v>5048.8969619999998</v>
      </c>
      <c r="BS6" s="7">
        <f t="shared" si="1"/>
        <v>6120.8241239999998</v>
      </c>
      <c r="BT6" s="7">
        <f t="shared" si="1"/>
        <v>5970.7711710000012</v>
      </c>
      <c r="BU6" s="7">
        <f t="shared" si="1"/>
        <v>6233.8562339999989</v>
      </c>
      <c r="BV6" s="7">
        <f t="shared" si="1"/>
        <v>5700.1971669999994</v>
      </c>
      <c r="BW6" s="7">
        <f t="shared" si="1"/>
        <v>0</v>
      </c>
      <c r="BX6" s="7">
        <f t="shared" si="1"/>
        <v>0</v>
      </c>
      <c r="BY6" s="7">
        <f t="shared" si="1"/>
        <v>0</v>
      </c>
      <c r="BZ6" s="7">
        <f t="shared" si="1"/>
        <v>0</v>
      </c>
      <c r="CA6" s="7">
        <f t="shared" si="1"/>
        <v>0</v>
      </c>
      <c r="CB6" s="7">
        <f t="shared" si="1"/>
        <v>0</v>
      </c>
    </row>
    <row r="7" spans="1:80" ht="15.75" x14ac:dyDescent="0.25">
      <c r="B7" s="8" t="s">
        <v>138</v>
      </c>
      <c r="D7" s="9">
        <f>SUM(D8:D15)</f>
        <v>2399.1321619999994</v>
      </c>
      <c r="E7" s="9">
        <f t="shared" ref="E7:BO7" si="2">SUM(E8:E15)</f>
        <v>2630.1413670000002</v>
      </c>
      <c r="F7" s="9">
        <f t="shared" si="2"/>
        <v>3306.699302</v>
      </c>
      <c r="G7" s="9">
        <f t="shared" si="2"/>
        <v>3415.3080909999999</v>
      </c>
      <c r="H7" s="9">
        <f t="shared" si="2"/>
        <v>3079.9228069999999</v>
      </c>
      <c r="I7" s="9">
        <f t="shared" si="2"/>
        <v>2429.236347</v>
      </c>
      <c r="J7" s="9">
        <f t="shared" si="2"/>
        <v>3291.5507510000002</v>
      </c>
      <c r="K7" s="9">
        <f t="shared" si="2"/>
        <v>3399.2012669999999</v>
      </c>
      <c r="L7" s="9">
        <f t="shared" si="2"/>
        <v>3107.3674729999998</v>
      </c>
      <c r="M7" s="9">
        <f t="shared" si="2"/>
        <v>1961.2938940000001</v>
      </c>
      <c r="N7" s="9">
        <f t="shared" si="2"/>
        <v>1709.1714220000001</v>
      </c>
      <c r="O7" s="9">
        <f t="shared" si="2"/>
        <v>1881.2327099999998</v>
      </c>
      <c r="Q7" s="9">
        <f t="shared" si="2"/>
        <v>1765.8429649999998</v>
      </c>
      <c r="R7" s="9">
        <f t="shared" si="2"/>
        <v>2909.5752220000004</v>
      </c>
      <c r="S7" s="9">
        <f t="shared" si="2"/>
        <v>3544.4318509999998</v>
      </c>
      <c r="T7" s="9">
        <f t="shared" si="2"/>
        <v>3388.2480999999998</v>
      </c>
      <c r="U7" s="9">
        <f t="shared" si="2"/>
        <v>3542.2883710000001</v>
      </c>
      <c r="V7" s="9">
        <f t="shared" si="2"/>
        <v>3416.6564320000002</v>
      </c>
      <c r="W7" s="9">
        <f t="shared" si="2"/>
        <v>3833.970268</v>
      </c>
      <c r="X7" s="9">
        <f t="shared" si="2"/>
        <v>4056.125759</v>
      </c>
      <c r="Y7" s="9">
        <f t="shared" si="2"/>
        <v>3864.8566719999994</v>
      </c>
      <c r="Z7" s="9">
        <f t="shared" si="2"/>
        <v>3982.2893320000003</v>
      </c>
      <c r="AA7" s="9">
        <f t="shared" si="2"/>
        <v>3698.0536749999997</v>
      </c>
      <c r="AB7" s="9">
        <f t="shared" si="2"/>
        <v>3436.7903729999998</v>
      </c>
      <c r="AD7" s="9">
        <f t="shared" si="2"/>
        <v>2371.259247</v>
      </c>
      <c r="AE7" s="9">
        <f t="shared" si="2"/>
        <v>3296.3459109999999</v>
      </c>
      <c r="AF7" s="9">
        <f t="shared" si="2"/>
        <v>3930.8774170000002</v>
      </c>
      <c r="AG7" s="9">
        <f t="shared" si="2"/>
        <v>3847.7566160000001</v>
      </c>
      <c r="AH7" s="9">
        <f t="shared" si="2"/>
        <v>3429.0013069999995</v>
      </c>
      <c r="AI7" s="9">
        <f t="shared" si="2"/>
        <v>3883.4537560000003</v>
      </c>
      <c r="AJ7" s="9">
        <f t="shared" si="2"/>
        <v>4388.8786599999994</v>
      </c>
      <c r="AK7" s="9">
        <f t="shared" si="2"/>
        <v>4601.7311319999999</v>
      </c>
      <c r="AL7" s="9">
        <f t="shared" si="2"/>
        <v>4376.666674000001</v>
      </c>
      <c r="AM7" s="9">
        <f t="shared" si="2"/>
        <v>3989.1657180000002</v>
      </c>
      <c r="AN7" s="9">
        <f t="shared" si="2"/>
        <v>4366.8188250000003</v>
      </c>
      <c r="AO7" s="9">
        <f t="shared" si="2"/>
        <v>3968.1036999900007</v>
      </c>
      <c r="AQ7" s="9">
        <f t="shared" si="2"/>
        <v>3267.6626490000003</v>
      </c>
      <c r="AR7" s="9">
        <f t="shared" si="2"/>
        <v>3309.9938980000002</v>
      </c>
      <c r="AS7" s="9">
        <f t="shared" si="2"/>
        <v>4242.7224850000002</v>
      </c>
      <c r="AT7" s="9">
        <f t="shared" si="2"/>
        <v>3739.0375179999996</v>
      </c>
      <c r="AU7" s="9">
        <f t="shared" si="2"/>
        <v>3398.2012109999996</v>
      </c>
      <c r="AV7" s="9">
        <f t="shared" si="2"/>
        <v>4672.8211410000004</v>
      </c>
      <c r="AW7" s="9">
        <f t="shared" si="2"/>
        <v>5223.6102599999995</v>
      </c>
      <c r="AX7" s="9">
        <f t="shared" si="2"/>
        <v>4856.410637</v>
      </c>
      <c r="AY7" s="9">
        <f t="shared" si="2"/>
        <v>4383.4815069999995</v>
      </c>
      <c r="AZ7" s="9">
        <f t="shared" si="2"/>
        <v>4611.0663530000002</v>
      </c>
      <c r="BA7" s="9">
        <f t="shared" si="2"/>
        <v>4657.3388800000012</v>
      </c>
      <c r="BB7" s="9">
        <f t="shared" si="2"/>
        <v>2970.3097669999997</v>
      </c>
      <c r="BD7" s="9">
        <f t="shared" si="2"/>
        <v>2694.404837</v>
      </c>
      <c r="BE7" s="9">
        <f t="shared" si="2"/>
        <v>4083.3392359999993</v>
      </c>
      <c r="BF7" s="9">
        <f t="shared" si="2"/>
        <v>3090.6636189999999</v>
      </c>
      <c r="BG7" s="9">
        <f t="shared" si="2"/>
        <v>4589.8081590000002</v>
      </c>
      <c r="BH7" s="9">
        <f t="shared" si="2"/>
        <v>4936.9692230000001</v>
      </c>
      <c r="BI7" s="9">
        <f t="shared" si="2"/>
        <v>4589.564899</v>
      </c>
      <c r="BJ7" s="9">
        <f t="shared" si="2"/>
        <v>5208.3583769999996</v>
      </c>
      <c r="BK7" s="9">
        <f t="shared" si="2"/>
        <v>4830.9814809999998</v>
      </c>
      <c r="BL7" s="9">
        <f t="shared" si="2"/>
        <v>4590.2796209999997</v>
      </c>
      <c r="BM7" s="9">
        <f t="shared" si="2"/>
        <v>4689.8363610000006</v>
      </c>
      <c r="BN7" s="9">
        <f t="shared" si="2"/>
        <v>4354.1079960000006</v>
      </c>
      <c r="BO7" s="9">
        <f t="shared" si="2"/>
        <v>4171.5787549999995</v>
      </c>
      <c r="BQ7" s="9">
        <f t="shared" ref="BQ7:CB7" si="3">SUM(BQ8:BQ15)</f>
        <v>1763.3508300000001</v>
      </c>
      <c r="BR7" s="9">
        <f t="shared" si="3"/>
        <v>4115.4070400000001</v>
      </c>
      <c r="BS7" s="9">
        <f t="shared" si="3"/>
        <v>5139.4032999999999</v>
      </c>
      <c r="BT7" s="9">
        <f t="shared" si="3"/>
        <v>4961.7171190000008</v>
      </c>
      <c r="BU7" s="9">
        <f t="shared" si="3"/>
        <v>5185.4987519999995</v>
      </c>
      <c r="BV7" s="9">
        <f t="shared" si="3"/>
        <v>4663.8321589999996</v>
      </c>
      <c r="BW7" s="9">
        <f t="shared" si="3"/>
        <v>0</v>
      </c>
      <c r="BX7" s="9">
        <f t="shared" si="3"/>
        <v>0</v>
      </c>
      <c r="BY7" s="9">
        <f t="shared" si="3"/>
        <v>0</v>
      </c>
      <c r="BZ7" s="9">
        <f t="shared" si="3"/>
        <v>0</v>
      </c>
      <c r="CA7" s="9">
        <f t="shared" si="3"/>
        <v>0</v>
      </c>
      <c r="CB7" s="9">
        <f t="shared" si="3"/>
        <v>0</v>
      </c>
    </row>
    <row r="8" spans="1:80" ht="15.75" x14ac:dyDescent="0.25">
      <c r="B8" s="10" t="s">
        <v>62</v>
      </c>
      <c r="D8" s="11">
        <f>SUMIFS('Base TKU'!E:E,'Base TKU'!$A:$A,$B8,'Base TKU'!$B:$B,"Total Operação")/1000000</f>
        <v>169.62053900000001</v>
      </c>
      <c r="E8" s="11">
        <f>SUMIFS('Base TKU'!F:F,'Base TKU'!$A:$A,$B8,'Base TKU'!$B:$B,"Total Operação")/1000000</f>
        <v>1911.1475579999999</v>
      </c>
      <c r="F8" s="11">
        <f>SUMIFS('Base TKU'!G:G,'Base TKU'!$A:$A,$B8,'Base TKU'!$B:$B,"Total Operação")/1000000</f>
        <v>2616.1029749999998</v>
      </c>
      <c r="G8" s="11">
        <f>SUMIFS('Base TKU'!H:H,'Base TKU'!$A:$A,$B8,'Base TKU'!$B:$B,"Total Operação")/1000000</f>
        <v>2649.878494</v>
      </c>
      <c r="H8" s="11">
        <f>SUMIFS('Base TKU'!I:I,'Base TKU'!$A:$A,$B8,'Base TKU'!$B:$B,"Total Operação")/1000000</f>
        <v>2055.7222339999998</v>
      </c>
      <c r="I8" s="11">
        <f>SUMIFS('Base TKU'!J:J,'Base TKU'!$A:$A,$B8,'Base TKU'!$B:$B,"Total Operação")/1000000</f>
        <v>947.54224599999998</v>
      </c>
      <c r="J8" s="11">
        <f>SUMIFS('Base TKU'!K:K,'Base TKU'!$A:$A,$B8,'Base TKU'!$B:$B,"Total Operação")/1000000</f>
        <v>361.05799500000001</v>
      </c>
      <c r="K8" s="11">
        <f>SUMIFS('Base TKU'!L:L,'Base TKU'!$A:$A,$B8,'Base TKU'!$B:$B,"Total Operação")/1000000</f>
        <v>182.78065100000001</v>
      </c>
      <c r="L8" s="11">
        <f>SUMIFS('Base TKU'!M:M,'Base TKU'!$A:$A,$B8,'Base TKU'!$B:$B,"Total Operação")/1000000</f>
        <v>130.11925199999999</v>
      </c>
      <c r="M8" s="11">
        <f>SUMIFS('Base TKU'!N:N,'Base TKU'!$A:$A,$B8,'Base TKU'!$B:$B,"Total Operação")/1000000</f>
        <v>95.372065000000006</v>
      </c>
      <c r="N8" s="11">
        <f>SUMIFS('Base TKU'!O:O,'Base TKU'!$A:$A,$B8,'Base TKU'!$B:$B,"Total Operação")/1000000</f>
        <v>86.039562000000004</v>
      </c>
      <c r="O8" s="11">
        <f>SUMIFS('Base TKU'!P:P,'Base TKU'!$A:$A,$B8,'Base TKU'!$B:$B,"Total Operação")/1000000</f>
        <v>175.43123600000001</v>
      </c>
      <c r="Q8" s="11">
        <f>SUMIFS('Base TKU'!R:R,'Base TKU'!$A:$A,$B8,'Base TKU'!$B:$B,"Total Operação")/1000000</f>
        <v>851.44972099999995</v>
      </c>
      <c r="R8" s="11">
        <f>SUMIFS('Base TKU'!S:S,'Base TKU'!$A:$A,$B8,'Base TKU'!$B:$B,"Total Operação")/1000000</f>
        <v>2272.319356</v>
      </c>
      <c r="S8" s="11">
        <f>SUMIFS('Base TKU'!T:T,'Base TKU'!$A:$A,$B8,'Base TKU'!$B:$B,"Total Operação")/1000000</f>
        <v>2878.502645</v>
      </c>
      <c r="T8" s="11">
        <f>SUMIFS('Base TKU'!U:U,'Base TKU'!$A:$A,$B8,'Base TKU'!$B:$B,"Total Operação")/1000000</f>
        <v>2514.9683220000002</v>
      </c>
      <c r="U8" s="11">
        <f>SUMIFS('Base TKU'!V:V,'Base TKU'!$A:$A,$B8,'Base TKU'!$B:$B,"Total Operação")/1000000</f>
        <v>2413.0258960000001</v>
      </c>
      <c r="V8" s="11">
        <f>SUMIFS('Base TKU'!W:W,'Base TKU'!$A:$A,$B8,'Base TKU'!$B:$B,"Total Operação")/1000000</f>
        <v>1272.4665500000001</v>
      </c>
      <c r="W8" s="11">
        <f>SUMIFS('Base TKU'!X:X,'Base TKU'!$A:$A,$B8,'Base TKU'!$B:$B,"Total Operação")/1000000</f>
        <v>619.45915000000002</v>
      </c>
      <c r="X8" s="11">
        <f>SUMIFS('Base TKU'!Y:Y,'Base TKU'!$A:$A,$B8,'Base TKU'!$B:$B,"Total Operação")/1000000</f>
        <v>447.99955199999999</v>
      </c>
      <c r="Y8" s="11">
        <f>SUMIFS('Base TKU'!Z:Z,'Base TKU'!$A:$A,$B8,'Base TKU'!$B:$B,"Total Operação")/1000000</f>
        <v>178.126689</v>
      </c>
      <c r="Z8" s="11">
        <f>SUMIFS('Base TKU'!AA:AA,'Base TKU'!$A:$A,$B8,'Base TKU'!$B:$B,"Total Operação")/1000000</f>
        <v>208.222522</v>
      </c>
      <c r="AA8" s="11">
        <f>SUMIFS('Base TKU'!AB:AB,'Base TKU'!$A:$A,$B8,'Base TKU'!$B:$B,"Total Operação")/1000000</f>
        <v>364.80664300000001</v>
      </c>
      <c r="AB8" s="11">
        <f>SUMIFS('Base TKU'!AC:AC,'Base TKU'!$A:$A,$B8,'Base TKU'!$B:$B,"Total Operação")/1000000</f>
        <v>398.06726200000003</v>
      </c>
      <c r="AD8" s="11">
        <f>SUMIFS('Base TKU'!AE:AE,'Base TKU'!$A:$A,$B8,'Base TKU'!$B:$B,"Total Operação")/1000000</f>
        <v>934.13200200000006</v>
      </c>
      <c r="AE8" s="11">
        <f>SUMIFS('Base TKU'!AF:AF,'Base TKU'!$A:$A,$B8,'Base TKU'!$B:$B,"Total Operação")/1000000</f>
        <v>2459.6752190000002</v>
      </c>
      <c r="AF8" s="11">
        <f>SUMIFS('Base TKU'!AG:AG,'Base TKU'!$A:$A,$B8,'Base TKU'!$B:$B,"Total Operação")/1000000</f>
        <v>3176.9322240000001</v>
      </c>
      <c r="AG8" s="11">
        <f>SUMIFS('Base TKU'!AH:AH,'Base TKU'!$A:$A,$B8,'Base TKU'!$B:$B,"Total Operação")/1000000</f>
        <v>3000.9347459999999</v>
      </c>
      <c r="AH8" s="11">
        <f>SUMIFS('Base TKU'!AI:AI,'Base TKU'!$A:$A,$B8,'Base TKU'!$B:$B,"Total Operação")/1000000</f>
        <v>2370.9591909999999</v>
      </c>
      <c r="AI8" s="11">
        <f>SUMIFS('Base TKU'!AJ:AJ,'Base TKU'!$A:$A,$B8,'Base TKU'!$B:$B,"Total Operação")/1000000</f>
        <v>2397.7762889999999</v>
      </c>
      <c r="AJ8" s="11">
        <f>SUMIFS('Base TKU'!AK:AK,'Base TKU'!$A:$A,$B8,'Base TKU'!$B:$B,"Total Operação")/1000000</f>
        <v>965.91916400000002</v>
      </c>
      <c r="AK8" s="11">
        <f>SUMIFS('Base TKU'!AL:AL,'Base TKU'!$A:$A,$B8,'Base TKU'!$B:$B,"Total Operação")/1000000</f>
        <v>734.69754999999998</v>
      </c>
      <c r="AL8" s="11">
        <f>SUMIFS('Base TKU'!AM:AM,'Base TKU'!$A:$A,$B8,'Base TKU'!$B:$B,"Total Operação")/1000000</f>
        <v>612.75609499999996</v>
      </c>
      <c r="AM8" s="11">
        <f>SUMIFS('Base TKU'!AN:AN,'Base TKU'!$A:$A,$B8,'Base TKU'!$B:$B,"Total Operação")/1000000</f>
        <v>691.15918299999998</v>
      </c>
      <c r="AN8" s="11">
        <f>SUMIFS('Base TKU'!AO:AO,'Base TKU'!$A:$A,$B8,'Base TKU'!$B:$B,"Total Operação")/1000000</f>
        <v>537.88782000000003</v>
      </c>
      <c r="AO8" s="11">
        <f>SUMIFS('Base TKU'!AP:AP,'Base TKU'!$A:$A,$B8,'Base TKU'!$B:$B,"Total Operação")/1000000</f>
        <v>255.257497</v>
      </c>
      <c r="AQ8" s="11">
        <f>SUMIFS('Base TKU'!AR:AR,'Base TKU'!$A:$A,$B8,'Base TKU'!$B:$B,"Total Operação")/1000000</f>
        <v>1942.182791</v>
      </c>
      <c r="AR8" s="11">
        <f>SUMIFS('Base TKU'!AS:AS,'Base TKU'!$A:$A,$B8,'Base TKU'!$B:$B,"Total Operação")/1000000</f>
        <v>2532.9592590000002</v>
      </c>
      <c r="AS8" s="11">
        <f>SUMIFS('Base TKU'!AT:AT,'Base TKU'!$A:$A,$B8,'Base TKU'!$B:$B,"Total Operação")/1000000</f>
        <v>3268.2451529999998</v>
      </c>
      <c r="AT8" s="11">
        <f>SUMIFS('Base TKU'!AU:AU,'Base TKU'!$A:$A,$B8,'Base TKU'!$B:$B,"Total Operação")/1000000</f>
        <v>2598.366622</v>
      </c>
      <c r="AU8" s="11">
        <f>SUMIFS('Base TKU'!AV:AV,'Base TKU'!$A:$A,$B8,'Base TKU'!$B:$B,"Total Operação")/1000000</f>
        <v>2021.1266760000001</v>
      </c>
      <c r="AV8" s="11">
        <f>SUMIFS('Base TKU'!AW:AW,'Base TKU'!$A:$A,$B8,'Base TKU'!$B:$B,"Total Operação")/1000000</f>
        <v>852.43902800000001</v>
      </c>
      <c r="AW8" s="11">
        <f>SUMIFS('Base TKU'!AX:AX,'Base TKU'!$A:$A,$B8,'Base TKU'!$B:$B,"Total Operação")/1000000</f>
        <v>484.97769</v>
      </c>
      <c r="AX8" s="11">
        <f>SUMIFS('Base TKU'!AY:AY,'Base TKU'!$A:$A,$B8,'Base TKU'!$B:$B,"Total Operação")/1000000</f>
        <v>453.43382000000003</v>
      </c>
      <c r="AY8" s="11">
        <f>SUMIFS('Base TKU'!AZ:AZ,'Base TKU'!$A:$A,$B8,'Base TKU'!$B:$B,"Total Operação")/1000000</f>
        <v>433.34607699999998</v>
      </c>
      <c r="AZ8" s="11">
        <f>SUMIFS('Base TKU'!BA:BA,'Base TKU'!$A:$A,$B8,'Base TKU'!$B:$B,"Total Operação")/1000000</f>
        <v>739.71218799999997</v>
      </c>
      <c r="BA8" s="11">
        <f>SUMIFS('Base TKU'!BB:BB,'Base TKU'!$A:$A,$B8,'Base TKU'!$B:$B,"Total Operação")/1000000</f>
        <v>819.29821200000004</v>
      </c>
      <c r="BB8" s="11">
        <f>SUMIFS('Base TKU'!BC:BC,'Base TKU'!$A:$A,$B8,'Base TKU'!$B:$B,"Total Operação")/1000000</f>
        <v>299.03800200000001</v>
      </c>
      <c r="BD8" s="11">
        <f>SUMIFS('Base TKU'!BE:BE,'Base TKU'!$A:$A,$B8,'Base TKU'!$B:$B,"Total Operação")/1000000</f>
        <v>1585.000395</v>
      </c>
      <c r="BE8" s="11">
        <f>SUMIFS('Base TKU'!BF:BF,'Base TKU'!$A:$A,$B8,'Base TKU'!$B:$B,"Total Operação")/1000000</f>
        <v>2995.1420250000001</v>
      </c>
      <c r="BF8" s="11">
        <f>SUMIFS('Base TKU'!BG:BG,'Base TKU'!$A:$A,$B8,'Base TKU'!$B:$B,"Total Operação")/1000000</f>
        <v>2230.278953</v>
      </c>
      <c r="BG8" s="11">
        <f>SUMIFS('Base TKU'!BH:BH,'Base TKU'!$A:$A,$B8,'Base TKU'!$B:$B,"Total Operação")/1000000</f>
        <v>3336.9885669999999</v>
      </c>
      <c r="BH8" s="11">
        <f>SUMIFS('Base TKU'!BI:BI,'Base TKU'!$A:$A,$B8,'Base TKU'!$B:$B,"Total Operação")/1000000</f>
        <v>3426.042813</v>
      </c>
      <c r="BI8" s="11">
        <f>SUMIFS('Base TKU'!BJ:BJ,'Base TKU'!$A:$A,$B8,'Base TKU'!$B:$B,"Total Operação")/1000000</f>
        <v>1734.5160249999999</v>
      </c>
      <c r="BJ8" s="11">
        <f>SUMIFS('Base TKU'!BK:BK,'Base TKU'!$A:$A,$B8,'Base TKU'!$B:$B,"Total Operação")/1000000</f>
        <v>1014.458214</v>
      </c>
      <c r="BK8" s="11">
        <f>SUMIFS('Base TKU'!BL:BL,'Base TKU'!$A:$A,$B8,'Base TKU'!$B:$B,"Total Operação")/1000000</f>
        <v>530.45997</v>
      </c>
      <c r="BL8" s="11">
        <f>SUMIFS('Base TKU'!BM:BM,'Base TKU'!$A:$A,$B8,'Base TKU'!$B:$B,"Total Operação")/1000000</f>
        <v>327.51763399999999</v>
      </c>
      <c r="BM8" s="11">
        <f>SUMIFS('Base TKU'!BN:BN,'Base TKU'!$A:$A,$B8,'Base TKU'!$B:$B,"Total Operação")/1000000</f>
        <v>149.427977</v>
      </c>
      <c r="BN8" s="11">
        <f>SUMIFS('Base TKU'!BO:BO,'Base TKU'!$A:$A,$B8,'Base TKU'!$B:$B,"Total Operação")/1000000</f>
        <v>69.608677999999998</v>
      </c>
      <c r="BO8" s="11">
        <f>SUMIFS('Base TKU'!BP:BP,'Base TKU'!$A:$A,$B8,'Base TKU'!$B:$B,"Total Operação")/1000000</f>
        <v>53.633718000000002</v>
      </c>
      <c r="BQ8" s="11">
        <f>'Volume TKU Norte'!BQ8+'Volume TKU Sul'!BQ8</f>
        <v>334.67782700000004</v>
      </c>
      <c r="BR8" s="11">
        <f>'Volume TKU Norte'!BR8+'Volume TKU Sul'!BR8</f>
        <v>2940.564429</v>
      </c>
      <c r="BS8" s="11">
        <f>'Volume TKU Norte'!BS8+'Volume TKU Sul'!BS8</f>
        <v>4036.109657</v>
      </c>
      <c r="BT8" s="11">
        <f>'Volume TKU Norte'!BT8+'Volume TKU Sul'!BT8</f>
        <v>3669.5863390000004</v>
      </c>
      <c r="BU8" s="11">
        <f>'Volume TKU Norte'!BU8+'Volume TKU Sul'!BU8</f>
        <v>3589.3174990000002</v>
      </c>
      <c r="BV8" s="11">
        <f>'Volume TKU Norte'!BV8+'Volume TKU Sul'!BV8</f>
        <v>2394.0341549999998</v>
      </c>
      <c r="BW8" s="11">
        <f>'Volume TKU Norte'!BW8+'Volume TKU Sul'!BW8</f>
        <v>0</v>
      </c>
      <c r="BX8" s="11">
        <f>'Volume TKU Norte'!BX8+'Volume TKU Sul'!BX8</f>
        <v>0</v>
      </c>
      <c r="BY8" s="11">
        <f>'Volume TKU Norte'!BY8+'Volume TKU Sul'!BY8</f>
        <v>0</v>
      </c>
      <c r="BZ8" s="11">
        <f>'Volume TKU Norte'!BZ8+'Volume TKU Sul'!BZ8</f>
        <v>0</v>
      </c>
      <c r="CA8" s="11">
        <f>'Volume TKU Norte'!CA8+'Volume TKU Sul'!CA8</f>
        <v>0</v>
      </c>
      <c r="CB8" s="11">
        <f>'Volume TKU Norte'!CB8+'Volume TKU Sul'!CB8</f>
        <v>0</v>
      </c>
    </row>
    <row r="9" spans="1:80" ht="15.75" x14ac:dyDescent="0.25">
      <c r="B9" s="10" t="s">
        <v>54</v>
      </c>
      <c r="D9" s="11">
        <f>SUMIFS('Base TKU'!E:E,'Base TKU'!$A:$A,$B9,'Base TKU'!$B:$B,"Total Operação")/1000000</f>
        <v>216.26351600000001</v>
      </c>
      <c r="E9" s="11">
        <f>SUMIFS('Base TKU'!F:F,'Base TKU'!$A:$A,$B9,'Base TKU'!$B:$B,"Total Operação")/1000000</f>
        <v>395.03700500000002</v>
      </c>
      <c r="F9" s="11">
        <f>SUMIFS('Base TKU'!G:G,'Base TKU'!$A:$A,$B9,'Base TKU'!$B:$B,"Total Operação")/1000000</f>
        <v>487.85619700000001</v>
      </c>
      <c r="G9" s="11">
        <f>SUMIFS('Base TKU'!H:H,'Base TKU'!$A:$A,$B9,'Base TKU'!$B:$B,"Total Operação")/1000000</f>
        <v>535.26649299999997</v>
      </c>
      <c r="H9" s="11">
        <f>SUMIFS('Base TKU'!I:I,'Base TKU'!$A:$A,$B9,'Base TKU'!$B:$B,"Total Operação")/1000000</f>
        <v>526.415615</v>
      </c>
      <c r="I9" s="11">
        <f>SUMIFS('Base TKU'!J:J,'Base TKU'!$A:$A,$B9,'Base TKU'!$B:$B,"Total Operação")/1000000</f>
        <v>472.96597700000001</v>
      </c>
      <c r="J9" s="11">
        <f>SUMIFS('Base TKU'!K:K,'Base TKU'!$A:$A,$B9,'Base TKU'!$B:$B,"Total Operação")/1000000</f>
        <v>354.22674899999998</v>
      </c>
      <c r="K9" s="11">
        <f>SUMIFS('Base TKU'!L:L,'Base TKU'!$A:$A,$B9,'Base TKU'!$B:$B,"Total Operação")/1000000</f>
        <v>316.308402</v>
      </c>
      <c r="L9" s="11">
        <f>SUMIFS('Base TKU'!M:M,'Base TKU'!$A:$A,$B9,'Base TKU'!$B:$B,"Total Operação")/1000000</f>
        <v>322.78646500000002</v>
      </c>
      <c r="M9" s="11">
        <f>SUMIFS('Base TKU'!N:N,'Base TKU'!$A:$A,$B9,'Base TKU'!$B:$B,"Total Operação")/1000000</f>
        <v>377.761324</v>
      </c>
      <c r="N9" s="11">
        <f>SUMIFS('Base TKU'!O:O,'Base TKU'!$A:$A,$B9,'Base TKU'!$B:$B,"Total Operação")/1000000</f>
        <v>438.98752899999999</v>
      </c>
      <c r="O9" s="11">
        <f>SUMIFS('Base TKU'!P:P,'Base TKU'!$A:$A,$B9,'Base TKU'!$B:$B,"Total Operação")/1000000</f>
        <v>404.86467299999998</v>
      </c>
      <c r="Q9" s="11">
        <f>SUMIFS('Base TKU'!R:R,'Base TKU'!$A:$A,$B9,'Base TKU'!$B:$B,"Total Operação")/1000000</f>
        <v>402.66225500000002</v>
      </c>
      <c r="R9" s="11">
        <f>SUMIFS('Base TKU'!S:S,'Base TKU'!$A:$A,$B9,'Base TKU'!$B:$B,"Total Operação")/1000000</f>
        <v>407.24751400000002</v>
      </c>
      <c r="S9" s="11">
        <f>SUMIFS('Base TKU'!T:T,'Base TKU'!$A:$A,$B9,'Base TKU'!$B:$B,"Total Operação")/1000000</f>
        <v>517.98906099999999</v>
      </c>
      <c r="T9" s="11">
        <f>SUMIFS('Base TKU'!U:U,'Base TKU'!$A:$A,$B9,'Base TKU'!$B:$B,"Total Operação")/1000000</f>
        <v>588.47038999999995</v>
      </c>
      <c r="U9" s="11">
        <f>SUMIFS('Base TKU'!V:V,'Base TKU'!$A:$A,$B9,'Base TKU'!$B:$B,"Total Operação")/1000000</f>
        <v>519.95525399999997</v>
      </c>
      <c r="V9" s="11">
        <f>SUMIFS('Base TKU'!W:W,'Base TKU'!$A:$A,$B9,'Base TKU'!$B:$B,"Total Operação")/1000000</f>
        <v>437.873199</v>
      </c>
      <c r="W9" s="11">
        <f>SUMIFS('Base TKU'!X:X,'Base TKU'!$A:$A,$B9,'Base TKU'!$B:$B,"Total Operação")/1000000</f>
        <v>520.80395099999998</v>
      </c>
      <c r="X9" s="11">
        <f>SUMIFS('Base TKU'!Y:Y,'Base TKU'!$A:$A,$B9,'Base TKU'!$B:$B,"Total Operação")/1000000</f>
        <v>428.81667199999998</v>
      </c>
      <c r="Y9" s="11">
        <f>SUMIFS('Base TKU'!Z:Z,'Base TKU'!$A:$A,$B9,'Base TKU'!$B:$B,"Total Operação")/1000000</f>
        <v>434.41904599999998</v>
      </c>
      <c r="Z9" s="11">
        <f>SUMIFS('Base TKU'!AA:AA,'Base TKU'!$A:$A,$B9,'Base TKU'!$B:$B,"Total Operação")/1000000</f>
        <v>529.76868999999999</v>
      </c>
      <c r="AA9" s="11">
        <f>SUMIFS('Base TKU'!AB:AB,'Base TKU'!$A:$A,$B9,'Base TKU'!$B:$B,"Total Operação")/1000000</f>
        <v>506.08288199999998</v>
      </c>
      <c r="AB9" s="11">
        <f>SUMIFS('Base TKU'!AC:AC,'Base TKU'!$A:$A,$B9,'Base TKU'!$B:$B,"Total Operação")/1000000</f>
        <v>529.05604300000005</v>
      </c>
      <c r="AD9" s="11">
        <f>SUMIFS('Base TKU'!AE:AE,'Base TKU'!$A:$A,$B9,'Base TKU'!$B:$B,"Total Operação")/1000000</f>
        <v>446.26511599999998</v>
      </c>
      <c r="AE9" s="11">
        <f>SUMIFS('Base TKU'!AF:AF,'Base TKU'!$A:$A,$B9,'Base TKU'!$B:$B,"Total Operação")/1000000</f>
        <v>515.19917799999996</v>
      </c>
      <c r="AF9" s="11">
        <f>SUMIFS('Base TKU'!AG:AG,'Base TKU'!$A:$A,$B9,'Base TKU'!$B:$B,"Total Operação")/1000000</f>
        <v>578.46220200000005</v>
      </c>
      <c r="AG9" s="11">
        <f>SUMIFS('Base TKU'!AH:AH,'Base TKU'!$A:$A,$B9,'Base TKU'!$B:$B,"Total Operação")/1000000</f>
        <v>632.17425000000003</v>
      </c>
      <c r="AH9" s="11">
        <f>SUMIFS('Base TKU'!AI:AI,'Base TKU'!$A:$A,$B9,'Base TKU'!$B:$B,"Total Operação")/1000000</f>
        <v>499.67931599999997</v>
      </c>
      <c r="AI9" s="11">
        <f>SUMIFS('Base TKU'!AJ:AJ,'Base TKU'!$A:$A,$B9,'Base TKU'!$B:$B,"Total Operação")/1000000</f>
        <v>584.67244100000005</v>
      </c>
      <c r="AJ9" s="11">
        <f>SUMIFS('Base TKU'!AK:AK,'Base TKU'!$A:$A,$B9,'Base TKU'!$B:$B,"Total Operação")/1000000</f>
        <v>509.672392</v>
      </c>
      <c r="AK9" s="11">
        <f>SUMIFS('Base TKU'!AL:AL,'Base TKU'!$A:$A,$B9,'Base TKU'!$B:$B,"Total Operação")/1000000</f>
        <v>486.21389099999999</v>
      </c>
      <c r="AL9" s="11">
        <f>SUMIFS('Base TKU'!AM:AM,'Base TKU'!$A:$A,$B9,'Base TKU'!$B:$B,"Total Operação")/1000000</f>
        <v>524.42046400000004</v>
      </c>
      <c r="AM9" s="11">
        <f>SUMIFS('Base TKU'!AN:AN,'Base TKU'!$A:$A,$B9,'Base TKU'!$B:$B,"Total Operação")/1000000</f>
        <v>475.60856999999999</v>
      </c>
      <c r="AN9" s="11">
        <f>SUMIFS('Base TKU'!AO:AO,'Base TKU'!$A:$A,$B9,'Base TKU'!$B:$B,"Total Operação")/1000000</f>
        <v>515.80616099999997</v>
      </c>
      <c r="AO9" s="11">
        <f>SUMIFS('Base TKU'!AP:AP,'Base TKU'!$A:$A,$B9,'Base TKU'!$B:$B,"Total Operação")/1000000</f>
        <v>603.39547999000001</v>
      </c>
      <c r="AQ9" s="11">
        <f>SUMIFS('Base TKU'!AR:AR,'Base TKU'!$A:$A,$B9,'Base TKU'!$B:$B,"Total Operação")/1000000</f>
        <v>461.21156000000002</v>
      </c>
      <c r="AR9" s="11">
        <f>SUMIFS('Base TKU'!AS:AS,'Base TKU'!$A:$A,$B9,'Base TKU'!$B:$B,"Total Operação")/1000000</f>
        <v>446.22970900000001</v>
      </c>
      <c r="AS9" s="11">
        <f>SUMIFS('Base TKU'!AT:AT,'Base TKU'!$A:$A,$B9,'Base TKU'!$B:$B,"Total Operação")/1000000</f>
        <v>622.22288100000003</v>
      </c>
      <c r="AT9" s="11">
        <f>SUMIFS('Base TKU'!AU:AU,'Base TKU'!$A:$A,$B9,'Base TKU'!$B:$B,"Total Operação")/1000000</f>
        <v>631.90065200000004</v>
      </c>
      <c r="AU9" s="11">
        <f>SUMIFS('Base TKU'!AV:AV,'Base TKU'!$A:$A,$B9,'Base TKU'!$B:$B,"Total Operação")/1000000</f>
        <v>579.33901800000001</v>
      </c>
      <c r="AV9" s="11">
        <f>SUMIFS('Base TKU'!AW:AW,'Base TKU'!$A:$A,$B9,'Base TKU'!$B:$B,"Total Operação")/1000000</f>
        <v>629.96867399999996</v>
      </c>
      <c r="AW9" s="11">
        <f>SUMIFS('Base TKU'!AX:AX,'Base TKU'!$A:$A,$B9,'Base TKU'!$B:$B,"Total Operação")/1000000</f>
        <v>597.87030300000004</v>
      </c>
      <c r="AX9" s="11">
        <f>SUMIFS('Base TKU'!AY:AY,'Base TKU'!$A:$A,$B9,'Base TKU'!$B:$B,"Total Operação")/1000000</f>
        <v>494.52903199999997</v>
      </c>
      <c r="AY9" s="11">
        <f>SUMIFS('Base TKU'!AZ:AZ,'Base TKU'!$A:$A,$B9,'Base TKU'!$B:$B,"Total Operação")/1000000</f>
        <v>542.620092</v>
      </c>
      <c r="AZ9" s="11">
        <f>SUMIFS('Base TKU'!BA:BA,'Base TKU'!$A:$A,$B9,'Base TKU'!$B:$B,"Total Operação")/1000000</f>
        <v>593.32155399999999</v>
      </c>
      <c r="BA9" s="11">
        <f>SUMIFS('Base TKU'!BB:BB,'Base TKU'!$A:$A,$B9,'Base TKU'!$B:$B,"Total Operação")/1000000</f>
        <v>664.73641799999996</v>
      </c>
      <c r="BB9" s="11">
        <f>SUMIFS('Base TKU'!BC:BC,'Base TKU'!$A:$A,$B9,'Base TKU'!$B:$B,"Total Operação")/1000000</f>
        <v>597.08486000000005</v>
      </c>
      <c r="BD9" s="11">
        <f>SUMIFS('Base TKU'!BE:BE,'Base TKU'!$A:$A,$B9,'Base TKU'!$B:$B,"Total Operação")/1000000</f>
        <v>402.38085100000001</v>
      </c>
      <c r="BE9" s="11">
        <f>SUMIFS('Base TKU'!BF:BF,'Base TKU'!$A:$A,$B9,'Base TKU'!$B:$B,"Total Operação")/1000000</f>
        <v>540.97648300000003</v>
      </c>
      <c r="BF9" s="11">
        <f>SUMIFS('Base TKU'!BG:BG,'Base TKU'!$A:$A,$B9,'Base TKU'!$B:$B,"Total Operação")/1000000</f>
        <v>561.96058400000004</v>
      </c>
      <c r="BG9" s="11">
        <f>SUMIFS('Base TKU'!BH:BH,'Base TKU'!$A:$A,$B9,'Base TKU'!$B:$B,"Total Operação")/1000000</f>
        <v>663.53443800000002</v>
      </c>
      <c r="BH9" s="11">
        <f>SUMIFS('Base TKU'!BI:BI,'Base TKU'!$A:$A,$B9,'Base TKU'!$B:$B,"Total Operação")/1000000</f>
        <v>631.76501800000005</v>
      </c>
      <c r="BI9" s="11">
        <f>SUMIFS('Base TKU'!BJ:BJ,'Base TKU'!$A:$A,$B9,'Base TKU'!$B:$B,"Total Operação")/1000000</f>
        <v>649.35974299999998</v>
      </c>
      <c r="BJ9" s="11">
        <f>SUMIFS('Base TKU'!BK:BK,'Base TKU'!$A:$A,$B9,'Base TKU'!$B:$B,"Total Operação")/1000000</f>
        <v>707.36651199999994</v>
      </c>
      <c r="BK9" s="11">
        <f>SUMIFS('Base TKU'!BL:BL,'Base TKU'!$A:$A,$B9,'Base TKU'!$B:$B,"Total Operação")/1000000</f>
        <v>710.34897100000001</v>
      </c>
      <c r="BL9" s="11">
        <f>SUMIFS('Base TKU'!BM:BM,'Base TKU'!$A:$A,$B9,'Base TKU'!$B:$B,"Total Operação")/1000000</f>
        <v>661.59083899999996</v>
      </c>
      <c r="BM9" s="11">
        <f>SUMIFS('Base TKU'!BN:BN,'Base TKU'!$A:$A,$B9,'Base TKU'!$B:$B,"Total Operação")/1000000</f>
        <v>712.14167599999996</v>
      </c>
      <c r="BN9" s="11">
        <f>SUMIFS('Base TKU'!BO:BO,'Base TKU'!$A:$A,$B9,'Base TKU'!$B:$B,"Total Operação")/1000000</f>
        <v>614.37646900000004</v>
      </c>
      <c r="BO9" s="11">
        <f>SUMIFS('Base TKU'!BP:BP,'Base TKU'!$A:$A,$B9,'Base TKU'!$B:$B,"Total Operação")/1000000</f>
        <v>674.16906200000005</v>
      </c>
      <c r="BQ9" s="11">
        <f>'Volume TKU Norte'!BQ9+'Volume TKU Sul'!BQ9</f>
        <v>444.99060800000001</v>
      </c>
      <c r="BR9" s="11">
        <f>'Volume TKU Norte'!BR9+'Volume TKU Sul'!BR9</f>
        <v>602.94755800000007</v>
      </c>
      <c r="BS9" s="11">
        <f>'Volume TKU Norte'!BS9+'Volume TKU Sul'!BS9</f>
        <v>704.47478000000001</v>
      </c>
      <c r="BT9" s="11">
        <f>'Volume TKU Norte'!BT9+'Volume TKU Sul'!BT9</f>
        <v>786.66857100000004</v>
      </c>
      <c r="BU9" s="11">
        <f>'Volume TKU Norte'!BU9+'Volume TKU Sul'!BU9</f>
        <v>755.98611399999993</v>
      </c>
      <c r="BV9" s="11">
        <f>'Volume TKU Norte'!BV9+'Volume TKU Sul'!BV9</f>
        <v>826.85876399999995</v>
      </c>
      <c r="BW9" s="11">
        <f>'Volume TKU Norte'!BW9+'Volume TKU Sul'!BW9</f>
        <v>0</v>
      </c>
      <c r="BX9" s="11">
        <f>'Volume TKU Norte'!BX9+'Volume TKU Sul'!BX9</f>
        <v>0</v>
      </c>
      <c r="BY9" s="11">
        <f>'Volume TKU Norte'!BY9+'Volume TKU Sul'!BY9</f>
        <v>0</v>
      </c>
      <c r="BZ9" s="11">
        <f>'Volume TKU Norte'!BZ9+'Volume TKU Sul'!BZ9</f>
        <v>0</v>
      </c>
      <c r="CA9" s="11">
        <f>'Volume TKU Norte'!CA9+'Volume TKU Sul'!CA9</f>
        <v>0</v>
      </c>
      <c r="CB9" s="11">
        <f>'Volume TKU Norte'!CB9+'Volume TKU Sul'!CB9</f>
        <v>0</v>
      </c>
    </row>
    <row r="10" spans="1:80" ht="15.75" x14ac:dyDescent="0.25">
      <c r="B10" s="10" t="s">
        <v>60</v>
      </c>
      <c r="D10" s="11">
        <f>SUMIFS('Base TKU'!E:E,'Base TKU'!$A:$A,$B10,'Base TKU'!$B:$B,"Total Operação")/1000000</f>
        <v>1708.5253399999999</v>
      </c>
      <c r="E10" s="11">
        <f>SUMIFS('Base TKU'!F:F,'Base TKU'!$A:$A,$B10,'Base TKU'!$B:$B,"Total Operação")/1000000</f>
        <v>147.13315</v>
      </c>
      <c r="F10" s="11">
        <f>SUMIFS('Base TKU'!G:G,'Base TKU'!$A:$A,$B10,'Base TKU'!$B:$B,"Total Operação")/1000000</f>
        <v>1.4444429999999999</v>
      </c>
      <c r="G10" s="11">
        <f>SUMIFS('Base TKU'!H:H,'Base TKU'!$A:$A,$B10,'Base TKU'!$B:$B,"Total Operação")/1000000</f>
        <v>0</v>
      </c>
      <c r="H10" s="11">
        <f>SUMIFS('Base TKU'!I:I,'Base TKU'!$A:$A,$B10,'Base TKU'!$B:$B,"Total Operação")/1000000</f>
        <v>0</v>
      </c>
      <c r="I10" s="11">
        <f>SUMIFS('Base TKU'!J:J,'Base TKU'!$A:$A,$B10,'Base TKU'!$B:$B,"Total Operação")/1000000</f>
        <v>343.22599500000001</v>
      </c>
      <c r="J10" s="11">
        <f>SUMIFS('Base TKU'!K:K,'Base TKU'!$A:$A,$B10,'Base TKU'!$B:$B,"Total Operação")/1000000</f>
        <v>1978.457048</v>
      </c>
      <c r="K10" s="11">
        <f>SUMIFS('Base TKU'!L:L,'Base TKU'!$A:$A,$B10,'Base TKU'!$B:$B,"Total Operação")/1000000</f>
        <v>2230.6509569999998</v>
      </c>
      <c r="L10" s="11">
        <f>SUMIFS('Base TKU'!M:M,'Base TKU'!$A:$A,$B10,'Base TKU'!$B:$B,"Total Operação")/1000000</f>
        <v>1944.8390010000001</v>
      </c>
      <c r="M10" s="11">
        <f>SUMIFS('Base TKU'!N:N,'Base TKU'!$A:$A,$B10,'Base TKU'!$B:$B,"Total Operação")/1000000</f>
        <v>705.93716900000004</v>
      </c>
      <c r="N10" s="11">
        <f>SUMIFS('Base TKU'!O:O,'Base TKU'!$A:$A,$B10,'Base TKU'!$B:$B,"Total Operação")/1000000</f>
        <v>482.40183500000001</v>
      </c>
      <c r="O10" s="11">
        <f>SUMIFS('Base TKU'!P:P,'Base TKU'!$A:$A,$B10,'Base TKU'!$B:$B,"Total Operação")/1000000</f>
        <v>672.78239299999996</v>
      </c>
      <c r="Q10" s="11">
        <f>SUMIFS('Base TKU'!R:R,'Base TKU'!$A:$A,$B10,'Base TKU'!$B:$B,"Total Operação")/1000000</f>
        <v>113.381199</v>
      </c>
      <c r="R10" s="11">
        <f>SUMIFS('Base TKU'!S:S,'Base TKU'!$A:$A,$B10,'Base TKU'!$B:$B,"Total Operação")/1000000</f>
        <v>6.8058079999999999</v>
      </c>
      <c r="S10" s="11">
        <f>SUMIFS('Base TKU'!T:T,'Base TKU'!$A:$A,$B10,'Base TKU'!$B:$B,"Total Operação")/1000000</f>
        <v>0</v>
      </c>
      <c r="T10" s="11">
        <f>SUMIFS('Base TKU'!U:U,'Base TKU'!$A:$A,$B10,'Base TKU'!$B:$B,"Total Operação")/1000000</f>
        <v>0</v>
      </c>
      <c r="U10" s="11">
        <f>SUMIFS('Base TKU'!V:V,'Base TKU'!$A:$A,$B10,'Base TKU'!$B:$B,"Total Operação")/1000000</f>
        <v>8.6108010000000004</v>
      </c>
      <c r="V10" s="11">
        <f>SUMIFS('Base TKU'!W:W,'Base TKU'!$A:$A,$B10,'Base TKU'!$B:$B,"Total Operação")/1000000</f>
        <v>1234.8126540000001</v>
      </c>
      <c r="W10" s="11">
        <f>SUMIFS('Base TKU'!X:X,'Base TKU'!$A:$A,$B10,'Base TKU'!$B:$B,"Total Operação")/1000000</f>
        <v>2256.6577750000001</v>
      </c>
      <c r="X10" s="11">
        <f>SUMIFS('Base TKU'!Y:Y,'Base TKU'!$A:$A,$B10,'Base TKU'!$B:$B,"Total Operação")/1000000</f>
        <v>2716.6200589999999</v>
      </c>
      <c r="Y10" s="11">
        <f>SUMIFS('Base TKU'!Z:Z,'Base TKU'!$A:$A,$B10,'Base TKU'!$B:$B,"Total Operação")/1000000</f>
        <v>2771.58122</v>
      </c>
      <c r="Z10" s="11">
        <f>SUMIFS('Base TKU'!AA:AA,'Base TKU'!$A:$A,$B10,'Base TKU'!$B:$B,"Total Operação")/1000000</f>
        <v>2787.873497</v>
      </c>
      <c r="AA10" s="11">
        <f>SUMIFS('Base TKU'!AB:AB,'Base TKU'!$A:$A,$B10,'Base TKU'!$B:$B,"Total Operação")/1000000</f>
        <v>2379.4008269999999</v>
      </c>
      <c r="AB10" s="11">
        <f>SUMIFS('Base TKU'!AC:AC,'Base TKU'!$A:$A,$B10,'Base TKU'!$B:$B,"Total Operação")/1000000</f>
        <v>2139.0831269999999</v>
      </c>
      <c r="AD10" s="11">
        <f>SUMIFS('Base TKU'!AE:AE,'Base TKU'!$A:$A,$B10,'Base TKU'!$B:$B,"Total Operação")/1000000</f>
        <v>609.522875</v>
      </c>
      <c r="AE10" s="11">
        <f>SUMIFS('Base TKU'!AF:AF,'Base TKU'!$A:$A,$B10,'Base TKU'!$B:$B,"Total Operação")/1000000</f>
        <v>73.753831000000005</v>
      </c>
      <c r="AF10" s="11">
        <f>SUMIFS('Base TKU'!AG:AG,'Base TKU'!$A:$A,$B10,'Base TKU'!$B:$B,"Total Operação")/1000000</f>
        <v>0</v>
      </c>
      <c r="AG10" s="11">
        <f>SUMIFS('Base TKU'!AH:AH,'Base TKU'!$A:$A,$B10,'Base TKU'!$B:$B,"Total Operação")/1000000</f>
        <v>0</v>
      </c>
      <c r="AH10" s="11">
        <f>SUMIFS('Base TKU'!AI:AI,'Base TKU'!$A:$A,$B10,'Base TKU'!$B:$B,"Total Operação")/1000000</f>
        <v>33.737178</v>
      </c>
      <c r="AI10" s="11">
        <f>SUMIFS('Base TKU'!AJ:AJ,'Base TKU'!$A:$A,$B10,'Base TKU'!$B:$B,"Total Operação")/1000000</f>
        <v>327.83418499999999</v>
      </c>
      <c r="AJ10" s="11">
        <f>SUMIFS('Base TKU'!AK:AK,'Base TKU'!$A:$A,$B10,'Base TKU'!$B:$B,"Total Operação")/1000000</f>
        <v>2341.4123610000001</v>
      </c>
      <c r="AK10" s="11">
        <f>SUMIFS('Base TKU'!AL:AL,'Base TKU'!$A:$A,$B10,'Base TKU'!$B:$B,"Total Operação")/1000000</f>
        <v>2803.5282269999998</v>
      </c>
      <c r="AL10" s="11">
        <f>SUMIFS('Base TKU'!AM:AM,'Base TKU'!$A:$A,$B10,'Base TKU'!$B:$B,"Total Operação")/1000000</f>
        <v>2731.4375570000002</v>
      </c>
      <c r="AM10" s="11">
        <f>SUMIFS('Base TKU'!AN:AN,'Base TKU'!$A:$A,$B10,'Base TKU'!$B:$B,"Total Operação")/1000000</f>
        <v>2248.7981380000001</v>
      </c>
      <c r="AN10" s="11">
        <f>SUMIFS('Base TKU'!AO:AO,'Base TKU'!$A:$A,$B10,'Base TKU'!$B:$B,"Total Operação")/1000000</f>
        <v>2798.0980220000001</v>
      </c>
      <c r="AO10" s="11">
        <f>SUMIFS('Base TKU'!AP:AP,'Base TKU'!$A:$A,$B10,'Base TKU'!$B:$B,"Total Operação")/1000000</f>
        <v>2464.9139300000002</v>
      </c>
      <c r="AQ10" s="11">
        <f>SUMIFS('Base TKU'!AR:AR,'Base TKU'!$A:$A,$B10,'Base TKU'!$B:$B,"Total Operação")/1000000</f>
        <v>415.34414500000003</v>
      </c>
      <c r="AR10" s="11">
        <f>SUMIFS('Base TKU'!AS:AS,'Base TKU'!$A:$A,$B10,'Base TKU'!$B:$B,"Total Operação")/1000000</f>
        <v>74.140707000000006</v>
      </c>
      <c r="AS10" s="11">
        <f>SUMIFS('Base TKU'!AT:AT,'Base TKU'!$A:$A,$B10,'Base TKU'!$B:$B,"Total Operação")/1000000</f>
        <v>15.008298</v>
      </c>
      <c r="AT10" s="11">
        <f>SUMIFS('Base TKU'!AU:AU,'Base TKU'!$A:$A,$B10,'Base TKU'!$B:$B,"Total Operação")/1000000</f>
        <v>34.903503000000001</v>
      </c>
      <c r="AU10" s="11">
        <f>SUMIFS('Base TKU'!AV:AV,'Base TKU'!$A:$A,$B10,'Base TKU'!$B:$B,"Total Operação")/1000000</f>
        <v>111.762523</v>
      </c>
      <c r="AV10" s="11">
        <f>SUMIFS('Base TKU'!AW:AW,'Base TKU'!$A:$A,$B10,'Base TKU'!$B:$B,"Total Operação")/1000000</f>
        <v>2575.9046579999999</v>
      </c>
      <c r="AW10" s="11">
        <f>SUMIFS('Base TKU'!AX:AX,'Base TKU'!$A:$A,$B10,'Base TKU'!$B:$B,"Total Operação")/1000000</f>
        <v>3444.6614290000002</v>
      </c>
      <c r="AX10" s="11">
        <f>SUMIFS('Base TKU'!AY:AY,'Base TKU'!$A:$A,$B10,'Base TKU'!$B:$B,"Total Operação")/1000000</f>
        <v>3342.4637790000002</v>
      </c>
      <c r="AY10" s="11">
        <f>SUMIFS('Base TKU'!AZ:AZ,'Base TKU'!$A:$A,$B10,'Base TKU'!$B:$B,"Total Operação")/1000000</f>
        <v>2963.3850929999999</v>
      </c>
      <c r="AZ10" s="11">
        <f>SUMIFS('Base TKU'!BA:BA,'Base TKU'!$A:$A,$B10,'Base TKU'!$B:$B,"Total Operação")/1000000</f>
        <v>2757.6521640000001</v>
      </c>
      <c r="BA10" s="11">
        <f>SUMIFS('Base TKU'!BB:BB,'Base TKU'!$A:$A,$B10,'Base TKU'!$B:$B,"Total Operação")/1000000</f>
        <v>2568.9127830000002</v>
      </c>
      <c r="BB10" s="11">
        <f>SUMIFS('Base TKU'!BC:BC,'Base TKU'!$A:$A,$B10,'Base TKU'!$B:$B,"Total Operação")/1000000</f>
        <v>1241.688832</v>
      </c>
      <c r="BD10" s="11">
        <f>SUMIFS('Base TKU'!BE:BE,'Base TKU'!$A:$A,$B10,'Base TKU'!$B:$B,"Total Operação")/1000000</f>
        <v>60.46875</v>
      </c>
      <c r="BE10" s="11">
        <f>SUMIFS('Base TKU'!BF:BF,'Base TKU'!$A:$A,$B10,'Base TKU'!$B:$B,"Total Operação")/1000000</f>
        <v>73.095562000000001</v>
      </c>
      <c r="BF10" s="11">
        <f>SUMIFS('Base TKU'!BG:BG,'Base TKU'!$A:$A,$B10,'Base TKU'!$B:$B,"Total Operação")/1000000</f>
        <v>14.966994</v>
      </c>
      <c r="BG10" s="11">
        <f>SUMIFS('Base TKU'!BH:BH,'Base TKU'!$A:$A,$B10,'Base TKU'!$B:$B,"Total Operação")/1000000</f>
        <v>0</v>
      </c>
      <c r="BH10" s="11">
        <f>SUMIFS('Base TKU'!BI:BI,'Base TKU'!$A:$A,$B10,'Base TKU'!$B:$B,"Total Operação")/1000000</f>
        <v>3.0471000000000002E-2</v>
      </c>
      <c r="BI10" s="11">
        <f>SUMIFS('Base TKU'!BJ:BJ,'Base TKU'!$A:$A,$B10,'Base TKU'!$B:$B,"Total Operação")/1000000</f>
        <v>1431.483015</v>
      </c>
      <c r="BJ10" s="11">
        <f>SUMIFS('Base TKU'!BK:BK,'Base TKU'!$A:$A,$B10,'Base TKU'!$B:$B,"Total Operação")/1000000</f>
        <v>2707.269495</v>
      </c>
      <c r="BK10" s="11">
        <f>SUMIFS('Base TKU'!BL:BL,'Base TKU'!$A:$A,$B10,'Base TKU'!$B:$B,"Total Operação")/1000000</f>
        <v>2787.6122890000001</v>
      </c>
      <c r="BL10" s="11">
        <f>SUMIFS('Base TKU'!BM:BM,'Base TKU'!$A:$A,$B10,'Base TKU'!$B:$B,"Total Operação")/1000000</f>
        <v>2601.258773</v>
      </c>
      <c r="BM10" s="11">
        <f>SUMIFS('Base TKU'!BN:BN,'Base TKU'!$A:$A,$B10,'Base TKU'!$B:$B,"Total Operação")/1000000</f>
        <v>2608.0810799999999</v>
      </c>
      <c r="BN10" s="11">
        <f>SUMIFS('Base TKU'!BO:BO,'Base TKU'!$A:$A,$B10,'Base TKU'!$B:$B,"Total Operação")/1000000</f>
        <v>2469.4026359999998</v>
      </c>
      <c r="BO10" s="11">
        <f>SUMIFS('Base TKU'!BP:BP,'Base TKU'!$A:$A,$B10,'Base TKU'!$B:$B,"Total Operação")/1000000</f>
        <v>2419.7877570000001</v>
      </c>
      <c r="BQ10" s="11">
        <f>'Volume TKU Norte'!BQ10+'Volume TKU Sul'!BQ10</f>
        <v>124.970308</v>
      </c>
      <c r="BR10" s="11">
        <f>'Volume TKU Norte'!BR10+'Volume TKU Sul'!BR10</f>
        <v>73.279588000000004</v>
      </c>
      <c r="BS10" s="11">
        <f>'Volume TKU Norte'!BS10+'Volume TKU Sul'!BS10</f>
        <v>6.9764609999999996</v>
      </c>
      <c r="BT10" s="11">
        <f>'Volume TKU Norte'!BT10+'Volume TKU Sul'!BT10</f>
        <v>0</v>
      </c>
      <c r="BU10" s="11">
        <f>'Volume TKU Norte'!BU10+'Volume TKU Sul'!BU10</f>
        <v>0</v>
      </c>
      <c r="BV10" s="11">
        <f>'Volume TKU Norte'!BV10+'Volume TKU Sul'!BV10</f>
        <v>507.61684000000002</v>
      </c>
      <c r="BW10" s="11">
        <f>'Volume TKU Norte'!BW10+'Volume TKU Sul'!BW10</f>
        <v>0</v>
      </c>
      <c r="BX10" s="11">
        <f>'Volume TKU Norte'!BX10+'Volume TKU Sul'!BX10</f>
        <v>0</v>
      </c>
      <c r="BY10" s="11">
        <f>'Volume TKU Norte'!BY10+'Volume TKU Sul'!BY10</f>
        <v>0</v>
      </c>
      <c r="BZ10" s="11">
        <f>'Volume TKU Norte'!BZ10+'Volume TKU Sul'!BZ10</f>
        <v>0</v>
      </c>
      <c r="CA10" s="11">
        <f>'Volume TKU Norte'!CA10+'Volume TKU Sul'!CA10</f>
        <v>0</v>
      </c>
      <c r="CB10" s="11">
        <f>'Volume TKU Norte'!CB10+'Volume TKU Sul'!CB10</f>
        <v>0</v>
      </c>
    </row>
    <row r="11" spans="1:80" ht="15.75" x14ac:dyDescent="0.25">
      <c r="B11" s="10" t="s">
        <v>45</v>
      </c>
      <c r="D11" s="11">
        <f>SUMIFS('Base TKU'!E:E,'Base TKU'!$A:$A,$B11,'Base TKU'!$B:$B,"Total Operação")/1000000</f>
        <v>234.45612700000001</v>
      </c>
      <c r="E11" s="11">
        <f>SUMIFS('Base TKU'!F:F,'Base TKU'!$A:$A,$B11,'Base TKU'!$B:$B,"Total Operação")/1000000</f>
        <v>157.457807</v>
      </c>
      <c r="F11" s="11">
        <f>SUMIFS('Base TKU'!G:G,'Base TKU'!$A:$A,$B11,'Base TKU'!$B:$B,"Total Operação")/1000000</f>
        <v>178.380923</v>
      </c>
      <c r="G11" s="11">
        <f>SUMIFS('Base TKU'!H:H,'Base TKU'!$A:$A,$B11,'Base TKU'!$B:$B,"Total Operação")/1000000</f>
        <v>207.666213</v>
      </c>
      <c r="H11" s="11">
        <f>SUMIFS('Base TKU'!I:I,'Base TKU'!$A:$A,$B11,'Base TKU'!$B:$B,"Total Operação")/1000000</f>
        <v>435.86198899999999</v>
      </c>
      <c r="I11" s="11">
        <f>SUMIFS('Base TKU'!J:J,'Base TKU'!$A:$A,$B11,'Base TKU'!$B:$B,"Total Operação")/1000000</f>
        <v>586.08299099999999</v>
      </c>
      <c r="J11" s="11">
        <f>SUMIFS('Base TKU'!K:K,'Base TKU'!$A:$A,$B11,'Base TKU'!$B:$B,"Total Operação")/1000000</f>
        <v>506.29377799999997</v>
      </c>
      <c r="K11" s="11">
        <f>SUMIFS('Base TKU'!L:L,'Base TKU'!$A:$A,$B11,'Base TKU'!$B:$B,"Total Operação")/1000000</f>
        <v>574.42666499999996</v>
      </c>
      <c r="L11" s="11">
        <f>SUMIFS('Base TKU'!M:M,'Base TKU'!$A:$A,$B11,'Base TKU'!$B:$B,"Total Operação")/1000000</f>
        <v>585.80211999999995</v>
      </c>
      <c r="M11" s="11">
        <f>SUMIFS('Base TKU'!N:N,'Base TKU'!$A:$A,$B11,'Base TKU'!$B:$B,"Total Operação")/1000000</f>
        <v>682.56985399999996</v>
      </c>
      <c r="N11" s="11">
        <f>SUMIFS('Base TKU'!O:O,'Base TKU'!$A:$A,$B11,'Base TKU'!$B:$B,"Total Operação")/1000000</f>
        <v>588.72278300000005</v>
      </c>
      <c r="O11" s="11">
        <f>SUMIFS('Base TKU'!P:P,'Base TKU'!$A:$A,$B11,'Base TKU'!$B:$B,"Total Operação")/1000000</f>
        <v>535.00260300000002</v>
      </c>
      <c r="Q11" s="11">
        <f>SUMIFS('Base TKU'!R:R,'Base TKU'!$A:$A,$B11,'Base TKU'!$B:$B,"Total Operação")/1000000</f>
        <v>282.02767899999998</v>
      </c>
      <c r="R11" s="11">
        <f>SUMIFS('Base TKU'!S:S,'Base TKU'!$A:$A,$B11,'Base TKU'!$B:$B,"Total Operação")/1000000</f>
        <v>118.95804099999999</v>
      </c>
      <c r="S11" s="11">
        <f>SUMIFS('Base TKU'!T:T,'Base TKU'!$A:$A,$B11,'Base TKU'!$B:$B,"Total Operação")/1000000</f>
        <v>104.33481999999999</v>
      </c>
      <c r="T11" s="11">
        <f>SUMIFS('Base TKU'!U:U,'Base TKU'!$A:$A,$B11,'Base TKU'!$B:$B,"Total Operação")/1000000</f>
        <v>214.854646</v>
      </c>
      <c r="U11" s="11">
        <f>SUMIFS('Base TKU'!V:V,'Base TKU'!$A:$A,$B11,'Base TKU'!$B:$B,"Total Operação")/1000000</f>
        <v>531.04533200000003</v>
      </c>
      <c r="V11" s="11">
        <f>SUMIFS('Base TKU'!W:W,'Base TKU'!$A:$A,$B11,'Base TKU'!$B:$B,"Total Operação")/1000000</f>
        <v>422.40993099999997</v>
      </c>
      <c r="W11" s="11">
        <f>SUMIFS('Base TKU'!X:X,'Base TKU'!$A:$A,$B11,'Base TKU'!$B:$B,"Total Operação")/1000000</f>
        <v>385.76943999999997</v>
      </c>
      <c r="X11" s="11">
        <f>SUMIFS('Base TKU'!Y:Y,'Base TKU'!$A:$A,$B11,'Base TKU'!$B:$B,"Total Operação")/1000000</f>
        <v>407.30095599999999</v>
      </c>
      <c r="Y11" s="11">
        <f>SUMIFS('Base TKU'!Z:Z,'Base TKU'!$A:$A,$B11,'Base TKU'!$B:$B,"Total Operação")/1000000</f>
        <v>420.547076</v>
      </c>
      <c r="Z11" s="11">
        <f>SUMIFS('Base TKU'!AA:AA,'Base TKU'!$A:$A,$B11,'Base TKU'!$B:$B,"Total Operação")/1000000</f>
        <v>385.73089800000002</v>
      </c>
      <c r="AA11" s="11">
        <f>SUMIFS('Base TKU'!AB:AB,'Base TKU'!$A:$A,$B11,'Base TKU'!$B:$B,"Total Operação")/1000000</f>
        <v>379.15147200000001</v>
      </c>
      <c r="AB11" s="11">
        <f>SUMIFS('Base TKU'!AC:AC,'Base TKU'!$A:$A,$B11,'Base TKU'!$B:$B,"Total Operação")/1000000</f>
        <v>301.82092999999998</v>
      </c>
      <c r="AD11" s="11">
        <f>SUMIFS('Base TKU'!AE:AE,'Base TKU'!$A:$A,$B11,'Base TKU'!$B:$B,"Total Operação")/1000000</f>
        <v>294.65521999999999</v>
      </c>
      <c r="AE11" s="11">
        <f>SUMIFS('Base TKU'!AF:AF,'Base TKU'!$A:$A,$B11,'Base TKU'!$B:$B,"Total Operação")/1000000</f>
        <v>193.81917799999999</v>
      </c>
      <c r="AF11" s="11">
        <f>SUMIFS('Base TKU'!AG:AG,'Base TKU'!$A:$A,$B11,'Base TKU'!$B:$B,"Total Operação")/1000000</f>
        <v>140.573881</v>
      </c>
      <c r="AG11" s="11">
        <f>SUMIFS('Base TKU'!AH:AH,'Base TKU'!$A:$A,$B11,'Base TKU'!$B:$B,"Total Operação")/1000000</f>
        <v>165.99626900000001</v>
      </c>
      <c r="AH11" s="11">
        <f>SUMIFS('Base TKU'!AI:AI,'Base TKU'!$A:$A,$B11,'Base TKU'!$B:$B,"Total Operação")/1000000</f>
        <v>412.85533299999997</v>
      </c>
      <c r="AI11" s="11">
        <f>SUMIFS('Base TKU'!AJ:AJ,'Base TKU'!$A:$A,$B11,'Base TKU'!$B:$B,"Total Operação")/1000000</f>
        <v>435.27574900000002</v>
      </c>
      <c r="AJ11" s="11">
        <f>SUMIFS('Base TKU'!AK:AK,'Base TKU'!$A:$A,$B11,'Base TKU'!$B:$B,"Total Operação")/1000000</f>
        <v>322.824073</v>
      </c>
      <c r="AK11" s="11">
        <f>SUMIFS('Base TKU'!AL:AL,'Base TKU'!$A:$A,$B11,'Base TKU'!$B:$B,"Total Operação")/1000000</f>
        <v>326.51097499999997</v>
      </c>
      <c r="AL11" s="11">
        <f>SUMIFS('Base TKU'!AM:AM,'Base TKU'!$A:$A,$B11,'Base TKU'!$B:$B,"Total Operação")/1000000</f>
        <v>356.32162599999998</v>
      </c>
      <c r="AM11" s="11">
        <f>SUMIFS('Base TKU'!AN:AN,'Base TKU'!$A:$A,$B11,'Base TKU'!$B:$B,"Total Operação")/1000000</f>
        <v>400.66425800000002</v>
      </c>
      <c r="AN11" s="11">
        <f>SUMIFS('Base TKU'!AO:AO,'Base TKU'!$A:$A,$B11,'Base TKU'!$B:$B,"Total Operação")/1000000</f>
        <v>229.23934</v>
      </c>
      <c r="AO11" s="11">
        <f>SUMIFS('Base TKU'!AP:AP,'Base TKU'!$A:$A,$B11,'Base TKU'!$B:$B,"Total Operação")/1000000</f>
        <v>250.45360600000001</v>
      </c>
      <c r="AQ11" s="11">
        <f>SUMIFS('Base TKU'!AR:AR,'Base TKU'!$A:$A,$B11,'Base TKU'!$B:$B,"Total Operação")/1000000</f>
        <v>154.011202</v>
      </c>
      <c r="AR11" s="11">
        <f>SUMIFS('Base TKU'!AS:AS,'Base TKU'!$A:$A,$B11,'Base TKU'!$B:$B,"Total Operação")/1000000</f>
        <v>86.190191999999996</v>
      </c>
      <c r="AS11" s="11">
        <f>SUMIFS('Base TKU'!AT:AT,'Base TKU'!$A:$A,$B11,'Base TKU'!$B:$B,"Total Operação")/1000000</f>
        <v>142.31992099999999</v>
      </c>
      <c r="AT11" s="11">
        <f>SUMIFS('Base TKU'!AU:AU,'Base TKU'!$A:$A,$B11,'Base TKU'!$B:$B,"Total Operação")/1000000</f>
        <v>225.74797799999999</v>
      </c>
      <c r="AU11" s="11">
        <f>SUMIFS('Base TKU'!AV:AV,'Base TKU'!$A:$A,$B11,'Base TKU'!$B:$B,"Total Operação")/1000000</f>
        <v>317.02488099999999</v>
      </c>
      <c r="AV11" s="11">
        <f>SUMIFS('Base TKU'!AW:AW,'Base TKU'!$A:$A,$B11,'Base TKU'!$B:$B,"Total Operação")/1000000</f>
        <v>262.38109600000001</v>
      </c>
      <c r="AW11" s="11">
        <f>SUMIFS('Base TKU'!AX:AX,'Base TKU'!$A:$A,$B11,'Base TKU'!$B:$B,"Total Operação")/1000000</f>
        <v>295.55797999999999</v>
      </c>
      <c r="AX11" s="11">
        <f>SUMIFS('Base TKU'!AY:AY,'Base TKU'!$A:$A,$B11,'Base TKU'!$B:$B,"Total Operação")/1000000</f>
        <v>238.205073</v>
      </c>
      <c r="AY11" s="11">
        <f>SUMIFS('Base TKU'!AZ:AZ,'Base TKU'!$A:$A,$B11,'Base TKU'!$B:$B,"Total Operação")/1000000</f>
        <v>262.97824100000003</v>
      </c>
      <c r="AZ11" s="11">
        <f>SUMIFS('Base TKU'!BA:BA,'Base TKU'!$A:$A,$B11,'Base TKU'!$B:$B,"Total Operação")/1000000</f>
        <v>239.16172299999999</v>
      </c>
      <c r="BA11" s="11">
        <f>SUMIFS('Base TKU'!BB:BB,'Base TKU'!$A:$A,$B11,'Base TKU'!$B:$B,"Total Operação")/1000000</f>
        <v>267.34636399999999</v>
      </c>
      <c r="BB11" s="11">
        <f>SUMIFS('Base TKU'!BC:BC,'Base TKU'!$A:$A,$B11,'Base TKU'!$B:$B,"Total Operação")/1000000</f>
        <v>356.17253399999998</v>
      </c>
      <c r="BD11" s="11">
        <f>SUMIFS('Base TKU'!BE:BE,'Base TKU'!$A:$A,$B11,'Base TKU'!$B:$B,"Total Operação")/1000000</f>
        <v>237.73846399999999</v>
      </c>
      <c r="BE11" s="11">
        <f>SUMIFS('Base TKU'!BF:BF,'Base TKU'!$A:$A,$B11,'Base TKU'!$B:$B,"Total Operação")/1000000</f>
        <v>175.34279699999999</v>
      </c>
      <c r="BF11" s="11">
        <f>SUMIFS('Base TKU'!BG:BG,'Base TKU'!$A:$A,$B11,'Base TKU'!$B:$B,"Total Operação")/1000000</f>
        <v>147.83055400000001</v>
      </c>
      <c r="BG11" s="11">
        <f>SUMIFS('Base TKU'!BH:BH,'Base TKU'!$A:$A,$B11,'Base TKU'!$B:$B,"Total Operação")/1000000</f>
        <v>249.28712999999999</v>
      </c>
      <c r="BH11" s="11">
        <f>SUMIFS('Base TKU'!BI:BI,'Base TKU'!$A:$A,$B11,'Base TKU'!$B:$B,"Total Operação")/1000000</f>
        <v>436.87468699999999</v>
      </c>
      <c r="BI11" s="11">
        <f>SUMIFS('Base TKU'!BJ:BJ,'Base TKU'!$A:$A,$B11,'Base TKU'!$B:$B,"Total Operação")/1000000</f>
        <v>365.36444799999998</v>
      </c>
      <c r="BJ11" s="11">
        <f>SUMIFS('Base TKU'!BK:BK,'Base TKU'!$A:$A,$B11,'Base TKU'!$B:$B,"Total Operação")/1000000</f>
        <v>337.39315699999997</v>
      </c>
      <c r="BK11" s="11">
        <f>SUMIFS('Base TKU'!BL:BL,'Base TKU'!$A:$A,$B11,'Base TKU'!$B:$B,"Total Operação")/1000000</f>
        <v>494.16551600000003</v>
      </c>
      <c r="BL11" s="11">
        <f>SUMIFS('Base TKU'!BM:BM,'Base TKU'!$A:$A,$B11,'Base TKU'!$B:$B,"Total Operação")/1000000</f>
        <v>664.78082600000005</v>
      </c>
      <c r="BM11" s="11">
        <f>SUMIFS('Base TKU'!BN:BN,'Base TKU'!$A:$A,$B11,'Base TKU'!$B:$B,"Total Operação")/1000000</f>
        <v>735.31807900000001</v>
      </c>
      <c r="BN11" s="11">
        <f>SUMIFS('Base TKU'!BO:BO,'Base TKU'!$A:$A,$B11,'Base TKU'!$B:$B,"Total Operação")/1000000</f>
        <v>660.15419499999996</v>
      </c>
      <c r="BO11" s="11">
        <f>SUMIFS('Base TKU'!BP:BP,'Base TKU'!$A:$A,$B11,'Base TKU'!$B:$B,"Total Operação")/1000000</f>
        <v>506.31174800000002</v>
      </c>
      <c r="BQ11" s="11">
        <f>'Volume TKU Norte'!BQ11+'Volume TKU Sul'!BQ11</f>
        <v>369.38857300000001</v>
      </c>
      <c r="BR11" s="11">
        <f>'Volume TKU Norte'!BR11+'Volume TKU Sul'!BR11</f>
        <v>87.318869000000007</v>
      </c>
      <c r="BS11" s="11">
        <f>'Volume TKU Norte'!BS11+'Volume TKU Sul'!BS11</f>
        <v>143.54877500000001</v>
      </c>
      <c r="BT11" s="11">
        <f>'Volume TKU Norte'!BT11+'Volume TKU Sul'!BT11</f>
        <v>233.17973699999999</v>
      </c>
      <c r="BU11" s="11">
        <f>'Volume TKU Norte'!BU11+'Volume TKU Sul'!BU11</f>
        <v>544.24410499999999</v>
      </c>
      <c r="BV11" s="11">
        <f>'Volume TKU Norte'!BV11+'Volume TKU Sul'!BV11</f>
        <v>621.57745199999999</v>
      </c>
      <c r="BW11" s="11">
        <f>'Volume TKU Norte'!BW11+'Volume TKU Sul'!BW11</f>
        <v>0</v>
      </c>
      <c r="BX11" s="11">
        <f>'Volume TKU Norte'!BX11+'Volume TKU Sul'!BX11</f>
        <v>0</v>
      </c>
      <c r="BY11" s="11">
        <f>'Volume TKU Norte'!BY11+'Volume TKU Sul'!BY11</f>
        <v>0</v>
      </c>
      <c r="BZ11" s="11">
        <f>'Volume TKU Norte'!BZ11+'Volume TKU Sul'!BZ11</f>
        <v>0</v>
      </c>
      <c r="CA11" s="11">
        <f>'Volume TKU Norte'!CA11+'Volume TKU Sul'!CA11</f>
        <v>0</v>
      </c>
      <c r="CB11" s="11">
        <f>'Volume TKU Norte'!CB11+'Volume TKU Sul'!CB11</f>
        <v>0</v>
      </c>
    </row>
    <row r="12" spans="1:80" ht="15.75" x14ac:dyDescent="0.25">
      <c r="B12" s="10" t="s">
        <v>49</v>
      </c>
      <c r="D12" s="11">
        <f>SUMIFS('Base TKU'!E:E,'Base TKU'!$A:$A,$B12,'Base TKU'!$B:$B,"Total Operação")/1000000</f>
        <v>28.277885999999999</v>
      </c>
      <c r="E12" s="11">
        <f>SUMIFS('Base TKU'!F:F,'Base TKU'!$A:$A,$B12,'Base TKU'!$B:$B,"Total Operação")/1000000</f>
        <v>17.986273000000001</v>
      </c>
      <c r="F12" s="11">
        <f>SUMIFS('Base TKU'!G:G,'Base TKU'!$A:$A,$B12,'Base TKU'!$B:$B,"Total Operação")/1000000</f>
        <v>20.430346</v>
      </c>
      <c r="G12" s="11">
        <f>SUMIFS('Base TKU'!H:H,'Base TKU'!$A:$A,$B12,'Base TKU'!$B:$B,"Total Operação")/1000000</f>
        <v>22.496891000000002</v>
      </c>
      <c r="H12" s="11">
        <f>SUMIFS('Base TKU'!I:I,'Base TKU'!$A:$A,$B12,'Base TKU'!$B:$B,"Total Operação")/1000000</f>
        <v>61.922969000000002</v>
      </c>
      <c r="I12" s="11">
        <f>SUMIFS('Base TKU'!J:J,'Base TKU'!$A:$A,$B12,'Base TKU'!$B:$B,"Total Operação")/1000000</f>
        <v>79.419138000000004</v>
      </c>
      <c r="J12" s="11">
        <f>SUMIFS('Base TKU'!K:K,'Base TKU'!$A:$A,$B12,'Base TKU'!$B:$B,"Total Operação")/1000000</f>
        <v>91.515180999999998</v>
      </c>
      <c r="K12" s="11">
        <f>SUMIFS('Base TKU'!L:L,'Base TKU'!$A:$A,$B12,'Base TKU'!$B:$B,"Total Operação")/1000000</f>
        <v>95.034592000000004</v>
      </c>
      <c r="L12" s="11">
        <f>SUMIFS('Base TKU'!M:M,'Base TKU'!$A:$A,$B12,'Base TKU'!$B:$B,"Total Operação")/1000000</f>
        <v>123.820635</v>
      </c>
      <c r="M12" s="11">
        <f>SUMIFS('Base TKU'!N:N,'Base TKU'!$A:$A,$B12,'Base TKU'!$B:$B,"Total Operação")/1000000</f>
        <v>98.535258999999996</v>
      </c>
      <c r="N12" s="11">
        <f>SUMIFS('Base TKU'!O:O,'Base TKU'!$A:$A,$B12,'Base TKU'!$B:$B,"Total Operação")/1000000</f>
        <v>98.943488000000002</v>
      </c>
      <c r="O12" s="11">
        <f>SUMIFS('Base TKU'!P:P,'Base TKU'!$A:$A,$B12,'Base TKU'!$B:$B,"Total Operação")/1000000</f>
        <v>76.556442000000004</v>
      </c>
      <c r="Q12" s="11">
        <f>SUMIFS('Base TKU'!R:R,'Base TKU'!$A:$A,$B12,'Base TKU'!$B:$B,"Total Operação")/1000000</f>
        <v>67.081149999999994</v>
      </c>
      <c r="R12" s="11">
        <f>SUMIFS('Base TKU'!S:S,'Base TKU'!$A:$A,$B12,'Base TKU'!$B:$B,"Total Operação")/1000000</f>
        <v>37.347427000000003</v>
      </c>
      <c r="S12" s="11">
        <f>SUMIFS('Base TKU'!T:T,'Base TKU'!$A:$A,$B12,'Base TKU'!$B:$B,"Total Operação")/1000000</f>
        <v>30.187373999999998</v>
      </c>
      <c r="T12" s="11">
        <f>SUMIFS('Base TKU'!U:U,'Base TKU'!$A:$A,$B12,'Base TKU'!$B:$B,"Total Operação")/1000000</f>
        <v>69.954741999999996</v>
      </c>
      <c r="U12" s="11">
        <f>SUMIFS('Base TKU'!V:V,'Base TKU'!$A:$A,$B12,'Base TKU'!$B:$B,"Total Operação")/1000000</f>
        <v>69.651088000000001</v>
      </c>
      <c r="V12" s="11">
        <f>SUMIFS('Base TKU'!W:W,'Base TKU'!$A:$A,$B12,'Base TKU'!$B:$B,"Total Operação")/1000000</f>
        <v>49.094098000000002</v>
      </c>
      <c r="W12" s="11">
        <f>SUMIFS('Base TKU'!X:X,'Base TKU'!$A:$A,$B12,'Base TKU'!$B:$B,"Total Operação")/1000000</f>
        <v>51.279952000000002</v>
      </c>
      <c r="X12" s="11">
        <f>SUMIFS('Base TKU'!Y:Y,'Base TKU'!$A:$A,$B12,'Base TKU'!$B:$B,"Total Operação")/1000000</f>
        <v>55.38852</v>
      </c>
      <c r="Y12" s="11">
        <f>SUMIFS('Base TKU'!Z:Z,'Base TKU'!$A:$A,$B12,'Base TKU'!$B:$B,"Total Operação")/1000000</f>
        <v>60.182640999999997</v>
      </c>
      <c r="Z12" s="11">
        <f>SUMIFS('Base TKU'!AA:AA,'Base TKU'!$A:$A,$B12,'Base TKU'!$B:$B,"Total Operação")/1000000</f>
        <v>70.693725000000001</v>
      </c>
      <c r="AA12" s="11">
        <f>SUMIFS('Base TKU'!AB:AB,'Base TKU'!$A:$A,$B12,'Base TKU'!$B:$B,"Total Operação")/1000000</f>
        <v>63.823445999999997</v>
      </c>
      <c r="AB12" s="11">
        <f>SUMIFS('Base TKU'!AC:AC,'Base TKU'!$A:$A,$B12,'Base TKU'!$B:$B,"Total Operação")/1000000</f>
        <v>58.969529999999999</v>
      </c>
      <c r="AD12" s="11">
        <f>SUMIFS('Base TKU'!AE:AE,'Base TKU'!$A:$A,$B12,'Base TKU'!$B:$B,"Total Operação")/1000000</f>
        <v>67.919033999999996</v>
      </c>
      <c r="AE12" s="11">
        <f>SUMIFS('Base TKU'!AF:AF,'Base TKU'!$A:$A,$B12,'Base TKU'!$B:$B,"Total Operação")/1000000</f>
        <v>48.889296000000002</v>
      </c>
      <c r="AF12" s="11">
        <f>SUMIFS('Base TKU'!AG:AG,'Base TKU'!$A:$A,$B12,'Base TKU'!$B:$B,"Total Operação")/1000000</f>
        <v>34.909109999999998</v>
      </c>
      <c r="AG12" s="11">
        <f>SUMIFS('Base TKU'!AH:AH,'Base TKU'!$A:$A,$B12,'Base TKU'!$B:$B,"Total Operação")/1000000</f>
        <v>48.651350999999998</v>
      </c>
      <c r="AH12" s="11">
        <f>SUMIFS('Base TKU'!AI:AI,'Base TKU'!$A:$A,$B12,'Base TKU'!$B:$B,"Total Operação")/1000000</f>
        <v>111.77028900000001</v>
      </c>
      <c r="AI12" s="11">
        <f>SUMIFS('Base TKU'!AJ:AJ,'Base TKU'!$A:$A,$B12,'Base TKU'!$B:$B,"Total Operação")/1000000</f>
        <v>137.89509200000001</v>
      </c>
      <c r="AJ12" s="11">
        <f>SUMIFS('Base TKU'!AK:AK,'Base TKU'!$A:$A,$B12,'Base TKU'!$B:$B,"Total Operação")/1000000</f>
        <v>249.05067</v>
      </c>
      <c r="AK12" s="11">
        <f>SUMIFS('Base TKU'!AL:AL,'Base TKU'!$A:$A,$B12,'Base TKU'!$B:$B,"Total Operação")/1000000</f>
        <v>250.78048899999999</v>
      </c>
      <c r="AL12" s="11">
        <f>SUMIFS('Base TKU'!AM:AM,'Base TKU'!$A:$A,$B12,'Base TKU'!$B:$B,"Total Operação")/1000000</f>
        <v>151.730932</v>
      </c>
      <c r="AM12" s="11">
        <f>SUMIFS('Base TKU'!AN:AN,'Base TKU'!$A:$A,$B12,'Base TKU'!$B:$B,"Total Operação")/1000000</f>
        <v>172.93556899999999</v>
      </c>
      <c r="AN12" s="11">
        <f>SUMIFS('Base TKU'!AO:AO,'Base TKU'!$A:$A,$B12,'Base TKU'!$B:$B,"Total Operação")/1000000</f>
        <v>249.32306199999999</v>
      </c>
      <c r="AO12" s="11">
        <f>SUMIFS('Base TKU'!AP:AP,'Base TKU'!$A:$A,$B12,'Base TKU'!$B:$B,"Total Operação")/1000000</f>
        <v>337.74815699999999</v>
      </c>
      <c r="AQ12" s="11">
        <f>SUMIFS('Base TKU'!AR:AR,'Base TKU'!$A:$A,$B12,'Base TKU'!$B:$B,"Total Operação")/1000000</f>
        <v>264.33585699999998</v>
      </c>
      <c r="AR12" s="11">
        <f>SUMIFS('Base TKU'!AS:AS,'Base TKU'!$A:$A,$B12,'Base TKU'!$B:$B,"Total Operação")/1000000</f>
        <v>166.74120099999999</v>
      </c>
      <c r="AS12" s="11">
        <f>SUMIFS('Base TKU'!AT:AT,'Base TKU'!$A:$A,$B12,'Base TKU'!$B:$B,"Total Operação")/1000000</f>
        <v>194.926232</v>
      </c>
      <c r="AT12" s="11">
        <f>SUMIFS('Base TKU'!AU:AU,'Base TKU'!$A:$A,$B12,'Base TKU'!$B:$B,"Total Operação")/1000000</f>
        <v>248.118763</v>
      </c>
      <c r="AU12" s="11">
        <f>SUMIFS('Base TKU'!AV:AV,'Base TKU'!$A:$A,$B12,'Base TKU'!$B:$B,"Total Operação")/1000000</f>
        <v>368.94811299999998</v>
      </c>
      <c r="AV12" s="11">
        <f>SUMIFS('Base TKU'!AW:AW,'Base TKU'!$A:$A,$B12,'Base TKU'!$B:$B,"Total Operação")/1000000</f>
        <v>352.12768499999999</v>
      </c>
      <c r="AW12" s="11">
        <f>SUMIFS('Base TKU'!AX:AX,'Base TKU'!$A:$A,$B12,'Base TKU'!$B:$B,"Total Operação")/1000000</f>
        <v>400.54285800000002</v>
      </c>
      <c r="AX12" s="11">
        <f>SUMIFS('Base TKU'!AY:AY,'Base TKU'!$A:$A,$B12,'Base TKU'!$B:$B,"Total Operação")/1000000</f>
        <v>327.77893299999999</v>
      </c>
      <c r="AY12" s="11">
        <f>SUMIFS('Base TKU'!AZ:AZ,'Base TKU'!$A:$A,$B12,'Base TKU'!$B:$B,"Total Operação")/1000000</f>
        <v>181.15200400000001</v>
      </c>
      <c r="AZ12" s="11">
        <f>SUMIFS('Base TKU'!BA:BA,'Base TKU'!$A:$A,$B12,'Base TKU'!$B:$B,"Total Operação")/1000000</f>
        <v>281.21872400000001</v>
      </c>
      <c r="BA12" s="11">
        <f>SUMIFS('Base TKU'!BB:BB,'Base TKU'!$A:$A,$B12,'Base TKU'!$B:$B,"Total Operação")/1000000</f>
        <v>331.25701299999997</v>
      </c>
      <c r="BB12" s="11">
        <f>SUMIFS('Base TKU'!BC:BC,'Base TKU'!$A:$A,$B12,'Base TKU'!$B:$B,"Total Operação")/1000000</f>
        <v>419.96638799999999</v>
      </c>
      <c r="BD12" s="11">
        <f>SUMIFS('Base TKU'!BE:BE,'Base TKU'!$A:$A,$B12,'Base TKU'!$B:$B,"Total Operação")/1000000</f>
        <v>367.050116</v>
      </c>
      <c r="BE12" s="11">
        <f>SUMIFS('Base TKU'!BF:BF,'Base TKU'!$A:$A,$B12,'Base TKU'!$B:$B,"Total Operação")/1000000</f>
        <v>296.982213</v>
      </c>
      <c r="BF12" s="11">
        <f>SUMIFS('Base TKU'!BG:BG,'Base TKU'!$A:$A,$B12,'Base TKU'!$B:$B,"Total Operação")/1000000</f>
        <v>135.62653399999999</v>
      </c>
      <c r="BG12" s="11">
        <f>SUMIFS('Base TKU'!BH:BH,'Base TKU'!$A:$A,$B12,'Base TKU'!$B:$B,"Total Operação")/1000000</f>
        <v>339.99802399999999</v>
      </c>
      <c r="BH12" s="11">
        <f>SUMIFS('Base TKU'!BI:BI,'Base TKU'!$A:$A,$B12,'Base TKU'!$B:$B,"Total Operação")/1000000</f>
        <v>442.25623400000001</v>
      </c>
      <c r="BI12" s="11">
        <f>SUMIFS('Base TKU'!BJ:BJ,'Base TKU'!$A:$A,$B12,'Base TKU'!$B:$B,"Total Operação")/1000000</f>
        <v>408.84166800000003</v>
      </c>
      <c r="BJ12" s="11">
        <f>SUMIFS('Base TKU'!BK:BK,'Base TKU'!$A:$A,$B12,'Base TKU'!$B:$B,"Total Operação")/1000000</f>
        <v>441.87099899999998</v>
      </c>
      <c r="BK12" s="11">
        <f>SUMIFS('Base TKU'!BL:BL,'Base TKU'!$A:$A,$B12,'Base TKU'!$B:$B,"Total Operação")/1000000</f>
        <v>308.39473500000003</v>
      </c>
      <c r="BL12" s="11">
        <f>SUMIFS('Base TKU'!BM:BM,'Base TKU'!$A:$A,$B12,'Base TKU'!$B:$B,"Total Operação")/1000000</f>
        <v>335.13154900000001</v>
      </c>
      <c r="BM12" s="11">
        <f>SUMIFS('Base TKU'!BN:BN,'Base TKU'!$A:$A,$B12,'Base TKU'!$B:$B,"Total Operação")/1000000</f>
        <v>472.40617600000002</v>
      </c>
      <c r="BN12" s="11">
        <f>SUMIFS('Base TKU'!BO:BO,'Base TKU'!$A:$A,$B12,'Base TKU'!$B:$B,"Total Operação")/1000000</f>
        <v>464.46574500000003</v>
      </c>
      <c r="BO12" s="11">
        <f>SUMIFS('Base TKU'!BP:BP,'Base TKU'!$A:$A,$B12,'Base TKU'!$B:$B,"Total Operação")/1000000</f>
        <v>451.50585000000001</v>
      </c>
      <c r="BQ12" s="11">
        <f>'Volume TKU Norte'!BQ12+'Volume TKU Sul'!BQ12</f>
        <v>485.66634299999998</v>
      </c>
      <c r="BR12" s="11">
        <f>'Volume TKU Norte'!BR12+'Volume TKU Sul'!BR12</f>
        <v>411.29659600000002</v>
      </c>
      <c r="BS12" s="11">
        <f>'Volume TKU Norte'!BS12+'Volume TKU Sul'!BS12</f>
        <v>248.29362700000001</v>
      </c>
      <c r="BT12" s="11">
        <f>'Volume TKU Norte'!BT12+'Volume TKU Sul'!BT12</f>
        <v>272.28247199999998</v>
      </c>
      <c r="BU12" s="11">
        <f>'Volume TKU Norte'!BU12+'Volume TKU Sul'!BU12</f>
        <v>295.95103399999999</v>
      </c>
      <c r="BV12" s="11">
        <f>'Volume TKU Norte'!BV12+'Volume TKU Sul'!BV12</f>
        <v>313.74494800000002</v>
      </c>
      <c r="BW12" s="11">
        <f>'Volume TKU Norte'!BW12+'Volume TKU Sul'!BW12</f>
        <v>0</v>
      </c>
      <c r="BX12" s="11">
        <f>'Volume TKU Norte'!BX12+'Volume TKU Sul'!BX12</f>
        <v>0</v>
      </c>
      <c r="BY12" s="11">
        <f>'Volume TKU Norte'!BY12+'Volume TKU Sul'!BY12</f>
        <v>0</v>
      </c>
      <c r="BZ12" s="11">
        <f>'Volume TKU Norte'!BZ12+'Volume TKU Sul'!BZ12</f>
        <v>0</v>
      </c>
      <c r="CA12" s="11">
        <f>'Volume TKU Norte'!CA12+'Volume TKU Sul'!CA12</f>
        <v>0</v>
      </c>
      <c r="CB12" s="11">
        <f>'Volume TKU Norte'!CB12+'Volume TKU Sul'!CB12</f>
        <v>0</v>
      </c>
    </row>
    <row r="13" spans="1:80" ht="15.75" x14ac:dyDescent="0.25">
      <c r="B13" s="10" t="s">
        <v>64</v>
      </c>
      <c r="D13" s="11">
        <f>SUMIFS('Base TKU'!E:E,'Base TKU'!$A:$A,$B13,'Base TKU'!$B:$B,"Total Operação")/1000000</f>
        <v>41.988754</v>
      </c>
      <c r="E13" s="11">
        <f>SUMIFS('Base TKU'!F:F,'Base TKU'!$A:$A,$B13,'Base TKU'!$B:$B,"Total Operação")/1000000</f>
        <v>1.3795740000000001</v>
      </c>
      <c r="F13" s="11">
        <f>SUMIFS('Base TKU'!G:G,'Base TKU'!$A:$A,$B13,'Base TKU'!$B:$B,"Total Operação")/1000000</f>
        <v>2.4844179999999998</v>
      </c>
      <c r="G13" s="11">
        <f>SUMIFS('Base TKU'!H:H,'Base TKU'!$A:$A,$B13,'Base TKU'!$B:$B,"Total Operação")/1000000</f>
        <v>0</v>
      </c>
      <c r="H13" s="11">
        <f>SUMIFS('Base TKU'!I:I,'Base TKU'!$A:$A,$B13,'Base TKU'!$B:$B,"Total Operação")/1000000</f>
        <v>0</v>
      </c>
      <c r="I13" s="11">
        <f>SUMIFS('Base TKU'!J:J,'Base TKU'!$A:$A,$B13,'Base TKU'!$B:$B,"Total Operação")/1000000</f>
        <v>0</v>
      </c>
      <c r="J13" s="11">
        <f>SUMIFS('Base TKU'!K:K,'Base TKU'!$A:$A,$B13,'Base TKU'!$B:$B,"Total Operação")/1000000</f>
        <v>0</v>
      </c>
      <c r="K13" s="11">
        <f>SUMIFS('Base TKU'!L:L,'Base TKU'!$A:$A,$B13,'Base TKU'!$B:$B,"Total Operação")/1000000</f>
        <v>0</v>
      </c>
      <c r="L13" s="11">
        <f>SUMIFS('Base TKU'!M:M,'Base TKU'!$A:$A,$B13,'Base TKU'!$B:$B,"Total Operação")/1000000</f>
        <v>0</v>
      </c>
      <c r="M13" s="11">
        <f>SUMIFS('Base TKU'!N:N,'Base TKU'!$A:$A,$B13,'Base TKU'!$B:$B,"Total Operação")/1000000</f>
        <v>0</v>
      </c>
      <c r="N13" s="11">
        <f>SUMIFS('Base TKU'!O:O,'Base TKU'!$A:$A,$B13,'Base TKU'!$B:$B,"Total Operação")/1000000</f>
        <v>14.076225000000001</v>
      </c>
      <c r="O13" s="11">
        <f>SUMIFS('Base TKU'!P:P,'Base TKU'!$A:$A,$B13,'Base TKU'!$B:$B,"Total Operação")/1000000</f>
        <v>16.595362999999999</v>
      </c>
      <c r="Q13" s="11">
        <f>SUMIFS('Base TKU'!R:R,'Base TKU'!$A:$A,$B13,'Base TKU'!$B:$B,"Total Operação")/1000000</f>
        <v>49.240960999999999</v>
      </c>
      <c r="R13" s="11">
        <f>SUMIFS('Base TKU'!S:S,'Base TKU'!$A:$A,$B13,'Base TKU'!$B:$B,"Total Operação")/1000000</f>
        <v>66.897075999999998</v>
      </c>
      <c r="S13" s="11">
        <f>SUMIFS('Base TKU'!T:T,'Base TKU'!$A:$A,$B13,'Base TKU'!$B:$B,"Total Operação")/1000000</f>
        <v>13.417951</v>
      </c>
      <c r="T13" s="11">
        <f>SUMIFS('Base TKU'!U:U,'Base TKU'!$A:$A,$B13,'Base TKU'!$B:$B,"Total Operação")/1000000</f>
        <v>0</v>
      </c>
      <c r="U13" s="11">
        <f>SUMIFS('Base TKU'!V:V,'Base TKU'!$A:$A,$B13,'Base TKU'!$B:$B,"Total Operação")/1000000</f>
        <v>0</v>
      </c>
      <c r="V13" s="11">
        <f>SUMIFS('Base TKU'!W:W,'Base TKU'!$A:$A,$B13,'Base TKU'!$B:$B,"Total Operação")/1000000</f>
        <v>0</v>
      </c>
      <c r="W13" s="11">
        <f>SUMIFS('Base TKU'!X:X,'Base TKU'!$A:$A,$B13,'Base TKU'!$B:$B,"Total Operação")/1000000</f>
        <v>0</v>
      </c>
      <c r="X13" s="11">
        <f>SUMIFS('Base TKU'!Y:Y,'Base TKU'!$A:$A,$B13,'Base TKU'!$B:$B,"Total Operação")/1000000</f>
        <v>0</v>
      </c>
      <c r="Y13" s="11">
        <f>SUMIFS('Base TKU'!Z:Z,'Base TKU'!$A:$A,$B13,'Base TKU'!$B:$B,"Total Operação")/1000000</f>
        <v>0</v>
      </c>
      <c r="Z13" s="11">
        <f>SUMIFS('Base TKU'!AA:AA,'Base TKU'!$A:$A,$B13,'Base TKU'!$B:$B,"Total Operação")/1000000</f>
        <v>0</v>
      </c>
      <c r="AA13" s="11">
        <f>SUMIFS('Base TKU'!AB:AB,'Base TKU'!$A:$A,$B13,'Base TKU'!$B:$B,"Total Operação")/1000000</f>
        <v>4.788405</v>
      </c>
      <c r="AB13" s="11">
        <f>SUMIFS('Base TKU'!AC:AC,'Base TKU'!$A:$A,$B13,'Base TKU'!$B:$B,"Total Operação")/1000000</f>
        <v>9.7934809999999999</v>
      </c>
      <c r="AD13" s="11">
        <f>SUMIFS('Base TKU'!AE:AE,'Base TKU'!$A:$A,$B13,'Base TKU'!$B:$B,"Total Operação")/1000000</f>
        <v>18.765000000000001</v>
      </c>
      <c r="AE13" s="11">
        <f>SUMIFS('Base TKU'!AF:AF,'Base TKU'!$A:$A,$B13,'Base TKU'!$B:$B,"Total Operação")/1000000</f>
        <v>5.0092090000000002</v>
      </c>
      <c r="AF13" s="11">
        <f>SUMIFS('Base TKU'!AG:AG,'Base TKU'!$A:$A,$B13,'Base TKU'!$B:$B,"Total Operação")/1000000</f>
        <v>0</v>
      </c>
      <c r="AG13" s="11">
        <f>SUMIFS('Base TKU'!AH:AH,'Base TKU'!$A:$A,$B13,'Base TKU'!$B:$B,"Total Operação")/1000000</f>
        <v>0</v>
      </c>
      <c r="AH13" s="11">
        <f>SUMIFS('Base TKU'!AI:AI,'Base TKU'!$A:$A,$B13,'Base TKU'!$B:$B,"Total Operação")/1000000</f>
        <v>0</v>
      </c>
      <c r="AI13" s="11">
        <f>SUMIFS('Base TKU'!AJ:AJ,'Base TKU'!$A:$A,$B13,'Base TKU'!$B:$B,"Total Operação")/1000000</f>
        <v>0</v>
      </c>
      <c r="AJ13" s="11">
        <f>SUMIFS('Base TKU'!AK:AK,'Base TKU'!$A:$A,$B13,'Base TKU'!$B:$B,"Total Operação")/1000000</f>
        <v>0</v>
      </c>
      <c r="AK13" s="11">
        <f>SUMIFS('Base TKU'!AL:AL,'Base TKU'!$A:$A,$B13,'Base TKU'!$B:$B,"Total Operação")/1000000</f>
        <v>0</v>
      </c>
      <c r="AL13" s="11">
        <f>SUMIFS('Base TKU'!AM:AM,'Base TKU'!$A:$A,$B13,'Base TKU'!$B:$B,"Total Operação")/1000000</f>
        <v>0</v>
      </c>
      <c r="AM13" s="11">
        <f>SUMIFS('Base TKU'!AN:AN,'Base TKU'!$A:$A,$B13,'Base TKU'!$B:$B,"Total Operação")/1000000</f>
        <v>0</v>
      </c>
      <c r="AN13" s="11">
        <f>SUMIFS('Base TKU'!AO:AO,'Base TKU'!$A:$A,$B13,'Base TKU'!$B:$B,"Total Operação")/1000000</f>
        <v>36.464419999999997</v>
      </c>
      <c r="AO13" s="11">
        <f>SUMIFS('Base TKU'!AP:AP,'Base TKU'!$A:$A,$B13,'Base TKU'!$B:$B,"Total Operação")/1000000</f>
        <v>56.335030000000003</v>
      </c>
      <c r="AQ13" s="11">
        <f>SUMIFS('Base TKU'!AR:AR,'Base TKU'!$A:$A,$B13,'Base TKU'!$B:$B,"Total Operação")/1000000</f>
        <v>30.577093999999999</v>
      </c>
      <c r="AR13" s="11">
        <f>SUMIFS('Base TKU'!AS:AS,'Base TKU'!$A:$A,$B13,'Base TKU'!$B:$B,"Total Operação")/1000000</f>
        <v>3.7328299999999999</v>
      </c>
      <c r="AS13" s="11">
        <f>SUMIFS('Base TKU'!AT:AT,'Base TKU'!$A:$A,$B13,'Base TKU'!$B:$B,"Total Operação")/1000000</f>
        <v>0</v>
      </c>
      <c r="AT13" s="11">
        <f>SUMIFS('Base TKU'!AU:AU,'Base TKU'!$A:$A,$B13,'Base TKU'!$B:$B,"Total Operação")/1000000</f>
        <v>0</v>
      </c>
      <c r="AU13" s="11">
        <f>SUMIFS('Base TKU'!AV:AV,'Base TKU'!$A:$A,$B13,'Base TKU'!$B:$B,"Total Operação")/1000000</f>
        <v>0</v>
      </c>
      <c r="AV13" s="11">
        <f>SUMIFS('Base TKU'!AW:AW,'Base TKU'!$A:$A,$B13,'Base TKU'!$B:$B,"Total Operação")/1000000</f>
        <v>0</v>
      </c>
      <c r="AW13" s="11">
        <f>SUMIFS('Base TKU'!AX:AX,'Base TKU'!$A:$A,$B13,'Base TKU'!$B:$B,"Total Operação")/1000000</f>
        <v>0</v>
      </c>
      <c r="AX13" s="11">
        <f>SUMIFS('Base TKU'!AY:AY,'Base TKU'!$A:$A,$B13,'Base TKU'!$B:$B,"Total Operação")/1000000</f>
        <v>0</v>
      </c>
      <c r="AY13" s="11">
        <f>SUMIFS('Base TKU'!AZ:AZ,'Base TKU'!$A:$A,$B13,'Base TKU'!$B:$B,"Total Operação")/1000000</f>
        <v>0</v>
      </c>
      <c r="AZ13" s="11">
        <f>SUMIFS('Base TKU'!BA:BA,'Base TKU'!$A:$A,$B13,'Base TKU'!$B:$B,"Total Operação")/1000000</f>
        <v>0</v>
      </c>
      <c r="BA13" s="11">
        <f>SUMIFS('Base TKU'!BB:BB,'Base TKU'!$A:$A,$B13,'Base TKU'!$B:$B,"Total Operação")/1000000</f>
        <v>5.7880900000000004</v>
      </c>
      <c r="BB13" s="11">
        <f>SUMIFS('Base TKU'!BC:BC,'Base TKU'!$A:$A,$B13,'Base TKU'!$B:$B,"Total Operação")/1000000</f>
        <v>35.620631000000003</v>
      </c>
      <c r="BD13" s="11">
        <f>SUMIFS('Base TKU'!BE:BE,'Base TKU'!$A:$A,$B13,'Base TKU'!$B:$B,"Total Operação")/1000000</f>
        <v>23.660722</v>
      </c>
      <c r="BE13" s="11">
        <f>SUMIFS('Base TKU'!BF:BF,'Base TKU'!$A:$A,$B13,'Base TKU'!$B:$B,"Total Operação")/1000000</f>
        <v>1.8001560000000001</v>
      </c>
      <c r="BF13" s="11">
        <f>SUMIFS('Base TKU'!BG:BG,'Base TKU'!$A:$A,$B13,'Base TKU'!$B:$B,"Total Operação")/1000000</f>
        <v>0</v>
      </c>
      <c r="BG13" s="11">
        <f>SUMIFS('Base TU'!BH:BH,'Base TU'!$A:$A,$B13,'Base TU'!$B:$B,"Total Operação")/1000</f>
        <v>0</v>
      </c>
      <c r="BH13" s="11">
        <f>SUMIFS('Base TKU'!BI:BI,'Base TKU'!$A:$A,$B13,'Base TKU'!$B:$B,"Total Operação")/1000000</f>
        <v>0</v>
      </c>
      <c r="BI13" s="11">
        <f>SUMIFS('Base TKU'!BJ:BJ,'Base TKU'!$A:$A,$B13,'Base TKU'!$B:$B,"Total Operação")/1000000</f>
        <v>0</v>
      </c>
      <c r="BJ13" s="11">
        <f>SUMIFS('Base TKU'!BK:BK,'Base TKU'!$A:$A,$B13,'Base TKU'!$B:$B,"Total Operação")/1000000</f>
        <v>0</v>
      </c>
      <c r="BK13" s="11">
        <f>SUMIFS('Base TKU'!BL:BL,'Base TKU'!$A:$A,$B13,'Base TKU'!$B:$B,"Total Operação")/1000000</f>
        <v>0</v>
      </c>
      <c r="BL13" s="11">
        <f>SUMIFS('Base TKU'!BM:BM,'Base TKU'!$A:$A,$B13,'Base TKU'!$B:$B,"Total Operação")/1000000</f>
        <v>0</v>
      </c>
      <c r="BM13" s="11">
        <f>SUMIFS('Base TKU'!BN:BN,'Base TKU'!$A:$A,$B13,'Base TKU'!$B:$B,"Total Operação")/1000000</f>
        <v>12.461373</v>
      </c>
      <c r="BN13" s="11">
        <f>SUMIFS('Base TKU'!BO:BO,'Base TKU'!$A:$A,$B13,'Base TKU'!$B:$B,"Total Operação")/1000000</f>
        <v>76.100273000000001</v>
      </c>
      <c r="BO13" s="11">
        <f>SUMIFS('Base TKU'!BP:BP,'Base TKU'!$A:$A,$B13,'Base TKU'!$B:$B,"Total Operação")/1000000</f>
        <v>66.17062</v>
      </c>
      <c r="BQ13" s="11">
        <f>'Volume TKU Norte'!BQ13+'Volume TKU Sul'!BQ13</f>
        <v>3.6571709999999999</v>
      </c>
      <c r="BR13" s="11">
        <f>'Volume TKU Norte'!BR13+'Volume TKU Sul'!BR13</f>
        <v>0</v>
      </c>
      <c r="BS13" s="11">
        <f>'Volume TKU Norte'!BS13+'Volume TKU Sul'!BS13</f>
        <v>0</v>
      </c>
      <c r="BT13" s="11">
        <f>'Volume TKU Norte'!BT13+'Volume TKU Sul'!BT13</f>
        <v>0</v>
      </c>
      <c r="BU13" s="11">
        <f>'Volume TKU Norte'!BU13+'Volume TKU Sul'!BU13</f>
        <v>0</v>
      </c>
      <c r="BV13" s="11">
        <f>'Volume TKU Norte'!BV13+'Volume TKU Sul'!BV13</f>
        <v>0</v>
      </c>
      <c r="BW13" s="11">
        <f>'Volume TKU Norte'!BW13+'Volume TKU Sul'!BW13</f>
        <v>0</v>
      </c>
      <c r="BX13" s="11">
        <f>'Volume TKU Norte'!BX13+'Volume TKU Sul'!BX13</f>
        <v>0</v>
      </c>
      <c r="BY13" s="11">
        <f>'Volume TKU Norte'!BY13+'Volume TKU Sul'!BY13</f>
        <v>0</v>
      </c>
      <c r="BZ13" s="11">
        <f>'Volume TKU Norte'!BZ13+'Volume TKU Sul'!BZ13</f>
        <v>0</v>
      </c>
      <c r="CA13" s="11">
        <f>'Volume TKU Norte'!CA13+'Volume TKU Sul'!CA13</f>
        <v>0</v>
      </c>
      <c r="CB13" s="11">
        <f>'Volume TKU Norte'!CB13+'Volume TKU Sul'!CB13</f>
        <v>0</v>
      </c>
    </row>
    <row r="14" spans="1:80" ht="15.75" x14ac:dyDescent="0.25">
      <c r="B14" s="10" t="s">
        <v>58</v>
      </c>
      <c r="D14" s="11">
        <f>SUMIFS('Base TKU'!E:E,'Base TKU'!$A:$A,$B14,'Base TKU'!$B:$B,"Total Operação")/1000000</f>
        <v>0</v>
      </c>
      <c r="E14" s="11">
        <f>SUMIFS('Base TKU'!F:F,'Base TKU'!$A:$A,$B14,'Base TKU'!$B:$B,"Total Operação")/1000000</f>
        <v>0</v>
      </c>
      <c r="F14" s="11">
        <f>SUMIFS('Base TKU'!G:G,'Base TKU'!$A:$A,$B14,'Base TKU'!$B:$B,"Total Operação")/1000000</f>
        <v>0</v>
      </c>
      <c r="G14" s="11">
        <f>SUMIFS('Base TKU'!H:H,'Base TKU'!$A:$A,$B14,'Base TKU'!$B:$B,"Total Operação")/1000000</f>
        <v>0</v>
      </c>
      <c r="H14" s="11">
        <f>SUMIFS('Base TKU'!I:I,'Base TKU'!$A:$A,$B14,'Base TKU'!$B:$B,"Total Operação")/1000000</f>
        <v>0</v>
      </c>
      <c r="I14" s="11">
        <f>SUMIFS('Base TKU'!J:J,'Base TKU'!$A:$A,$B14,'Base TKU'!$B:$B,"Total Operação")/1000000</f>
        <v>0</v>
      </c>
      <c r="J14" s="11">
        <f>SUMIFS('Base TKU'!K:K,'Base TKU'!$A:$A,$B14,'Base TKU'!$B:$B,"Total Operação")/1000000</f>
        <v>0</v>
      </c>
      <c r="K14" s="11">
        <f>SUMIFS('Base TKU'!L:L,'Base TKU'!$A:$A,$B14,'Base TKU'!$B:$B,"Total Operação")/1000000</f>
        <v>0</v>
      </c>
      <c r="L14" s="11">
        <f>SUMIFS('Base TKU'!M:M,'Base TKU'!$A:$A,$B14,'Base TKU'!$B:$B,"Total Operação")/1000000</f>
        <v>0</v>
      </c>
      <c r="M14" s="11">
        <f>SUMIFS('Base TKU'!N:N,'Base TKU'!$A:$A,$B14,'Base TKU'!$B:$B,"Total Operação")/1000000</f>
        <v>1.118223</v>
      </c>
      <c r="N14" s="11">
        <f>SUMIFS('Base TKU'!O:O,'Base TKU'!$A:$A,$B14,'Base TKU'!$B:$B,"Total Operação")/1000000</f>
        <v>0</v>
      </c>
      <c r="O14" s="11">
        <f>SUMIFS('Base TKU'!P:P,'Base TKU'!$A:$A,$B14,'Base TKU'!$B:$B,"Total Operação")/1000000</f>
        <v>0</v>
      </c>
      <c r="Q14" s="11">
        <f>SUMIFS('Base TKU'!R:R,'Base TKU'!$A:$A,$B14,'Base TKU'!$B:$B,"Total Operação")/1000000</f>
        <v>0</v>
      </c>
      <c r="R14" s="11">
        <f>SUMIFS('Base TKU'!S:S,'Base TKU'!$A:$A,$B14,'Base TKU'!$B:$B,"Total Operação")/1000000</f>
        <v>0</v>
      </c>
      <c r="S14" s="11">
        <f>SUMIFS('Base TKU'!T:T,'Base TKU'!$A:$A,$B14,'Base TKU'!$B:$B,"Total Operação")/1000000</f>
        <v>0</v>
      </c>
      <c r="T14" s="11">
        <f>SUMIFS('Base TKU'!U:U,'Base TKU'!$A:$A,$B14,'Base TKU'!$B:$B,"Total Operação")/1000000</f>
        <v>0</v>
      </c>
      <c r="U14" s="11">
        <f>SUMIFS('Base TKU'!V:V,'Base TKU'!$A:$A,$B14,'Base TKU'!$B:$B,"Total Operação")/1000000</f>
        <v>0</v>
      </c>
      <c r="V14" s="11">
        <f>SUMIFS('Base TKU'!W:W,'Base TKU'!$A:$A,$B14,'Base TKU'!$B:$B,"Total Operação")/1000000</f>
        <v>0</v>
      </c>
      <c r="W14" s="11">
        <f>SUMIFS('Base TKU'!X:X,'Base TKU'!$A:$A,$B14,'Base TKU'!$B:$B,"Total Operação")/1000000</f>
        <v>0</v>
      </c>
      <c r="X14" s="11">
        <f>SUMIFS('Base TKU'!Y:Y,'Base TKU'!$A:$A,$B14,'Base TKU'!$B:$B,"Total Operação")/1000000</f>
        <v>0</v>
      </c>
      <c r="Y14" s="11">
        <f>SUMIFS('Base TKU'!Z:Z,'Base TKU'!$A:$A,$B14,'Base TKU'!$B:$B,"Total Operação")/1000000</f>
        <v>0</v>
      </c>
      <c r="Z14" s="11">
        <f>SUMIFS('Base TKU'!AA:AA,'Base TKU'!$A:$A,$B14,'Base TKU'!$B:$B,"Total Operação")/1000000</f>
        <v>0</v>
      </c>
      <c r="AA14" s="11">
        <f>SUMIFS('Base TKU'!AB:AB,'Base TKU'!$A:$A,$B14,'Base TKU'!$B:$B,"Total Operação")/1000000</f>
        <v>0</v>
      </c>
      <c r="AB14" s="11">
        <f>SUMIFS('Base TKU'!AC:AC,'Base TKU'!$A:$A,$B14,'Base TKU'!$B:$B,"Total Operação")/1000000</f>
        <v>0</v>
      </c>
      <c r="AD14" s="11">
        <f>SUMIFS('Base TKU'!AE:AE,'Base TKU'!$A:$A,$B14,'Base TKU'!$B:$B,"Total Operação")/1000000</f>
        <v>0</v>
      </c>
      <c r="AE14" s="11">
        <f>SUMIFS('Base TKU'!AF:AF,'Base TKU'!$A:$A,$B14,'Base TKU'!$B:$B,"Total Operação")/1000000</f>
        <v>0</v>
      </c>
      <c r="AF14" s="11">
        <f>SUMIFS('Base TKU'!AG:AG,'Base TKU'!$A:$A,$B14,'Base TKU'!$B:$B,"Total Operação")/1000000</f>
        <v>0</v>
      </c>
      <c r="AG14" s="11">
        <f>SUMIFS('Base TKU'!AH:AH,'Base TKU'!$A:$A,$B14,'Base TKU'!$B:$B,"Total Operação")/1000000</f>
        <v>0</v>
      </c>
      <c r="AH14" s="11">
        <f>SUMIFS('Base TKU'!AI:AI,'Base TKU'!$A:$A,$B14,'Base TKU'!$B:$B,"Total Operação")/1000000</f>
        <v>0</v>
      </c>
      <c r="AI14" s="11">
        <f>SUMIFS('Base TKU'!AJ:AJ,'Base TKU'!$A:$A,$B14,'Base TKU'!$B:$B,"Total Operação")/1000000</f>
        <v>0</v>
      </c>
      <c r="AJ14" s="11">
        <f>SUMIFS('Base TKU'!AK:AK,'Base TKU'!$A:$A,$B14,'Base TKU'!$B:$B,"Total Operação")/1000000</f>
        <v>0</v>
      </c>
      <c r="AK14" s="11">
        <f>SUMIFS('Base TKU'!AL:AL,'Base TKU'!$A:$A,$B14,'Base TKU'!$B:$B,"Total Operação")/1000000</f>
        <v>0</v>
      </c>
      <c r="AL14" s="11">
        <f>SUMIFS('Base TKU'!AM:AM,'Base TKU'!$A:$A,$B14,'Base TKU'!$B:$B,"Total Operação")/1000000</f>
        <v>0</v>
      </c>
      <c r="AM14" s="11">
        <f>SUMIFS('Base TKU'!AN:AN,'Base TKU'!$A:$A,$B14,'Base TKU'!$B:$B,"Total Operação")/1000000</f>
        <v>0</v>
      </c>
      <c r="AN14" s="11">
        <f>SUMIFS('Base TKU'!AO:AO,'Base TKU'!$A:$A,$B14,'Base TKU'!$B:$B,"Total Operação")/1000000</f>
        <v>0</v>
      </c>
      <c r="AO14" s="11">
        <f>SUMIFS('Base TKU'!AP:AP,'Base TKU'!$A:$A,$B14,'Base TKU'!$B:$B,"Total Operação")/1000000</f>
        <v>0</v>
      </c>
      <c r="AQ14" s="11">
        <f>SUMIFS('Base TKU'!AR:AR,'Base TKU'!$A:$A,$B14,'Base TKU'!$B:$B,"Total Operação")/1000000</f>
        <v>0</v>
      </c>
      <c r="AR14" s="11">
        <f>SUMIFS('Base TKU'!AS:AS,'Base TKU'!$A:$A,$B14,'Base TKU'!$B:$B,"Total Operação")/1000000</f>
        <v>0</v>
      </c>
      <c r="AS14" s="11">
        <f>SUMIFS('Base TKU'!AT:AT,'Base TKU'!$A:$A,$B14,'Base TKU'!$B:$B,"Total Operação")/1000000</f>
        <v>0</v>
      </c>
      <c r="AT14" s="11">
        <f>SUMIFS('Base TKU'!AU:AU,'Base TKU'!$A:$A,$B14,'Base TKU'!$B:$B,"Total Operação")/1000000</f>
        <v>0</v>
      </c>
      <c r="AU14" s="11">
        <f>SUMIFS('Base TKU'!AV:AV,'Base TKU'!$A:$A,$B14,'Base TKU'!$B:$B,"Total Operação")/1000000</f>
        <v>0</v>
      </c>
      <c r="AV14" s="11">
        <f>SUMIFS('Base TKU'!AW:AW,'Base TKU'!$A:$A,$B14,'Base TKU'!$B:$B,"Total Operação")/1000000</f>
        <v>0</v>
      </c>
      <c r="AW14" s="11">
        <f>SUMIFS('Base TKU'!AX:AX,'Base TKU'!$A:$A,$B14,'Base TKU'!$B:$B,"Total Operação")/1000000</f>
        <v>0</v>
      </c>
      <c r="AX14" s="11">
        <f>SUMIFS('Base TKU'!AY:AY,'Base TKU'!$A:$A,$B14,'Base TKU'!$B:$B,"Total Operação")/1000000</f>
        <v>0</v>
      </c>
      <c r="AY14" s="11">
        <f>SUMIFS('Base TKU'!AZ:AZ,'Base TKU'!$A:$A,$B14,'Base TKU'!$B:$B,"Total Operação")/1000000</f>
        <v>0</v>
      </c>
      <c r="AZ14" s="11">
        <f>SUMIFS('Base TKU'!BA:BA,'Base TKU'!$A:$A,$B14,'Base TKU'!$B:$B,"Total Operação")/1000000</f>
        <v>0</v>
      </c>
      <c r="BA14" s="11">
        <f>SUMIFS('Base TKU'!BB:BB,'Base TKU'!$A:$A,$B14,'Base TKU'!$B:$B,"Total Operação")/1000000</f>
        <v>0</v>
      </c>
      <c r="BB14" s="11">
        <f>SUMIFS('Base TKU'!BC:BC,'Base TKU'!$A:$A,$B14,'Base TKU'!$B:$B,"Total Operação")/1000000</f>
        <v>0</v>
      </c>
      <c r="BD14" s="11">
        <f>SUMIFS('Base TKU'!BE:BE,'Base TKU'!$A:$A,$B14,'Base TKU'!$B:$B,"Total Operação")/1000000</f>
        <v>0</v>
      </c>
      <c r="BE14" s="11">
        <f>SUMIFS('Base TKU'!BF:BF,'Base TKU'!$A:$A,$B14,'Base TKU'!$B:$B,"Total Operação")/1000000</f>
        <v>0</v>
      </c>
      <c r="BF14" s="11">
        <f>SUMIFS('Base TKU'!BG:BG,'Base TKU'!$A:$A,$B14,'Base TKU'!$B:$B,"Total Operação")/1000000</f>
        <v>0</v>
      </c>
      <c r="BG14" s="11">
        <f>SUMIFS('Base TKU'!BH:BH,'Base TKU'!$A:$A,$B14,'Base TKU'!$B:$B,"Total Operação")/1000000</f>
        <v>0</v>
      </c>
      <c r="BH14" s="11">
        <f>SUMIFS('Base TKU'!BI:BI,'Base TKU'!$A:$A,$B14,'Base TKU'!$B:$B,"Total Operação")/1000000</f>
        <v>0</v>
      </c>
      <c r="BI14" s="11">
        <f>SUMIFS('Base TKU'!BJ:BJ,'Base TKU'!$A:$A,$B14,'Base TKU'!$B:$B,"Total Operação")/1000000</f>
        <v>0</v>
      </c>
      <c r="BJ14" s="11">
        <f>SUMIFS('Base TKU'!BK:BK,'Base TKU'!$A:$A,$B14,'Base TKU'!$B:$B,"Total Operação")/1000000</f>
        <v>0</v>
      </c>
      <c r="BK14" s="11">
        <f>SUMIFS('Base TKU'!BL:BL,'Base TKU'!$A:$A,$B14,'Base TKU'!$B:$B,"Total Operação")/1000000</f>
        <v>0</v>
      </c>
      <c r="BL14" s="11">
        <f>SUMIFS('Base TKU'!BM:BM,'Base TKU'!$A:$A,$B14,'Base TKU'!$B:$B,"Total Operação")/1000000</f>
        <v>0</v>
      </c>
      <c r="BM14" s="11">
        <f>SUMIFS('Base TKU'!BN:BN,'Base TKU'!$A:$A,$B14,'Base TKU'!$B:$B,"Total Operação")/1000000</f>
        <v>0</v>
      </c>
      <c r="BN14" s="11">
        <f>SUMIFS('Base TKU'!BO:BO,'Base TKU'!$A:$A,$B14,'Base TKU'!$B:$B,"Total Operação")/1000000</f>
        <v>0</v>
      </c>
      <c r="BO14" s="11">
        <f>SUMIFS('Base TKU'!BP:BP,'Base TKU'!$A:$A,$B14,'Base TKU'!$B:$B,"Total Operação")/1000000</f>
        <v>0</v>
      </c>
      <c r="BQ14" s="11">
        <f>'Volume TKU Norte'!BQ14+'Volume TKU Sul'!BQ14</f>
        <v>0</v>
      </c>
      <c r="BR14" s="11">
        <f>'Volume TKU Norte'!BR14+'Volume TKU Sul'!BR14</f>
        <v>0</v>
      </c>
      <c r="BS14" s="11">
        <f>'Volume TKU Norte'!BS14+'Volume TKU Sul'!BS14</f>
        <v>0</v>
      </c>
      <c r="BT14" s="11">
        <f>'Volume TKU Norte'!BT14+'Volume TKU Sul'!BT14</f>
        <v>0</v>
      </c>
      <c r="BU14" s="11">
        <f>'Volume TKU Norte'!BU14+'Volume TKU Sul'!BU14</f>
        <v>0</v>
      </c>
      <c r="BV14" s="11">
        <f>'Volume TKU Norte'!BV14+'Volume TKU Sul'!BV14</f>
        <v>0</v>
      </c>
      <c r="BW14" s="11">
        <f>'Volume TKU Norte'!BW14+'Volume TKU Sul'!BW14</f>
        <v>0</v>
      </c>
      <c r="BX14" s="11">
        <f>'Volume TKU Norte'!BX14+'Volume TKU Sul'!BX14</f>
        <v>0</v>
      </c>
      <c r="BY14" s="11">
        <f>'Volume TKU Norte'!BY14+'Volume TKU Sul'!BY14</f>
        <v>0</v>
      </c>
      <c r="BZ14" s="11">
        <f>'Volume TKU Norte'!BZ14+'Volume TKU Sul'!BZ14</f>
        <v>0</v>
      </c>
      <c r="CA14" s="11">
        <f>'Volume TKU Norte'!CA14+'Volume TKU Sul'!CA14</f>
        <v>0</v>
      </c>
      <c r="CB14" s="11">
        <f>'Volume TKU Norte'!CB14+'Volume TKU Sul'!CB14</f>
        <v>0</v>
      </c>
    </row>
    <row r="15" spans="1:80" ht="15.75" x14ac:dyDescent="0.25">
      <c r="B15" s="10" t="s">
        <v>56</v>
      </c>
      <c r="D15" s="11">
        <f>SUMIFS('Base TKU'!E:E,'Base TKU'!$A:$A,$B15,'Base TKU'!$B:$B,"Total Operação")/1000000</f>
        <v>0</v>
      </c>
      <c r="E15" s="11">
        <f>SUMIFS('Base TKU'!F:F,'Base TKU'!$A:$A,$B15,'Base TKU'!$B:$B,"Total Operação")/1000000</f>
        <v>0</v>
      </c>
      <c r="F15" s="11">
        <f>SUMIFS('Base TKU'!G:G,'Base TKU'!$A:$A,$B15,'Base TKU'!$B:$B,"Total Operação")/1000000</f>
        <v>0</v>
      </c>
      <c r="G15" s="11">
        <f>SUMIFS('Base TKU'!H:H,'Base TKU'!$A:$A,$B15,'Base TKU'!$B:$B,"Total Operação")/1000000</f>
        <v>0</v>
      </c>
      <c r="H15" s="11">
        <f>SUMIFS('Base TKU'!I:I,'Base TKU'!$A:$A,$B15,'Base TKU'!$B:$B,"Total Operação")/1000000</f>
        <v>0</v>
      </c>
      <c r="I15" s="11">
        <f>SUMIFS('Base TKU'!J:J,'Base TKU'!$A:$A,$B15,'Base TKU'!$B:$B,"Total Operação")/1000000</f>
        <v>0</v>
      </c>
      <c r="J15" s="11">
        <f>SUMIFS('Base TKU'!K:K,'Base TKU'!$A:$A,$B15,'Base TKU'!$B:$B,"Total Operação")/1000000</f>
        <v>0</v>
      </c>
      <c r="K15" s="11">
        <f>SUMIFS('Base TKU'!L:L,'Base TKU'!$A:$A,$B15,'Base TKU'!$B:$B,"Total Operação")/1000000</f>
        <v>0</v>
      </c>
      <c r="L15" s="11">
        <f>SUMIFS('Base TKU'!M:M,'Base TKU'!$A:$A,$B15,'Base TKU'!$B:$B,"Total Operação")/1000000</f>
        <v>0</v>
      </c>
      <c r="M15" s="11">
        <f>SUMIFS('Base TKU'!N:N,'Base TKU'!$A:$A,$B15,'Base TKU'!$B:$B,"Total Operação")/1000000</f>
        <v>0</v>
      </c>
      <c r="N15" s="11">
        <f>SUMIFS('Base TKU'!O:O,'Base TKU'!$A:$A,$B15,'Base TKU'!$B:$B,"Total Operação")/1000000</f>
        <v>0</v>
      </c>
      <c r="O15" s="11">
        <f>SUMIFS('Base TKU'!P:P,'Base TKU'!$A:$A,$B15,'Base TKU'!$B:$B,"Total Operação")/1000000</f>
        <v>0</v>
      </c>
      <c r="Q15" s="11">
        <f>SUMIFS('Base TKU'!R:R,'Base TKU'!$A:$A,$B15,'Base TKU'!$B:$B,"Total Operação")/1000000</f>
        <v>0</v>
      </c>
      <c r="R15" s="11">
        <f>SUMIFS('Base TKU'!S:S,'Base TKU'!$A:$A,$B15,'Base TKU'!$B:$B,"Total Operação")/1000000</f>
        <v>0</v>
      </c>
      <c r="S15" s="11">
        <f>SUMIFS('Base TKU'!T:T,'Base TKU'!$A:$A,$B15,'Base TKU'!$B:$B,"Total Operação")/1000000</f>
        <v>0</v>
      </c>
      <c r="T15" s="11">
        <f>SUMIFS('Base TKU'!U:U,'Base TKU'!$A:$A,$B15,'Base TKU'!$B:$B,"Total Operação")/1000000</f>
        <v>0</v>
      </c>
      <c r="U15" s="11">
        <f>SUMIFS('Base TKU'!V:V,'Base TKU'!$A:$A,$B15,'Base TKU'!$B:$B,"Total Operação")/1000000</f>
        <v>0</v>
      </c>
      <c r="V15" s="11">
        <f>SUMIFS('Base TKU'!W:W,'Base TKU'!$A:$A,$B15,'Base TKU'!$B:$B,"Total Operação")/1000000</f>
        <v>0</v>
      </c>
      <c r="W15" s="11">
        <f>SUMIFS('Base TKU'!X:X,'Base TKU'!$A:$A,$B15,'Base TKU'!$B:$B,"Total Operação")/1000000</f>
        <v>0</v>
      </c>
      <c r="X15" s="11">
        <f>SUMIFS('Base TKU'!Y:Y,'Base TKU'!$A:$A,$B15,'Base TKU'!$B:$B,"Total Operação")/1000000</f>
        <v>0</v>
      </c>
      <c r="Y15" s="11">
        <f>SUMIFS('Base TKU'!Z:Z,'Base TKU'!$A:$A,$B15,'Base TKU'!$B:$B,"Total Operação")/1000000</f>
        <v>0</v>
      </c>
      <c r="Z15" s="11">
        <f>SUMIFS('Base TKU'!AA:AA,'Base TKU'!$A:$A,$B15,'Base TKU'!$B:$B,"Total Operação")/1000000</f>
        <v>0</v>
      </c>
      <c r="AA15" s="11">
        <f>SUMIFS('Base TKU'!AB:AB,'Base TKU'!$A:$A,$B15,'Base TKU'!$B:$B,"Total Operação")/1000000</f>
        <v>0</v>
      </c>
      <c r="AB15" s="11">
        <f>SUMIFS('Base TKU'!AC:AC,'Base TKU'!$A:$A,$B15,'Base TKU'!$B:$B,"Total Operação")/1000000</f>
        <v>0</v>
      </c>
      <c r="AD15" s="11">
        <f>SUMIFS('Base TKU'!AE:AE,'Base TKU'!$A:$A,$B15,'Base TKU'!$B:$B,"Total Operação")/1000000</f>
        <v>0</v>
      </c>
      <c r="AE15" s="11">
        <f>SUMIFS('Base TKU'!AF:AF,'Base TKU'!$A:$A,$B15,'Base TKU'!$B:$B,"Total Operação")/1000000</f>
        <v>0</v>
      </c>
      <c r="AF15" s="11">
        <f>SUMIFS('Base TKU'!AG:AG,'Base TKU'!$A:$A,$B15,'Base TKU'!$B:$B,"Total Operação")/1000000</f>
        <v>0</v>
      </c>
      <c r="AG15" s="11">
        <f>SUMIFS('Base TKU'!AH:AH,'Base TKU'!$A:$A,$B15,'Base TKU'!$B:$B,"Total Operação")/1000000</f>
        <v>0</v>
      </c>
      <c r="AH15" s="11">
        <f>SUMIFS('Base TKU'!AI:AI,'Base TKU'!$A:$A,$B15,'Base TKU'!$B:$B,"Total Operação")/1000000</f>
        <v>0</v>
      </c>
      <c r="AI15" s="11">
        <f>SUMIFS('Base TKU'!AJ:AJ,'Base TKU'!$A:$A,$B15,'Base TKU'!$B:$B,"Total Operação")/1000000</f>
        <v>0</v>
      </c>
      <c r="AJ15" s="11">
        <f>SUMIFS('Base TKU'!AK:AK,'Base TKU'!$A:$A,$B15,'Base TKU'!$B:$B,"Total Operação")/1000000</f>
        <v>0</v>
      </c>
      <c r="AK15" s="11">
        <f>SUMIFS('Base TKU'!AL:AL,'Base TKU'!$A:$A,$B15,'Base TKU'!$B:$B,"Total Operação")/1000000</f>
        <v>0</v>
      </c>
      <c r="AL15" s="11">
        <f>SUMIFS('Base TKU'!AM:AM,'Base TKU'!$A:$A,$B15,'Base TKU'!$B:$B,"Total Operação")/1000000</f>
        <v>0</v>
      </c>
      <c r="AM15" s="11">
        <f>SUMIFS('Base TKU'!AN:AN,'Base TKU'!$A:$A,$B15,'Base TKU'!$B:$B,"Total Operação")/1000000</f>
        <v>0</v>
      </c>
      <c r="AN15" s="11">
        <f>SUMIFS('Base TKU'!AO:AO,'Base TKU'!$A:$A,$B15,'Base TKU'!$B:$B,"Total Operação")/1000000</f>
        <v>0</v>
      </c>
      <c r="AO15" s="11">
        <f>SUMIFS('Base TKU'!AP:AP,'Base TKU'!$A:$A,$B15,'Base TKU'!$B:$B,"Total Operação")/1000000</f>
        <v>0</v>
      </c>
      <c r="AQ15" s="11">
        <f>SUMIFS('Base TKU'!AR:AR,'Base TKU'!$A:$A,$B15,'Base TKU'!$B:$B,"Total Operação")/1000000</f>
        <v>0</v>
      </c>
      <c r="AR15" s="11">
        <f>SUMIFS('Base TKU'!AS:AS,'Base TKU'!$A:$A,$B15,'Base TKU'!$B:$B,"Total Operação")/1000000</f>
        <v>0</v>
      </c>
      <c r="AS15" s="11">
        <f>SUMIFS('Base TKU'!AT:AT,'Base TKU'!$A:$A,$B15,'Base TKU'!$B:$B,"Total Operação")/1000000</f>
        <v>0</v>
      </c>
      <c r="AT15" s="11">
        <f>SUMIFS('Base TKU'!AU:AU,'Base TKU'!$A:$A,$B15,'Base TKU'!$B:$B,"Total Operação")/1000000</f>
        <v>0</v>
      </c>
      <c r="AU15" s="11">
        <f>SUMIFS('Base TKU'!AV:AV,'Base TKU'!$A:$A,$B15,'Base TKU'!$B:$B,"Total Operação")/1000000</f>
        <v>0</v>
      </c>
      <c r="AV15" s="11">
        <f>SUMIFS('Base TKU'!AW:AW,'Base TKU'!$A:$A,$B15,'Base TKU'!$B:$B,"Total Operação")/1000000</f>
        <v>0</v>
      </c>
      <c r="AW15" s="11">
        <f>SUMIFS('Base TKU'!AX:AX,'Base TKU'!$A:$A,$B15,'Base TKU'!$B:$B,"Total Operação")/1000000</f>
        <v>0</v>
      </c>
      <c r="AX15" s="11">
        <f>SUMIFS('Base TKU'!AY:AY,'Base TKU'!$A:$A,$B15,'Base TKU'!$B:$B,"Total Operação")/1000000</f>
        <v>0</v>
      </c>
      <c r="AY15" s="11">
        <f>SUMIFS('Base TKU'!AZ:AZ,'Base TKU'!$A:$A,$B15,'Base TKU'!$B:$B,"Total Operação")/1000000</f>
        <v>0</v>
      </c>
      <c r="AZ15" s="11">
        <f>SUMIFS('Base TKU'!BA:BA,'Base TKU'!$A:$A,$B15,'Base TKU'!$B:$B,"Total Operação")/1000000</f>
        <v>0</v>
      </c>
      <c r="BA15" s="11">
        <f>SUMIFS('Base TKU'!BB:BB,'Base TKU'!$A:$A,$B15,'Base TKU'!$B:$B,"Total Operação")/1000000</f>
        <v>0</v>
      </c>
      <c r="BB15" s="11">
        <f>SUMIFS('Base TKU'!BC:BC,'Base TKU'!$A:$A,$B15,'Base TKU'!$B:$B,"Total Operação")/1000000</f>
        <v>20.738520000000001</v>
      </c>
      <c r="BD15" s="11">
        <f>SUMIFS('Base TKU'!BE:BE,'Base TKU'!$A:$A,$B15,'Base TKU'!$B:$B,"Total Operação")/1000000</f>
        <v>18.105539</v>
      </c>
      <c r="BE15" s="11">
        <f>SUMIFS('Base TKU'!BF:BF,'Base TKU'!$A:$A,$B15,'Base TKU'!$B:$B,"Total Operação")/1000000</f>
        <v>0</v>
      </c>
      <c r="BF15" s="11">
        <f>SUMIFS('Base TKU'!BG:BG,'Base TKU'!$A:$A,$B15,'Base TKU'!$B:$B,"Total Operação")/1000000</f>
        <v>0</v>
      </c>
      <c r="BG15" s="11">
        <f>SUMIFS('Base TKU'!BH:BH,'Base TKU'!$A:$A,$B15,'Base TKU'!$B:$B,"Total Operação")/1000000</f>
        <v>0</v>
      </c>
      <c r="BH15" s="11">
        <f>SUMIFS('Base TKU'!BI:BI,'Base TKU'!$A:$A,$B15,'Base TKU'!$B:$B,"Total Operação")/1000000</f>
        <v>0</v>
      </c>
      <c r="BI15" s="11">
        <f>SUMIFS('Base TKU'!BJ:BJ,'Base TKU'!$A:$A,$B15,'Base TKU'!$B:$B,"Total Operação")/1000000</f>
        <v>0</v>
      </c>
      <c r="BJ15" s="11">
        <f>SUMIFS('Base TKU'!BK:BK,'Base TKU'!$A:$A,$B15,'Base TKU'!$B:$B,"Total Operação")/1000000</f>
        <v>0</v>
      </c>
      <c r="BK15" s="11">
        <f>SUMIFS('Base TKU'!BL:BL,'Base TKU'!$A:$A,$B15,'Base TKU'!$B:$B,"Total Operação")/1000000</f>
        <v>0</v>
      </c>
      <c r="BL15" s="11">
        <f>SUMIFS('Base TKU'!BM:BM,'Base TKU'!$A:$A,$B15,'Base TKU'!$B:$B,"Total Operação")/1000000</f>
        <v>0</v>
      </c>
      <c r="BM15" s="11">
        <f>SUMIFS('Base TKU'!BN:BN,'Base TKU'!$A:$A,$B15,'Base TKU'!$B:$B,"Total Operação")/1000000</f>
        <v>0</v>
      </c>
      <c r="BN15" s="11">
        <f>SUMIFS('Base TKU'!BO:BO,'Base TKU'!$A:$A,$B15,'Base TKU'!$B:$B,"Total Operação")/1000000</f>
        <v>0</v>
      </c>
      <c r="BO15" s="11">
        <f>SUMIFS('Base TKU'!BP:BP,'Base TKU'!$A:$A,$B15,'Base TKU'!$B:$B,"Total Operação")/1000000</f>
        <v>0</v>
      </c>
      <c r="BQ15" s="11">
        <f>'Volume TKU Norte'!BQ15+'Volume TKU Sul'!BQ15</f>
        <v>0</v>
      </c>
      <c r="BR15" s="11">
        <f>'Volume TKU Norte'!BR15+'Volume TKU Sul'!BR15</f>
        <v>0</v>
      </c>
      <c r="BS15" s="11">
        <f>'Volume TKU Norte'!BS15+'Volume TKU Sul'!BS15</f>
        <v>0</v>
      </c>
      <c r="BT15" s="11">
        <f>'Volume TKU Norte'!BT15+'Volume TKU Sul'!BT15</f>
        <v>0</v>
      </c>
      <c r="BU15" s="11">
        <f>'Volume TKU Norte'!BU15+'Volume TKU Sul'!BU15</f>
        <v>0</v>
      </c>
      <c r="BV15" s="11">
        <f>'Volume TKU Norte'!BV15+'Volume TKU Sul'!BV15</f>
        <v>0</v>
      </c>
      <c r="BW15" s="11">
        <f>'Volume TKU Norte'!BW15+'Volume TKU Sul'!BW15</f>
        <v>0</v>
      </c>
      <c r="BX15" s="11">
        <f>'Volume TKU Norte'!BX15+'Volume TKU Sul'!BX15</f>
        <v>0</v>
      </c>
      <c r="BY15" s="11">
        <f>'Volume TKU Norte'!BY15+'Volume TKU Sul'!BY15</f>
        <v>0</v>
      </c>
      <c r="BZ15" s="11">
        <f>'Volume TKU Norte'!BZ15+'Volume TKU Sul'!BZ15</f>
        <v>0</v>
      </c>
      <c r="CA15" s="11">
        <f>'Volume TKU Norte'!CA15+'Volume TKU Sul'!CA15</f>
        <v>0</v>
      </c>
      <c r="CB15" s="11">
        <f>'Volume TKU Norte'!CB15+'Volume TKU Sul'!CB15</f>
        <v>0</v>
      </c>
    </row>
    <row r="16" spans="1:80" ht="15.75" x14ac:dyDescent="0.25">
      <c r="B16" s="8" t="s">
        <v>47</v>
      </c>
      <c r="D16" s="9">
        <f>SUMIFS('Base TKU'!E:E,'Base TKU'!$A:$A,$B16,'Base TKU'!$B:$B,"Total Operação")/1000000</f>
        <v>130.967792</v>
      </c>
      <c r="E16" s="9">
        <f>SUMIFS('Base TKU'!F:F,'Base TKU'!$A:$A,$B16,'Base TKU'!$B:$B,"Total Operação")/1000000</f>
        <v>148.67437899999999</v>
      </c>
      <c r="F16" s="9">
        <f>SUMIFS('Base TKU'!G:G,'Base TKU'!$A:$A,$B16,'Base TKU'!$B:$B,"Total Operação")/1000000</f>
        <v>165.83138600000001</v>
      </c>
      <c r="G16" s="9">
        <f>SUMIFS('Base TKU'!H:H,'Base TKU'!$A:$A,$B16,'Base TKU'!$B:$B,"Total Operação")/1000000</f>
        <v>156.251329</v>
      </c>
      <c r="H16" s="9">
        <f>SUMIFS('Base TKU'!I:I,'Base TKU'!$A:$A,$B16,'Base TKU'!$B:$B,"Total Operação")/1000000</f>
        <v>155.73593500000001</v>
      </c>
      <c r="I16" s="9">
        <f>SUMIFS('Base TKU'!J:J,'Base TKU'!$A:$A,$B16,'Base TKU'!$B:$B,"Total Operação")/1000000</f>
        <v>145.13211999999999</v>
      </c>
      <c r="J16" s="9">
        <f>SUMIFS('Base TKU'!K:K,'Base TKU'!$A:$A,$B16,'Base TKU'!$B:$B,"Total Operação")/1000000</f>
        <v>137.973975</v>
      </c>
      <c r="K16" s="9">
        <f>SUMIFS('Base TKU'!L:L,'Base TKU'!$A:$A,$B16,'Base TKU'!$B:$B,"Total Operação")/1000000</f>
        <v>123.861135</v>
      </c>
      <c r="L16" s="9">
        <f>SUMIFS('Base TKU'!M:M,'Base TKU'!$A:$A,$B16,'Base TKU'!$B:$B,"Total Operação")/1000000</f>
        <v>117.616418</v>
      </c>
      <c r="M16" s="9">
        <f>SUMIFS('Base TKU'!N:N,'Base TKU'!$A:$A,$B16,'Base TKU'!$B:$B,"Total Operação")/1000000</f>
        <v>122.481666</v>
      </c>
      <c r="N16" s="9">
        <f>SUMIFS('Base TKU'!O:O,'Base TKU'!$A:$A,$B16,'Base TKU'!$B:$B,"Total Operação")/1000000</f>
        <v>123.08284999999999</v>
      </c>
      <c r="O16" s="9">
        <f>SUMIFS('Base TKU'!P:P,'Base TKU'!$A:$A,$B16,'Base TKU'!$B:$B,"Total Operação")/1000000</f>
        <v>110.763047</v>
      </c>
      <c r="Q16" s="9">
        <f>SUMIFS('Base TKU'!R:R,'Base TKU'!$A:$A,$B16,'Base TKU'!$B:$B,"Total Operação")/1000000</f>
        <v>130.92851999999999</v>
      </c>
      <c r="R16" s="9">
        <f>SUMIFS('Base TKU'!S:S,'Base TKU'!$A:$A,$B16,'Base TKU'!$B:$B,"Total Operação")/1000000</f>
        <v>102.66399199999999</v>
      </c>
      <c r="S16" s="9">
        <f>SUMIFS('Base TKU'!T:T,'Base TKU'!$A:$A,$B16,'Base TKU'!$B:$B,"Total Operação")/1000000</f>
        <v>114.83493900000001</v>
      </c>
      <c r="T16" s="9">
        <f>SUMIFS('Base TKU'!U:U,'Base TKU'!$A:$A,$B16,'Base TKU'!$B:$B,"Total Operação")/1000000</f>
        <v>127.973428</v>
      </c>
      <c r="U16" s="9">
        <f>SUMIFS('Base TKU'!V:V,'Base TKU'!$A:$A,$B16,'Base TKU'!$B:$B,"Total Operação")/1000000</f>
        <v>157.62689900000001</v>
      </c>
      <c r="V16" s="9">
        <f>SUMIFS('Base TKU'!W:W,'Base TKU'!$A:$A,$B16,'Base TKU'!$B:$B,"Total Operação")/1000000</f>
        <v>166.33850899999999</v>
      </c>
      <c r="W16" s="9">
        <f>SUMIFS('Base TKU'!X:X,'Base TKU'!$A:$A,$B16,'Base TKU'!$B:$B,"Total Operação")/1000000</f>
        <v>168.29987199999999</v>
      </c>
      <c r="X16" s="9">
        <f>SUMIFS('Base TKU'!Y:Y,'Base TKU'!$A:$A,$B16,'Base TKU'!$B:$B,"Total Operação")/1000000</f>
        <v>190.253514</v>
      </c>
      <c r="Y16" s="9">
        <f>SUMIFS('Base TKU'!Z:Z,'Base TKU'!$A:$A,$B16,'Base TKU'!$B:$B,"Total Operação")/1000000</f>
        <v>165.76872</v>
      </c>
      <c r="Z16" s="9">
        <f>SUMIFS('Base TKU'!AA:AA,'Base TKU'!$A:$A,$B16,'Base TKU'!$B:$B,"Total Operação")/1000000</f>
        <v>169.785212</v>
      </c>
      <c r="AA16" s="9">
        <f>SUMIFS('Base TKU'!AB:AB,'Base TKU'!$A:$A,$B16,'Base TKU'!$B:$B,"Total Operação")/1000000</f>
        <v>139.96673200000001</v>
      </c>
      <c r="AB16" s="9">
        <f>SUMIFS('Base TKU'!AC:AC,'Base TKU'!$A:$A,$B16,'Base TKU'!$B:$B,"Total Operação")/1000000</f>
        <v>130.18180599999999</v>
      </c>
      <c r="AD16" s="9">
        <f>SUMIFS('Base TKU'!AE:AE,'Base TKU'!$A:$A,$B16,'Base TKU'!$B:$B,"Total Operação")/1000000</f>
        <v>73.832041000000004</v>
      </c>
      <c r="AE16" s="9">
        <f>SUMIFS('Base TKU'!AF:AF,'Base TKU'!$A:$A,$B16,'Base TKU'!$B:$B,"Total Operação")/1000000</f>
        <v>203.24272099999999</v>
      </c>
      <c r="AF16" s="9">
        <f>SUMIFS('Base TKU'!AG:AG,'Base TKU'!$A:$A,$B16,'Base TKU'!$B:$B,"Total Operação")/1000000</f>
        <v>201.001869</v>
      </c>
      <c r="AG16" s="9">
        <f>SUMIFS('Base TKU'!AH:AH,'Base TKU'!$A:$A,$B16,'Base TKU'!$B:$B,"Total Operação")/1000000</f>
        <v>211.05627000000001</v>
      </c>
      <c r="AH16" s="9">
        <f>SUMIFS('Base TKU'!AI:AI,'Base TKU'!$A:$A,$B16,'Base TKU'!$B:$B,"Total Operação")/1000000</f>
        <v>167.60248200000001</v>
      </c>
      <c r="AI16" s="9">
        <f>SUMIFS('Base TKU'!AJ:AJ,'Base TKU'!$A:$A,$B16,'Base TKU'!$B:$B,"Total Operação")/1000000</f>
        <v>179.18171599999999</v>
      </c>
      <c r="AJ16" s="9">
        <f>SUMIFS('Base TKU'!AK:AK,'Base TKU'!$A:$A,$B16,'Base TKU'!$B:$B,"Total Operação")/1000000</f>
        <v>228.942881</v>
      </c>
      <c r="AK16" s="9">
        <f>SUMIFS('Base TKU'!AL:AL,'Base TKU'!$A:$A,$B16,'Base TKU'!$B:$B,"Total Operação")/1000000</f>
        <v>234.10742999999999</v>
      </c>
      <c r="AL16" s="9">
        <f>SUMIFS('Base TKU'!AM:AM,'Base TKU'!$A:$A,$B16,'Base TKU'!$B:$B,"Total Operação")/1000000</f>
        <v>214.03690499999999</v>
      </c>
      <c r="AM16" s="9">
        <f>SUMIFS('Base TKU'!AN:AN,'Base TKU'!$A:$A,$B16,'Base TKU'!$B:$B,"Total Operação")/1000000</f>
        <v>203.000901</v>
      </c>
      <c r="AN16" s="9">
        <f>SUMIFS('Base TKU'!AO:AO,'Base TKU'!$A:$A,$B16,'Base TKU'!$B:$B,"Total Operação")/1000000</f>
        <v>191.951165</v>
      </c>
      <c r="AO16" s="9">
        <f>SUMIFS('Base TKU'!AP:AP,'Base TKU'!$A:$A,$B16,'Base TKU'!$B:$B,"Total Operação")/1000000</f>
        <v>197.46974399999999</v>
      </c>
      <c r="AQ16" s="9">
        <f>SUMIFS('Base TKU'!AR:AR,'Base TKU'!$A:$A,$B16,'Base TKU'!$B:$B,"Total Operação")/1000000</f>
        <v>184.37900500000001</v>
      </c>
      <c r="AR16" s="9">
        <f>SUMIFS('Base TKU'!AS:AS,'Base TKU'!$A:$A,$B16,'Base TKU'!$B:$B,"Total Operação")/1000000</f>
        <v>170.01694699999999</v>
      </c>
      <c r="AS16" s="9">
        <f>SUMIFS('Base TKU'!AT:AT,'Base TKU'!$A:$A,$B16,'Base TKU'!$B:$B,"Total Operação")/1000000</f>
        <v>236.75034099999999</v>
      </c>
      <c r="AT16" s="9">
        <f>SUMIFS('Base TKU'!AU:AU,'Base TKU'!$A:$A,$B16,'Base TKU'!$B:$B,"Total Operação")/1000000</f>
        <v>231.422933</v>
      </c>
      <c r="AU16" s="9">
        <f>SUMIFS('Base TKU'!AV:AV,'Base TKU'!$A:$A,$B16,'Base TKU'!$B:$B,"Total Operação")/1000000</f>
        <v>228.74962600000001</v>
      </c>
      <c r="AV16" s="9">
        <f>SUMIFS('Base TKU'!AW:AW,'Base TKU'!$A:$A,$B16,'Base TKU'!$B:$B,"Total Operação")/1000000</f>
        <v>208.66352699999999</v>
      </c>
      <c r="AW16" s="9">
        <f>SUMIFS('Base TKU'!AX:AX,'Base TKU'!$A:$A,$B16,'Base TKU'!$B:$B,"Total Operação")/1000000</f>
        <v>240.80341999999999</v>
      </c>
      <c r="AX16" s="9">
        <f>SUMIFS('Base TKU'!AY:AY,'Base TKU'!$A:$A,$B16,'Base TKU'!$B:$B,"Total Operação")/1000000</f>
        <v>259.77802400000002</v>
      </c>
      <c r="AY16" s="9">
        <f>SUMIFS('Base TKU'!AZ:AZ,'Base TKU'!$A:$A,$B16,'Base TKU'!$B:$B,"Total Operação")/1000000</f>
        <v>257.76329600000003</v>
      </c>
      <c r="AZ16" s="9">
        <f>SUMIFS('Base TKU'!BA:BA,'Base TKU'!$A:$A,$B16,'Base TKU'!$B:$B,"Total Operação")/1000000</f>
        <v>243.62838400000001</v>
      </c>
      <c r="BA16" s="9">
        <f>SUMIFS('Base TKU'!BB:BB,'Base TKU'!$A:$A,$B16,'Base TKU'!$B:$B,"Total Operação")/1000000</f>
        <v>261.91399799999999</v>
      </c>
      <c r="BB16" s="9">
        <f>SUMIFS('Base TKU'!BC:BC,'Base TKU'!$A:$A,$B16,'Base TKU'!$B:$B,"Total Operação")/1000000</f>
        <v>242.428133</v>
      </c>
      <c r="BD16" s="9">
        <f>SUMIFS('Base TKU'!BE:BE,'Base TKU'!$A:$A,$B16,'Base TKU'!$B:$B,"Total Operação")/1000000</f>
        <v>228.10707199999999</v>
      </c>
      <c r="BE16" s="9">
        <f>SUMIFS('Base TKU'!BF:BF,'Base TKU'!$A:$A,$B16,'Base TKU'!$B:$B,"Total Operação")/1000000</f>
        <v>226.05254099999999</v>
      </c>
      <c r="BF16" s="9">
        <f>SUMIFS('Base TKU'!BG:BG,'Base TKU'!$A:$A,$B16,'Base TKU'!$B:$B,"Total Operação")/1000000</f>
        <v>232.81847500000001</v>
      </c>
      <c r="BG16" s="9">
        <f>SUMIFS('Base TKU'!BH:BH,'Base TKU'!$A:$A,$B16,'Base TKU'!$B:$B,"Total Operação")/1000000</f>
        <v>199.00543200000001</v>
      </c>
      <c r="BH16" s="9">
        <f>SUMIFS('Base TKU'!BI:BI,'Base TKU'!$A:$A,$B16,'Base TKU'!$B:$B,"Total Operação")/1000000</f>
        <v>189.00291999999999</v>
      </c>
      <c r="BI16" s="9">
        <f>SUMIFS('Base TKU'!BJ:BJ,'Base TKU'!$A:$A,$B16,'Base TKU'!$B:$B,"Total Operação")/1000000</f>
        <v>252.88504900000001</v>
      </c>
      <c r="BJ16" s="9">
        <f>SUMIFS('Base TKU'!BK:BK,'Base TKU'!$A:$A,$B16,'Base TKU'!$B:$B,"Total Operação")/1000000</f>
        <v>265.49753700000002</v>
      </c>
      <c r="BK16" s="9">
        <f>SUMIFS('Base TKU'!BL:BL,'Base TKU'!$A:$A,$B16,'Base TKU'!$B:$B,"Total Operação")/1000000</f>
        <v>257.95027599999997</v>
      </c>
      <c r="BL16" s="9">
        <f>SUMIFS('Base TKU'!BM:BM,'Base TKU'!$A:$A,$B16,'Base TKU'!$B:$B,"Total Operação")/1000000</f>
        <v>272.91652099999999</v>
      </c>
      <c r="BM16" s="9">
        <f>SUMIFS('Base TKU'!BN:BN,'Base TKU'!$A:$A,$B16,'Base TKU'!$B:$B,"Total Operação")/1000000</f>
        <v>272.50305500000002</v>
      </c>
      <c r="BN16" s="9">
        <f>SUMIFS('Base TKU'!BO:BO,'Base TKU'!$A:$A,$B16,'Base TKU'!$B:$B,"Total Operação")/1000000</f>
        <v>291.26242500000001</v>
      </c>
      <c r="BO16" s="9">
        <f>SUMIFS('Base TKU'!BP:BP,'Base TKU'!$A:$A,$B16,'Base TKU'!$B:$B,"Total Operação")/1000000</f>
        <v>268.49725799999999</v>
      </c>
      <c r="BQ16" s="9">
        <f>'Volume TKU Norte'!BQ16+'Volume TKU Sul'!BQ16</f>
        <v>244.131778</v>
      </c>
      <c r="BR16" s="9">
        <f>'Volume TKU Norte'!BR16+'Volume TKU Sul'!BR16</f>
        <v>241.92994200000001</v>
      </c>
      <c r="BS16" s="9">
        <f>'Volume TKU Norte'!BS16+'Volume TKU Sul'!BS16</f>
        <v>241.43195700000001</v>
      </c>
      <c r="BT16" s="9">
        <f>'Volume TKU Norte'!BT16+'Volume TKU Sul'!BT16</f>
        <v>284.64637699999997</v>
      </c>
      <c r="BU16" s="9">
        <f>'Volume TKU Norte'!BU16+'Volume TKU Sul'!BU16</f>
        <v>276.34361699999999</v>
      </c>
      <c r="BV16" s="9">
        <f>'Volume TKU Norte'!BV16+'Volume TKU Sul'!BV16</f>
        <v>289.85902500000003</v>
      </c>
      <c r="BW16" s="9">
        <f>'Volume TKU Norte'!BW16+'Volume TKU Sul'!BW16</f>
        <v>0</v>
      </c>
      <c r="BX16" s="9">
        <f>'Volume TKU Norte'!BX16+'Volume TKU Sul'!BX16</f>
        <v>0</v>
      </c>
      <c r="BY16" s="9">
        <f>'Volume TKU Norte'!BY16+'Volume TKU Sul'!BY16</f>
        <v>0</v>
      </c>
      <c r="BZ16" s="9">
        <f>'Volume TKU Norte'!BZ16+'Volume TKU Sul'!BZ16</f>
        <v>0</v>
      </c>
      <c r="CA16" s="9">
        <f>'Volume TKU Norte'!CA16+'Volume TKU Sul'!CA16</f>
        <v>0</v>
      </c>
      <c r="CB16" s="9">
        <f>'Volume TKU Norte'!CB16+'Volume TKU Sul'!CB16</f>
        <v>0</v>
      </c>
    </row>
    <row r="17" spans="2:80" ht="15.75" x14ac:dyDescent="0.25">
      <c r="B17" s="8" t="s">
        <v>139</v>
      </c>
      <c r="D17" s="9">
        <f>SUM(D18:D21)</f>
        <v>405.75994899999995</v>
      </c>
      <c r="E17" s="9">
        <f t="shared" ref="E17:BO17" si="4">SUM(E18:E21)</f>
        <v>427.39980600000001</v>
      </c>
      <c r="F17" s="9">
        <f t="shared" si="4"/>
        <v>461.732461</v>
      </c>
      <c r="G17" s="9">
        <f t="shared" si="4"/>
        <v>447.86786399999994</v>
      </c>
      <c r="H17" s="9">
        <f t="shared" si="4"/>
        <v>481.92067400000008</v>
      </c>
      <c r="I17" s="9">
        <f t="shared" si="4"/>
        <v>523.93499499999996</v>
      </c>
      <c r="J17" s="9">
        <f t="shared" si="4"/>
        <v>562.40372400000001</v>
      </c>
      <c r="K17" s="9">
        <f t="shared" si="4"/>
        <v>578.06959299999994</v>
      </c>
      <c r="L17" s="9">
        <f t="shared" si="4"/>
        <v>580.24479699999995</v>
      </c>
      <c r="M17" s="9">
        <f t="shared" si="4"/>
        <v>574.193039</v>
      </c>
      <c r="N17" s="9">
        <f t="shared" si="4"/>
        <v>501.08232400000003</v>
      </c>
      <c r="O17" s="9">
        <f t="shared" si="4"/>
        <v>476.035934</v>
      </c>
      <c r="Q17" s="9">
        <f t="shared" si="4"/>
        <v>503.92276200000003</v>
      </c>
      <c r="R17" s="9">
        <f t="shared" si="4"/>
        <v>445.08587199999999</v>
      </c>
      <c r="S17" s="9">
        <f t="shared" si="4"/>
        <v>503.91255699999994</v>
      </c>
      <c r="T17" s="9">
        <f t="shared" si="4"/>
        <v>462.79054799999994</v>
      </c>
      <c r="U17" s="9">
        <f t="shared" si="4"/>
        <v>530.54511200000002</v>
      </c>
      <c r="V17" s="9">
        <f t="shared" si="4"/>
        <v>521.77646000000004</v>
      </c>
      <c r="W17" s="9">
        <f t="shared" si="4"/>
        <v>581.96878800000002</v>
      </c>
      <c r="X17" s="9">
        <f t="shared" si="4"/>
        <v>586.73494900000003</v>
      </c>
      <c r="Y17" s="9">
        <f t="shared" si="4"/>
        <v>553.73817199999996</v>
      </c>
      <c r="Z17" s="9">
        <f t="shared" si="4"/>
        <v>644.66259100000002</v>
      </c>
      <c r="AA17" s="9">
        <f t="shared" si="4"/>
        <v>566.49763600000006</v>
      </c>
      <c r="AB17" s="9">
        <f t="shared" si="4"/>
        <v>582.14752799999997</v>
      </c>
      <c r="AC17">
        <f t="shared" si="4"/>
        <v>0</v>
      </c>
      <c r="AD17" s="9">
        <f t="shared" si="4"/>
        <v>579.52826300000004</v>
      </c>
      <c r="AE17" s="9">
        <f t="shared" si="4"/>
        <v>576.812814</v>
      </c>
      <c r="AF17" s="9">
        <f t="shared" si="4"/>
        <v>594.30088699999999</v>
      </c>
      <c r="AG17" s="9">
        <f t="shared" si="4"/>
        <v>518.84129400000006</v>
      </c>
      <c r="AH17" s="9">
        <f t="shared" si="4"/>
        <v>541.74682499999994</v>
      </c>
      <c r="AI17" s="9">
        <f t="shared" si="4"/>
        <v>686.14562499999988</v>
      </c>
      <c r="AJ17" s="9">
        <f t="shared" si="4"/>
        <v>681.51758599999994</v>
      </c>
      <c r="AK17" s="9">
        <f t="shared" si="4"/>
        <v>710.64779800000008</v>
      </c>
      <c r="AL17" s="9">
        <f t="shared" si="4"/>
        <v>694.20421899999985</v>
      </c>
      <c r="AM17" s="9">
        <f t="shared" si="4"/>
        <v>699.03641599999992</v>
      </c>
      <c r="AN17" s="9">
        <f t="shared" si="4"/>
        <v>666.08224100000007</v>
      </c>
      <c r="AO17" s="9">
        <f t="shared" si="4"/>
        <v>661.50651099999993</v>
      </c>
      <c r="AQ17" s="9">
        <f t="shared" si="4"/>
        <v>661.83619900000008</v>
      </c>
      <c r="AR17" s="9">
        <f t="shared" si="4"/>
        <v>597.82006699999999</v>
      </c>
      <c r="AS17" s="9">
        <f t="shared" si="4"/>
        <v>634.58769700000005</v>
      </c>
      <c r="AT17" s="9">
        <f t="shared" si="4"/>
        <v>607.92270900000005</v>
      </c>
      <c r="AU17" s="9">
        <f t="shared" si="4"/>
        <v>656.08387600000003</v>
      </c>
      <c r="AV17" s="9">
        <f t="shared" si="4"/>
        <v>673.22187399999996</v>
      </c>
      <c r="AW17" s="9">
        <f t="shared" si="4"/>
        <v>712.25155999999993</v>
      </c>
      <c r="AX17" s="9">
        <f t="shared" si="4"/>
        <v>730.75640500000009</v>
      </c>
      <c r="AY17" s="9">
        <f t="shared" si="4"/>
        <v>712.05585099999996</v>
      </c>
      <c r="AZ17" s="9">
        <f t="shared" si="4"/>
        <v>738.25541799999996</v>
      </c>
      <c r="BA17" s="9">
        <f t="shared" si="4"/>
        <v>653.92671599999994</v>
      </c>
      <c r="BB17" s="9">
        <f t="shared" si="4"/>
        <v>618.48736600000007</v>
      </c>
      <c r="BD17" s="9">
        <f t="shared" si="4"/>
        <v>645.28491199999996</v>
      </c>
      <c r="BE17" s="9">
        <f t="shared" si="4"/>
        <v>599.85529199999996</v>
      </c>
      <c r="BF17" s="9">
        <f t="shared" si="4"/>
        <v>496.94969000000003</v>
      </c>
      <c r="BG17" s="9">
        <f t="shared" si="4"/>
        <v>441.38303200000001</v>
      </c>
      <c r="BH17" s="9">
        <f t="shared" si="4"/>
        <v>618.31375999999989</v>
      </c>
      <c r="BI17" s="9">
        <f t="shared" si="4"/>
        <v>599.64282200000002</v>
      </c>
      <c r="BJ17" s="9">
        <f t="shared" si="4"/>
        <v>683.11599799999999</v>
      </c>
      <c r="BK17" s="9">
        <f t="shared" si="4"/>
        <v>693.10083299999997</v>
      </c>
      <c r="BL17" s="9">
        <f t="shared" si="4"/>
        <v>744.73870799999997</v>
      </c>
      <c r="BM17" s="9">
        <f t="shared" si="4"/>
        <v>773.05656399999998</v>
      </c>
      <c r="BN17" s="9">
        <f t="shared" si="4"/>
        <v>743.33961699999998</v>
      </c>
      <c r="BO17" s="9">
        <f t="shared" si="4"/>
        <v>633.23953100000006</v>
      </c>
      <c r="BQ17" s="9">
        <f t="shared" ref="BQ17:CB17" si="5">SUM(BQ18:BQ21)</f>
        <v>696.11033300000008</v>
      </c>
      <c r="BR17" s="9">
        <f t="shared" si="5"/>
        <v>691.55998000000011</v>
      </c>
      <c r="BS17" s="9">
        <f t="shared" si="5"/>
        <v>739.98886700000014</v>
      </c>
      <c r="BT17" s="9">
        <f t="shared" si="5"/>
        <v>724.40767500000004</v>
      </c>
      <c r="BU17" s="9">
        <f t="shared" si="5"/>
        <v>772.01386500000001</v>
      </c>
      <c r="BV17" s="9">
        <f t="shared" si="5"/>
        <v>746.50598300000001</v>
      </c>
      <c r="BW17" s="9">
        <f t="shared" si="5"/>
        <v>0</v>
      </c>
      <c r="BX17" s="9">
        <f t="shared" si="5"/>
        <v>0</v>
      </c>
      <c r="BY17" s="9">
        <f t="shared" si="5"/>
        <v>0</v>
      </c>
      <c r="BZ17" s="9">
        <f t="shared" si="5"/>
        <v>0</v>
      </c>
      <c r="CA17" s="9">
        <f t="shared" si="5"/>
        <v>0</v>
      </c>
      <c r="CB17" s="9">
        <f t="shared" si="5"/>
        <v>0</v>
      </c>
    </row>
    <row r="18" spans="2:80" ht="15.75" x14ac:dyDescent="0.25">
      <c r="B18" s="10" t="s">
        <v>81</v>
      </c>
      <c r="D18" s="11">
        <f>SUMIFS('Base TKU'!E:E,'Base TKU'!$A:$A,$B18,'Base TKU'!$B:$B,"Total Operação")/1000000</f>
        <v>304.52819199999999</v>
      </c>
      <c r="E18" s="11">
        <f>SUMIFS('Base TKU'!F:F,'Base TKU'!$A:$A,$B18,'Base TKU'!$B:$B,"Total Operação")/1000000</f>
        <v>313.67363999999998</v>
      </c>
      <c r="F18" s="11">
        <f>SUMIFS('Base TKU'!G:G,'Base TKU'!$A:$A,$B18,'Base TKU'!$B:$B,"Total Operação")/1000000</f>
        <v>344.90845300000001</v>
      </c>
      <c r="G18" s="11">
        <f>SUMIFS('Base TKU'!H:H,'Base TKU'!$A:$A,$B18,'Base TKU'!$B:$B,"Total Operação")/1000000</f>
        <v>326.61296599999997</v>
      </c>
      <c r="H18" s="11">
        <f>SUMIFS('Base TKU'!I:I,'Base TKU'!$A:$A,$B18,'Base TKU'!$B:$B,"Total Operação")/1000000</f>
        <v>352.50188500000002</v>
      </c>
      <c r="I18" s="11">
        <f>SUMIFS('Base TKU'!J:J,'Base TKU'!$A:$A,$B18,'Base TKU'!$B:$B,"Total Operação")/1000000</f>
        <v>383.09212300000002</v>
      </c>
      <c r="J18" s="11">
        <f>SUMIFS('Base TKU'!K:K,'Base TKU'!$A:$A,$B18,'Base TKU'!$B:$B,"Total Operação")/1000000</f>
        <v>390.00318399999998</v>
      </c>
      <c r="K18" s="11">
        <f>SUMIFS('Base TKU'!L:L,'Base TKU'!$A:$A,$B18,'Base TKU'!$B:$B,"Total Operação")/1000000</f>
        <v>402.93736799999999</v>
      </c>
      <c r="L18" s="11">
        <f>SUMIFS('Base TKU'!M:M,'Base TKU'!$A:$A,$B18,'Base TKU'!$B:$B,"Total Operação")/1000000</f>
        <v>418.99125099999998</v>
      </c>
      <c r="M18" s="11">
        <f>SUMIFS('Base TKU'!N:N,'Base TKU'!$A:$A,$B18,'Base TKU'!$B:$B,"Total Operação")/1000000</f>
        <v>410.54898300000002</v>
      </c>
      <c r="N18" s="11">
        <f>SUMIFS('Base TKU'!O:O,'Base TKU'!$A:$A,$B18,'Base TKU'!$B:$B,"Total Operação")/1000000</f>
        <v>346.34845100000001</v>
      </c>
      <c r="O18" s="11">
        <f>SUMIFS('Base TKU'!P:P,'Base TKU'!$A:$A,$B18,'Base TKU'!$B:$B,"Total Operação")/1000000</f>
        <v>335.85117200000002</v>
      </c>
      <c r="Q18" s="11">
        <f>SUMIFS('Base TKU'!R:R,'Base TKU'!$A:$A,$B18,'Base TKU'!$B:$B,"Total Operação")/1000000</f>
        <v>359.972756</v>
      </c>
      <c r="R18" s="11">
        <f>SUMIFS('Base TKU'!S:S,'Base TKU'!$A:$A,$B18,'Base TKU'!$B:$B,"Total Operação")/1000000</f>
        <v>333.18139300000001</v>
      </c>
      <c r="S18" s="11">
        <f>SUMIFS('Base TKU'!T:T,'Base TKU'!$A:$A,$B18,'Base TKU'!$B:$B,"Total Operação")/1000000</f>
        <v>354.09324700000002</v>
      </c>
      <c r="T18" s="11">
        <f>SUMIFS('Base TKU'!U:U,'Base TKU'!$A:$A,$B18,'Base TKU'!$B:$B,"Total Operação")/1000000</f>
        <v>310.52348999999998</v>
      </c>
      <c r="U18" s="11">
        <f>SUMIFS('Base TKU'!V:V,'Base TKU'!$A:$A,$B18,'Base TKU'!$B:$B,"Total Operação")/1000000</f>
        <v>351.23970400000002</v>
      </c>
      <c r="V18" s="11">
        <f>SUMIFS('Base TKU'!W:W,'Base TKU'!$A:$A,$B18,'Base TKU'!$B:$B,"Total Operação")/1000000</f>
        <v>359.25178799999998</v>
      </c>
      <c r="W18" s="11">
        <f>SUMIFS('Base TKU'!X:X,'Base TKU'!$A:$A,$B18,'Base TKU'!$B:$B,"Total Operação")/1000000</f>
        <v>405.10714000000002</v>
      </c>
      <c r="X18" s="11">
        <f>SUMIFS('Base TKU'!Y:Y,'Base TKU'!$A:$A,$B18,'Base TKU'!$B:$B,"Total Operação")/1000000</f>
        <v>405.437501</v>
      </c>
      <c r="Y18" s="11">
        <f>SUMIFS('Base TKU'!Z:Z,'Base TKU'!$A:$A,$B18,'Base TKU'!$B:$B,"Total Operação")/1000000</f>
        <v>373.22959100000003</v>
      </c>
      <c r="Z18" s="11">
        <f>SUMIFS('Base TKU'!AA:AA,'Base TKU'!$A:$A,$B18,'Base TKU'!$B:$B,"Total Operação")/1000000</f>
        <v>435.92045000000002</v>
      </c>
      <c r="AA18" s="11">
        <f>SUMIFS('Base TKU'!AB:AB,'Base TKU'!$A:$A,$B18,'Base TKU'!$B:$B,"Total Operação")/1000000</f>
        <v>343.30442799999997</v>
      </c>
      <c r="AB18" s="11">
        <f>SUMIFS('Base TKU'!AC:AC,'Base TKU'!$A:$A,$B18,'Base TKU'!$B:$B,"Total Operação")/1000000</f>
        <v>333.03288099999997</v>
      </c>
      <c r="AD18" s="11">
        <f>SUMIFS('Base TKU'!AE:AE,'Base TKU'!$A:$A,$B18,'Base TKU'!$B:$B,"Total Operação")/1000000</f>
        <v>343.26751899999999</v>
      </c>
      <c r="AE18" s="11">
        <f>SUMIFS('Base TKU'!AF:AF,'Base TKU'!$A:$A,$B18,'Base TKU'!$B:$B,"Total Operação")/1000000</f>
        <v>358.307727</v>
      </c>
      <c r="AF18" s="11">
        <f>SUMIFS('Base TKU'!AG:AG,'Base TKU'!$A:$A,$B18,'Base TKU'!$B:$B,"Total Operação")/1000000</f>
        <v>366.14099800000002</v>
      </c>
      <c r="AG18" s="11">
        <f>SUMIFS('Base TKU'!AH:AH,'Base TKU'!$A:$A,$B18,'Base TKU'!$B:$B,"Total Operação")/1000000</f>
        <v>317.02023600000001</v>
      </c>
      <c r="AH18" s="11">
        <f>SUMIFS('Base TKU'!AI:AI,'Base TKU'!$A:$A,$B18,'Base TKU'!$B:$B,"Total Operação")/1000000</f>
        <v>323.02858900000001</v>
      </c>
      <c r="AI18" s="11">
        <f>SUMIFS('Base TKU'!AJ:AJ,'Base TKU'!$A:$A,$B18,'Base TKU'!$B:$B,"Total Operação")/1000000</f>
        <v>419.61775899999998</v>
      </c>
      <c r="AJ18" s="11">
        <f>SUMIFS('Base TKU'!AK:AK,'Base TKU'!$A:$A,$B18,'Base TKU'!$B:$B,"Total Operação")/1000000</f>
        <v>424.87210499999998</v>
      </c>
      <c r="AK18" s="11">
        <f>SUMIFS('Base TKU'!AL:AL,'Base TKU'!$A:$A,$B18,'Base TKU'!$B:$B,"Total Operação")/1000000</f>
        <v>414.19682499999999</v>
      </c>
      <c r="AL18" s="11">
        <f>SUMIFS('Base TKU'!AM:AM,'Base TKU'!$A:$A,$B18,'Base TKU'!$B:$B,"Total Operação")/1000000</f>
        <v>420.47837399999997</v>
      </c>
      <c r="AM18" s="11">
        <f>SUMIFS('Base TKU'!AN:AN,'Base TKU'!$A:$A,$B18,'Base TKU'!$B:$B,"Total Operação")/1000000</f>
        <v>395.86320699999999</v>
      </c>
      <c r="AN18" s="11">
        <f>SUMIFS('Base TKU'!AO:AO,'Base TKU'!$A:$A,$B18,'Base TKU'!$B:$B,"Total Operação")/1000000</f>
        <v>375.87934000000001</v>
      </c>
      <c r="AO18" s="11">
        <f>SUMIFS('Base TKU'!AP:AP,'Base TKU'!$A:$A,$B18,'Base TKU'!$B:$B,"Total Operação")/1000000</f>
        <v>381.11847499999999</v>
      </c>
      <c r="AQ18" s="11">
        <f>SUMIFS('Base TKU'!AR:AR,'Base TKU'!$A:$A,$B18,'Base TKU'!$B:$B,"Total Operação")/1000000</f>
        <v>385.14574599999997</v>
      </c>
      <c r="AR18" s="11">
        <f>SUMIFS('Base TKU'!AS:AS,'Base TKU'!$A:$A,$B18,'Base TKU'!$B:$B,"Total Operação")/1000000</f>
        <v>368.10520700000001</v>
      </c>
      <c r="AS18" s="11">
        <f>SUMIFS('Base TKU'!AT:AT,'Base TKU'!$A:$A,$B18,'Base TKU'!$B:$B,"Total Operação")/1000000</f>
        <v>364.21156400000001</v>
      </c>
      <c r="AT18" s="11">
        <f>SUMIFS('Base TKU'!AU:AU,'Base TKU'!$A:$A,$B18,'Base TKU'!$B:$B,"Total Operação")/1000000</f>
        <v>347.685044</v>
      </c>
      <c r="AU18" s="11">
        <f>SUMIFS('Base TKU'!AV:AV,'Base TKU'!$A:$A,$B18,'Base TKU'!$B:$B,"Total Operação")/1000000</f>
        <v>383.32874800000002</v>
      </c>
      <c r="AV18" s="11">
        <f>SUMIFS('Base TKU'!AW:AW,'Base TKU'!$A:$A,$B18,'Base TKU'!$B:$B,"Total Operação")/1000000</f>
        <v>396.56389799999999</v>
      </c>
      <c r="AW18" s="11">
        <f>SUMIFS('Base TKU'!AX:AX,'Base TKU'!$A:$A,$B18,'Base TKU'!$B:$B,"Total Operação")/1000000</f>
        <v>438.70598200000001</v>
      </c>
      <c r="AX18" s="11">
        <f>SUMIFS('Base TKU'!AY:AY,'Base TKU'!$A:$A,$B18,'Base TKU'!$B:$B,"Total Operação")/1000000</f>
        <v>443.07127500000001</v>
      </c>
      <c r="AY18" s="11">
        <f>SUMIFS('Base TKU'!AZ:AZ,'Base TKU'!$A:$A,$B18,'Base TKU'!$B:$B,"Total Operação")/1000000</f>
        <v>422.16513500000002</v>
      </c>
      <c r="AZ18" s="11">
        <f>SUMIFS('Base TKU'!BA:BA,'Base TKU'!$A:$A,$B18,'Base TKU'!$B:$B,"Total Operação")/1000000</f>
        <v>427.61664200000001</v>
      </c>
      <c r="BA18" s="11">
        <f>SUMIFS('Base TKU'!BB:BB,'Base TKU'!$A:$A,$B18,'Base TKU'!$B:$B,"Total Operação")/1000000</f>
        <v>370.226675</v>
      </c>
      <c r="BB18" s="11">
        <f>SUMIFS('Base TKU'!BC:BC,'Base TKU'!$A:$A,$B18,'Base TKU'!$B:$B,"Total Operação")/1000000</f>
        <v>341.523799</v>
      </c>
      <c r="BD18" s="11">
        <f>SUMIFS('Base TKU'!BE:BE,'Base TKU'!$A:$A,$B18,'Base TKU'!$B:$B,"Total Operação")/1000000</f>
        <v>357.43398000000002</v>
      </c>
      <c r="BE18" s="11">
        <f>SUMIFS('Base TKU'!BF:BF,'Base TKU'!$A:$A,$B18,'Base TKU'!$B:$B,"Total Operação")/1000000</f>
        <v>358.49185199999999</v>
      </c>
      <c r="BF18" s="11">
        <f>SUMIFS('Base TKU'!BG:BG,'Base TKU'!$A:$A,$B18,'Base TKU'!$B:$B,"Total Operação")/1000000</f>
        <v>276.22320300000001</v>
      </c>
      <c r="BG18" s="11">
        <f>SUMIFS('Base TKU'!BH:BH,'Base TKU'!$A:$A,$B18,'Base TKU'!$B:$B,"Total Operação")/1000000</f>
        <v>202.531893</v>
      </c>
      <c r="BH18" s="11">
        <f>SUMIFS('Base TKU'!BI:BI,'Base TKU'!$A:$A,$B18,'Base TKU'!$B:$B,"Total Operação")/1000000</f>
        <v>342.91432300000002</v>
      </c>
      <c r="BI18" s="11">
        <f>SUMIFS('Base TKU'!BJ:BJ,'Base TKU'!$A:$A,$B18,'Base TKU'!$B:$B,"Total Operação")/1000000</f>
        <v>335.57100200000002</v>
      </c>
      <c r="BJ18" s="11">
        <f>SUMIFS('Base TKU'!BK:BK,'Base TKU'!$A:$A,$B18,'Base TKU'!$B:$B,"Total Operação")/1000000</f>
        <v>386.149519</v>
      </c>
      <c r="BK18" s="11">
        <f>SUMIFS('Base TKU'!BL:BL,'Base TKU'!$A:$A,$B18,'Base TKU'!$B:$B,"Total Operação")/1000000</f>
        <v>384.69130200000001</v>
      </c>
      <c r="BL18" s="11">
        <f>SUMIFS('Base TKU'!BM:BM,'Base TKU'!$A:$A,$B18,'Base TKU'!$B:$B,"Total Operação")/1000000</f>
        <v>428.047414</v>
      </c>
      <c r="BM18" s="11">
        <f>SUMIFS('Base TKU'!BN:BN,'Base TKU'!$A:$A,$B18,'Base TKU'!$B:$B,"Total Operação")/1000000</f>
        <v>456.42952500000001</v>
      </c>
      <c r="BN18" s="11">
        <f>SUMIFS('Base TKU'!BO:BO,'Base TKU'!$A:$A,$B18,'Base TKU'!$B:$B,"Total Operação")/1000000</f>
        <v>428.881688</v>
      </c>
      <c r="BO18" s="11">
        <f>SUMIFS('Base TKU'!BP:BP,'Base TKU'!$A:$A,$B18,'Base TKU'!$B:$B,"Total Operação")/1000000</f>
        <v>409.908275</v>
      </c>
      <c r="BQ18" s="11">
        <f>'Volume TKU Norte'!BQ18+'Volume TKU Sul'!BQ18</f>
        <v>413.44762200000002</v>
      </c>
      <c r="BR18" s="11">
        <f>'Volume TKU Norte'!BR18+'Volume TKU Sul'!BR18</f>
        <v>415.11905200000001</v>
      </c>
      <c r="BS18" s="11">
        <f>'Volume TKU Norte'!BS18+'Volume TKU Sul'!BS18</f>
        <v>419.05749400000002</v>
      </c>
      <c r="BT18" s="11">
        <f>'Volume TKU Norte'!BT18+'Volume TKU Sul'!BT18</f>
        <v>410.49949700000002</v>
      </c>
      <c r="BU18" s="11">
        <f>'Volume TKU Norte'!BU18+'Volume TKU Sul'!BU18</f>
        <v>446.94871899999998</v>
      </c>
      <c r="BV18" s="11">
        <f>'Volume TKU Norte'!BV18+'Volume TKU Sul'!BV18</f>
        <v>448.64236099999999</v>
      </c>
      <c r="BW18" s="11">
        <f>'Volume TKU Norte'!BW18+'Volume TKU Sul'!BW18</f>
        <v>0</v>
      </c>
      <c r="BX18" s="11">
        <f>'Volume TKU Norte'!BX18+'Volume TKU Sul'!BX18</f>
        <v>0</v>
      </c>
      <c r="BY18" s="11">
        <f>'Volume TKU Norte'!BY18+'Volume TKU Sul'!BY18</f>
        <v>0</v>
      </c>
      <c r="BZ18" s="11">
        <f>'Volume TKU Norte'!BZ18+'Volume TKU Sul'!BZ18</f>
        <v>0</v>
      </c>
      <c r="CA18" s="11">
        <f>'Volume TKU Norte'!CA18+'Volume TKU Sul'!CA18</f>
        <v>0</v>
      </c>
      <c r="CB18" s="11">
        <f>'Volume TKU Norte'!CB18+'Volume TKU Sul'!CB18</f>
        <v>0</v>
      </c>
    </row>
    <row r="19" spans="2:80" ht="15.75" x14ac:dyDescent="0.25">
      <c r="B19" s="10" t="s">
        <v>68</v>
      </c>
      <c r="D19" s="11">
        <f>SUMIFS('Base TKU'!E:E,'Base TKU'!$A:$A,$B19,'Base TKU'!$B:$B,"Total Operação")/1000000</f>
        <v>53.103093999999999</v>
      </c>
      <c r="E19" s="11">
        <f>SUMIFS('Base TKU'!F:F,'Base TKU'!$A:$A,$B19,'Base TKU'!$B:$B,"Total Operação")/1000000</f>
        <v>54.916127000000003</v>
      </c>
      <c r="F19" s="11">
        <f>SUMIFS('Base TKU'!G:G,'Base TKU'!$A:$A,$B19,'Base TKU'!$B:$B,"Total Operação")/1000000</f>
        <v>53.520448999999999</v>
      </c>
      <c r="G19" s="11">
        <f>SUMIFS('Base TKU'!H:H,'Base TKU'!$A:$A,$B19,'Base TKU'!$B:$B,"Total Operação")/1000000</f>
        <v>56.006704999999997</v>
      </c>
      <c r="H19" s="11">
        <f>SUMIFS('Base TKU'!I:I,'Base TKU'!$A:$A,$B19,'Base TKU'!$B:$B,"Total Operação")/1000000</f>
        <v>68.264671000000007</v>
      </c>
      <c r="I19" s="11">
        <f>SUMIFS('Base TKU'!J:J,'Base TKU'!$A:$A,$B19,'Base TKU'!$B:$B,"Total Operação")/1000000</f>
        <v>68.705703999999997</v>
      </c>
      <c r="J19" s="11">
        <f>SUMIFS('Base TKU'!K:K,'Base TKU'!$A:$A,$B19,'Base TKU'!$B:$B,"Total Operação")/1000000</f>
        <v>90.784820999999994</v>
      </c>
      <c r="K19" s="11">
        <f>SUMIFS('Base TKU'!L:L,'Base TKU'!$A:$A,$B19,'Base TKU'!$B:$B,"Total Operação")/1000000</f>
        <v>89.140709000000001</v>
      </c>
      <c r="L19" s="11">
        <f>SUMIFS('Base TKU'!M:M,'Base TKU'!$A:$A,$B19,'Base TKU'!$B:$B,"Total Operação")/1000000</f>
        <v>82.280722999999995</v>
      </c>
      <c r="M19" s="11">
        <f>SUMIFS('Base TKU'!N:N,'Base TKU'!$A:$A,$B19,'Base TKU'!$B:$B,"Total Operação")/1000000</f>
        <v>86.509163999999998</v>
      </c>
      <c r="N19" s="11">
        <f>SUMIFS('Base TKU'!O:O,'Base TKU'!$A:$A,$B19,'Base TKU'!$B:$B,"Total Operação")/1000000</f>
        <v>81.662906000000007</v>
      </c>
      <c r="O19" s="11">
        <f>SUMIFS('Base TKU'!P:P,'Base TKU'!$A:$A,$B19,'Base TKU'!$B:$B,"Total Operação")/1000000</f>
        <v>71.449663999999999</v>
      </c>
      <c r="Q19" s="11">
        <f>SUMIFS('Base TKU'!R:R,'Base TKU'!$A:$A,$B19,'Base TKU'!$B:$B,"Total Operação")/1000000</f>
        <v>66.679985000000002</v>
      </c>
      <c r="R19" s="11">
        <f>SUMIFS('Base TKU'!S:S,'Base TKU'!$A:$A,$B19,'Base TKU'!$B:$B,"Total Operação")/1000000</f>
        <v>42.680686999999999</v>
      </c>
      <c r="S19" s="11">
        <f>SUMIFS('Base TKU'!T:T,'Base TKU'!$A:$A,$B19,'Base TKU'!$B:$B,"Total Operação")/1000000</f>
        <v>74.238529999999997</v>
      </c>
      <c r="T19" s="11">
        <f>SUMIFS('Base TKU'!U:U,'Base TKU'!$A:$A,$B19,'Base TKU'!$B:$B,"Total Operação")/1000000</f>
        <v>78.450040000000001</v>
      </c>
      <c r="U19" s="11">
        <f>SUMIFS('Base TKU'!V:V,'Base TKU'!$A:$A,$B19,'Base TKU'!$B:$B,"Total Operação")/1000000</f>
        <v>92.155349000000001</v>
      </c>
      <c r="V19" s="11">
        <f>SUMIFS('Base TKU'!W:W,'Base TKU'!$A:$A,$B19,'Base TKU'!$B:$B,"Total Operação")/1000000</f>
        <v>89.135938999999993</v>
      </c>
      <c r="W19" s="11">
        <f>SUMIFS('Base TKU'!X:X,'Base TKU'!$A:$A,$B19,'Base TKU'!$B:$B,"Total Operação")/1000000</f>
        <v>90.885902999999999</v>
      </c>
      <c r="X19" s="11">
        <f>SUMIFS('Base TKU'!Y:Y,'Base TKU'!$A:$A,$B19,'Base TKU'!$B:$B,"Total Operação")/1000000</f>
        <v>95.005221000000006</v>
      </c>
      <c r="Y19" s="11">
        <f>SUMIFS('Base TKU'!Z:Z,'Base TKU'!$A:$A,$B19,'Base TKU'!$B:$B,"Total Operação")/1000000</f>
        <v>96.33475</v>
      </c>
      <c r="Z19" s="11">
        <f>SUMIFS('Base TKU'!AA:AA,'Base TKU'!$A:$A,$B19,'Base TKU'!$B:$B,"Total Operação")/1000000</f>
        <v>121.526374</v>
      </c>
      <c r="AA19" s="11">
        <f>SUMIFS('Base TKU'!AB:AB,'Base TKU'!$A:$A,$B19,'Base TKU'!$B:$B,"Total Operação")/1000000</f>
        <v>150.15562199999999</v>
      </c>
      <c r="AB19" s="11">
        <f>SUMIFS('Base TKU'!AC:AC,'Base TKU'!$A:$A,$B19,'Base TKU'!$B:$B,"Total Operação")/1000000</f>
        <v>173.271929</v>
      </c>
      <c r="AD19" s="11">
        <f>SUMIFS('Base TKU'!AE:AE,'Base TKU'!$A:$A,$B19,'Base TKU'!$B:$B,"Total Operação")/1000000</f>
        <v>162.08110500000001</v>
      </c>
      <c r="AE19" s="11">
        <f>SUMIFS('Base TKU'!AF:AF,'Base TKU'!$A:$A,$B19,'Base TKU'!$B:$B,"Total Operação")/1000000</f>
        <v>153.46985599999999</v>
      </c>
      <c r="AF19" s="11">
        <f>SUMIFS('Base TKU'!AG:AG,'Base TKU'!$A:$A,$B19,'Base TKU'!$B:$B,"Total Operação")/1000000</f>
        <v>151.655644</v>
      </c>
      <c r="AG19" s="11">
        <f>SUMIFS('Base TKU'!AH:AH,'Base TKU'!$A:$A,$B19,'Base TKU'!$B:$B,"Total Operação")/1000000</f>
        <v>130.45853099999999</v>
      </c>
      <c r="AH19" s="11">
        <f>SUMIFS('Base TKU'!AI:AI,'Base TKU'!$A:$A,$B19,'Base TKU'!$B:$B,"Total Operação")/1000000</f>
        <v>140.73136299999999</v>
      </c>
      <c r="AI19" s="11">
        <f>SUMIFS('Base TKU'!AJ:AJ,'Base TKU'!$A:$A,$B19,'Base TKU'!$B:$B,"Total Operação")/1000000</f>
        <v>190.28760600000001</v>
      </c>
      <c r="AJ19" s="11">
        <f>SUMIFS('Base TKU'!AK:AK,'Base TKU'!$A:$A,$B19,'Base TKU'!$B:$B,"Total Operação")/1000000</f>
        <v>179.95953399999999</v>
      </c>
      <c r="AK19" s="11">
        <f>SUMIFS('Base TKU'!AL:AL,'Base TKU'!$A:$A,$B19,'Base TKU'!$B:$B,"Total Operação")/1000000</f>
        <v>223.792225</v>
      </c>
      <c r="AL19" s="11">
        <f>SUMIFS('Base TKU'!AM:AM,'Base TKU'!$A:$A,$B19,'Base TKU'!$B:$B,"Total Operação")/1000000</f>
        <v>199.13561799999999</v>
      </c>
      <c r="AM19" s="11">
        <f>SUMIFS('Base TKU'!AN:AN,'Base TKU'!$A:$A,$B19,'Base TKU'!$B:$B,"Total Operação")/1000000</f>
        <v>221.55706599999999</v>
      </c>
      <c r="AN19" s="11">
        <f>SUMIFS('Base TKU'!AO:AO,'Base TKU'!$A:$A,$B19,'Base TKU'!$B:$B,"Total Operação")/1000000</f>
        <v>209.92206400000001</v>
      </c>
      <c r="AO19" s="11">
        <f>SUMIFS('Base TKU'!AP:AP,'Base TKU'!$A:$A,$B19,'Base TKU'!$B:$B,"Total Operação")/1000000</f>
        <v>215.90257800000001</v>
      </c>
      <c r="AQ19" s="11">
        <f>SUMIFS('Base TKU'!AR:AR,'Base TKU'!$A:$A,$B19,'Base TKU'!$B:$B,"Total Operação")/1000000</f>
        <v>205.204474</v>
      </c>
      <c r="AR19" s="11">
        <f>SUMIFS('Base TKU'!AS:AS,'Base TKU'!$A:$A,$B19,'Base TKU'!$B:$B,"Total Operação")/1000000</f>
        <v>162.20054500000001</v>
      </c>
      <c r="AS19" s="11">
        <f>SUMIFS('Base TKU'!AT:AT,'Base TKU'!$A:$A,$B19,'Base TKU'!$B:$B,"Total Operação")/1000000</f>
        <v>204.809718</v>
      </c>
      <c r="AT19" s="11">
        <f>SUMIFS('Base TKU'!AU:AU,'Base TKU'!$A:$A,$B19,'Base TKU'!$B:$B,"Total Operação")/1000000</f>
        <v>198.715056</v>
      </c>
      <c r="AU19" s="11">
        <f>SUMIFS('Base TKU'!AV:AV,'Base TKU'!$A:$A,$B19,'Base TKU'!$B:$B,"Total Operação")/1000000</f>
        <v>199.98194599999999</v>
      </c>
      <c r="AV19" s="11">
        <f>SUMIFS('Base TKU'!AW:AW,'Base TKU'!$A:$A,$B19,'Base TKU'!$B:$B,"Total Operação")/1000000</f>
        <v>194.433325</v>
      </c>
      <c r="AW19" s="11">
        <f>SUMIFS('Base TKU'!AX:AX,'Base TKU'!$A:$A,$B19,'Base TKU'!$B:$B,"Total Operação")/1000000</f>
        <v>192.61517599999999</v>
      </c>
      <c r="AX19" s="11">
        <f>SUMIFS('Base TKU'!AY:AY,'Base TKU'!$A:$A,$B19,'Base TKU'!$B:$B,"Total Operação")/1000000</f>
        <v>200.06072499999999</v>
      </c>
      <c r="AY19" s="11">
        <f>SUMIFS('Base TKU'!AZ:AZ,'Base TKU'!$A:$A,$B19,'Base TKU'!$B:$B,"Total Operação")/1000000</f>
        <v>211.58550299999999</v>
      </c>
      <c r="AZ19" s="11">
        <f>SUMIFS('Base TKU'!BA:BA,'Base TKU'!$A:$A,$B19,'Base TKU'!$B:$B,"Total Operação")/1000000</f>
        <v>227.075549</v>
      </c>
      <c r="BA19" s="11">
        <f>SUMIFS('Base TKU'!BB:BB,'Base TKU'!$A:$A,$B19,'Base TKU'!$B:$B,"Total Operação")/1000000</f>
        <v>218.87440699999999</v>
      </c>
      <c r="BB19" s="11">
        <f>SUMIFS('Base TKU'!BC:BC,'Base TKU'!$A:$A,$B19,'Base TKU'!$B:$B,"Total Operação")/1000000</f>
        <v>225.428674</v>
      </c>
      <c r="BD19" s="11">
        <f>SUMIFS('Base TKU'!BE:BE,'Base TKU'!$A:$A,$B19,'Base TKU'!$B:$B,"Total Operação")/1000000</f>
        <v>221.46524199999999</v>
      </c>
      <c r="BE19" s="11">
        <f>SUMIFS('Base TKU'!BF:BF,'Base TKU'!$A:$A,$B19,'Base TKU'!$B:$B,"Total Operação")/1000000</f>
        <v>175.57527899999999</v>
      </c>
      <c r="BF19" s="11">
        <f>SUMIFS('Base TKU'!BG:BG,'Base TKU'!$A:$A,$B19,'Base TKU'!$B:$B,"Total Operação")/1000000</f>
        <v>162.755064</v>
      </c>
      <c r="BG19" s="11">
        <f>SUMIFS('Base TKU'!BH:BH,'Base TKU'!$A:$A,$B19,'Base TKU'!$B:$B,"Total Operação")/1000000</f>
        <v>165.610028</v>
      </c>
      <c r="BH19" s="11">
        <f>SUMIFS('Base TKU'!BI:BI,'Base TKU'!$A:$A,$B19,'Base TKU'!$B:$B,"Total Operação")/1000000</f>
        <v>201.26526699999999</v>
      </c>
      <c r="BI19" s="11">
        <f>SUMIFS('Base TKU'!BJ:BJ,'Base TKU'!$A:$A,$B19,'Base TKU'!$B:$B,"Total Operação")/1000000</f>
        <v>198.20855</v>
      </c>
      <c r="BJ19" s="11">
        <f>SUMIFS('Base TKU'!BK:BK,'Base TKU'!$A:$A,$B19,'Base TKU'!$B:$B,"Total Operação")/1000000</f>
        <v>229.47214600000001</v>
      </c>
      <c r="BK19" s="11">
        <f>SUMIFS('Base TKU'!BL:BL,'Base TKU'!$A:$A,$B19,'Base TKU'!$B:$B,"Total Operação")/1000000</f>
        <v>236.64035100000001</v>
      </c>
      <c r="BL19" s="11">
        <f>SUMIFS('Base TKU'!BM:BM,'Base TKU'!$A:$A,$B19,'Base TKU'!$B:$B,"Total Operação")/1000000</f>
        <v>246.48908</v>
      </c>
      <c r="BM19" s="11">
        <f>SUMIFS('Base TKU'!BN:BN,'Base TKU'!$A:$A,$B19,'Base TKU'!$B:$B,"Total Operação")/1000000</f>
        <v>244.84748300000001</v>
      </c>
      <c r="BN19" s="11">
        <f>SUMIFS('Base TKU'!BO:BO,'Base TKU'!$A:$A,$B19,'Base TKU'!$B:$B,"Total Operação")/1000000</f>
        <v>247.891368</v>
      </c>
      <c r="BO19" s="11">
        <f>SUMIFS('Base TKU'!BP:BP,'Base TKU'!$A:$A,$B19,'Base TKU'!$B:$B,"Total Operação")/1000000</f>
        <v>158.18536700000001</v>
      </c>
      <c r="BQ19" s="11">
        <f>'Volume TKU Norte'!BQ19+'Volume TKU Sul'!BQ19</f>
        <v>215.921055</v>
      </c>
      <c r="BR19" s="11">
        <f>'Volume TKU Norte'!BR19+'Volume TKU Sul'!BR19</f>
        <v>212.10178100000002</v>
      </c>
      <c r="BS19" s="11">
        <f>'Volume TKU Norte'!BS19+'Volume TKU Sul'!BS19</f>
        <v>236.64879400000001</v>
      </c>
      <c r="BT19" s="11">
        <f>'Volume TKU Norte'!BT19+'Volume TKU Sul'!BT19</f>
        <v>230.59133300000002</v>
      </c>
      <c r="BU19" s="11">
        <f>'Volume TKU Norte'!BU19+'Volume TKU Sul'!BU19</f>
        <v>237.40611100000001</v>
      </c>
      <c r="BV19" s="11">
        <f>'Volume TKU Norte'!BV19+'Volume TKU Sul'!BV19</f>
        <v>216.30669699999999</v>
      </c>
      <c r="BW19" s="11">
        <f>'Volume TKU Norte'!BW19+'Volume TKU Sul'!BW19</f>
        <v>0</v>
      </c>
      <c r="BX19" s="11">
        <f>'Volume TKU Norte'!BX19+'Volume TKU Sul'!BX19</f>
        <v>0</v>
      </c>
      <c r="BY19" s="11">
        <f>'Volume TKU Norte'!BY19+'Volume TKU Sul'!BY19</f>
        <v>0</v>
      </c>
      <c r="BZ19" s="11">
        <f>'Volume TKU Norte'!BZ19+'Volume TKU Sul'!BZ19</f>
        <v>0</v>
      </c>
      <c r="CA19" s="11">
        <f>'Volume TKU Norte'!CA19+'Volume TKU Sul'!CA19</f>
        <v>0</v>
      </c>
      <c r="CB19" s="11">
        <f>'Volume TKU Norte'!CB19+'Volume TKU Sul'!CB19</f>
        <v>0</v>
      </c>
    </row>
    <row r="20" spans="2:80" ht="15.75" x14ac:dyDescent="0.25">
      <c r="B20" s="10" t="s">
        <v>72</v>
      </c>
      <c r="D20" s="11">
        <f>SUMIFS('Base TKU'!E:E,'Base TKU'!$A:$A,$B20,'Base TKU'!$B:$B,"Total Operação")/1000000</f>
        <v>36.146979999999999</v>
      </c>
      <c r="E20" s="11">
        <f>SUMIFS('Base TKU'!F:F,'Base TKU'!$A:$A,$B20,'Base TKU'!$B:$B,"Total Operação")/1000000</f>
        <v>45.827058999999998</v>
      </c>
      <c r="F20" s="11">
        <f>SUMIFS('Base TKU'!G:G,'Base TKU'!$A:$A,$B20,'Base TKU'!$B:$B,"Total Operação")/1000000</f>
        <v>51.114310000000003</v>
      </c>
      <c r="G20" s="11">
        <f>SUMIFS('Base TKU'!H:H,'Base TKU'!$A:$A,$B20,'Base TKU'!$B:$B,"Total Operação")/1000000</f>
        <v>52.249645000000001</v>
      </c>
      <c r="H20" s="11">
        <f>SUMIFS('Base TKU'!I:I,'Base TKU'!$A:$A,$B20,'Base TKU'!$B:$B,"Total Operação")/1000000</f>
        <v>49.190775000000002</v>
      </c>
      <c r="I20" s="11">
        <f>SUMIFS('Base TKU'!J:J,'Base TKU'!$A:$A,$B20,'Base TKU'!$B:$B,"Total Operação")/1000000</f>
        <v>60.071762</v>
      </c>
      <c r="J20" s="11">
        <f>SUMIFS('Base TKU'!K:K,'Base TKU'!$A:$A,$B20,'Base TKU'!$B:$B,"Total Operação")/1000000</f>
        <v>64.777552</v>
      </c>
      <c r="K20" s="11">
        <f>SUMIFS('Base TKU'!L:L,'Base TKU'!$A:$A,$B20,'Base TKU'!$B:$B,"Total Operação")/1000000</f>
        <v>69.127803999999998</v>
      </c>
      <c r="L20" s="11">
        <f>SUMIFS('Base TKU'!M:M,'Base TKU'!$A:$A,$B20,'Base TKU'!$B:$B,"Total Operação")/1000000</f>
        <v>65.878789999999995</v>
      </c>
      <c r="M20" s="11">
        <f>SUMIFS('Base TKU'!N:N,'Base TKU'!$A:$A,$B20,'Base TKU'!$B:$B,"Total Operação")/1000000</f>
        <v>61.566234999999999</v>
      </c>
      <c r="N20" s="11">
        <f>SUMIFS('Base TKU'!O:O,'Base TKU'!$A:$A,$B20,'Base TKU'!$B:$B,"Total Operação")/1000000</f>
        <v>61.028593000000001</v>
      </c>
      <c r="O20" s="11">
        <f>SUMIFS('Base TKU'!P:P,'Base TKU'!$A:$A,$B20,'Base TKU'!$B:$B,"Total Operação")/1000000</f>
        <v>57.386997999999998</v>
      </c>
      <c r="Q20" s="11">
        <f>SUMIFS('Base TKU'!R:R,'Base TKU'!$A:$A,$B20,'Base TKU'!$B:$B,"Total Operação")/1000000</f>
        <v>65.66601</v>
      </c>
      <c r="R20" s="11">
        <f>SUMIFS('Base TKU'!S:S,'Base TKU'!$A:$A,$B20,'Base TKU'!$B:$B,"Total Operação")/1000000</f>
        <v>55.575082000000002</v>
      </c>
      <c r="S20" s="11">
        <f>SUMIFS('Base TKU'!T:T,'Base TKU'!$A:$A,$B20,'Base TKU'!$B:$B,"Total Operação")/1000000</f>
        <v>59.600560999999999</v>
      </c>
      <c r="T20" s="11">
        <f>SUMIFS('Base TKU'!U:U,'Base TKU'!$A:$A,$B20,'Base TKU'!$B:$B,"Total Operação")/1000000</f>
        <v>56.194758</v>
      </c>
      <c r="U20" s="11">
        <f>SUMIFS('Base TKU'!V:V,'Base TKU'!$A:$A,$B20,'Base TKU'!$B:$B,"Total Operação")/1000000</f>
        <v>65.604108999999994</v>
      </c>
      <c r="V20" s="11">
        <f>SUMIFS('Base TKU'!W:W,'Base TKU'!$A:$A,$B20,'Base TKU'!$B:$B,"Total Operação")/1000000</f>
        <v>50.665117000000002</v>
      </c>
      <c r="W20" s="11">
        <f>SUMIFS('Base TKU'!X:X,'Base TKU'!$A:$A,$B20,'Base TKU'!$B:$B,"Total Operação")/1000000</f>
        <v>63.763026000000004</v>
      </c>
      <c r="X20" s="11">
        <f>SUMIFS('Base TKU'!Y:Y,'Base TKU'!$A:$A,$B20,'Base TKU'!$B:$B,"Total Operação")/1000000</f>
        <v>62.402293999999998</v>
      </c>
      <c r="Y20" s="11">
        <f>SUMIFS('Base TKU'!Z:Z,'Base TKU'!$A:$A,$B20,'Base TKU'!$B:$B,"Total Operação")/1000000</f>
        <v>60.580528999999999</v>
      </c>
      <c r="Z20" s="11">
        <f>SUMIFS('Base TKU'!AA:AA,'Base TKU'!$A:$A,$B20,'Base TKU'!$B:$B,"Total Operação")/1000000</f>
        <v>64.152682999999996</v>
      </c>
      <c r="AA20" s="11">
        <f>SUMIFS('Base TKU'!AB:AB,'Base TKU'!$A:$A,$B20,'Base TKU'!$B:$B,"Total Operação")/1000000</f>
        <v>51.531522000000002</v>
      </c>
      <c r="AB20" s="11">
        <f>SUMIFS('Base TKU'!AC:AC,'Base TKU'!$A:$A,$B20,'Base TKU'!$B:$B,"Total Operação")/1000000</f>
        <v>55.288829</v>
      </c>
      <c r="AD20" s="11">
        <f>SUMIFS('Base TKU'!AE:AE,'Base TKU'!$A:$A,$B20,'Base TKU'!$B:$B,"Total Operação")/1000000</f>
        <v>52.730674999999998</v>
      </c>
      <c r="AE20" s="11">
        <f>SUMIFS('Base TKU'!AF:AF,'Base TKU'!$A:$A,$B20,'Base TKU'!$B:$B,"Total Operação")/1000000</f>
        <v>48.090178999999999</v>
      </c>
      <c r="AF20" s="11">
        <f>SUMIFS('Base TKU'!AG:AG,'Base TKU'!$A:$A,$B20,'Base TKU'!$B:$B,"Total Operação")/1000000</f>
        <v>56.033644000000002</v>
      </c>
      <c r="AG20" s="11">
        <f>SUMIFS('Base TKU'!AH:AH,'Base TKU'!$A:$A,$B20,'Base TKU'!$B:$B,"Total Operação")/1000000</f>
        <v>50.322405000000003</v>
      </c>
      <c r="AH20" s="11">
        <f>SUMIFS('Base TKU'!AI:AI,'Base TKU'!$A:$A,$B20,'Base TKU'!$B:$B,"Total Operação")/1000000</f>
        <v>51.599339000000001</v>
      </c>
      <c r="AI20" s="11">
        <f>SUMIFS('Base TKU'!AJ:AJ,'Base TKU'!$A:$A,$B20,'Base TKU'!$B:$B,"Total Operação")/1000000</f>
        <v>52.036932</v>
      </c>
      <c r="AJ20" s="11">
        <f>SUMIFS('Base TKU'!AK:AK,'Base TKU'!$A:$A,$B20,'Base TKU'!$B:$B,"Total Operação")/1000000</f>
        <v>49.466149999999999</v>
      </c>
      <c r="AK20" s="11">
        <f>SUMIFS('Base TKU'!AL:AL,'Base TKU'!$A:$A,$B20,'Base TKU'!$B:$B,"Total Operação")/1000000</f>
        <v>46.488675999999998</v>
      </c>
      <c r="AL20" s="11">
        <f>SUMIFS('Base TKU'!AM:AM,'Base TKU'!$A:$A,$B20,'Base TKU'!$B:$B,"Total Operação")/1000000</f>
        <v>54.157528999999997</v>
      </c>
      <c r="AM20" s="11">
        <f>SUMIFS('Base TKU'!AN:AN,'Base TKU'!$A:$A,$B20,'Base TKU'!$B:$B,"Total Operação")/1000000</f>
        <v>61.839779</v>
      </c>
      <c r="AN20" s="11">
        <f>SUMIFS('Base TKU'!AO:AO,'Base TKU'!$A:$A,$B20,'Base TKU'!$B:$B,"Total Operação")/1000000</f>
        <v>59.668979999999998</v>
      </c>
      <c r="AO20" s="11">
        <f>SUMIFS('Base TKU'!AP:AP,'Base TKU'!$A:$A,$B20,'Base TKU'!$B:$B,"Total Operação")/1000000</f>
        <v>42.025801999999999</v>
      </c>
      <c r="AQ20" s="11">
        <f>SUMIFS('Base TKU'!AR:AR,'Base TKU'!$A:$A,$B20,'Base TKU'!$B:$B,"Total Operação")/1000000</f>
        <v>54.429172000000001</v>
      </c>
      <c r="AR20" s="11">
        <f>SUMIFS('Base TKU'!AS:AS,'Base TKU'!$A:$A,$B20,'Base TKU'!$B:$B,"Total Operação")/1000000</f>
        <v>51.728222000000002</v>
      </c>
      <c r="AS20" s="11">
        <f>SUMIFS('Base TKU'!AT:AT,'Base TKU'!$A:$A,$B20,'Base TKU'!$B:$B,"Total Operação")/1000000</f>
        <v>53.895175000000002</v>
      </c>
      <c r="AT20" s="11">
        <f>SUMIFS('Base TKU'!AU:AU,'Base TKU'!$A:$A,$B20,'Base TKU'!$B:$B,"Total Operação")/1000000</f>
        <v>43.234752999999998</v>
      </c>
      <c r="AU20" s="11">
        <f>SUMIFS('Base TKU'!AV:AV,'Base TKU'!$A:$A,$B20,'Base TKU'!$B:$B,"Total Operação")/1000000</f>
        <v>52.935913999999997</v>
      </c>
      <c r="AV20" s="11">
        <f>SUMIFS('Base TKU'!AW:AW,'Base TKU'!$A:$A,$B20,'Base TKU'!$B:$B,"Total Operação")/1000000</f>
        <v>57.029544999999999</v>
      </c>
      <c r="AW20" s="11">
        <f>SUMIFS('Base TKU'!AX:AX,'Base TKU'!$A:$A,$B20,'Base TKU'!$B:$B,"Total Operação")/1000000</f>
        <v>56.869478000000001</v>
      </c>
      <c r="AX20" s="11">
        <f>SUMIFS('Base TKU'!AY:AY,'Base TKU'!$A:$A,$B20,'Base TKU'!$B:$B,"Total Operação")/1000000</f>
        <v>62.587448999999999</v>
      </c>
      <c r="AY20" s="11">
        <f>SUMIFS('Base TKU'!AZ:AZ,'Base TKU'!$A:$A,$B20,'Base TKU'!$B:$B,"Total Operação")/1000000</f>
        <v>56.165497999999999</v>
      </c>
      <c r="AZ20" s="11">
        <f>SUMIFS('Base TKU'!BA:BA,'Base TKU'!$A:$A,$B20,'Base TKU'!$B:$B,"Total Operação")/1000000</f>
        <v>59.440604</v>
      </c>
      <c r="BA20" s="11">
        <f>SUMIFS('Base TKU'!BB:BB,'Base TKU'!$A:$A,$B20,'Base TKU'!$B:$B,"Total Operação")/1000000</f>
        <v>48.727550999999998</v>
      </c>
      <c r="BB20" s="11">
        <f>SUMIFS('Base TKU'!BC:BC,'Base TKU'!$A:$A,$B20,'Base TKU'!$B:$B,"Total Operação")/1000000</f>
        <v>47.119295999999999</v>
      </c>
      <c r="BD20" s="11">
        <f>SUMIFS('Base TKU'!BE:BE,'Base TKU'!$A:$A,$B20,'Base TKU'!$B:$B,"Total Operação")/1000000</f>
        <v>52.785445000000003</v>
      </c>
      <c r="BE20" s="11">
        <f>SUMIFS('Base TKU'!BF:BF,'Base TKU'!$A:$A,$B20,'Base TKU'!$B:$B,"Total Operação")/1000000</f>
        <v>55.624032</v>
      </c>
      <c r="BF20" s="11">
        <f>SUMIFS('Base TKU'!BG:BG,'Base TKU'!$A:$A,$B20,'Base TKU'!$B:$B,"Total Operação")/1000000</f>
        <v>40.774196000000003</v>
      </c>
      <c r="BG20" s="11">
        <f>SUMIFS('Base TKU'!BH:BH,'Base TKU'!$A:$A,$B20,'Base TKU'!$B:$B,"Total Operação")/1000000</f>
        <v>52.201680000000003</v>
      </c>
      <c r="BH20" s="11">
        <f>SUMIFS('Base TKU'!BI:BI,'Base TKU'!$A:$A,$B20,'Base TKU'!$B:$B,"Total Operação")/1000000</f>
        <v>63.436933000000003</v>
      </c>
      <c r="BI20" s="11">
        <f>SUMIFS('Base TKU'!BJ:BJ,'Base TKU'!$A:$A,$B20,'Base TKU'!$B:$B,"Total Operação")/1000000</f>
        <v>54.593823</v>
      </c>
      <c r="BJ20" s="11">
        <f>SUMIFS('Base TKU'!BK:BK,'Base TKU'!$A:$A,$B20,'Base TKU'!$B:$B,"Total Operação")/1000000</f>
        <v>51.830165999999998</v>
      </c>
      <c r="BK20" s="11">
        <f>SUMIFS('Base TKU'!BL:BL,'Base TKU'!$A:$A,$B20,'Base TKU'!$B:$B,"Total Operação")/1000000</f>
        <v>58.609205000000003</v>
      </c>
      <c r="BL20" s="11">
        <f>SUMIFS('Base TKU'!BM:BM,'Base TKU'!$A:$A,$B20,'Base TKU'!$B:$B,"Total Operação")/1000000</f>
        <v>56.657111999999998</v>
      </c>
      <c r="BM20" s="11">
        <f>SUMIFS('Base TKU'!BN:BN,'Base TKU'!$A:$A,$B20,'Base TKU'!$B:$B,"Total Operação")/1000000</f>
        <v>70.559619999999995</v>
      </c>
      <c r="BN20" s="11">
        <f>SUMIFS('Base TKU'!BO:BO,'Base TKU'!$A:$A,$B20,'Base TKU'!$B:$B,"Total Operação")/1000000</f>
        <v>61.878512999999998</v>
      </c>
      <c r="BO20" s="11">
        <f>SUMIFS('Base TKU'!BP:BP,'Base TKU'!$A:$A,$B20,'Base TKU'!$B:$B,"Total Operação")/1000000</f>
        <v>54.786934000000002</v>
      </c>
      <c r="BQ20" s="11">
        <f>'Volume TKU Norte'!BQ20+'Volume TKU Sul'!BQ20</f>
        <v>57.909204000000003</v>
      </c>
      <c r="BR20" s="11">
        <f>'Volume TKU Norte'!BR20+'Volume TKU Sul'!BR20</f>
        <v>54.774956000000003</v>
      </c>
      <c r="BS20" s="11">
        <f>'Volume TKU Norte'!BS20+'Volume TKU Sul'!BS20</f>
        <v>66.333736000000002</v>
      </c>
      <c r="BT20" s="11">
        <f>'Volume TKU Norte'!BT20+'Volume TKU Sul'!BT20</f>
        <v>66.221830999999995</v>
      </c>
      <c r="BU20" s="11">
        <f>'Volume TKU Norte'!BU20+'Volume TKU Sul'!BU20</f>
        <v>65.085325999999995</v>
      </c>
      <c r="BV20" s="11">
        <f>'Volume TKU Norte'!BV20+'Volume TKU Sul'!BV20</f>
        <v>62.460762000000003</v>
      </c>
      <c r="BW20" s="11">
        <f>'Volume TKU Norte'!BW20+'Volume TKU Sul'!BW20</f>
        <v>0</v>
      </c>
      <c r="BX20" s="11">
        <f>'Volume TKU Norte'!BX20+'Volume TKU Sul'!BX20</f>
        <v>0</v>
      </c>
      <c r="BY20" s="11">
        <f>'Volume TKU Norte'!BY20+'Volume TKU Sul'!BY20</f>
        <v>0</v>
      </c>
      <c r="BZ20" s="11">
        <f>'Volume TKU Norte'!BZ20+'Volume TKU Sul'!BZ20</f>
        <v>0</v>
      </c>
      <c r="CA20" s="11">
        <f>'Volume TKU Norte'!CA20+'Volume TKU Sul'!CA20</f>
        <v>0</v>
      </c>
      <c r="CB20" s="11">
        <f>'Volume TKU Norte'!CB20+'Volume TKU Sul'!CB20</f>
        <v>0</v>
      </c>
    </row>
    <row r="21" spans="2:80" ht="15.75" x14ac:dyDescent="0.25">
      <c r="B21" s="10" t="s">
        <v>76</v>
      </c>
      <c r="D21" s="11">
        <f>SUMIFS('Base TKU'!E:E,'Base TKU'!$A:$A,$B21,'Base TKU'!$B:$B,"Total Operação")/1000000</f>
        <v>11.981683</v>
      </c>
      <c r="E21" s="11">
        <f>SUMIFS('Base TKU'!F:F,'Base TKU'!$A:$A,$B21,'Base TKU'!$B:$B,"Total Operação")/1000000</f>
        <v>12.98298</v>
      </c>
      <c r="F21" s="11">
        <f>SUMIFS('Base TKU'!G:G,'Base TKU'!$A:$A,$B21,'Base TKU'!$B:$B,"Total Operação")/1000000</f>
        <v>12.189249</v>
      </c>
      <c r="G21" s="11">
        <f>SUMIFS('Base TKU'!H:H,'Base TKU'!$A:$A,$B21,'Base TKU'!$B:$B,"Total Operação")/1000000</f>
        <v>12.998548</v>
      </c>
      <c r="H21" s="11">
        <f>SUMIFS('Base TKU'!I:I,'Base TKU'!$A:$A,$B21,'Base TKU'!$B:$B,"Total Operação")/1000000</f>
        <v>11.963343</v>
      </c>
      <c r="I21" s="11">
        <f>SUMIFS('Base TKU'!J:J,'Base TKU'!$A:$A,$B21,'Base TKU'!$B:$B,"Total Operação")/1000000</f>
        <v>12.065405999999999</v>
      </c>
      <c r="J21" s="11">
        <f>SUMIFS('Base TKU'!K:K,'Base TKU'!$A:$A,$B21,'Base TKU'!$B:$B,"Total Operação")/1000000</f>
        <v>16.838166999999999</v>
      </c>
      <c r="K21" s="11">
        <f>SUMIFS('Base TKU'!L:L,'Base TKU'!$A:$A,$B21,'Base TKU'!$B:$B,"Total Operação")/1000000</f>
        <v>16.863712</v>
      </c>
      <c r="L21" s="11">
        <f>SUMIFS('Base TKU'!M:M,'Base TKU'!$A:$A,$B21,'Base TKU'!$B:$B,"Total Operação")/1000000</f>
        <v>13.094033</v>
      </c>
      <c r="M21" s="11">
        <f>SUMIFS('Base TKU'!N:N,'Base TKU'!$A:$A,$B21,'Base TKU'!$B:$B,"Total Operação")/1000000</f>
        <v>15.568657</v>
      </c>
      <c r="N21" s="11">
        <f>SUMIFS('Base TKU'!O:O,'Base TKU'!$A:$A,$B21,'Base TKU'!$B:$B,"Total Operação")/1000000</f>
        <v>12.042374000000001</v>
      </c>
      <c r="O21" s="11">
        <f>SUMIFS('Base TKU'!P:P,'Base TKU'!$A:$A,$B21,'Base TKU'!$B:$B,"Total Operação")/1000000</f>
        <v>11.348100000000001</v>
      </c>
      <c r="Q21" s="11">
        <f>SUMIFS('Base TKU'!R:R,'Base TKU'!$A:$A,$B21,'Base TKU'!$B:$B,"Total Operação")/1000000</f>
        <v>11.604011</v>
      </c>
      <c r="R21" s="11">
        <f>SUMIFS('Base TKU'!S:S,'Base TKU'!$A:$A,$B21,'Base TKU'!$B:$B,"Total Operação")/1000000</f>
        <v>13.648709999999999</v>
      </c>
      <c r="S21" s="11">
        <f>SUMIFS('Base TKU'!T:T,'Base TKU'!$A:$A,$B21,'Base TKU'!$B:$B,"Total Operação")/1000000</f>
        <v>15.980219</v>
      </c>
      <c r="T21" s="11">
        <f>SUMIFS('Base TKU'!U:U,'Base TKU'!$A:$A,$B21,'Base TKU'!$B:$B,"Total Operação")/1000000</f>
        <v>17.622260000000001</v>
      </c>
      <c r="U21" s="11">
        <f>SUMIFS('Base TKU'!V:V,'Base TKU'!$A:$A,$B21,'Base TKU'!$B:$B,"Total Operação")/1000000</f>
        <v>21.545950000000001</v>
      </c>
      <c r="V21" s="11">
        <f>SUMIFS('Base TKU'!W:W,'Base TKU'!$A:$A,$B21,'Base TKU'!$B:$B,"Total Operação")/1000000</f>
        <v>22.723616</v>
      </c>
      <c r="W21" s="11">
        <f>SUMIFS('Base TKU'!X:X,'Base TKU'!$A:$A,$B21,'Base TKU'!$B:$B,"Total Operação")/1000000</f>
        <v>22.212719</v>
      </c>
      <c r="X21" s="11">
        <f>SUMIFS('Base TKU'!Y:Y,'Base TKU'!$A:$A,$B21,'Base TKU'!$B:$B,"Total Operação")/1000000</f>
        <v>23.889932999999999</v>
      </c>
      <c r="Y21" s="11">
        <f>SUMIFS('Base TKU'!Z:Z,'Base TKU'!$A:$A,$B21,'Base TKU'!$B:$B,"Total Operação")/1000000</f>
        <v>23.593302000000001</v>
      </c>
      <c r="Z21" s="11">
        <f>SUMIFS('Base TKU'!AA:AA,'Base TKU'!$A:$A,$B21,'Base TKU'!$B:$B,"Total Operação")/1000000</f>
        <v>23.063084</v>
      </c>
      <c r="AA21" s="11">
        <f>SUMIFS('Base TKU'!AB:AB,'Base TKU'!$A:$A,$B21,'Base TKU'!$B:$B,"Total Operação")/1000000</f>
        <v>21.506063999999999</v>
      </c>
      <c r="AB21" s="11">
        <f>SUMIFS('Base TKU'!AC:AC,'Base TKU'!$A:$A,$B21,'Base TKU'!$B:$B,"Total Operação")/1000000</f>
        <v>20.553889000000002</v>
      </c>
      <c r="AD21" s="11">
        <f>SUMIFS('Base TKU'!AE:AE,'Base TKU'!$A:$A,$B21,'Base TKU'!$B:$B,"Total Operação")/1000000</f>
        <v>21.448964</v>
      </c>
      <c r="AE21" s="11">
        <f>SUMIFS('Base TKU'!AF:AF,'Base TKU'!$A:$A,$B21,'Base TKU'!$B:$B,"Total Operação")/1000000</f>
        <v>16.945052</v>
      </c>
      <c r="AF21" s="11">
        <f>SUMIFS('Base TKU'!AG:AG,'Base TKU'!$A:$A,$B21,'Base TKU'!$B:$B,"Total Operação")/1000000</f>
        <v>20.470600999999998</v>
      </c>
      <c r="AG21" s="11">
        <f>SUMIFS('Base TKU'!AH:AH,'Base TKU'!$A:$A,$B21,'Base TKU'!$B:$B,"Total Operação")/1000000</f>
        <v>21.040122</v>
      </c>
      <c r="AH21" s="11">
        <f>SUMIFS('Base TKU'!AI:AI,'Base TKU'!$A:$A,$B21,'Base TKU'!$B:$B,"Total Operação")/1000000</f>
        <v>26.387533999999999</v>
      </c>
      <c r="AI21" s="11">
        <f>SUMIFS('Base TKU'!AJ:AJ,'Base TKU'!$A:$A,$B21,'Base TKU'!$B:$B,"Total Operação")/1000000</f>
        <v>24.203327999999999</v>
      </c>
      <c r="AJ21" s="11">
        <f>SUMIFS('Base TKU'!AK:AK,'Base TKU'!$A:$A,$B21,'Base TKU'!$B:$B,"Total Operação")/1000000</f>
        <v>27.219797</v>
      </c>
      <c r="AK21" s="11">
        <f>SUMIFS('Base TKU'!AL:AL,'Base TKU'!$A:$A,$B21,'Base TKU'!$B:$B,"Total Operação")/1000000</f>
        <v>26.170072000000001</v>
      </c>
      <c r="AL21" s="11">
        <f>SUMIFS('Base TKU'!AM:AM,'Base TKU'!$A:$A,$B21,'Base TKU'!$B:$B,"Total Operação")/1000000</f>
        <v>20.432697999999998</v>
      </c>
      <c r="AM21" s="11">
        <f>SUMIFS('Base TKU'!AN:AN,'Base TKU'!$A:$A,$B21,'Base TKU'!$B:$B,"Total Operação")/1000000</f>
        <v>19.776364000000001</v>
      </c>
      <c r="AN21" s="11">
        <f>SUMIFS('Base TKU'!AO:AO,'Base TKU'!$A:$A,$B21,'Base TKU'!$B:$B,"Total Operação")/1000000</f>
        <v>20.611857000000001</v>
      </c>
      <c r="AO21" s="11">
        <f>SUMIFS('Base TKU'!AP:AP,'Base TKU'!$A:$A,$B21,'Base TKU'!$B:$B,"Total Operação")/1000000</f>
        <v>22.459655999999999</v>
      </c>
      <c r="AQ21" s="11">
        <f>SUMIFS('Base TKU'!AR:AR,'Base TKU'!$A:$A,$B21,'Base TKU'!$B:$B,"Total Operação")/1000000</f>
        <v>17.056806999999999</v>
      </c>
      <c r="AR21" s="11">
        <f>SUMIFS('Base TKU'!AS:AS,'Base TKU'!$A:$A,$B21,'Base TKU'!$B:$B,"Total Operação")/1000000</f>
        <v>15.786092999999999</v>
      </c>
      <c r="AS21" s="11">
        <f>SUMIFS('Base TKU'!AT:AT,'Base TKU'!$A:$A,$B21,'Base TKU'!$B:$B,"Total Operação")/1000000</f>
        <v>11.671239999999999</v>
      </c>
      <c r="AT21" s="11">
        <f>SUMIFS('Base TKU'!AU:AU,'Base TKU'!$A:$A,$B21,'Base TKU'!$B:$B,"Total Operação")/1000000</f>
        <v>18.287856000000001</v>
      </c>
      <c r="AU21" s="11">
        <f>SUMIFS('Base TKU'!AV:AV,'Base TKU'!$A:$A,$B21,'Base TKU'!$B:$B,"Total Operação")/1000000</f>
        <v>19.837268000000002</v>
      </c>
      <c r="AV21" s="11">
        <f>SUMIFS('Base TKU'!AW:AW,'Base TKU'!$A:$A,$B21,'Base TKU'!$B:$B,"Total Operação")/1000000</f>
        <v>25.195105999999999</v>
      </c>
      <c r="AW21" s="11">
        <f>SUMIFS('Base TKU'!AX:AX,'Base TKU'!$A:$A,$B21,'Base TKU'!$B:$B,"Total Operação")/1000000</f>
        <v>24.060924</v>
      </c>
      <c r="AX21" s="11">
        <f>SUMIFS('Base TKU'!AY:AY,'Base TKU'!$A:$A,$B21,'Base TKU'!$B:$B,"Total Operação")/1000000</f>
        <v>25.036956</v>
      </c>
      <c r="AY21" s="11">
        <f>SUMIFS('Base TKU'!AZ:AZ,'Base TKU'!$A:$A,$B21,'Base TKU'!$B:$B,"Total Operação")/1000000</f>
        <v>22.139714999999999</v>
      </c>
      <c r="AZ21" s="11">
        <f>SUMIFS('Base TKU'!BA:BA,'Base TKU'!$A:$A,$B21,'Base TKU'!$B:$B,"Total Operação")/1000000</f>
        <v>24.122623000000001</v>
      </c>
      <c r="BA21" s="11">
        <f>SUMIFS('Base TKU'!BB:BB,'Base TKU'!$A:$A,$B21,'Base TKU'!$B:$B,"Total Operação")/1000000</f>
        <v>16.098082999999999</v>
      </c>
      <c r="BB21" s="11">
        <f>SUMIFS('Base TKU'!BC:BC,'Base TKU'!$A:$A,$B21,'Base TKU'!$B:$B,"Total Operação")/1000000</f>
        <v>4.415597</v>
      </c>
      <c r="BD21" s="11">
        <f>SUMIFS('Base TKU'!BE:BE,'Base TKU'!$A:$A,$B21,'Base TKU'!$B:$B,"Total Operação")/1000000</f>
        <v>13.600244999999999</v>
      </c>
      <c r="BE21" s="11">
        <f>SUMIFS('Base TKU'!BF:BF,'Base TKU'!$A:$A,$B21,'Base TKU'!$B:$B,"Total Operação")/1000000</f>
        <v>10.164129000000001</v>
      </c>
      <c r="BF21" s="11">
        <f>SUMIFS('Base TKU'!BG:BG,'Base TKU'!$A:$A,$B21,'Base TKU'!$B:$B,"Total Operação")/1000000</f>
        <v>17.197227000000002</v>
      </c>
      <c r="BG21" s="11">
        <f>SUMIFS('Base TKU'!BH:BH,'Base TKU'!$A:$A,$B21,'Base TKU'!$B:$B,"Total Operação")/1000000</f>
        <v>21.039431</v>
      </c>
      <c r="BH21" s="11">
        <f>SUMIFS('Base TKU'!BI:BI,'Base TKU'!$A:$A,$B21,'Base TKU'!$B:$B,"Total Operação")/1000000</f>
        <v>10.697236999999999</v>
      </c>
      <c r="BI21" s="11">
        <f>SUMIFS('Base TKU'!BJ:BJ,'Base TKU'!$A:$A,$B21,'Base TKU'!$B:$B,"Total Operação")/1000000</f>
        <v>11.269447</v>
      </c>
      <c r="BJ21" s="11">
        <f>SUMIFS('Base TKU'!BK:BK,'Base TKU'!$A:$A,$B21,'Base TKU'!$B:$B,"Total Operação")/1000000</f>
        <v>15.664167000000001</v>
      </c>
      <c r="BK21" s="11">
        <f>SUMIFS('Base TKU'!BL:BL,'Base TKU'!$A:$A,$B21,'Base TKU'!$B:$B,"Total Operação")/1000000</f>
        <v>13.159974999999999</v>
      </c>
      <c r="BL21" s="11">
        <f>SUMIFS('Base TKU'!BM:BM,'Base TKU'!$A:$A,$B21,'Base TKU'!$B:$B,"Total Operação")/1000000</f>
        <v>13.545102</v>
      </c>
      <c r="BM21" s="11">
        <f>SUMIFS('Base TKU'!BN:BN,'Base TKU'!$A:$A,$B21,'Base TKU'!$B:$B,"Total Operação")/1000000</f>
        <v>1.2199359999999999</v>
      </c>
      <c r="BN21" s="11">
        <f>SUMIFS('Base TKU'!BO:BO,'Base TKU'!$A:$A,$B21,'Base TKU'!$B:$B,"Total Operação")/1000000</f>
        <v>4.6880480000000002</v>
      </c>
      <c r="BO21" s="11">
        <f>SUMIFS('Base TKU'!BP:BP,'Base TKU'!$A:$A,$B21,'Base TKU'!$B:$B,"Total Operação")/1000000</f>
        <v>10.358955</v>
      </c>
      <c r="BQ21" s="11">
        <f>'Volume TKU Norte'!BQ21+'Volume TKU Sul'!BQ21</f>
        <v>8.832452</v>
      </c>
      <c r="BR21" s="11">
        <f>'Volume TKU Norte'!BR21+'Volume TKU Sul'!BR21</f>
        <v>9.5641909999999992</v>
      </c>
      <c r="BS21" s="11">
        <f>'Volume TKU Norte'!BS21+'Volume TKU Sul'!BS21</f>
        <v>17.948843</v>
      </c>
      <c r="BT21" s="11">
        <f>'Volume TKU Norte'!BT21+'Volume TKU Sul'!BT21</f>
        <v>17.095013999999999</v>
      </c>
      <c r="BU21" s="11">
        <f>'Volume TKU Norte'!BU21+'Volume TKU Sul'!BU21</f>
        <v>22.573709000000001</v>
      </c>
      <c r="BV21" s="11">
        <f>'Volume TKU Norte'!BV21+'Volume TKU Sul'!BV21</f>
        <v>19.096163000000001</v>
      </c>
      <c r="BW21" s="11">
        <f>'Volume TKU Norte'!BW21+'Volume TKU Sul'!BW21</f>
        <v>0</v>
      </c>
      <c r="BX21" s="11">
        <f>'Volume TKU Norte'!BX21+'Volume TKU Sul'!BX21</f>
        <v>0</v>
      </c>
      <c r="BY21" s="11">
        <f>'Volume TKU Norte'!BY21+'Volume TKU Sul'!BY21</f>
        <v>0</v>
      </c>
      <c r="BZ21" s="11">
        <f>'Volume TKU Norte'!BZ21+'Volume TKU Sul'!BZ21</f>
        <v>0</v>
      </c>
      <c r="CA21" s="11">
        <f>'Volume TKU Norte'!CA21+'Volume TKU Sul'!CA21</f>
        <v>0</v>
      </c>
      <c r="CB21" s="11">
        <f>'Volume TKU Norte'!CB21+'Volume TKU Sul'!CB21</f>
        <v>0</v>
      </c>
    </row>
  </sheetData>
  <mergeCells count="73">
    <mergeCell ref="CA4:CA5"/>
    <mergeCell ref="CB4:CB5"/>
    <mergeCell ref="BV4:BV5"/>
    <mergeCell ref="BW4:BW5"/>
    <mergeCell ref="BX4:BX5"/>
    <mergeCell ref="BY4:BY5"/>
    <mergeCell ref="BZ4:BZ5"/>
    <mergeCell ref="BQ4:BQ5"/>
    <mergeCell ref="BR4:BR5"/>
    <mergeCell ref="BS4:BS5"/>
    <mergeCell ref="BT4:BT5"/>
    <mergeCell ref="BU4:BU5"/>
    <mergeCell ref="BM4:BM5"/>
    <mergeCell ref="BN4:BN5"/>
    <mergeCell ref="BO4:BO5"/>
    <mergeCell ref="BH4:BH5"/>
    <mergeCell ref="BI4:BI5"/>
    <mergeCell ref="BJ4:BJ5"/>
    <mergeCell ref="BK4:BK5"/>
    <mergeCell ref="BL4:BL5"/>
    <mergeCell ref="BD4:BD5"/>
    <mergeCell ref="BE4:BE5"/>
    <mergeCell ref="BF4:BF5"/>
    <mergeCell ref="BG4:BG5"/>
    <mergeCell ref="N4:N5"/>
    <mergeCell ref="O4:O5"/>
    <mergeCell ref="BB4:BB5"/>
    <mergeCell ref="AW4:AW5"/>
    <mergeCell ref="AX4:AX5"/>
    <mergeCell ref="AY4:AY5"/>
    <mergeCell ref="AZ4:AZ5"/>
    <mergeCell ref="BA4:BA5"/>
    <mergeCell ref="AR4:AR5"/>
    <mergeCell ref="AS4:AS5"/>
    <mergeCell ref="AT4:AT5"/>
    <mergeCell ref="AU4:AU5"/>
    <mergeCell ref="I4:I5"/>
    <mergeCell ref="J4:J5"/>
    <mergeCell ref="K4:K5"/>
    <mergeCell ref="L4:L5"/>
    <mergeCell ref="M4:M5"/>
    <mergeCell ref="D4:D5"/>
    <mergeCell ref="E4:E5"/>
    <mergeCell ref="F4:F5"/>
    <mergeCell ref="G4:G5"/>
    <mergeCell ref="H4:H5"/>
    <mergeCell ref="AV4:AV5"/>
    <mergeCell ref="AA4:AA5"/>
    <mergeCell ref="AK4:AK5"/>
    <mergeCell ref="Z4:Z5"/>
    <mergeCell ref="B4:B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AB4:AB5"/>
    <mergeCell ref="AD4:AD5"/>
    <mergeCell ref="AE4:AE5"/>
    <mergeCell ref="AF4:AF5"/>
    <mergeCell ref="AQ4:AQ5"/>
    <mergeCell ref="AI4:AI5"/>
    <mergeCell ref="AJ4:AJ5"/>
    <mergeCell ref="AG4:AG5"/>
    <mergeCell ref="AH4:AH5"/>
    <mergeCell ref="AM4:AM5"/>
    <mergeCell ref="AO4:AO5"/>
    <mergeCell ref="AN4:AN5"/>
    <mergeCell ref="AL4:AL5"/>
  </mergeCells>
  <pageMargins left="0.511811024" right="0.511811024" top="0.78740157499999996" bottom="0.78740157499999996" header="0.31496062000000002" footer="0.3149606200000000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FC274906C8F1E41AC457BB07F5182B1" ma:contentTypeVersion="9" ma:contentTypeDescription="Crie um novo documento." ma:contentTypeScope="" ma:versionID="ebd2a775633cb56b59bf7bcf2dbdf41f">
  <xsd:schema xmlns:xsd="http://www.w3.org/2001/XMLSchema" xmlns:xs="http://www.w3.org/2001/XMLSchema" xmlns:p="http://schemas.microsoft.com/office/2006/metadata/properties" xmlns:ns2="e0bdfcce-5f29-4d47-b85e-ae2ed8deb0ed" xmlns:ns3="cd063824-0231-419c-8177-54955e0c1afe" targetNamespace="http://schemas.microsoft.com/office/2006/metadata/properties" ma:root="true" ma:fieldsID="44645bfef11981240d44bcfbc16ae142" ns2:_="" ns3:_="">
    <xsd:import namespace="e0bdfcce-5f29-4d47-b85e-ae2ed8deb0ed"/>
    <xsd:import namespace="cd063824-0231-419c-8177-54955e0c1af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bdfcce-5f29-4d47-b85e-ae2ed8deb0e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063824-0231-419c-8177-54955e0c1af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AC7086E-3E6B-4F4B-9137-B0984D9E09D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0bdfcce-5f29-4d47-b85e-ae2ed8deb0ed"/>
    <ds:schemaRef ds:uri="cd063824-0231-419c-8177-54955e0c1af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0AD3DF9-46F0-48D8-BF8A-A9D47005AAB5}">
  <ds:schemaRefs>
    <ds:schemaRef ds:uri="http://schemas.microsoft.com/office/infopath/2007/PartnerControls"/>
    <ds:schemaRef ds:uri="http://purl.org/dc/terms/"/>
    <ds:schemaRef ds:uri="cd063824-0231-419c-8177-54955e0c1afe"/>
    <ds:schemaRef ds:uri="http://schemas.microsoft.com/office/2006/documentManagement/types"/>
    <ds:schemaRef ds:uri="e0bdfcce-5f29-4d47-b85e-ae2ed8deb0ed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761DC04-F0E9-49BC-97F2-E4BEDD22A07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20</vt:i4>
      </vt:variant>
      <vt:variant>
        <vt:lpstr>Intervalos Nomeados</vt:lpstr>
      </vt:variant>
      <vt:variant>
        <vt:i4>1</vt:i4>
      </vt:variant>
    </vt:vector>
  </HeadingPairs>
  <TitlesOfParts>
    <vt:vector size="21" baseType="lpstr">
      <vt:lpstr>Base TKU</vt:lpstr>
      <vt:lpstr>RTK Base</vt:lpstr>
      <vt:lpstr>Base TU</vt:lpstr>
      <vt:lpstr>UT Base</vt:lpstr>
      <vt:lpstr>Rumo BD</vt:lpstr>
      <vt:lpstr>Rumo DB</vt:lpstr>
      <vt:lpstr>Check</vt:lpstr>
      <vt:lpstr>Capa</vt:lpstr>
      <vt:lpstr>Volume TKU Consolidado</vt:lpstr>
      <vt:lpstr>Volume TKU Norte</vt:lpstr>
      <vt:lpstr>Volume TKU Sul</vt:lpstr>
      <vt:lpstr>Volume TU Consolidado</vt:lpstr>
      <vt:lpstr>Volume TU Norte</vt:lpstr>
      <vt:lpstr>Volume TU Sul</vt:lpstr>
      <vt:lpstr>Volume RTK Consolidated</vt:lpstr>
      <vt:lpstr>Volume RTK North</vt:lpstr>
      <vt:lpstr>Volume RTK South</vt:lpstr>
      <vt:lpstr>Volume TU Consolidated</vt:lpstr>
      <vt:lpstr>Volume TU North</vt:lpstr>
      <vt:lpstr>Volume TU South</vt:lpstr>
      <vt:lpstr>Capa!Area_de_impressao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Fernanda Silveira Da Rosa</dc:creator>
  <cp:lastModifiedBy>Davi do Nascimento Viana</cp:lastModifiedBy>
  <cp:revision/>
  <dcterms:created xsi:type="dcterms:W3CDTF">2018-08-16T12:36:48Z</dcterms:created>
  <dcterms:modified xsi:type="dcterms:W3CDTF">2021-07-08T12:21:36Z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0x010100AFC274906C8F1E41AC457BB07F5182B1</vt:lpwstr>
  </property>
</Properties>
</file>