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2.xml" ContentType="application/vnd.openxmlformats-officedocument.drawing+xml"/>
  <Override PartName="/xl/customProperty8.bin" ContentType="application/vnd.openxmlformats-officedocument.spreadsheetml.customProperty"/>
  <Override PartName="/xl/drawings/drawing3.xml" ContentType="application/vnd.openxmlformats-officedocument.drawing+xml"/>
  <Override PartName="/xl/customProperty9.bin" ContentType="application/vnd.openxmlformats-officedocument.spreadsheetml.customProperty"/>
  <Override PartName="/xl/drawings/drawing4.xml" ContentType="application/vnd.openxmlformats-officedocument.drawing+xml"/>
  <Override PartName="/xl/customProperty10.bin" ContentType="application/vnd.openxmlformats-officedocument.spreadsheetml.customProperty"/>
  <Override PartName="/xl/drawings/drawing5.xml" ContentType="application/vnd.openxmlformats-officedocument.drawing+xml"/>
  <Override PartName="/xl/customProperty11.bin" ContentType="application/vnd.openxmlformats-officedocument.spreadsheetml.customProperty"/>
  <Override PartName="/xl/drawings/drawing6.xml" ContentType="application/vnd.openxmlformats-officedocument.drawing+xml"/>
  <Override PartName="/xl/customProperty12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rodrigo_viegas_bndes_gov_br/Documents/Área de Trabalho/Portal de RI - 1T26/FINAME/"/>
    </mc:Choice>
  </mc:AlternateContent>
  <xr:revisionPtr revIDLastSave="0" documentId="13_ncr:1_{A77DCC43-4C1E-492D-AE5D-72E0475AA4D8}" xr6:coauthVersionLast="47" xr6:coauthVersionMax="47" xr10:uidLastSave="{00000000-0000-0000-0000-000000000000}"/>
  <bookViews>
    <workbookView xWindow="-110" yWindow="-110" windowWidth="19420" windowHeight="10300" tabRatio="759" xr2:uid="{00000000-000D-0000-FFFF-FFFF00000000}"/>
  </bookViews>
  <sheets>
    <sheet name="Índice" sheetId="1" r:id="rId1"/>
    <sheet name="Indicadores" sheetId="2" r:id="rId2"/>
    <sheet name="DRE" sheetId="3" r:id="rId3"/>
    <sheet name="BP" sheetId="4" r:id="rId4"/>
    <sheet name="Carteira de Crédito e Repasses" sheetId="5" r:id="rId5"/>
    <sheet name="Remuneração Acionista" sheetId="6" r:id="rId6"/>
    <sheet name="Séries Descontinuadas" sheetId="14" r:id="rId7"/>
    <sheet name="Indicadores_2009-2024" sheetId="15" r:id="rId8"/>
    <sheet name="DRE_2009-2024" sheetId="12" r:id="rId9"/>
    <sheet name="BP_2009-2024" sheetId="10" r:id="rId10"/>
    <sheet name="Cart. Crédito e Repas_2009-2024" sheetId="11" r:id="rId11"/>
    <sheet name="Remuneração Acionista_2009-2024" sheetId="13" r:id="rId12"/>
  </sheets>
  <definedNames>
    <definedName name="_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REG1" localSheetId="3">#REF!</definedName>
    <definedName name="________REG1" localSheetId="9">#REF!</definedName>
    <definedName name="________REG1" localSheetId="5">#REF!</definedName>
    <definedName name="________REG1" localSheetId="11">#REF!</definedName>
    <definedName name="________REG1">#REF!</definedName>
    <definedName name="________REG2" localSheetId="3">#REF!</definedName>
    <definedName name="________REG2" localSheetId="9">#REF!</definedName>
    <definedName name="________REG2" localSheetId="5">#REF!</definedName>
    <definedName name="________REG2" localSheetId="11">#REF!</definedName>
    <definedName name="________REG2">#REF!</definedName>
    <definedName name="________reg3" localSheetId="3">#REF!</definedName>
    <definedName name="________reg3" localSheetId="9">#REF!</definedName>
    <definedName name="________reg3" localSheetId="5">#REF!</definedName>
    <definedName name="________reg3" localSheetId="11">#REF!</definedName>
    <definedName name="________reg3">#REF!</definedName>
    <definedName name="_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re2" localSheetId="3">#REF!</definedName>
    <definedName name="_______dre2" localSheetId="9">#REF!</definedName>
    <definedName name="_______dre2" localSheetId="5">#REF!</definedName>
    <definedName name="_______dre2" localSheetId="11">#REF!</definedName>
    <definedName name="_______dre2">#REF!</definedName>
    <definedName name="_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REG1" localSheetId="3">#REF!</definedName>
    <definedName name="_______REG1" localSheetId="9">#REF!</definedName>
    <definedName name="_______REG1" localSheetId="5">#REF!</definedName>
    <definedName name="_______REG1" localSheetId="11">#REF!</definedName>
    <definedName name="_______REG1">#REF!</definedName>
    <definedName name="_______REG2" localSheetId="3">#REF!</definedName>
    <definedName name="_______REG2" localSheetId="9">#REF!</definedName>
    <definedName name="_______REG2" localSheetId="5">#REF!</definedName>
    <definedName name="_______REG2" localSheetId="11">#REF!</definedName>
    <definedName name="_______REG2">#REF!</definedName>
    <definedName name="_______reg3" localSheetId="3">#REF!</definedName>
    <definedName name="_______reg3" localSheetId="9">#REF!</definedName>
    <definedName name="_______reg3" localSheetId="5">#REF!</definedName>
    <definedName name="_______reg3" localSheetId="11">#REF!</definedName>
    <definedName name="_______reg3">#REF!</definedName>
    <definedName name="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re2" localSheetId="3">#REF!</definedName>
    <definedName name="______dre2" localSheetId="9">#REF!</definedName>
    <definedName name="______dre2" localSheetId="5">#REF!</definedName>
    <definedName name="______dre2" localSheetId="11">#REF!</definedName>
    <definedName name="______dre2">#REF!</definedName>
    <definedName name="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re2" localSheetId="3">#REF!</definedName>
    <definedName name="_____dre2" localSheetId="9">#REF!</definedName>
    <definedName name="_____dre2" localSheetId="5">#REF!</definedName>
    <definedName name="_____dre2" localSheetId="11">#REF!</definedName>
    <definedName name="_____dre2">#REF!</definedName>
    <definedName name="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REG1" localSheetId="3">#REF!</definedName>
    <definedName name="_____REG1" localSheetId="9">#REF!</definedName>
    <definedName name="_____REG1" localSheetId="5">#REF!</definedName>
    <definedName name="_____REG1" localSheetId="11">#REF!</definedName>
    <definedName name="_____REG1">#REF!</definedName>
    <definedName name="_____REG2" localSheetId="3">#REF!</definedName>
    <definedName name="_____REG2" localSheetId="9">#REF!</definedName>
    <definedName name="_____REG2" localSheetId="5">#REF!</definedName>
    <definedName name="_____REG2" localSheetId="11">#REF!</definedName>
    <definedName name="_____REG2">#REF!</definedName>
    <definedName name="_____reg3" localSheetId="3">#REF!</definedName>
    <definedName name="_____reg3" localSheetId="9">#REF!</definedName>
    <definedName name="_____reg3" localSheetId="5">#REF!</definedName>
    <definedName name="_____reg3" localSheetId="11">#REF!</definedName>
    <definedName name="_____reg3">#REF!</definedName>
    <definedName name="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re2" localSheetId="3">#REF!</definedName>
    <definedName name="__dre2" localSheetId="9">#REF!</definedName>
    <definedName name="__dre2" localSheetId="5">#REF!</definedName>
    <definedName name="__dre2" localSheetId="11">#REF!</definedName>
    <definedName name="__dre2">#REF!</definedName>
    <definedName name="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REG1" localSheetId="3">#REF!</definedName>
    <definedName name="__REG1" localSheetId="9">#REF!</definedName>
    <definedName name="__REG1" localSheetId="5">#REF!</definedName>
    <definedName name="__REG1" localSheetId="11">#REF!</definedName>
    <definedName name="__REG1">#REF!</definedName>
    <definedName name="__REG2" localSheetId="3">#REF!</definedName>
    <definedName name="__REG2" localSheetId="9">#REF!</definedName>
    <definedName name="__REG2" localSheetId="5">#REF!</definedName>
    <definedName name="__REG2" localSheetId="11">#REF!</definedName>
    <definedName name="__REG2">#REF!</definedName>
    <definedName name="__reg3" localSheetId="3">#REF!</definedName>
    <definedName name="__reg3" localSheetId="9">#REF!</definedName>
    <definedName name="__reg3" localSheetId="5">#REF!</definedName>
    <definedName name="__reg3" localSheetId="11">#REF!</definedName>
    <definedName name="__reg3">#REF!</definedName>
    <definedName name="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re2" localSheetId="3">#REF!</definedName>
    <definedName name="_dre2" localSheetId="9">#REF!</definedName>
    <definedName name="_dre2" localSheetId="5">#REF!</definedName>
    <definedName name="_dre2" localSheetId="11">#REF!</definedName>
    <definedName name="_dre2">#REF!</definedName>
    <definedName name="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REG1" localSheetId="3">#REF!</definedName>
    <definedName name="_REG1" localSheetId="9">#REF!</definedName>
    <definedName name="_REG1" localSheetId="5">#REF!</definedName>
    <definedName name="_REG1" localSheetId="11">#REF!</definedName>
    <definedName name="_REG1">#REF!</definedName>
    <definedName name="_REG2" localSheetId="3">#REF!</definedName>
    <definedName name="_REG2" localSheetId="9">#REF!</definedName>
    <definedName name="_REG2" localSheetId="5">#REF!</definedName>
    <definedName name="_REG2" localSheetId="11">#REF!</definedName>
    <definedName name="_REG2">#REF!</definedName>
    <definedName name="_reg3" localSheetId="3">#REF!</definedName>
    <definedName name="_reg3" localSheetId="9">#REF!</definedName>
    <definedName name="_reg3" localSheetId="5">#REF!</definedName>
    <definedName name="_reg3" localSheetId="11">#REF!</definedName>
    <definedName name="_reg3">#REF!</definedName>
    <definedName name="A" localSheetId="5">#REF!</definedName>
    <definedName name="A" localSheetId="11">#REF!</definedName>
    <definedName name="A">#REF!</definedName>
    <definedName name="AP_1" localSheetId="5">#REF!</definedName>
    <definedName name="AP_1" localSheetId="11">#REF!</definedName>
    <definedName name="AP_1">#REF!</definedName>
    <definedName name="AP_2" localSheetId="5">#REF!</definedName>
    <definedName name="AP_2" localSheetId="11">#REF!</definedName>
    <definedName name="AP_2">#REF!</definedName>
    <definedName name="AP_3" localSheetId="5">#REF!</definedName>
    <definedName name="AP_3" localSheetId="11">#REF!</definedName>
    <definedName name="AP_3">#REF!</definedName>
    <definedName name="AP_4" localSheetId="5">#REF!</definedName>
    <definedName name="AP_4" localSheetId="11">#REF!</definedName>
    <definedName name="AP_4">#REF!</definedName>
    <definedName name="AP_final" localSheetId="5">#REF!</definedName>
    <definedName name="AP_final" localSheetId="11">#REF!</definedName>
    <definedName name="AP_final">#REF!</definedName>
    <definedName name="asq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P_1_1" localSheetId="5">#REF!</definedName>
    <definedName name="BP_1_1" localSheetId="11">#REF!</definedName>
    <definedName name="BP_1_1">#REF!</definedName>
    <definedName name="BP_1_2" localSheetId="5">#REF!</definedName>
    <definedName name="BP_1_2" localSheetId="11">#REF!</definedName>
    <definedName name="BP_1_2">#REF!</definedName>
    <definedName name="BP_2_1" localSheetId="5">#REF!</definedName>
    <definedName name="BP_2_1" localSheetId="11">#REF!</definedName>
    <definedName name="BP_2_1">#REF!</definedName>
    <definedName name="BP_2_2" localSheetId="5">#REF!</definedName>
    <definedName name="BP_2_2" localSheetId="11">#REF!</definedName>
    <definedName name="BP_2_2">#REF!</definedName>
    <definedName name="BP_2_3" localSheetId="5">#REF!</definedName>
    <definedName name="BP_2_3" localSheetId="11">#REF!</definedName>
    <definedName name="BP_2_3">#REF!</definedName>
    <definedName name="BP_3_1" localSheetId="5">#REF!</definedName>
    <definedName name="BP_3_1" localSheetId="11">#REF!</definedName>
    <definedName name="BP_3_1">#REF!</definedName>
    <definedName name="BP_3_2" localSheetId="5">#REF!</definedName>
    <definedName name="BP_3_2" localSheetId="11">#REF!</definedName>
    <definedName name="BP_3_2">#REF!</definedName>
    <definedName name="BP_3_3" localSheetId="5">#REF!</definedName>
    <definedName name="BP_3_3" localSheetId="11">#REF!</definedName>
    <definedName name="BP_3_3">#REF!</definedName>
    <definedName name="BP_4_1" localSheetId="5">#REF!</definedName>
    <definedName name="BP_4_1" localSheetId="11">#REF!</definedName>
    <definedName name="BP_4_1">#REF!</definedName>
    <definedName name="BP_4_2" localSheetId="5">#REF!</definedName>
    <definedName name="BP_4_2" localSheetId="11">#REF!</definedName>
    <definedName name="BP_4_2">#REF!</definedName>
    <definedName name="BP_4_3" localSheetId="5">#REF!</definedName>
    <definedName name="BP_4_3" localSheetId="11">#REF!</definedName>
    <definedName name="BP_4_3">#REF!</definedName>
    <definedName name="BP_final" localSheetId="5">#REF!</definedName>
    <definedName name="BP_final" localSheetId="11">#REF!</definedName>
    <definedName name="BP_final">#REF!</definedName>
    <definedName name="BparDEBENT07_Consulta" localSheetId="5">#REF!</definedName>
    <definedName name="BparDEBENT07_Consulta" localSheetId="11">#REF!</definedName>
    <definedName name="BparDEBENT07_Consulta">#REF!</definedName>
    <definedName name="BparOUTROS06_Consulta" localSheetId="5">#REF!</definedName>
    <definedName name="BparOUTROS06_Consulta" localSheetId="11">#REF!</definedName>
    <definedName name="BparOUTROS06_Consulta">#REF!</definedName>
    <definedName name="cambio" localSheetId="3">#REF!</definedName>
    <definedName name="cambio" localSheetId="9">#REF!</definedName>
    <definedName name="cambio" localSheetId="2">#REF!</definedName>
    <definedName name="cambio" localSheetId="8">#REF!</definedName>
    <definedName name="cambio">#REF!</definedName>
    <definedName name="cambio2" localSheetId="3">#REF!</definedName>
    <definedName name="cambio2" localSheetId="9">#REF!</definedName>
    <definedName name="cambio2" localSheetId="2">#REF!</definedName>
    <definedName name="cambio2" localSheetId="8">#REF!</definedName>
    <definedName name="cambio2">#REF!</definedName>
    <definedName name="cambio3" localSheetId="3">#REF!</definedName>
    <definedName name="cambio3" localSheetId="9">#REF!</definedName>
    <definedName name="cambio3" localSheetId="2">#REF!</definedName>
    <definedName name="cambio3" localSheetId="8">#REF!</definedName>
    <definedName name="cambio3">#REF!</definedName>
    <definedName name="COM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d">#REF!</definedName>
    <definedName name="DEZ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GA_1" localSheetId="3">#REF!</definedName>
    <definedName name="DGA_1" localSheetId="9">#REF!</definedName>
    <definedName name="DGA_1" localSheetId="2">#REF!</definedName>
    <definedName name="DGA_1" localSheetId="8">#REF!</definedName>
    <definedName name="DGA_1">#REF!</definedName>
    <definedName name="DGA_2" localSheetId="3">#REF!</definedName>
    <definedName name="DGA_2" localSheetId="9">#REF!</definedName>
    <definedName name="DGA_2" localSheetId="2">#REF!</definedName>
    <definedName name="DGA_2" localSheetId="8">#REF!</definedName>
    <definedName name="DGA_2">#REF!</definedName>
    <definedName name="DGA_3" localSheetId="3">#REF!</definedName>
    <definedName name="DGA_3" localSheetId="9">#REF!</definedName>
    <definedName name="DGA_3" localSheetId="2">#REF!</definedName>
    <definedName name="DGA_3" localSheetId="8">#REF!</definedName>
    <definedName name="DGA_3">#REF!</definedName>
    <definedName name="DGA_4" localSheetId="3">#REF!</definedName>
    <definedName name="DGA_4" localSheetId="9">#REF!</definedName>
    <definedName name="DGA_4" localSheetId="2">#REF!</definedName>
    <definedName name="DGA_4" localSheetId="8">#REF!</definedName>
    <definedName name="DGA_4">#REF!</definedName>
    <definedName name="DGA_final" localSheetId="3">#REF!</definedName>
    <definedName name="DGA_final" localSheetId="9">#REF!</definedName>
    <definedName name="DGA_final" localSheetId="2">#REF!</definedName>
    <definedName name="DGA_final" localSheetId="8">#REF!</definedName>
    <definedName name="DGA_final">#REF!</definedName>
    <definedName name="DGAT_1" localSheetId="3">#REF!</definedName>
    <definedName name="DGAT_1" localSheetId="9">#REF!</definedName>
    <definedName name="DGAT_1" localSheetId="2">#REF!</definedName>
    <definedName name="DGAT_1" localSheetId="8">#REF!</definedName>
    <definedName name="DGAT_1">#REF!</definedName>
    <definedName name="DGAT_2" localSheetId="3">#REF!</definedName>
    <definedName name="DGAT_2" localSheetId="9">#REF!</definedName>
    <definedName name="DGAT_2" localSheetId="2">#REF!</definedName>
    <definedName name="DGAT_2" localSheetId="8">#REF!</definedName>
    <definedName name="DGAT_2">#REF!</definedName>
    <definedName name="DGAT_3" localSheetId="3">#REF!</definedName>
    <definedName name="DGAT_3" localSheetId="9">#REF!</definedName>
    <definedName name="DGAT_3" localSheetId="2">#REF!</definedName>
    <definedName name="DGAT_3" localSheetId="8">#REF!</definedName>
    <definedName name="DGAT_3">#REF!</definedName>
    <definedName name="DGAT_4" localSheetId="3">#REF!</definedName>
    <definedName name="DGAT_4" localSheetId="9">#REF!</definedName>
    <definedName name="DGAT_4" localSheetId="2">#REF!</definedName>
    <definedName name="DGAT_4" localSheetId="8">#REF!</definedName>
    <definedName name="DGAT_4">#REF!</definedName>
    <definedName name="DGAT_final" localSheetId="3">#REF!</definedName>
    <definedName name="DGAT_final" localSheetId="9">#REF!</definedName>
    <definedName name="DGAT_final" localSheetId="2">#REF!</definedName>
    <definedName name="DGAT_final" localSheetId="8">#REF!</definedName>
    <definedName name="DGAT_final">#REF!</definedName>
    <definedName name="DI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RE" localSheetId="3">#REF!</definedName>
    <definedName name="DRE" localSheetId="9">#REF!</definedName>
    <definedName name="DRE" localSheetId="5">#REF!</definedName>
    <definedName name="DRE" localSheetId="11">#REF!</definedName>
    <definedName name="DRE">#REF!</definedName>
    <definedName name="dsfsdfad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MPRESA">#REF!</definedName>
    <definedName name="ER_1" localSheetId="3">#REF!</definedName>
    <definedName name="ER_1" localSheetId="9">#REF!</definedName>
    <definedName name="ER_1" localSheetId="2">#REF!</definedName>
    <definedName name="ER_1" localSheetId="8">#REF!</definedName>
    <definedName name="ER_1">#REF!</definedName>
    <definedName name="ER_2" localSheetId="3">#REF!</definedName>
    <definedName name="ER_2" localSheetId="9">#REF!</definedName>
    <definedName name="ER_2" localSheetId="2">#REF!</definedName>
    <definedName name="ER_2" localSheetId="8">#REF!</definedName>
    <definedName name="ER_2">#REF!</definedName>
    <definedName name="ER_3" localSheetId="3">#REF!</definedName>
    <definedName name="ER_3" localSheetId="9">#REF!</definedName>
    <definedName name="ER_3" localSheetId="2">#REF!</definedName>
    <definedName name="ER_3" localSheetId="8">#REF!</definedName>
    <definedName name="ER_3">#REF!</definedName>
    <definedName name="ER_4" localSheetId="3">#REF!</definedName>
    <definedName name="ER_4" localSheetId="9">#REF!</definedName>
    <definedName name="ER_4" localSheetId="2">#REF!</definedName>
    <definedName name="ER_4" localSheetId="8">#REF!</definedName>
    <definedName name="ER_4">#REF!</definedName>
    <definedName name="ER_final" localSheetId="3">#REF!</definedName>
    <definedName name="ER_final" localSheetId="9">#REF!</definedName>
    <definedName name="ER_final" localSheetId="2">#REF!</definedName>
    <definedName name="ER_final" localSheetId="8">#REF!</definedName>
    <definedName name="ER_final">#REF!</definedName>
    <definedName name="f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afa" localSheetId="3">#REF!</definedName>
    <definedName name="fafa" localSheetId="9">#REF!</definedName>
    <definedName name="fafa" localSheetId="2">#REF!</definedName>
    <definedName name="fafa" localSheetId="8">#REF!</definedName>
    <definedName name="fafa" localSheetId="5">#REF!</definedName>
    <definedName name="fafa" localSheetId="11">#REF!</definedName>
    <definedName name="fafa">#REF!</definedName>
    <definedName name="fafa2" localSheetId="3">#REF!</definedName>
    <definedName name="fafa2" localSheetId="9">#REF!</definedName>
    <definedName name="fafa2" localSheetId="5">#REF!</definedName>
    <definedName name="fafa2" localSheetId="11">#REF!</definedName>
    <definedName name="fafa2">#REF!</definedName>
    <definedName name="FAT_1" localSheetId="3">#REF!</definedName>
    <definedName name="FAT_1" localSheetId="9">#REF!</definedName>
    <definedName name="FAT_1" localSheetId="2">#REF!</definedName>
    <definedName name="FAT_1" localSheetId="8">#REF!</definedName>
    <definedName name="FAT_1">#REF!</definedName>
    <definedName name="FAT_2" localSheetId="3">#REF!</definedName>
    <definedName name="FAT_2" localSheetId="9">#REF!</definedName>
    <definedName name="FAT_2" localSheetId="2">#REF!</definedName>
    <definedName name="FAT_2" localSheetId="8">#REF!</definedName>
    <definedName name="FAT_2">#REF!</definedName>
    <definedName name="FAT_3" localSheetId="3">#REF!</definedName>
    <definedName name="FAT_3" localSheetId="9">#REF!</definedName>
    <definedName name="FAT_3" localSheetId="2">#REF!</definedName>
    <definedName name="FAT_3" localSheetId="8">#REF!</definedName>
    <definedName name="FAT_3">#REF!</definedName>
    <definedName name="FAT_4" localSheetId="3">#REF!</definedName>
    <definedName name="FAT_4" localSheetId="9">#REF!</definedName>
    <definedName name="FAT_4" localSheetId="2">#REF!</definedName>
    <definedName name="FAT_4" localSheetId="8">#REF!</definedName>
    <definedName name="FAT_4">#REF!</definedName>
    <definedName name="FAT_final" localSheetId="3">#REF!</definedName>
    <definedName name="FAT_final" localSheetId="9">#REF!</definedName>
    <definedName name="FAT_final" localSheetId="2">#REF!</definedName>
    <definedName name="FAT_final" localSheetId="8">#REF!</definedName>
    <definedName name="FAT_final">#REF!</definedName>
    <definedName name="F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">#REF!</definedName>
    <definedName name="Finame_Repasse" localSheetId="5">#REF!</definedName>
    <definedName name="Finame_Repasse" localSheetId="11">#REF!</definedName>
    <definedName name="Finame_Repasse">#REF!</definedName>
    <definedName name="g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rlet" localSheetId="10">#REF!</definedName>
    <definedName name="Marlet" localSheetId="4">#REF!</definedName>
    <definedName name="Marlet" localSheetId="5">#REF!</definedName>
    <definedName name="Marlet" localSheetId="11">#REF!</definedName>
    <definedName name="Marlet">#REF!</definedName>
    <definedName name="Moeda" localSheetId="3">#REF!</definedName>
    <definedName name="Moeda" localSheetId="9">#REF!</definedName>
    <definedName name="Moeda" localSheetId="10">#REF!</definedName>
    <definedName name="Moeda" localSheetId="4">#REF!</definedName>
    <definedName name="Moeda" localSheetId="2">#REF!</definedName>
    <definedName name="Moeda" localSheetId="8">#REF!</definedName>
    <definedName name="Moeda" localSheetId="5">#REF!</definedName>
    <definedName name="Moeda" localSheetId="11">#REF!</definedName>
    <definedName name="Moeda">#REF!</definedName>
    <definedName name="MO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PL_1" localSheetId="3">#REF!</definedName>
    <definedName name="MPL_1" localSheetId="9">#REF!</definedName>
    <definedName name="MPL_1" localSheetId="2">#REF!</definedName>
    <definedName name="MPL_1" localSheetId="8">#REF!</definedName>
    <definedName name="MPL_1">#REF!</definedName>
    <definedName name="MPL_2" localSheetId="3">#REF!</definedName>
    <definedName name="MPL_2" localSheetId="9">#REF!</definedName>
    <definedName name="MPL_2" localSheetId="2">#REF!</definedName>
    <definedName name="MPL_2" localSheetId="8">#REF!</definedName>
    <definedName name="MPL_2">#REF!</definedName>
    <definedName name="MPL_3" localSheetId="3">#REF!</definedName>
    <definedName name="MPL_3" localSheetId="9">#REF!</definedName>
    <definedName name="MPL_3" localSheetId="2">#REF!</definedName>
    <definedName name="MPL_3" localSheetId="8">#REF!</definedName>
    <definedName name="MPL_3">#REF!</definedName>
    <definedName name="MPL_final" localSheetId="3">#REF!</definedName>
    <definedName name="MPL_final" localSheetId="9">#REF!</definedName>
    <definedName name="MPL_final" localSheetId="2">#REF!</definedName>
    <definedName name="MPL_final" localSheetId="8">#REF!</definedName>
    <definedName name="MPL_final">#REF!</definedName>
    <definedName name="Nada" localSheetId="3">#REF!</definedName>
    <definedName name="Nada" localSheetId="9">#REF!</definedName>
    <definedName name="Nada" localSheetId="2">#REF!</definedName>
    <definedName name="Nada" localSheetId="8">#REF!</definedName>
    <definedName name="Nada" localSheetId="5">#REF!</definedName>
    <definedName name="Nada" localSheetId="11">#REF!</definedName>
    <definedName name="Nada">#REF!</definedName>
    <definedName name="OC_1" localSheetId="3">#REF!</definedName>
    <definedName name="OC_1" localSheetId="9">#REF!</definedName>
    <definedName name="OC_1" localSheetId="2">#REF!</definedName>
    <definedName name="OC_1" localSheetId="8">#REF!</definedName>
    <definedName name="OC_1">#REF!</definedName>
    <definedName name="OC_2" localSheetId="3">#REF!</definedName>
    <definedName name="OC_2" localSheetId="9">#REF!</definedName>
    <definedName name="OC_2" localSheetId="2">#REF!</definedName>
    <definedName name="OC_2" localSheetId="8">#REF!</definedName>
    <definedName name="OC_2">#REF!</definedName>
    <definedName name="OC_3" localSheetId="3">#REF!</definedName>
    <definedName name="OC_3" localSheetId="9">#REF!</definedName>
    <definedName name="OC_3" localSheetId="2">#REF!</definedName>
    <definedName name="OC_3" localSheetId="8">#REF!</definedName>
    <definedName name="OC_3">#REF!</definedName>
    <definedName name="OC_4" localSheetId="3">#REF!</definedName>
    <definedName name="OC_4" localSheetId="9">#REF!</definedName>
    <definedName name="OC_4" localSheetId="2">#REF!</definedName>
    <definedName name="OC_4" localSheetId="8">#REF!</definedName>
    <definedName name="OC_4">#REF!</definedName>
    <definedName name="OC_final" localSheetId="3">#REF!</definedName>
    <definedName name="OC_final" localSheetId="9">#REF!</definedName>
    <definedName name="OC_final" localSheetId="2">#REF!</definedName>
    <definedName name="OC_final" localSheetId="8">#REF!</definedName>
    <definedName name="OC_final">#REF!</definedName>
    <definedName name="OCM_1" localSheetId="3">#REF!</definedName>
    <definedName name="OCM_1" localSheetId="9">#REF!</definedName>
    <definedName name="OCM_1" localSheetId="2">#REF!</definedName>
    <definedName name="OCM_1" localSheetId="8">#REF!</definedName>
    <definedName name="OCM_1">#REF!</definedName>
    <definedName name="OCM_2" localSheetId="3">#REF!</definedName>
    <definedName name="OCM_2" localSheetId="9">#REF!</definedName>
    <definedName name="OCM_2" localSheetId="2">#REF!</definedName>
    <definedName name="OCM_2" localSheetId="8">#REF!</definedName>
    <definedName name="OCM_2">#REF!</definedName>
    <definedName name="OCM_3" localSheetId="3">#REF!</definedName>
    <definedName name="OCM_3" localSheetId="9">#REF!</definedName>
    <definedName name="OCM_3" localSheetId="2">#REF!</definedName>
    <definedName name="OCM_3" localSheetId="8">#REF!</definedName>
    <definedName name="OCM_3">#REF!</definedName>
    <definedName name="OCM_4" localSheetId="3">#REF!</definedName>
    <definedName name="OCM_4" localSheetId="9">#REF!</definedName>
    <definedName name="OCM_4" localSheetId="2">#REF!</definedName>
    <definedName name="OCM_4" localSheetId="8">#REF!</definedName>
    <definedName name="OCM_4">#REF!</definedName>
    <definedName name="OCM_final" localSheetId="3">#REF!</definedName>
    <definedName name="OCM_final" localSheetId="9">#REF!</definedName>
    <definedName name="OCM_final" localSheetId="2">#REF!</definedName>
    <definedName name="OCM_final" localSheetId="8">#REF!</definedName>
    <definedName name="OCM_final">#REF!</definedName>
    <definedName name="OE_1" localSheetId="3">#REF!</definedName>
    <definedName name="OE_1" localSheetId="9">#REF!</definedName>
    <definedName name="OE_1" localSheetId="2">#REF!</definedName>
    <definedName name="OE_1" localSheetId="8">#REF!</definedName>
    <definedName name="OE_1">#REF!</definedName>
    <definedName name="OE_2" localSheetId="3">#REF!</definedName>
    <definedName name="OE_2" localSheetId="9">#REF!</definedName>
    <definedName name="OE_2" localSheetId="2">#REF!</definedName>
    <definedName name="OE_2" localSheetId="8">#REF!</definedName>
    <definedName name="OE_2">#REF!</definedName>
    <definedName name="OE_3" localSheetId="3">#REF!</definedName>
    <definedName name="OE_3" localSheetId="9">#REF!</definedName>
    <definedName name="OE_3" localSheetId="2">#REF!</definedName>
    <definedName name="OE_3" localSheetId="8">#REF!</definedName>
    <definedName name="OE_3">#REF!</definedName>
    <definedName name="OE_4" localSheetId="3">#REF!</definedName>
    <definedName name="OE_4" localSheetId="9">#REF!</definedName>
    <definedName name="OE_4" localSheetId="2">#REF!</definedName>
    <definedName name="OE_4" localSheetId="8">#REF!</definedName>
    <definedName name="OE_4">#REF!</definedName>
    <definedName name="OE_final" localSheetId="3">#REF!</definedName>
    <definedName name="OE_final" localSheetId="9">#REF!</definedName>
    <definedName name="OE_final" localSheetId="2">#REF!</definedName>
    <definedName name="OE_final" localSheetId="8">#REF!</definedName>
    <definedName name="OE_final">#REF!</definedName>
    <definedName name="OO_1" localSheetId="3">#REF!</definedName>
    <definedName name="OO_1" localSheetId="9">#REF!</definedName>
    <definedName name="OO_1" localSheetId="2">#REF!</definedName>
    <definedName name="OO_1" localSheetId="8">#REF!</definedName>
    <definedName name="OO_1">#REF!</definedName>
    <definedName name="OO_2" localSheetId="3">#REF!</definedName>
    <definedName name="OO_2" localSheetId="9">#REF!</definedName>
    <definedName name="OO_2" localSheetId="2">#REF!</definedName>
    <definedName name="OO_2" localSheetId="8">#REF!</definedName>
    <definedName name="OO_2">#REF!</definedName>
    <definedName name="OO_3" localSheetId="3">#REF!</definedName>
    <definedName name="OO_3" localSheetId="9">#REF!</definedName>
    <definedName name="OO_3" localSheetId="2">#REF!</definedName>
    <definedName name="OO_3" localSheetId="8">#REF!</definedName>
    <definedName name="OO_3">#REF!</definedName>
    <definedName name="OO_4" localSheetId="3">#REF!</definedName>
    <definedName name="OO_4" localSheetId="9">#REF!</definedName>
    <definedName name="OO_4" localSheetId="2">#REF!</definedName>
    <definedName name="OO_4" localSheetId="8">#REF!</definedName>
    <definedName name="OO_4">#REF!</definedName>
    <definedName name="OO_final" localSheetId="3">#REF!</definedName>
    <definedName name="OO_final" localSheetId="9">#REF!</definedName>
    <definedName name="OO_final" localSheetId="2">#REF!</definedName>
    <definedName name="OO_final" localSheetId="8">#REF!</definedName>
    <definedName name="OO_final">#REF!</definedName>
    <definedName name="ORCP_1" localSheetId="3">#REF!</definedName>
    <definedName name="ORCP_1" localSheetId="9">#REF!</definedName>
    <definedName name="ORCP_1" localSheetId="2">#REF!</definedName>
    <definedName name="ORCP_1" localSheetId="8">#REF!</definedName>
    <definedName name="ORCP_1">#REF!</definedName>
    <definedName name="ORCP_2" localSheetId="3">#REF!</definedName>
    <definedName name="ORCP_2" localSheetId="9">#REF!</definedName>
    <definedName name="ORCP_2" localSheetId="2">#REF!</definedName>
    <definedName name="ORCP_2" localSheetId="8">#REF!</definedName>
    <definedName name="ORCP_2">#REF!</definedName>
    <definedName name="ORCP_3" localSheetId="3">#REF!</definedName>
    <definedName name="ORCP_3" localSheetId="9">#REF!</definedName>
    <definedName name="ORCP_3" localSheetId="2">#REF!</definedName>
    <definedName name="ORCP_3" localSheetId="8">#REF!</definedName>
    <definedName name="ORCP_3">#REF!</definedName>
    <definedName name="ORCP_4" localSheetId="3">#REF!</definedName>
    <definedName name="ORCP_4" localSheetId="9">#REF!</definedName>
    <definedName name="ORCP_4" localSheetId="2">#REF!</definedName>
    <definedName name="ORCP_4" localSheetId="8">#REF!</definedName>
    <definedName name="ORCP_4">#REF!</definedName>
    <definedName name="ORCP_final" localSheetId="3">#REF!</definedName>
    <definedName name="ORCP_final" localSheetId="9">#REF!</definedName>
    <definedName name="ORCP_final" localSheetId="2">#REF!</definedName>
    <definedName name="ORCP_final" localSheetId="8">#REF!</definedName>
    <definedName name="ORCP_final">#REF!</definedName>
    <definedName name="ORDT_1" localSheetId="3">#REF!</definedName>
    <definedName name="ORDT_1" localSheetId="9">#REF!</definedName>
    <definedName name="ORDT_1" localSheetId="2">#REF!</definedName>
    <definedName name="ORDT_1" localSheetId="8">#REF!</definedName>
    <definedName name="ORDT_1">#REF!</definedName>
    <definedName name="ORDT_2" localSheetId="3">#REF!</definedName>
    <definedName name="ORDT_2" localSheetId="9">#REF!</definedName>
    <definedName name="ORDT_2" localSheetId="2">#REF!</definedName>
    <definedName name="ORDT_2" localSheetId="8">#REF!</definedName>
    <definedName name="ORDT_2">#REF!</definedName>
    <definedName name="ORDT_3" localSheetId="3">#REF!</definedName>
    <definedName name="ORDT_3" localSheetId="9">#REF!</definedName>
    <definedName name="ORDT_3" localSheetId="2">#REF!</definedName>
    <definedName name="ORDT_3" localSheetId="8">#REF!</definedName>
    <definedName name="ORDT_3">#REF!</definedName>
    <definedName name="ORDT_4" localSheetId="3">#REF!</definedName>
    <definedName name="ORDT_4" localSheetId="9">#REF!</definedName>
    <definedName name="ORDT_4" localSheetId="2">#REF!</definedName>
    <definedName name="ORDT_4" localSheetId="8">#REF!</definedName>
    <definedName name="ORDT_4">#REF!</definedName>
    <definedName name="ORDT_final" localSheetId="3">#REF!</definedName>
    <definedName name="ORDT_final" localSheetId="9">#REF!</definedName>
    <definedName name="ORDT_final" localSheetId="2">#REF!</definedName>
    <definedName name="ORDT_final" localSheetId="8">#REF!</definedName>
    <definedName name="ORDT_final">#REF!</definedName>
    <definedName name="ORO_1" localSheetId="3">#REF!</definedName>
    <definedName name="ORO_1" localSheetId="9">#REF!</definedName>
    <definedName name="ORO_1" localSheetId="2">#REF!</definedName>
    <definedName name="ORO_1" localSheetId="8">#REF!</definedName>
    <definedName name="ORO_1">#REF!</definedName>
    <definedName name="ORO_2" localSheetId="3">#REF!</definedName>
    <definedName name="ORO_2" localSheetId="9">#REF!</definedName>
    <definedName name="ORO_2" localSheetId="2">#REF!</definedName>
    <definedName name="ORO_2" localSheetId="8">#REF!</definedName>
    <definedName name="ORO_2">#REF!</definedName>
    <definedName name="ORO_3" localSheetId="3">#REF!</definedName>
    <definedName name="ORO_3" localSheetId="9">#REF!</definedName>
    <definedName name="ORO_3" localSheetId="2">#REF!</definedName>
    <definedName name="ORO_3" localSheetId="8">#REF!</definedName>
    <definedName name="ORO_3">#REF!</definedName>
    <definedName name="ORO_4" localSheetId="3">#REF!</definedName>
    <definedName name="ORO_4" localSheetId="9">#REF!</definedName>
    <definedName name="ORO_4" localSheetId="2">#REF!</definedName>
    <definedName name="ORO_4" localSheetId="8">#REF!</definedName>
    <definedName name="ORO_4">#REF!</definedName>
    <definedName name="ORO_final" localSheetId="3">#REF!</definedName>
    <definedName name="ORO_final" localSheetId="9">#REF!</definedName>
    <definedName name="ORO_final" localSheetId="2">#REF!</definedName>
    <definedName name="ORO_final" localSheetId="8">#REF!</definedName>
    <definedName name="ORO_final">#REF!</definedName>
    <definedName name="OROT_1" localSheetId="3">#REF!</definedName>
    <definedName name="OROT_1" localSheetId="9">#REF!</definedName>
    <definedName name="OROT_1" localSheetId="2">#REF!</definedName>
    <definedName name="OROT_1" localSheetId="8">#REF!</definedName>
    <definedName name="OROT_1">#REF!</definedName>
    <definedName name="OROT_2" localSheetId="3">#REF!</definedName>
    <definedName name="OROT_2" localSheetId="9">#REF!</definedName>
    <definedName name="OROT_2" localSheetId="2">#REF!</definedName>
    <definedName name="OROT_2" localSheetId="8">#REF!</definedName>
    <definedName name="OROT_2">#REF!</definedName>
    <definedName name="OROT_3" localSheetId="3">#REF!</definedName>
    <definedName name="OROT_3" localSheetId="9">#REF!</definedName>
    <definedName name="OROT_3" localSheetId="2">#REF!</definedName>
    <definedName name="OROT_3" localSheetId="8">#REF!</definedName>
    <definedName name="OROT_3">#REF!</definedName>
    <definedName name="OROT_4" localSheetId="3">#REF!</definedName>
    <definedName name="OROT_4" localSheetId="9">#REF!</definedName>
    <definedName name="OROT_4" localSheetId="2">#REF!</definedName>
    <definedName name="OROT_4" localSheetId="8">#REF!</definedName>
    <definedName name="OROT_4">#REF!</definedName>
    <definedName name="OROT_final" localSheetId="3">#REF!</definedName>
    <definedName name="OROT_final" localSheetId="9">#REF!</definedName>
    <definedName name="OROT_final" localSheetId="2">#REF!</definedName>
    <definedName name="OROT_final" localSheetId="8">#REF!</definedName>
    <definedName name="OROT_final">#REF!</definedName>
    <definedName name="Passivo" localSheetId="3">#REF!</definedName>
    <definedName name="Passivo" localSheetId="9">#REF!</definedName>
    <definedName name="Passivo" localSheetId="5">#REF!</definedName>
    <definedName name="Passivo" localSheetId="11">#REF!</definedName>
    <definedName name="Passivo">#REF!</definedName>
    <definedName name="PIF_1" localSheetId="3">#REF!</definedName>
    <definedName name="PIF_1" localSheetId="9">#REF!</definedName>
    <definedName name="PIF_1" localSheetId="2">#REF!</definedName>
    <definedName name="PIF_1" localSheetId="8">#REF!</definedName>
    <definedName name="PIF_1">#REF!</definedName>
    <definedName name="PIF_2" localSheetId="3">#REF!</definedName>
    <definedName name="PIF_2" localSheetId="9">#REF!</definedName>
    <definedName name="PIF_2" localSheetId="2">#REF!</definedName>
    <definedName name="PIF_2" localSheetId="8">#REF!</definedName>
    <definedName name="PIF_2">#REF!</definedName>
    <definedName name="PIF_3" localSheetId="3">#REF!</definedName>
    <definedName name="PIF_3" localSheetId="9">#REF!</definedName>
    <definedName name="PIF_3" localSheetId="2">#REF!</definedName>
    <definedName name="PIF_3" localSheetId="8">#REF!</definedName>
    <definedName name="PIF_3">#REF!</definedName>
    <definedName name="PIF_4" localSheetId="3">#REF!</definedName>
    <definedName name="PIF_4" localSheetId="9">#REF!</definedName>
    <definedName name="PIF_4" localSheetId="2">#REF!</definedName>
    <definedName name="PIF_4" localSheetId="8">#REF!</definedName>
    <definedName name="PIF_4">#REF!</definedName>
    <definedName name="PIF_final" localSheetId="3">#REF!</definedName>
    <definedName name="PIF_final" localSheetId="9">#REF!</definedName>
    <definedName name="PIF_final" localSheetId="2">#REF!</definedName>
    <definedName name="PIF_final" localSheetId="8">#REF!</definedName>
    <definedName name="PIF_final">#REF!</definedName>
    <definedName name="QCN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A_1_1" localSheetId="3">#REF!</definedName>
    <definedName name="RA_1_1" localSheetId="9">#REF!</definedName>
    <definedName name="RA_1_1" localSheetId="2">#REF!</definedName>
    <definedName name="RA_1_1" localSheetId="8">#REF!</definedName>
    <definedName name="RA_1_1">#REF!</definedName>
    <definedName name="RA_1_2" localSheetId="3">#REF!</definedName>
    <definedName name="RA_1_2" localSheetId="9">#REF!</definedName>
    <definedName name="RA_1_2" localSheetId="2">#REF!</definedName>
    <definedName name="RA_1_2" localSheetId="8">#REF!</definedName>
    <definedName name="RA_1_2">#REF!</definedName>
    <definedName name="RA_1_3" localSheetId="3">#REF!</definedName>
    <definedName name="RA_1_3" localSheetId="9">#REF!</definedName>
    <definedName name="RA_1_3" localSheetId="2">#REF!</definedName>
    <definedName name="RA_1_3" localSheetId="8">#REF!</definedName>
    <definedName name="RA_1_3">#REF!</definedName>
    <definedName name="RA_2_1" localSheetId="3">#REF!</definedName>
    <definedName name="RA_2_1" localSheetId="9">#REF!</definedName>
    <definedName name="RA_2_1" localSheetId="2">#REF!</definedName>
    <definedName name="RA_2_1" localSheetId="8">#REF!</definedName>
    <definedName name="RA_2_1">#REF!</definedName>
    <definedName name="RA_2_2" localSheetId="3">#REF!</definedName>
    <definedName name="RA_2_2" localSheetId="9">#REF!</definedName>
    <definedName name="RA_2_2" localSheetId="2">#REF!</definedName>
    <definedName name="RA_2_2" localSheetId="8">#REF!</definedName>
    <definedName name="RA_2_2">#REF!</definedName>
    <definedName name="RA_2_3" localSheetId="3">#REF!</definedName>
    <definedName name="RA_2_3" localSheetId="9">#REF!</definedName>
    <definedName name="RA_2_3" localSheetId="2">#REF!</definedName>
    <definedName name="RA_2_3" localSheetId="8">#REF!</definedName>
    <definedName name="RA_2_3">#REF!</definedName>
    <definedName name="RA_3_1" localSheetId="3">#REF!</definedName>
    <definedName name="RA_3_1" localSheetId="9">#REF!</definedName>
    <definedName name="RA_3_1" localSheetId="2">#REF!</definedName>
    <definedName name="RA_3_1" localSheetId="8">#REF!</definedName>
    <definedName name="RA_3_1">#REF!</definedName>
    <definedName name="RA_3_2" localSheetId="3">#REF!</definedName>
    <definedName name="RA_3_2" localSheetId="9">#REF!</definedName>
    <definedName name="RA_3_2" localSheetId="2">#REF!</definedName>
    <definedName name="RA_3_2" localSheetId="8">#REF!</definedName>
    <definedName name="RA_3_2">#REF!</definedName>
    <definedName name="RA_3_3" localSheetId="3">#REF!</definedName>
    <definedName name="RA_3_3" localSheetId="9">#REF!</definedName>
    <definedName name="RA_3_3" localSheetId="2">#REF!</definedName>
    <definedName name="RA_3_3" localSheetId="8">#REF!</definedName>
    <definedName name="RA_3_3">#REF!</definedName>
    <definedName name="RA_4_1" localSheetId="3">#REF!</definedName>
    <definedName name="RA_4_1" localSheetId="9">#REF!</definedName>
    <definedName name="RA_4_1" localSheetId="2">#REF!</definedName>
    <definedName name="RA_4_1" localSheetId="8">#REF!</definedName>
    <definedName name="RA_4_1">#REF!</definedName>
    <definedName name="RA_4_2" localSheetId="3">#REF!</definedName>
    <definedName name="RA_4_2" localSheetId="9">#REF!</definedName>
    <definedName name="RA_4_2" localSheetId="2">#REF!</definedName>
    <definedName name="RA_4_2" localSheetId="8">#REF!</definedName>
    <definedName name="RA_4_2">#REF!</definedName>
    <definedName name="RA_4_3" localSheetId="3">#REF!</definedName>
    <definedName name="RA_4_3" localSheetId="9">#REF!</definedName>
    <definedName name="RA_4_3" localSheetId="2">#REF!</definedName>
    <definedName name="RA_4_3" localSheetId="8">#REF!</definedName>
    <definedName name="RA_4_3">#REF!</definedName>
    <definedName name="RA_final" localSheetId="3">#REF!</definedName>
    <definedName name="RA_final" localSheetId="9">#REF!</definedName>
    <definedName name="RA_final" localSheetId="2">#REF!</definedName>
    <definedName name="RA_final" localSheetId="8">#REF!</definedName>
    <definedName name="RA_final">#REF!</definedName>
    <definedName name="RCE_1" localSheetId="3">#REF!</definedName>
    <definedName name="RCE_1" localSheetId="9">#REF!</definedName>
    <definedName name="RCE_1" localSheetId="2">#REF!</definedName>
    <definedName name="RCE_1" localSheetId="8">#REF!</definedName>
    <definedName name="RCE_1">#REF!</definedName>
    <definedName name="RCE_2" localSheetId="3">#REF!</definedName>
    <definedName name="RCE_2" localSheetId="9">#REF!</definedName>
    <definedName name="RCE_2" localSheetId="2">#REF!</definedName>
    <definedName name="RCE_2" localSheetId="8">#REF!</definedName>
    <definedName name="RCE_2">#REF!</definedName>
    <definedName name="RCE_3" localSheetId="3">#REF!</definedName>
    <definedName name="RCE_3" localSheetId="9">#REF!</definedName>
    <definedName name="RCE_3" localSheetId="2">#REF!</definedName>
    <definedName name="RCE_3" localSheetId="8">#REF!</definedName>
    <definedName name="RCE_3">#REF!</definedName>
    <definedName name="RCE_4" localSheetId="3">#REF!</definedName>
    <definedName name="RCE_4" localSheetId="9">#REF!</definedName>
    <definedName name="RCE_4" localSheetId="2">#REF!</definedName>
    <definedName name="RCE_4" localSheetId="8">#REF!</definedName>
    <definedName name="RCE_4">#REF!</definedName>
    <definedName name="RCE_final" localSheetId="3">#REF!</definedName>
    <definedName name="RCE_final" localSheetId="9">#REF!</definedName>
    <definedName name="RCE_final" localSheetId="2">#REF!</definedName>
    <definedName name="RCE_final" localSheetId="8">#REF!</definedName>
    <definedName name="RCE_final">#REF!</definedName>
    <definedName name="RCP_1" localSheetId="3">#REF!</definedName>
    <definedName name="RCP_1" localSheetId="9">#REF!</definedName>
    <definedName name="RCP_1" localSheetId="2">#REF!</definedName>
    <definedName name="RCP_1" localSheetId="8">#REF!</definedName>
    <definedName name="RCP_1">#REF!</definedName>
    <definedName name="RCP_2" localSheetId="3">#REF!</definedName>
    <definedName name="RCP_2" localSheetId="9">#REF!</definedName>
    <definedName name="RCP_2" localSheetId="2">#REF!</definedName>
    <definedName name="RCP_2" localSheetId="8">#REF!</definedName>
    <definedName name="RCP_2">#REF!</definedName>
    <definedName name="RCP_3" localSheetId="3">#REF!</definedName>
    <definedName name="RCP_3" localSheetId="9">#REF!</definedName>
    <definedName name="RCP_3" localSheetId="2">#REF!</definedName>
    <definedName name="RCP_3" localSheetId="8">#REF!</definedName>
    <definedName name="RCP_3">#REF!</definedName>
    <definedName name="RCP_4" localSheetId="3">#REF!</definedName>
    <definedName name="RCP_4" localSheetId="9">#REF!</definedName>
    <definedName name="RCP_4" localSheetId="2">#REF!</definedName>
    <definedName name="RCP_4" localSheetId="8">#REF!</definedName>
    <definedName name="RCP_4">#REF!</definedName>
    <definedName name="RCP_final" localSheetId="3">#REF!</definedName>
    <definedName name="RCP_final" localSheetId="9">#REF!</definedName>
    <definedName name="RCP_final" localSheetId="2">#REF!</definedName>
    <definedName name="RCP_final" localSheetId="8">#REF!</definedName>
    <definedName name="RCP_final">#REF!</definedName>
    <definedName name="remu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IFT_1" localSheetId="3">#REF!</definedName>
    <definedName name="RIFT_1" localSheetId="9">#REF!</definedName>
    <definedName name="RIFT_1" localSheetId="2">#REF!</definedName>
    <definedName name="RIFT_1" localSheetId="8">#REF!</definedName>
    <definedName name="RIFT_1">#REF!</definedName>
    <definedName name="RIFT_2" localSheetId="3">#REF!</definedName>
    <definedName name="RIFT_2" localSheetId="9">#REF!</definedName>
    <definedName name="RIFT_2" localSheetId="2">#REF!</definedName>
    <definedName name="RIFT_2" localSheetId="8">#REF!</definedName>
    <definedName name="RIFT_2">#REF!</definedName>
    <definedName name="RIFT_3" localSheetId="3">#REF!</definedName>
    <definedName name="RIFT_3" localSheetId="9">#REF!</definedName>
    <definedName name="RIFT_3" localSheetId="2">#REF!</definedName>
    <definedName name="RIFT_3" localSheetId="8">#REF!</definedName>
    <definedName name="RIFT_3">#REF!</definedName>
    <definedName name="RIFT_4" localSheetId="3">#REF!</definedName>
    <definedName name="RIFT_4" localSheetId="9">#REF!</definedName>
    <definedName name="RIFT_4" localSheetId="2">#REF!</definedName>
    <definedName name="RIFT_4" localSheetId="8">#REF!</definedName>
    <definedName name="RIFT_4">#REF!</definedName>
    <definedName name="RIFT_final" localSheetId="3">#REF!</definedName>
    <definedName name="RIFT_final" localSheetId="9">#REF!</definedName>
    <definedName name="RIFT_final" localSheetId="2">#REF!</definedName>
    <definedName name="RIFT_final" localSheetId="8">#REF!</definedName>
    <definedName name="RIFT_final">#REF!</definedName>
    <definedName name="ROF_1" localSheetId="3">#REF!</definedName>
    <definedName name="ROF_1" localSheetId="9">#REF!</definedName>
    <definedName name="ROF_1" localSheetId="10">#REF!</definedName>
    <definedName name="ROF_1" localSheetId="4">#REF!</definedName>
    <definedName name="ROF_1" localSheetId="2">#REF!</definedName>
    <definedName name="ROF_1" localSheetId="8">#REF!</definedName>
    <definedName name="ROF_1" localSheetId="5">#REF!</definedName>
    <definedName name="ROF_1" localSheetId="11">#REF!</definedName>
    <definedName name="ROF_1">#REF!</definedName>
    <definedName name="ROF_1_1" localSheetId="3">#REF!</definedName>
    <definedName name="ROF_1_1" localSheetId="9">#REF!</definedName>
    <definedName name="ROF_1_1" localSheetId="2">#REF!</definedName>
    <definedName name="ROF_1_1" localSheetId="8">#REF!</definedName>
    <definedName name="ROF_1_1">#REF!</definedName>
    <definedName name="ROF_1_2" localSheetId="3">#REF!</definedName>
    <definedName name="ROF_1_2" localSheetId="9">#REF!</definedName>
    <definedName name="ROF_1_2" localSheetId="2">#REF!</definedName>
    <definedName name="ROF_1_2" localSheetId="8">#REF!</definedName>
    <definedName name="ROF_1_2">#REF!</definedName>
    <definedName name="ROF_1_3" localSheetId="3">#REF!</definedName>
    <definedName name="ROF_1_3" localSheetId="9">#REF!</definedName>
    <definedName name="ROF_1_3" localSheetId="2">#REF!</definedName>
    <definedName name="ROF_1_3" localSheetId="8">#REF!</definedName>
    <definedName name="ROF_1_3">#REF!</definedName>
    <definedName name="ROF_1_4" localSheetId="3">#REF!</definedName>
    <definedName name="ROF_1_4" localSheetId="9">#REF!</definedName>
    <definedName name="ROF_1_4" localSheetId="2">#REF!</definedName>
    <definedName name="ROF_1_4" localSheetId="8">#REF!</definedName>
    <definedName name="ROF_1_4">#REF!</definedName>
    <definedName name="ROF_1_5" localSheetId="3">#REF!</definedName>
    <definedName name="ROF_1_5" localSheetId="9">#REF!</definedName>
    <definedName name="ROF_1_5" localSheetId="2">#REF!</definedName>
    <definedName name="ROF_1_5" localSheetId="8">#REF!</definedName>
    <definedName name="ROF_1_5">#REF!</definedName>
    <definedName name="ROF_2_1" localSheetId="3">#REF!</definedName>
    <definedName name="ROF_2_1" localSheetId="9">#REF!</definedName>
    <definedName name="ROF_2_1" localSheetId="2">#REF!</definedName>
    <definedName name="ROF_2_1" localSheetId="8">#REF!</definedName>
    <definedName name="ROF_2_1">#REF!</definedName>
    <definedName name="ROF_2_2" localSheetId="3">#REF!</definedName>
    <definedName name="ROF_2_2" localSheetId="9">#REF!</definedName>
    <definedName name="ROF_2_2" localSheetId="2">#REF!</definedName>
    <definedName name="ROF_2_2" localSheetId="8">#REF!</definedName>
    <definedName name="ROF_2_2">#REF!</definedName>
    <definedName name="ROF_2_3" localSheetId="3">#REF!</definedName>
    <definedName name="ROF_2_3" localSheetId="9">#REF!</definedName>
    <definedName name="ROF_2_3" localSheetId="2">#REF!</definedName>
    <definedName name="ROF_2_3" localSheetId="8">#REF!</definedName>
    <definedName name="ROF_2_3">#REF!</definedName>
    <definedName name="ROF_2_4" localSheetId="3">#REF!</definedName>
    <definedName name="ROF_2_4" localSheetId="9">#REF!</definedName>
    <definedName name="ROF_2_4" localSheetId="2">#REF!</definedName>
    <definedName name="ROF_2_4" localSheetId="8">#REF!</definedName>
    <definedName name="ROF_2_4">#REF!</definedName>
    <definedName name="ROF_2_5" localSheetId="3">#REF!</definedName>
    <definedName name="ROF_2_5" localSheetId="9">#REF!</definedName>
    <definedName name="ROF_2_5" localSheetId="2">#REF!</definedName>
    <definedName name="ROF_2_5" localSheetId="8">#REF!</definedName>
    <definedName name="ROF_2_5">#REF!</definedName>
    <definedName name="ROF_3_1" localSheetId="3">#REF!</definedName>
    <definedName name="ROF_3_1" localSheetId="9">#REF!</definedName>
    <definedName name="ROF_3_1" localSheetId="2">#REF!</definedName>
    <definedName name="ROF_3_1" localSheetId="8">#REF!</definedName>
    <definedName name="ROF_3_1">#REF!</definedName>
    <definedName name="ROF_3_2" localSheetId="3">#REF!</definedName>
    <definedName name="ROF_3_2" localSheetId="9">#REF!</definedName>
    <definedName name="ROF_3_2" localSheetId="2">#REF!</definedName>
    <definedName name="ROF_3_2" localSheetId="8">#REF!</definedName>
    <definedName name="ROF_3_2">#REF!</definedName>
    <definedName name="ROF_3_3" localSheetId="3">#REF!</definedName>
    <definedName name="ROF_3_3" localSheetId="9">#REF!</definedName>
    <definedName name="ROF_3_3" localSheetId="2">#REF!</definedName>
    <definedName name="ROF_3_3" localSheetId="8">#REF!</definedName>
    <definedName name="ROF_3_3">#REF!</definedName>
    <definedName name="ROF_3_4" localSheetId="3">#REF!</definedName>
    <definedName name="ROF_3_4" localSheetId="9">#REF!</definedName>
    <definedName name="ROF_3_4" localSheetId="2">#REF!</definedName>
    <definedName name="ROF_3_4" localSheetId="8">#REF!</definedName>
    <definedName name="ROF_3_4">#REF!</definedName>
    <definedName name="ROF_3_5" localSheetId="3">#REF!</definedName>
    <definedName name="ROF_3_5" localSheetId="9">#REF!</definedName>
    <definedName name="ROF_3_5" localSheetId="2">#REF!</definedName>
    <definedName name="ROF_3_5" localSheetId="8">#REF!</definedName>
    <definedName name="ROF_3_5">#REF!</definedName>
    <definedName name="ROF_4_1" localSheetId="3">#REF!</definedName>
    <definedName name="ROF_4_1" localSheetId="9">#REF!</definedName>
    <definedName name="ROF_4_1" localSheetId="2">#REF!</definedName>
    <definedName name="ROF_4_1" localSheetId="8">#REF!</definedName>
    <definedName name="ROF_4_1">#REF!</definedName>
    <definedName name="ROF_4_2" localSheetId="3">#REF!</definedName>
    <definedName name="ROF_4_2" localSheetId="9">#REF!</definedName>
    <definedName name="ROF_4_2" localSheetId="2">#REF!</definedName>
    <definedName name="ROF_4_2" localSheetId="8">#REF!</definedName>
    <definedName name="ROF_4_2">#REF!</definedName>
    <definedName name="ROF_4_3" localSheetId="3">#REF!</definedName>
    <definedName name="ROF_4_3" localSheetId="9">#REF!</definedName>
    <definedName name="ROF_4_3" localSheetId="2">#REF!</definedName>
    <definedName name="ROF_4_3" localSheetId="8">#REF!</definedName>
    <definedName name="ROF_4_3">#REF!</definedName>
    <definedName name="ROF_4_4" localSheetId="3">#REF!</definedName>
    <definedName name="ROF_4_4" localSheetId="9">#REF!</definedName>
    <definedName name="ROF_4_4" localSheetId="2">#REF!</definedName>
    <definedName name="ROF_4_4" localSheetId="8">#REF!</definedName>
    <definedName name="ROF_4_4">#REF!</definedName>
    <definedName name="ROF_4_5" localSheetId="3">#REF!</definedName>
    <definedName name="ROF_4_5" localSheetId="9">#REF!</definedName>
    <definedName name="ROF_4_5" localSheetId="2">#REF!</definedName>
    <definedName name="ROF_4_5" localSheetId="8">#REF!</definedName>
    <definedName name="ROF_4_5">#REF!</definedName>
    <definedName name="ROF_final" localSheetId="3">#REF!</definedName>
    <definedName name="ROF_final" localSheetId="9">#REF!</definedName>
    <definedName name="ROF_final" localSheetId="2">#REF!</definedName>
    <definedName name="ROF_final" localSheetId="8">#REF!</definedName>
    <definedName name="ROF_final">#REF!</definedName>
    <definedName name="ROFT_1" localSheetId="3">#REF!</definedName>
    <definedName name="ROFT_1" localSheetId="9">#REF!</definedName>
    <definedName name="ROFT_1" localSheetId="10">#REF!</definedName>
    <definedName name="ROFT_1" localSheetId="4">#REF!</definedName>
    <definedName name="ROFT_1" localSheetId="2">#REF!</definedName>
    <definedName name="ROFT_1" localSheetId="8">#REF!</definedName>
    <definedName name="ROFT_1" localSheetId="5">#REF!</definedName>
    <definedName name="ROFT_1" localSheetId="11">#REF!</definedName>
    <definedName name="ROFT_1">#REF!</definedName>
    <definedName name="ROFT_1_1" localSheetId="3">#REF!</definedName>
    <definedName name="ROFT_1_1" localSheetId="9">#REF!</definedName>
    <definedName name="ROFT_1_1" localSheetId="2">#REF!</definedName>
    <definedName name="ROFT_1_1" localSheetId="8">#REF!</definedName>
    <definedName name="ROFT_1_1">#REF!</definedName>
    <definedName name="ROFT_1_2" localSheetId="3">#REF!</definedName>
    <definedName name="ROFT_1_2" localSheetId="9">#REF!</definedName>
    <definedName name="ROFT_1_2" localSheetId="2">#REF!</definedName>
    <definedName name="ROFT_1_2" localSheetId="8">#REF!</definedName>
    <definedName name="ROFT_1_2">#REF!</definedName>
    <definedName name="ROFT_1_3" localSheetId="3">#REF!</definedName>
    <definedName name="ROFT_1_3" localSheetId="9">#REF!</definedName>
    <definedName name="ROFT_1_3" localSheetId="2">#REF!</definedName>
    <definedName name="ROFT_1_3" localSheetId="8">#REF!</definedName>
    <definedName name="ROFT_1_3">#REF!</definedName>
    <definedName name="ROFT_1_4" localSheetId="3">#REF!</definedName>
    <definedName name="ROFT_1_4" localSheetId="9">#REF!</definedName>
    <definedName name="ROFT_1_4" localSheetId="2">#REF!</definedName>
    <definedName name="ROFT_1_4" localSheetId="8">#REF!</definedName>
    <definedName name="ROFT_1_4">#REF!</definedName>
    <definedName name="ROFT_1_5" localSheetId="3">#REF!</definedName>
    <definedName name="ROFT_1_5" localSheetId="9">#REF!</definedName>
    <definedName name="ROFT_1_5" localSheetId="2">#REF!</definedName>
    <definedName name="ROFT_1_5" localSheetId="8">#REF!</definedName>
    <definedName name="ROFT_1_5">#REF!</definedName>
    <definedName name="ROFT_2_1" localSheetId="3">#REF!</definedName>
    <definedName name="ROFT_2_1" localSheetId="9">#REF!</definedName>
    <definedName name="ROFT_2_1" localSheetId="2">#REF!</definedName>
    <definedName name="ROFT_2_1" localSheetId="8">#REF!</definedName>
    <definedName name="ROFT_2_1">#REF!</definedName>
    <definedName name="ROFT_2_2" localSheetId="3">#REF!</definedName>
    <definedName name="ROFT_2_2" localSheetId="9">#REF!</definedName>
    <definedName name="ROFT_2_2" localSheetId="2">#REF!</definedName>
    <definedName name="ROFT_2_2" localSheetId="8">#REF!</definedName>
    <definedName name="ROFT_2_2">#REF!</definedName>
    <definedName name="ROFT_2_3" localSheetId="3">#REF!</definedName>
    <definedName name="ROFT_2_3" localSheetId="9">#REF!</definedName>
    <definedName name="ROFT_2_3" localSheetId="2">#REF!</definedName>
    <definedName name="ROFT_2_3" localSheetId="8">#REF!</definedName>
    <definedName name="ROFT_2_3">#REF!</definedName>
    <definedName name="ROFT_2_4" localSheetId="3">#REF!</definedName>
    <definedName name="ROFT_2_4" localSheetId="9">#REF!</definedName>
    <definedName name="ROFT_2_4" localSheetId="2">#REF!</definedName>
    <definedName name="ROFT_2_4" localSheetId="8">#REF!</definedName>
    <definedName name="ROFT_2_4">#REF!</definedName>
    <definedName name="ROFT_2_5" localSheetId="3">#REF!</definedName>
    <definedName name="ROFT_2_5" localSheetId="9">#REF!</definedName>
    <definedName name="ROFT_2_5" localSheetId="2">#REF!</definedName>
    <definedName name="ROFT_2_5" localSheetId="8">#REF!</definedName>
    <definedName name="ROFT_2_5">#REF!</definedName>
    <definedName name="ROFT_3_1" localSheetId="3">#REF!</definedName>
    <definedName name="ROFT_3_1" localSheetId="9">#REF!</definedName>
    <definedName name="ROFT_3_1" localSheetId="2">#REF!</definedName>
    <definedName name="ROFT_3_1" localSheetId="8">#REF!</definedName>
    <definedName name="ROFT_3_1">#REF!</definedName>
    <definedName name="ROFT_3_2" localSheetId="3">#REF!</definedName>
    <definedName name="ROFT_3_2" localSheetId="9">#REF!</definedName>
    <definedName name="ROFT_3_2" localSheetId="2">#REF!</definedName>
    <definedName name="ROFT_3_2" localSheetId="8">#REF!</definedName>
    <definedName name="ROFT_3_2">#REF!</definedName>
    <definedName name="ROFT_3_3" localSheetId="3">#REF!</definedName>
    <definedName name="ROFT_3_3" localSheetId="9">#REF!</definedName>
    <definedName name="ROFT_3_3" localSheetId="2">#REF!</definedName>
    <definedName name="ROFT_3_3" localSheetId="8">#REF!</definedName>
    <definedName name="ROFT_3_3">#REF!</definedName>
    <definedName name="ROFT_3_4" localSheetId="3">#REF!</definedName>
    <definedName name="ROFT_3_4" localSheetId="9">#REF!</definedName>
    <definedName name="ROFT_3_4" localSheetId="2">#REF!</definedName>
    <definedName name="ROFT_3_4" localSheetId="8">#REF!</definedName>
    <definedName name="ROFT_3_4">#REF!</definedName>
    <definedName name="ROFT_3_5" localSheetId="3">#REF!</definedName>
    <definedName name="ROFT_3_5" localSheetId="9">#REF!</definedName>
    <definedName name="ROFT_3_5" localSheetId="2">#REF!</definedName>
    <definedName name="ROFT_3_5" localSheetId="8">#REF!</definedName>
    <definedName name="ROFT_3_5">#REF!</definedName>
    <definedName name="ROFT_4_1" localSheetId="3">#REF!</definedName>
    <definedName name="ROFT_4_1" localSheetId="9">#REF!</definedName>
    <definedName name="ROFT_4_1" localSheetId="2">#REF!</definedName>
    <definedName name="ROFT_4_1" localSheetId="8">#REF!</definedName>
    <definedName name="ROFT_4_1">#REF!</definedName>
    <definedName name="ROFT_4_2" localSheetId="3">#REF!</definedName>
    <definedName name="ROFT_4_2" localSheetId="9">#REF!</definedName>
    <definedName name="ROFT_4_2" localSheetId="2">#REF!</definedName>
    <definedName name="ROFT_4_2" localSheetId="8">#REF!</definedName>
    <definedName name="ROFT_4_2">#REF!</definedName>
    <definedName name="ROFT_4_3" localSheetId="3">#REF!</definedName>
    <definedName name="ROFT_4_3" localSheetId="9">#REF!</definedName>
    <definedName name="ROFT_4_3" localSheetId="2">#REF!</definedName>
    <definedName name="ROFT_4_3" localSheetId="8">#REF!</definedName>
    <definedName name="ROFT_4_3">#REF!</definedName>
    <definedName name="ROFT_4_4" localSheetId="3">#REF!</definedName>
    <definedName name="ROFT_4_4" localSheetId="9">#REF!</definedName>
    <definedName name="ROFT_4_4" localSheetId="2">#REF!</definedName>
    <definedName name="ROFT_4_4" localSheetId="8">#REF!</definedName>
    <definedName name="ROFT_4_4">#REF!</definedName>
    <definedName name="ROFT_4_5" localSheetId="3">#REF!</definedName>
    <definedName name="ROFT_4_5" localSheetId="9">#REF!</definedName>
    <definedName name="ROFT_4_5" localSheetId="2">#REF!</definedName>
    <definedName name="ROFT_4_5" localSheetId="8">#REF!</definedName>
    <definedName name="ROFT_4_5">#REF!</definedName>
    <definedName name="ROFT_final" localSheetId="3">#REF!</definedName>
    <definedName name="ROFT_final" localSheetId="9">#REF!</definedName>
    <definedName name="ROFT_final" localSheetId="2">#REF!</definedName>
    <definedName name="ROFT_final" localSheetId="8">#REF!</definedName>
    <definedName name="ROFT_final">#REF!</definedName>
    <definedName name="RPS_1" localSheetId="3">#REF!</definedName>
    <definedName name="RPS_1" localSheetId="9">#REF!</definedName>
    <definedName name="RPS_1" localSheetId="2">#REF!</definedName>
    <definedName name="RPS_1" localSheetId="8">#REF!</definedName>
    <definedName name="RPS_1">#REF!</definedName>
    <definedName name="RPS_2" localSheetId="3">#REF!</definedName>
    <definedName name="RPS_2" localSheetId="9">#REF!</definedName>
    <definedName name="RPS_2" localSheetId="2">#REF!</definedName>
    <definedName name="RPS_2" localSheetId="8">#REF!</definedName>
    <definedName name="RPS_2">#REF!</definedName>
    <definedName name="RPS_3" localSheetId="3">#REF!</definedName>
    <definedName name="RPS_3" localSheetId="9">#REF!</definedName>
    <definedName name="RPS_3" localSheetId="2">#REF!</definedName>
    <definedName name="RPS_3" localSheetId="8">#REF!</definedName>
    <definedName name="RPS_3">#REF!</definedName>
    <definedName name="RPS_4" localSheetId="3">#REF!</definedName>
    <definedName name="RPS_4" localSheetId="9">#REF!</definedName>
    <definedName name="RPS_4" localSheetId="2">#REF!</definedName>
    <definedName name="RPS_4" localSheetId="8">#REF!</definedName>
    <definedName name="RPS_4">#REF!</definedName>
    <definedName name="RPS_final" localSheetId="3">#REF!</definedName>
    <definedName name="RPS_final" localSheetId="9">#REF!</definedName>
    <definedName name="RPS_final" localSheetId="2">#REF!</definedName>
    <definedName name="RPS_final" localSheetId="8">#REF!</definedName>
    <definedName name="RPS_final">#REF!</definedName>
    <definedName name="RPST_1" localSheetId="3">#REF!</definedName>
    <definedName name="RPST_1" localSheetId="9">#REF!</definedName>
    <definedName name="RPST_1" localSheetId="2">#REF!</definedName>
    <definedName name="RPST_1" localSheetId="8">#REF!</definedName>
    <definedName name="RPST_1">#REF!</definedName>
    <definedName name="RPST_2" localSheetId="3">#REF!</definedName>
    <definedName name="RPST_2" localSheetId="9">#REF!</definedName>
    <definedName name="RPST_2" localSheetId="2">#REF!</definedName>
    <definedName name="RPST_2" localSheetId="8">#REF!</definedName>
    <definedName name="RPST_2">#REF!</definedName>
    <definedName name="RPST_3" localSheetId="3">#REF!</definedName>
    <definedName name="RPST_3" localSheetId="9">#REF!</definedName>
    <definedName name="RPST_3" localSheetId="2">#REF!</definedName>
    <definedName name="RPST_3" localSheetId="8">#REF!</definedName>
    <definedName name="RPST_3">#REF!</definedName>
    <definedName name="RPST_4" localSheetId="3">#REF!</definedName>
    <definedName name="RPST_4" localSheetId="9">#REF!</definedName>
    <definedName name="RPST_4" localSheetId="2">#REF!</definedName>
    <definedName name="RPST_4" localSheetId="8">#REF!</definedName>
    <definedName name="RPST_4">#REF!</definedName>
    <definedName name="RPST_final" localSheetId="3">#REF!</definedName>
    <definedName name="RPST_final" localSheetId="9">#REF!</definedName>
    <definedName name="RPST_final" localSheetId="2">#REF!</definedName>
    <definedName name="RPST_final" localSheetId="8">#REF!</definedName>
    <definedName name="RPST_final">#REF!</definedName>
    <definedName name="RT_1_1" localSheetId="3">#REF!</definedName>
    <definedName name="RT_1_1" localSheetId="9">#REF!</definedName>
    <definedName name="RT_1_1" localSheetId="2">#REF!</definedName>
    <definedName name="RT_1_1" localSheetId="8">#REF!</definedName>
    <definedName name="RT_1_1">#REF!</definedName>
    <definedName name="RT_1_2" localSheetId="3">#REF!</definedName>
    <definedName name="RT_1_2" localSheetId="9">#REF!</definedName>
    <definedName name="RT_1_2" localSheetId="2">#REF!</definedName>
    <definedName name="RT_1_2" localSheetId="8">#REF!</definedName>
    <definedName name="RT_1_2">#REF!</definedName>
    <definedName name="RT_1_3" localSheetId="3">#REF!</definedName>
    <definedName name="RT_1_3" localSheetId="9">#REF!</definedName>
    <definedName name="RT_1_3" localSheetId="2">#REF!</definedName>
    <definedName name="RT_1_3" localSheetId="8">#REF!</definedName>
    <definedName name="RT_1_3">#REF!</definedName>
    <definedName name="RT_2_1" localSheetId="3">#REF!</definedName>
    <definedName name="RT_2_1" localSheetId="9">#REF!</definedName>
    <definedName name="RT_2_1" localSheetId="2">#REF!</definedName>
    <definedName name="RT_2_1" localSheetId="8">#REF!</definedName>
    <definedName name="RT_2_1">#REF!</definedName>
    <definedName name="RT_2_2" localSheetId="3">#REF!</definedName>
    <definedName name="RT_2_2" localSheetId="9">#REF!</definedName>
    <definedName name="RT_2_2" localSheetId="2">#REF!</definedName>
    <definedName name="RT_2_2" localSheetId="8">#REF!</definedName>
    <definedName name="RT_2_2">#REF!</definedName>
    <definedName name="RT_2_3" localSheetId="3">#REF!</definedName>
    <definedName name="RT_2_3" localSheetId="9">#REF!</definedName>
    <definedName name="RT_2_3" localSheetId="2">#REF!</definedName>
    <definedName name="RT_2_3" localSheetId="8">#REF!</definedName>
    <definedName name="RT_2_3">#REF!</definedName>
    <definedName name="RT_3_1" localSheetId="3">#REF!</definedName>
    <definedName name="RT_3_1" localSheetId="9">#REF!</definedName>
    <definedName name="RT_3_1" localSheetId="2">#REF!</definedName>
    <definedName name="RT_3_1" localSheetId="8">#REF!</definedName>
    <definedName name="RT_3_1">#REF!</definedName>
    <definedName name="RT_3_2" localSheetId="3">#REF!</definedName>
    <definedName name="RT_3_2" localSheetId="9">#REF!</definedName>
    <definedName name="RT_3_2" localSheetId="2">#REF!</definedName>
    <definedName name="RT_3_2" localSheetId="8">#REF!</definedName>
    <definedName name="RT_3_2">#REF!</definedName>
    <definedName name="RT_3_3" localSheetId="3">#REF!</definedName>
    <definedName name="RT_3_3" localSheetId="9">#REF!</definedName>
    <definedName name="RT_3_3" localSheetId="2">#REF!</definedName>
    <definedName name="RT_3_3" localSheetId="8">#REF!</definedName>
    <definedName name="RT_3_3">#REF!</definedName>
    <definedName name="RT_4_1" localSheetId="3">#REF!</definedName>
    <definedName name="RT_4_1" localSheetId="9">#REF!</definedName>
    <definedName name="RT_4_1" localSheetId="2">#REF!</definedName>
    <definedName name="RT_4_1" localSheetId="8">#REF!</definedName>
    <definedName name="RT_4_1">#REF!</definedName>
    <definedName name="RT_4_2" localSheetId="3">#REF!</definedName>
    <definedName name="RT_4_2" localSheetId="9">#REF!</definedName>
    <definedName name="RT_4_2" localSheetId="2">#REF!</definedName>
    <definedName name="RT_4_2" localSheetId="8">#REF!</definedName>
    <definedName name="RT_4_2">#REF!</definedName>
    <definedName name="RT_4_3" localSheetId="3">#REF!</definedName>
    <definedName name="RT_4_3" localSheetId="9">#REF!</definedName>
    <definedName name="RT_4_3" localSheetId="2">#REF!</definedName>
    <definedName name="RT_4_3" localSheetId="8">#REF!</definedName>
    <definedName name="RT_4_3">#REF!</definedName>
    <definedName name="RT_final" localSheetId="3">#REF!</definedName>
    <definedName name="RT_final" localSheetId="9">#REF!</definedName>
    <definedName name="RT_final" localSheetId="2">#REF!</definedName>
    <definedName name="RT_final" localSheetId="8">#REF!</definedName>
    <definedName name="RT_final">#REF!</definedName>
    <definedName name="RT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" localSheetId="3">#REF!</definedName>
    <definedName name="s" localSheetId="9">#REF!</definedName>
    <definedName name="s" localSheetId="2">#REF!</definedName>
    <definedName name="s" localSheetId="8">#REF!</definedName>
    <definedName name="s">#REF!</definedName>
    <definedName name="saldo" localSheetId="3">#REF!</definedName>
    <definedName name="saldo" localSheetId="9">#REF!</definedName>
    <definedName name="saldo" localSheetId="2">#REF!</definedName>
    <definedName name="saldo" localSheetId="8">#REF!</definedName>
    <definedName name="saldo" localSheetId="5">#REF!</definedName>
    <definedName name="saldo" localSheetId="11">#REF!</definedName>
    <definedName name="saldo">#REF!</definedName>
    <definedName name="ss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ESTE" localSheetId="5">#REF!</definedName>
    <definedName name="TESTE" localSheetId="11">#REF!</definedName>
    <definedName name="TESTE">#REF!</definedName>
    <definedName name="Texto" localSheetId="3">#REF!</definedName>
    <definedName name="Texto" localSheetId="9">#REF!</definedName>
    <definedName name="Texto" localSheetId="10">#REF!</definedName>
    <definedName name="Texto" localSheetId="4">#REF!</definedName>
    <definedName name="Texto" localSheetId="2">#REF!</definedName>
    <definedName name="Texto" localSheetId="8">#REF!</definedName>
    <definedName name="Texto" localSheetId="5">#REF!</definedName>
    <definedName name="Texto" localSheetId="11">#REF!</definedName>
    <definedName name="Texto">#REF!</definedName>
    <definedName name="Trimestre" localSheetId="3">#REF!</definedName>
    <definedName name="Trimestre" localSheetId="9">#REF!</definedName>
    <definedName name="Trimestre" localSheetId="10">#REF!</definedName>
    <definedName name="Trimestre" localSheetId="4">#REF!</definedName>
    <definedName name="Trimestre" localSheetId="2">#REF!</definedName>
    <definedName name="Trimestre" localSheetId="8">#REF!</definedName>
    <definedName name="Trimestre" localSheetId="5">#REF!</definedName>
    <definedName name="Trimestre" localSheetId="11">#REF!</definedName>
    <definedName name="Trimestre">#REF!</definedName>
    <definedName name="TROCATO43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VM_1" localSheetId="5">#REF!</definedName>
    <definedName name="TVM_1" localSheetId="11">#REF!</definedName>
    <definedName name="TVM_1">#REF!</definedName>
    <definedName name="TVM_2" localSheetId="5">#REF!</definedName>
    <definedName name="TVM_2" localSheetId="11">#REF!</definedName>
    <definedName name="TVM_2">#REF!</definedName>
    <definedName name="TVM_3" localSheetId="5">#REF!</definedName>
    <definedName name="TVM_3" localSheetId="11">#REF!</definedName>
    <definedName name="TVM_3">#REF!</definedName>
    <definedName name="TVM_4" localSheetId="5">#REF!</definedName>
    <definedName name="TVM_4" localSheetId="11">#REF!</definedName>
    <definedName name="TVM_4">#REF!</definedName>
    <definedName name="TVM_final" localSheetId="5">#REF!</definedName>
    <definedName name="TVM_final" localSheetId="11">#REF!</definedName>
    <definedName name="TVM_final">#REF!</definedName>
    <definedName name="val" localSheetId="3">#REF!</definedName>
    <definedName name="val" localSheetId="9">#REF!</definedName>
    <definedName name="val" localSheetId="2">#REF!</definedName>
    <definedName name="val" localSheetId="8">#REF!</definedName>
    <definedName name="val" localSheetId="5">#REF!</definedName>
    <definedName name="val" localSheetId="11">#REF!</definedName>
    <definedName name="val">#REF!</definedName>
    <definedName name="Valor" localSheetId="3">#REF!</definedName>
    <definedName name="Valor" localSheetId="9">#REF!</definedName>
    <definedName name="Valor" localSheetId="2">#REF!</definedName>
    <definedName name="Valor" localSheetId="8">#REF!</definedName>
    <definedName name="Valor">#REF!</definedName>
    <definedName name="Value" localSheetId="3">#REF!</definedName>
    <definedName name="Value" localSheetId="9">#REF!</definedName>
    <definedName name="Value" localSheetId="10">#REF!</definedName>
    <definedName name="Value" localSheetId="4">#REF!</definedName>
    <definedName name="Value" localSheetId="2">#REF!</definedName>
    <definedName name="Value" localSheetId="8">#REF!</definedName>
    <definedName name="Value" localSheetId="5">#REF!</definedName>
    <definedName name="Value" localSheetId="11">#REF!</definedName>
    <definedName name="Value">#REF!</definedName>
    <definedName name="VPTVM_1" localSheetId="3">#REF!</definedName>
    <definedName name="VPTVM_1" localSheetId="9">#REF!</definedName>
    <definedName name="VPTVM_1" localSheetId="2">#REF!</definedName>
    <definedName name="VPTVM_1" localSheetId="8">#REF!</definedName>
    <definedName name="VPTVM_1">#REF!</definedName>
    <definedName name="VPTVM_2" localSheetId="3">#REF!</definedName>
    <definedName name="VPTVM_2" localSheetId="9">#REF!</definedName>
    <definedName name="VPTVM_2" localSheetId="2">#REF!</definedName>
    <definedName name="VPTVM_2" localSheetId="8">#REF!</definedName>
    <definedName name="VPTVM_2">#REF!</definedName>
    <definedName name="VPTVM_3" localSheetId="3">#REF!</definedName>
    <definedName name="VPTVM_3" localSheetId="9">#REF!</definedName>
    <definedName name="VPTVM_3" localSheetId="2">#REF!</definedName>
    <definedName name="VPTVM_3" localSheetId="8">#REF!</definedName>
    <definedName name="VPTVM_3">#REF!</definedName>
    <definedName name="VPTVM_4" localSheetId="3">#REF!</definedName>
    <definedName name="VPTVM_4" localSheetId="9">#REF!</definedName>
    <definedName name="VPTVM_4" localSheetId="2">#REF!</definedName>
    <definedName name="VPTVM_4" localSheetId="8">#REF!</definedName>
    <definedName name="VPTVM_4">#REF!</definedName>
    <definedName name="VPTVM_final" localSheetId="3">#REF!</definedName>
    <definedName name="VPTVM_final" localSheetId="9">#REF!</definedName>
    <definedName name="VPTVM_final" localSheetId="2">#REF!</definedName>
    <definedName name="VPTVM_final" localSheetId="8">#REF!</definedName>
    <definedName name="VPTVM_final">#REF!</definedName>
    <definedName name="wrn.BALANÇOS.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Z_34D0E506_8BA6_4F88_8A70_BCA7029CA28A_.wvu.Cols" localSheetId="3" hidden="1">BP!#REF!</definedName>
    <definedName name="Z_34D0E506_8BA6_4F88_8A70_BCA7029CA28A_.wvu.Cols" localSheetId="9" hidden="1">'BP_2009-2024'!$AI:$AI</definedName>
    <definedName name="Z_34D0E506_8BA6_4F88_8A70_BCA7029CA28A_.wvu.Rows" localSheetId="3" hidden="1">BP!#REF!,BP!#REF!</definedName>
    <definedName name="Z_34D0E506_8BA6_4F88_8A70_BCA7029CA28A_.wvu.Rows" localSheetId="9" hidden="1">'BP_2009-2024'!#REF!,'BP_2009-2024'!#REF!</definedName>
    <definedName name="Z_ABB0FA72_C000_4B62_BC30_6AD786CA3DDB_.wvu.Cols" localSheetId="3" hidden="1">BP!#REF!</definedName>
    <definedName name="Z_ABB0FA72_C000_4B62_BC30_6AD786CA3DDB_.wvu.Cols" localSheetId="9" hidden="1">'BP_2009-2024'!$AI:$AI</definedName>
    <definedName name="Z_ABB0FA72_C000_4B62_BC30_6AD786CA3DDB_.wvu.Rows" localSheetId="3" hidden="1">BP!#REF!,BP!#REF!</definedName>
    <definedName name="Z_ABB0FA72_C000_4B62_BC30_6AD786CA3DDB_.wvu.Rows" localSheetId="9" hidden="1">'BP_2009-2024'!#REF!,'BP_2009-2024'!#REF!</definedName>
    <definedName name="zz_CONSULTA_BALANCETE_ANALITICO_teste" localSheetId="3">#REF!</definedName>
    <definedName name="zz_CONSULTA_BALANCETE_ANALITICO_teste" localSheetId="9">#REF!</definedName>
    <definedName name="zz_CONSULTA_BALANCETE_ANALITICO_teste" localSheetId="5">#REF!</definedName>
    <definedName name="zz_CONSULTA_BALANCETE_ANALITICO_teste" localSheetId="11">#REF!</definedName>
    <definedName name="zz_CONSULTA_BALANCETE_ANALITICO_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8" i="5"/>
  <c r="D16" i="5" l="1"/>
  <c r="C16" i="5"/>
  <c r="C5" i="3" l="1"/>
  <c r="CP7" i="12" l="1"/>
  <c r="CO7" i="12"/>
  <c r="T14" i="12" l="1"/>
  <c r="T17" i="12" s="1"/>
  <c r="L14" i="12"/>
  <c r="L17" i="12" s="1"/>
  <c r="P9" i="12"/>
  <c r="P14" i="12" s="1"/>
  <c r="P17" i="12" s="1"/>
  <c r="AH7" i="12"/>
  <c r="AH9" i="12" s="1"/>
  <c r="AH14" i="12" s="1"/>
  <c r="AH17" i="12" s="1"/>
  <c r="AG7" i="12"/>
  <c r="AG9" i="12" s="1"/>
  <c r="AG14" i="12" s="1"/>
  <c r="AG17" i="12" s="1"/>
  <c r="AF7" i="12"/>
  <c r="AF9" i="12" s="1"/>
  <c r="AF14" i="12" s="1"/>
  <c r="AF17" i="12" s="1"/>
  <c r="AE7" i="12"/>
  <c r="AE9" i="12" s="1"/>
  <c r="AE14" i="12" s="1"/>
  <c r="AE17" i="12" s="1"/>
  <c r="AD7" i="12"/>
  <c r="AD9" i="12" s="1"/>
  <c r="AD14" i="12" s="1"/>
  <c r="AD17" i="12" s="1"/>
  <c r="AC7" i="12"/>
  <c r="AC9" i="12" s="1"/>
  <c r="AC14" i="12" s="1"/>
  <c r="AC17" i="12" s="1"/>
  <c r="AB7" i="12"/>
  <c r="AB9" i="12" s="1"/>
  <c r="AB14" i="12" s="1"/>
  <c r="AB17" i="12" s="1"/>
  <c r="AA7" i="12"/>
  <c r="AA9" i="12" s="1"/>
  <c r="AA14" i="12" s="1"/>
  <c r="AA17" i="12" s="1"/>
  <c r="Z7" i="12"/>
  <c r="Z9" i="12" s="1"/>
  <c r="Z14" i="12" s="1"/>
  <c r="Z17" i="12" s="1"/>
  <c r="Y7" i="12"/>
  <c r="Y9" i="12" s="1"/>
  <c r="Y14" i="12" s="1"/>
  <c r="Y17" i="12" s="1"/>
  <c r="X7" i="12"/>
  <c r="X9" i="12" s="1"/>
  <c r="X14" i="12" s="1"/>
  <c r="X17" i="12" s="1"/>
  <c r="W7" i="12"/>
  <c r="W9" i="12" s="1"/>
  <c r="W14" i="12" s="1"/>
  <c r="W17" i="12" s="1"/>
  <c r="V7" i="12"/>
  <c r="V9" i="12" s="1"/>
  <c r="V14" i="12" s="1"/>
  <c r="V17" i="12" s="1"/>
  <c r="U7" i="12"/>
  <c r="U9" i="12" s="1"/>
  <c r="U14" i="12" s="1"/>
  <c r="U17" i="12" s="1"/>
  <c r="T7" i="12"/>
  <c r="T9" i="12" s="1"/>
  <c r="S7" i="12"/>
  <c r="S9" i="12" s="1"/>
  <c r="S14" i="12" s="1"/>
  <c r="S17" i="12" s="1"/>
  <c r="R7" i="12"/>
  <c r="R9" i="12" s="1"/>
  <c r="R14" i="12" s="1"/>
  <c r="R17" i="12" s="1"/>
  <c r="Q7" i="12"/>
  <c r="Q9" i="12" s="1"/>
  <c r="Q14" i="12" s="1"/>
  <c r="Q17" i="12" s="1"/>
  <c r="P7" i="12"/>
  <c r="O7" i="12"/>
  <c r="O9" i="12" s="1"/>
  <c r="O14" i="12" s="1"/>
  <c r="O17" i="12" s="1"/>
  <c r="N7" i="12"/>
  <c r="N9" i="12" s="1"/>
  <c r="N14" i="12" s="1"/>
  <c r="N17" i="12" s="1"/>
  <c r="M7" i="12"/>
  <c r="M9" i="12" s="1"/>
  <c r="M14" i="12" s="1"/>
  <c r="M17" i="12" s="1"/>
  <c r="L7" i="12"/>
  <c r="L9" i="12" s="1"/>
  <c r="K7" i="12"/>
  <c r="K9" i="12" s="1"/>
  <c r="K14" i="12" s="1"/>
  <c r="K17" i="12" s="1"/>
  <c r="J7" i="12"/>
  <c r="J9" i="12" s="1"/>
  <c r="J14" i="12" s="1"/>
  <c r="J17" i="12" s="1"/>
  <c r="I7" i="12"/>
  <c r="I9" i="12" s="1"/>
  <c r="I14" i="12" s="1"/>
  <c r="I17" i="12" s="1"/>
  <c r="H7" i="12"/>
  <c r="H9" i="12" s="1"/>
  <c r="H14" i="12" s="1"/>
  <c r="H17" i="12" s="1"/>
  <c r="G7" i="12"/>
  <c r="G9" i="12" s="1"/>
  <c r="G14" i="12" s="1"/>
  <c r="G17" i="12" s="1"/>
  <c r="F7" i="12"/>
  <c r="F9" i="12" s="1"/>
  <c r="F14" i="12" s="1"/>
  <c r="F17" i="12" s="1"/>
  <c r="E7" i="12"/>
  <c r="E9" i="12" s="1"/>
  <c r="E14" i="12" s="1"/>
  <c r="E17" i="12" s="1"/>
  <c r="D7" i="12"/>
  <c r="D9" i="12" s="1"/>
  <c r="D14" i="12" s="1"/>
  <c r="D17" i="12" s="1"/>
  <c r="D10" i="6" l="1"/>
  <c r="C5" i="5" l="1"/>
  <c r="C7" i="3"/>
  <c r="C13" i="3" l="1"/>
  <c r="C15" i="3" s="1"/>
  <c r="D5" i="6" l="1"/>
  <c r="D6" i="6" s="1"/>
  <c r="D8" i="6" s="1"/>
  <c r="D7" i="6" l="1"/>
  <c r="D13" i="6" s="1"/>
  <c r="D9" i="6" l="1"/>
</calcChain>
</file>

<file path=xl/sharedStrings.xml><?xml version="1.0" encoding="utf-8"?>
<sst xmlns="http://schemas.openxmlformats.org/spreadsheetml/2006/main" count="841" uniqueCount="357">
  <si>
    <t>Séries Históricas</t>
  </si>
  <si>
    <t>1 - Indicadores</t>
  </si>
  <si>
    <t>2 - Demonstração do Resultado</t>
  </si>
  <si>
    <t>3 - Balanço Patrimonial</t>
  </si>
  <si>
    <t>4 - Carteira de Crédito e Repasses Interfinanceiros</t>
  </si>
  <si>
    <t>5 - Remuneração Acionista</t>
  </si>
  <si>
    <t/>
  </si>
  <si>
    <t>R$ milhões, exceto percentuais</t>
  </si>
  <si>
    <t>Indicadores</t>
  </si>
  <si>
    <t>Selected Financial Ratios</t>
  </si>
  <si>
    <t>1T/02</t>
  </si>
  <si>
    <t>1S/02</t>
  </si>
  <si>
    <t>9M/02</t>
  </si>
  <si>
    <t>1T/03</t>
  </si>
  <si>
    <t>1S/03</t>
  </si>
  <si>
    <t>9M/03</t>
  </si>
  <si>
    <t>1T/04</t>
  </si>
  <si>
    <t>1S/04</t>
  </si>
  <si>
    <t>9M/04</t>
  </si>
  <si>
    <t>1T/05</t>
  </si>
  <si>
    <t>1S/05</t>
  </si>
  <si>
    <t>9M/05</t>
  </si>
  <si>
    <t>1T/06</t>
  </si>
  <si>
    <t>1S/06</t>
  </si>
  <si>
    <t>9M/06</t>
  </si>
  <si>
    <t>1T/07</t>
  </si>
  <si>
    <t>1S/07</t>
  </si>
  <si>
    <t>9M/07</t>
  </si>
  <si>
    <t>1T/08</t>
  </si>
  <si>
    <t>1S/08</t>
  </si>
  <si>
    <t>9M/08</t>
  </si>
  <si>
    <t>1T/09</t>
  </si>
  <si>
    <t>1S/09</t>
  </si>
  <si>
    <t>9M/09</t>
  </si>
  <si>
    <t>1T/10</t>
  </si>
  <si>
    <t>1S/10</t>
  </si>
  <si>
    <t>9M/10</t>
  </si>
  <si>
    <t>1T/11</t>
  </si>
  <si>
    <t>1S/11</t>
  </si>
  <si>
    <t>9M/11</t>
  </si>
  <si>
    <t>1T/12</t>
  </si>
  <si>
    <t>1S/12</t>
  </si>
  <si>
    <t>9M/12</t>
  </si>
  <si>
    <t>1T/13</t>
  </si>
  <si>
    <t>1S/13</t>
  </si>
  <si>
    <t>9M/13</t>
  </si>
  <si>
    <t>1T/14</t>
  </si>
  <si>
    <t>1S/14</t>
  </si>
  <si>
    <t>9M/14</t>
  </si>
  <si>
    <t>1T/15</t>
  </si>
  <si>
    <t>1S/15</t>
  </si>
  <si>
    <t>9M/15</t>
  </si>
  <si>
    <t>1T/16</t>
  </si>
  <si>
    <t>1S/16</t>
  </si>
  <si>
    <t>9M/16</t>
  </si>
  <si>
    <t>1T/17</t>
  </si>
  <si>
    <t>1S/17</t>
  </si>
  <si>
    <t>9M/17</t>
  </si>
  <si>
    <t>1T/18</t>
  </si>
  <si>
    <t>1S/18</t>
  </si>
  <si>
    <t>9M/18</t>
  </si>
  <si>
    <t>1T/19</t>
  </si>
  <si>
    <t>1S/19</t>
  </si>
  <si>
    <t>9M/19</t>
  </si>
  <si>
    <t>1T/20</t>
  </si>
  <si>
    <t>1S/20</t>
  </si>
  <si>
    <t>9M/20</t>
  </si>
  <si>
    <t>Lucro (Prejuízo) Líquido</t>
  </si>
  <si>
    <t>Net Income</t>
  </si>
  <si>
    <t>Ativo Total</t>
  </si>
  <si>
    <t>Total Assets</t>
  </si>
  <si>
    <t>Patrimônio Líquido (PL)</t>
  </si>
  <si>
    <t>Shareholders' Equity</t>
  </si>
  <si>
    <t xml:space="preserve">Retorno sobre o Ativo (% a.a.) </t>
  </si>
  <si>
    <r>
      <t xml:space="preserve">Return over Assets (% py) </t>
    </r>
    <r>
      <rPr>
        <vertAlign val="superscript"/>
        <sz val="10"/>
        <color theme="1" tint="0.249977111117893"/>
        <rFont val="Optimum"/>
      </rPr>
      <t>1/</t>
    </r>
  </si>
  <si>
    <t xml:space="preserve">Retorno sobre PL (% a.a.) </t>
  </si>
  <si>
    <r>
      <t xml:space="preserve">Return over Equity (% py) </t>
    </r>
    <r>
      <rPr>
        <vertAlign val="superscript"/>
        <sz val="10"/>
        <color theme="1" tint="0.249977111117893"/>
        <rFont val="Optimum"/>
      </rPr>
      <t>1/</t>
    </r>
  </si>
  <si>
    <r>
      <t xml:space="preserve">Despesas Administrativas </t>
    </r>
    <r>
      <rPr>
        <vertAlign val="superscript"/>
        <sz val="9"/>
        <color theme="1" tint="0.249977111117893"/>
        <rFont val="Optimum"/>
      </rPr>
      <t>1/</t>
    </r>
  </si>
  <si>
    <t>Administrative Expenses</t>
  </si>
  <si>
    <r>
      <t>Índice de Eficiência (Despesas Administrativas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/ Ativo Total Médio) (% a.a.)</t>
    </r>
  </si>
  <si>
    <r>
      <t xml:space="preserve">Efficiency Index (Administrative Expenses </t>
    </r>
    <r>
      <rPr>
        <vertAlign val="superscript"/>
        <sz val="10"/>
        <color theme="1" tint="0.249977111117893"/>
        <rFont val="Optimum"/>
      </rPr>
      <t>2</t>
    </r>
    <r>
      <rPr>
        <sz val="10"/>
        <color theme="1" tint="0.249977111117893"/>
        <rFont val="Optimum"/>
      </rPr>
      <t xml:space="preserve"> / Total Assets average)(% py)</t>
    </r>
  </si>
  <si>
    <r>
      <t xml:space="preserve">Inadimplência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</si>
  <si>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PRC / Carteira Total </t>
    </r>
    <r>
      <rPr>
        <vertAlign val="superscript"/>
        <sz val="10"/>
        <color theme="1" tint="0.249977111117893"/>
        <rFont val="Optimum"/>
      </rPr>
      <t>2/</t>
    </r>
  </si>
  <si>
    <t>Patrimônio Líquido/Ativo Total (PL/AT)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</si>
  <si>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Inclui despesas de pessoal e administrativas.</t>
    </r>
  </si>
  <si>
    <r>
      <rPr>
        <vertAlign val="superscript"/>
        <sz val="10"/>
        <color rgb="FF404040"/>
        <rFont val="Optimum"/>
      </rPr>
      <t>2/</t>
    </r>
    <r>
      <rPr>
        <sz val="10"/>
        <color rgb="FF404040"/>
        <rFont val="Optimum"/>
      </rPr>
      <t xml:space="preserve"> Inclui operações de crédito e repasses interfinanceiros.</t>
    </r>
  </si>
  <si>
    <t>Demonstração do Resultado</t>
  </si>
  <si>
    <t>Net Income Statement</t>
  </si>
  <si>
    <t>(+) Receita com Operações de Crédito e Repasses</t>
  </si>
  <si>
    <t>(+) Income from Loans</t>
  </si>
  <si>
    <t>(+) Income from Securities</t>
  </si>
  <si>
    <t>(+) Resultado de Operações Vinculadas ao Tesouro Nacional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</si>
  <si>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Captação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</si>
  <si>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Interest Expenses</t>
    </r>
  </si>
  <si>
    <t>Produto da Intermediação Financeira</t>
  </si>
  <si>
    <t>Gross Income from Financial Intermediation</t>
  </si>
  <si>
    <t>(+/-) Provisão para Risco de Crédito (PRC)</t>
  </si>
  <si>
    <t>(+/-) Allowance for Losses on Loans</t>
  </si>
  <si>
    <t>Resultado da Intermediação Financeira</t>
  </si>
  <si>
    <t>Income from Financial Intermediation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</si>
  <si>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Pessoal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</si>
  <si>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Personnel Expenses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</si>
  <si>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Administrativas</t>
    </r>
  </si>
  <si>
    <t>( - ) Administrative Expenses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</si>
  <si>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Tributárias</t>
    </r>
  </si>
  <si>
    <t>( - ) Tax Expenses</t>
  </si>
  <si>
    <t>(+/-) Outras Despesas, líquidas</t>
  </si>
  <si>
    <t>(+/-) Other Expenses, net</t>
  </si>
  <si>
    <t xml:space="preserve">Resultado antes da Tributação </t>
  </si>
  <si>
    <t>Income before Taxes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</si>
  <si>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Tributos sobre o lucro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</si>
  <si>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Income Taxes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</si>
  <si>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Participação nos resultados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</si>
  <si>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Profit Sharing</t>
    </r>
  </si>
  <si>
    <t>Lucro Líquido</t>
  </si>
  <si>
    <t xml:space="preserve">Net Income  </t>
  </si>
  <si>
    <t>R$ milhões</t>
  </si>
  <si>
    <t>Balanço Patrimonial</t>
  </si>
  <si>
    <t>Financial Position</t>
  </si>
  <si>
    <t>31/mar</t>
  </si>
  <si>
    <t>30/jun</t>
  </si>
  <si>
    <t>30/set</t>
  </si>
  <si>
    <t>31/dez</t>
  </si>
  <si>
    <t>Disponibilidades</t>
  </si>
  <si>
    <t>Cash and Equivalents</t>
  </si>
  <si>
    <r>
      <t xml:space="preserve">Carteira de Crédito e Repasses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</si>
  <si>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Loan and Onlending Portfolio</t>
  </si>
  <si>
    <t>Direitos Vinculados ao TN</t>
  </si>
  <si>
    <t>Credit from the National Treasury</t>
  </si>
  <si>
    <t xml:space="preserve">Outros </t>
  </si>
  <si>
    <t>Others</t>
  </si>
  <si>
    <t>Mútuos BNDES</t>
  </si>
  <si>
    <t>National Treasury</t>
  </si>
  <si>
    <t>Outras Obrigações</t>
  </si>
  <si>
    <t>Other liabilities</t>
  </si>
  <si>
    <t>Patrimônio Líquido</t>
  </si>
  <si>
    <t xml:space="preserve">   - Capital Social</t>
  </si>
  <si>
    <t xml:space="preserve">   - Reservas de Lucros</t>
  </si>
  <si>
    <t xml:space="preserve">   - Ajustes de Avaliação Patrimonial</t>
  </si>
  <si>
    <t xml:space="preserve">   - Lucro/Prejuízos Acumulados</t>
  </si>
  <si>
    <t>Passivo Total</t>
  </si>
  <si>
    <t>Total Liabilities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</si>
  <si>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Líquida de provisão para risco de crédito.</t>
    </r>
  </si>
  <si>
    <t>Carteira de Crédito e Repasses Interfinanceiros</t>
  </si>
  <si>
    <t>Loan Portfolio and Interbank Onlendings</t>
  </si>
  <si>
    <t>1. Carteira de Operações de Crédito e Repasses Interfinanceiros</t>
  </si>
  <si>
    <t>1. Loan Portfolio and Interbank Onlendings</t>
  </si>
  <si>
    <t>Carteira bruta</t>
  </si>
  <si>
    <t xml:space="preserve">Loan Portfolio   </t>
  </si>
  <si>
    <t>Provisão para risco de crédito (PRC)</t>
  </si>
  <si>
    <t>Allowance for losses on loans</t>
  </si>
  <si>
    <t>Carteira líquida</t>
  </si>
  <si>
    <t>Loan Portfolio, net</t>
  </si>
  <si>
    <t>Carteira PSI</t>
  </si>
  <si>
    <t>Carteira PSI / Carteira Bruta</t>
  </si>
  <si>
    <t>1.1 Por vencimento</t>
  </si>
  <si>
    <t>1.1 By maturity date</t>
  </si>
  <si>
    <t xml:space="preserve">Curto prazo </t>
  </si>
  <si>
    <t>Short-term</t>
  </si>
  <si>
    <t xml:space="preserve">Longo prazo </t>
  </si>
  <si>
    <t>Long-term</t>
  </si>
  <si>
    <t xml:space="preserve">1.2 Por tipo de operação </t>
  </si>
  <si>
    <t>1.2 By operation type</t>
  </si>
  <si>
    <t>Operação direta (Operações de crédito)</t>
  </si>
  <si>
    <t>Direct operation (borrowing)</t>
  </si>
  <si>
    <t>Operação indireta (Repasses interfinanceiros)</t>
  </si>
  <si>
    <t>Indirect operation (onlending)</t>
  </si>
  <si>
    <t>1.3 Por setor público e privado</t>
  </si>
  <si>
    <t>1.3 By sector</t>
  </si>
  <si>
    <t>Público</t>
  </si>
  <si>
    <t>Public</t>
  </si>
  <si>
    <t>Privado</t>
  </si>
  <si>
    <t>Private</t>
  </si>
  <si>
    <t>1.4 Por adimplência</t>
  </si>
  <si>
    <t>1.5 By performance</t>
  </si>
  <si>
    <t>Créditos adimplentes</t>
  </si>
  <si>
    <t>Performing credits</t>
  </si>
  <si>
    <t>Provisão para risco de crédito (PRC) - adimplentes</t>
  </si>
  <si>
    <t>Créditos inadimplentes (atraso superior a 30 dias)</t>
  </si>
  <si>
    <t>Non-performing credits (overdue for more than 30 days)</t>
  </si>
  <si>
    <t>Atraso entre 31 e 90 dias</t>
  </si>
  <si>
    <t>Overdue 31 - 90 days</t>
  </si>
  <si>
    <t>Atraso superior a 90 dias</t>
  </si>
  <si>
    <t>Overdue superior to 90 days</t>
  </si>
  <si>
    <t>Provisão para risco de crédito (PRC) - inadimplentes</t>
  </si>
  <si>
    <t>1.5 Índice de cobertura</t>
  </si>
  <si>
    <t>1.6 Coverage ratio</t>
  </si>
  <si>
    <t>PRC / Créditos inadimplentes</t>
  </si>
  <si>
    <t>Allowance for losses on loans / Non-performing credits</t>
  </si>
  <si>
    <t>1.6 Índice de inadimplência</t>
  </si>
  <si>
    <t>1.7 Non-performing ratio</t>
  </si>
  <si>
    <t>Créditos inadimplentes (30 dias) / Carteira Bruta</t>
  </si>
  <si>
    <t>Non-performing credits (30 days) / Loan Portfolio</t>
  </si>
  <si>
    <t>Créditos inadimplentes (90 dias) / Carteira Bruta</t>
  </si>
  <si>
    <t>Non-performing credits (90 days) / Loan Portfolio</t>
  </si>
  <si>
    <t>Inadimplência (90 dias) - Operações Diretas</t>
  </si>
  <si>
    <t>Non-performing index (90 days) - Direct Loans</t>
  </si>
  <si>
    <t>1.7 Carteira por Nível de Risco</t>
  </si>
  <si>
    <t>1.8 Loan Portfolio per risk level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</si>
  <si>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</si>
  <si>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</si>
  <si>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</si>
  <si>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</si>
  <si>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</si>
  <si>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</si>
  <si>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</si>
  <si>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</si>
  <si>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</si>
  <si>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1.8 Provisão por Nível de Risco</t>
  </si>
  <si>
    <t>1.9 Allowance for losses on loans per risk level</t>
  </si>
  <si>
    <t>1.9 Por Setor</t>
  </si>
  <si>
    <t>2.0 By activity sector</t>
  </si>
  <si>
    <t>Agropecuária</t>
  </si>
  <si>
    <t>n/d</t>
  </si>
  <si>
    <t>Comércio e Serviços</t>
  </si>
  <si>
    <r>
      <rPr>
        <vertAlign val="superscript"/>
        <sz val="9"/>
        <rFont val="Optimum"/>
      </rPr>
      <t xml:space="preserve">1/  </t>
    </r>
    <r>
      <rPr>
        <sz val="9"/>
        <rFont val="Optimum"/>
      </rPr>
      <t>Excluding Loans whose guarantees are being honored by the Federal Government .</t>
    </r>
  </si>
  <si>
    <t>Comércio</t>
  </si>
  <si>
    <t>Construção</t>
  </si>
  <si>
    <t>Ativ imobil, profissional e adm</t>
  </si>
  <si>
    <t>Saúde e serv social</t>
  </si>
  <si>
    <t>Outros</t>
  </si>
  <si>
    <t>Indústria</t>
  </si>
  <si>
    <r>
      <t xml:space="preserve">Outros equip transporte </t>
    </r>
    <r>
      <rPr>
        <vertAlign val="superscript"/>
        <sz val="10"/>
        <color theme="1" tint="0.249977111117893"/>
        <rFont val="Optimum"/>
      </rPr>
      <t>1/</t>
    </r>
  </si>
  <si>
    <t>Produtos Alimentícios</t>
  </si>
  <si>
    <t>Coque, petróleo e combustível</t>
  </si>
  <si>
    <t>Borracha e plástico</t>
  </si>
  <si>
    <t>Celulose e papel</t>
  </si>
  <si>
    <t>Mineral não metálico</t>
  </si>
  <si>
    <t>Indústria Extrativa</t>
  </si>
  <si>
    <t>Máq, aparelho elétrico</t>
  </si>
  <si>
    <t>Máquinas e equipamentos</t>
  </si>
  <si>
    <t>Infraestrutura</t>
  </si>
  <si>
    <t>Transporte terrestre</t>
  </si>
  <si>
    <t>Ativ aux transporte e entrega</t>
  </si>
  <si>
    <t>Eletricidade e gás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</si>
  <si>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Inclui Exportação de Aeronaves (Operações diretas do Setor Aéreo)</t>
    </r>
  </si>
  <si>
    <t>Remuneração do Acionista</t>
  </si>
  <si>
    <t>Dividends Paid</t>
  </si>
  <si>
    <t>2016</t>
  </si>
  <si>
    <t>2017</t>
  </si>
  <si>
    <t>2018</t>
  </si>
  <si>
    <t>2019</t>
  </si>
  <si>
    <t xml:space="preserve"> Lucro (Prejuízo) Líquido</t>
  </si>
  <si>
    <t xml:space="preserve"> (+/-) Ajustes de Exercícios Anteriores</t>
  </si>
  <si>
    <t>Previous Years Adjustments</t>
  </si>
  <si>
    <t xml:space="preserve"> (-) Compensação de Prejuízos Acumulados</t>
  </si>
  <si>
    <t>Compensation of accumulated losses</t>
  </si>
  <si>
    <t xml:space="preserve"> (-) Constituição de Reservas</t>
  </si>
  <si>
    <t>Regulatory Reserves</t>
  </si>
  <si>
    <t>Lucro Disponível para Distribuição</t>
  </si>
  <si>
    <t xml:space="preserve">Income Available for Destination </t>
  </si>
  <si>
    <t>Dividendos Mínimos Obrigatórios</t>
  </si>
  <si>
    <t>Mandatory Dividends</t>
  </si>
  <si>
    <t>Dividendos Complementares</t>
  </si>
  <si>
    <t>Complementar Dividends</t>
  </si>
  <si>
    <t xml:space="preserve">% Lucro Disponível distribuído ao Acionista </t>
  </si>
  <si>
    <t xml:space="preserve">% Income Available paid to the Shareholder </t>
  </si>
  <si>
    <t>Constituição de Reservas não Regulatórias</t>
  </si>
  <si>
    <t>Not Regulatory Reserves</t>
  </si>
  <si>
    <t xml:space="preserve">   Futuro Aumento de Capital</t>
  </si>
  <si>
    <t xml:space="preserve">   Future Capital Increase</t>
  </si>
  <si>
    <t>Incorporação ao Capital</t>
  </si>
  <si>
    <t>Equity Incorporation</t>
  </si>
  <si>
    <t>% Destinação do Lucro Líquido</t>
  </si>
  <si>
    <t>% Income Destination</t>
  </si>
  <si>
    <t>2020</t>
  </si>
  <si>
    <t>1T/21</t>
  </si>
  <si>
    <t>1T21</t>
  </si>
  <si>
    <t>1S/21</t>
  </si>
  <si>
    <t>2T21</t>
  </si>
  <si>
    <t>9M/21</t>
  </si>
  <si>
    <t>3T21</t>
  </si>
  <si>
    <t>2021</t>
  </si>
  <si>
    <t>1T/22</t>
  </si>
  <si>
    <t>1T22</t>
  </si>
  <si>
    <t>2022</t>
  </si>
  <si>
    <t>1S/22</t>
  </si>
  <si>
    <t>2T22</t>
  </si>
  <si>
    <t>9M/22</t>
  </si>
  <si>
    <t>3T22</t>
  </si>
  <si>
    <t>1T/23</t>
  </si>
  <si>
    <t>1T23</t>
  </si>
  <si>
    <t>1S/23</t>
  </si>
  <si>
    <t>2T23</t>
  </si>
  <si>
    <t>9M/23</t>
  </si>
  <si>
    <t>3T23</t>
  </si>
  <si>
    <t>2023</t>
  </si>
  <si>
    <t>1T/24</t>
  </si>
  <si>
    <t>1T24</t>
  </si>
  <si>
    <t>2T24</t>
  </si>
  <si>
    <t>3T24</t>
  </si>
  <si>
    <t>1S/24</t>
  </si>
  <si>
    <t>9M/24</t>
  </si>
  <si>
    <t>2024</t>
  </si>
  <si>
    <t>4T24</t>
  </si>
  <si>
    <t>1T25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</si>
  <si>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O Efeito líquido de câmbio é apresentado na linha de Resultado com Títulos e Valores Mobiliários.</t>
    </r>
  </si>
  <si>
    <r>
      <t xml:space="preserve">(+) Resultado com Títulos e Valores Mobiliários </t>
    </r>
    <r>
      <rPr>
        <vertAlign val="superscript"/>
        <sz val="10"/>
        <color theme="1" tint="0.249977111117893"/>
        <rFont val="Optimum"/>
      </rPr>
      <t>1/</t>
    </r>
  </si>
  <si>
    <t>1 - Indicadores_2009-2024</t>
  </si>
  <si>
    <t>2 - Demonstração do Resultado_2009-2024</t>
  </si>
  <si>
    <t>3 - Balanço Patrimonial_2009-2024</t>
  </si>
  <si>
    <t>4 - Carteira de Crédito e Repasses Interfinanceiros_2009-2024</t>
  </si>
  <si>
    <t>5 - Remuneração Acionista_2009-2024</t>
  </si>
  <si>
    <t>6 - Séries Descontinuadas</t>
  </si>
  <si>
    <t>Títulos e Valores Mobiliários</t>
  </si>
  <si>
    <t>Operações de Crédito</t>
  </si>
  <si>
    <t>Repasses Interfinanceiros</t>
  </si>
  <si>
    <t>Capital Social</t>
  </si>
  <si>
    <t>Reservas de Lucros</t>
  </si>
  <si>
    <t>Ajustes de Avaliação Patrimonial</t>
  </si>
  <si>
    <t>Lucro/Prejuízos Acumulados</t>
  </si>
  <si>
    <t>Ativos Fiscais</t>
  </si>
  <si>
    <r>
      <t xml:space="preserve">Empréstimos e Repasses </t>
    </r>
    <r>
      <rPr>
        <sz val="9"/>
        <color theme="1" tint="0.249977111117893"/>
        <rFont val="Optimum"/>
      </rPr>
      <t>(Mútuos BNDES)</t>
    </r>
  </si>
  <si>
    <t>Fundos Financeiros e de Desenvolvimento</t>
  </si>
  <si>
    <t>Passivos Fiscais</t>
  </si>
  <si>
    <t>Outros Passivos</t>
  </si>
  <si>
    <t>1.1 Por vencimento (Carteira Líquida)</t>
  </si>
  <si>
    <t>1.2 Por tipo de operação (Carteira Bruta)</t>
  </si>
  <si>
    <t>1.3 Por setor público e privado (Carteira Bruta)</t>
  </si>
  <si>
    <t>Ativ financeira e seguro</t>
  </si>
  <si>
    <t>Produto de metal</t>
  </si>
  <si>
    <t>Telecomunicações</t>
  </si>
  <si>
    <t>Séries Descontinuadas</t>
  </si>
  <si>
    <t xml:space="preserve">  Informações Contábeis (BRGAAP) - Conforme Resolução CMN Nº 4.966/21</t>
  </si>
  <si>
    <t xml:space="preserve">     Receita com Operações de Crédito e Repasses</t>
  </si>
  <si>
    <t xml:space="preserve">     Despesas de Captação</t>
  </si>
  <si>
    <t xml:space="preserve">     Provisão para Risco de Crédito (PRC)</t>
  </si>
  <si>
    <t xml:space="preserve">     Despesas Tributárias</t>
  </si>
  <si>
    <t xml:space="preserve">     Tributos sobre o lucro</t>
  </si>
  <si>
    <t xml:space="preserve">     Participação nos resultados</t>
  </si>
  <si>
    <t xml:space="preserve">     Resultado com Participações Societárias</t>
  </si>
  <si>
    <t xml:space="preserve">     Despesas com Pessoal e Administrativas</t>
  </si>
  <si>
    <t xml:space="preserve">     Outras Despesas e Receitas Operacionais</t>
  </si>
  <si>
    <t>Outros Ativos</t>
  </si>
  <si>
    <t>1S25</t>
  </si>
  <si>
    <t>1.4 Por estágio (Carteira Bruta)</t>
  </si>
  <si>
    <t>Estágio 1</t>
  </si>
  <si>
    <t>Estágio 2</t>
  </si>
  <si>
    <t>Estágio 3</t>
  </si>
  <si>
    <t>1.5 Por estágio (Provisão para risco de crédito - PRC)</t>
  </si>
  <si>
    <r>
      <t xml:space="preserve">Inadimplência (30 dias)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</si>
  <si>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Inadimplência (90 dias) / Carteira Total </t>
    </r>
    <r>
      <rPr>
        <vertAlign val="superscript"/>
        <sz val="10"/>
        <color theme="1" tint="0.249977111117893"/>
        <rFont val="Optimum"/>
      </rPr>
      <t>2/</t>
    </r>
  </si>
  <si>
    <t>9M25</t>
  </si>
  <si>
    <t xml:space="preserve">     Receita com Títulos e Valores Mobiliários </t>
  </si>
  <si>
    <r>
      <t xml:space="preserve">Carteira de Crédito Expandida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</si>
  <si>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Outros Recebíveis</t>
  </si>
  <si>
    <t>1.7 Por Setor</t>
  </si>
  <si>
    <t>1T26</t>
  </si>
  <si>
    <r>
      <t xml:space="preserve">FINAME - Remuneração do Acionista 
</t>
    </r>
    <r>
      <rPr>
        <b/>
        <sz val="8"/>
        <color theme="0" tint="-4.9989318521683403E-2"/>
        <rFont val="Optimum"/>
      </rPr>
      <t>(R$ milhões, exceto percentuais)</t>
    </r>
  </si>
  <si>
    <r>
      <t xml:space="preserve">FINAME - Carteira de Crédito e Repasses Interfinanceiros 
</t>
    </r>
    <r>
      <rPr>
        <b/>
        <sz val="8"/>
        <color theme="0" tint="-4.9989318521683403E-2"/>
        <rFont val="Optimum"/>
      </rPr>
      <t>(R$ milhões, exceto percentuais)</t>
    </r>
  </si>
  <si>
    <r>
      <t xml:space="preserve">FINAME - Balanço Patrimonial
</t>
    </r>
    <r>
      <rPr>
        <b/>
        <sz val="8"/>
        <color theme="0" tint="-4.9989318521683403E-2"/>
        <rFont val="Optimum"/>
      </rPr>
      <t>R$ milhões</t>
    </r>
  </si>
  <si>
    <r>
      <t xml:space="preserve">FINAME - Demonstração do Resultado
</t>
    </r>
    <r>
      <rPr>
        <b/>
        <sz val="8"/>
        <color theme="0" tint="-4.9989318521683403E-2"/>
        <rFont val="Optimum"/>
      </rPr>
      <t>R$ milhões</t>
    </r>
  </si>
  <si>
    <r>
      <rPr>
        <vertAlign val="superscript"/>
        <sz val="8"/>
        <color rgb="FF404040"/>
        <rFont val="Optimum"/>
      </rPr>
      <t>1/</t>
    </r>
    <r>
      <rPr>
        <sz val="8"/>
        <color rgb="FF404040"/>
        <rFont val="Optimum"/>
      </rPr>
      <t xml:space="preserve"> Inclui despesas de pessoal e administrativas.</t>
    </r>
  </si>
  <si>
    <r>
      <rPr>
        <vertAlign val="superscript"/>
        <sz val="8"/>
        <color rgb="FF404040"/>
        <rFont val="Optimum"/>
      </rPr>
      <t>2/</t>
    </r>
    <r>
      <rPr>
        <sz val="8"/>
        <color rgb="FF404040"/>
        <rFont val="Optimum"/>
      </rPr>
      <t xml:space="preserve"> Inclui operações de crédito e repasses interfinanceiros.</t>
    </r>
  </si>
  <si>
    <r>
      <rPr>
        <vertAlign val="superscript"/>
        <sz val="8"/>
        <color theme="1" tint="0.249977111117893"/>
        <rFont val="Optimum"/>
      </rPr>
      <t>1/</t>
    </r>
    <r>
      <rPr>
        <sz val="8"/>
        <color theme="1" tint="0.249977111117893"/>
        <rFont val="Optimum"/>
      </rPr>
      <t xml:space="preserve"> Líquida de provisão para risco de crédito.</t>
    </r>
  </si>
  <si>
    <r>
      <rPr>
        <vertAlign val="superscript"/>
        <sz val="8"/>
        <color theme="1" tint="0.249977111117893"/>
        <rFont val="Optimum"/>
      </rPr>
      <t>1/</t>
    </r>
    <r>
      <rPr>
        <sz val="8"/>
        <color theme="1" tint="0.249977111117893"/>
        <rFont val="Optimum"/>
      </rPr>
      <t xml:space="preserve"> Inclui Exportação de Aeronaves (Operações diretas do Setor Aéreo)</t>
    </r>
  </si>
  <si>
    <r>
      <t xml:space="preserve">FINAME - Indicadores
</t>
    </r>
    <r>
      <rPr>
        <b/>
        <sz val="8"/>
        <color theme="0" tint="-4.9989318521683403E-2"/>
        <rFont val="Optimum"/>
      </rPr>
      <t>R$ milhões, exceto percentuais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</si>
</sst>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0.00%;[Red]\(0.00%\)"/>
    <numFmt numFmtId="167" formatCode="d/m/yy;@"/>
    <numFmt numFmtId="168" formatCode="_(* #,##0_);_(* \(#,##0\);_(* &quot;-&quot;_);_(@_)"/>
    <numFmt numFmtId="169" formatCode="#,##0_ ;[Red]\(#,##0\)"/>
    <numFmt numFmtId="170" formatCode="0.0"/>
    <numFmt numFmtId="171" formatCode="0.000%"/>
    <numFmt numFmtId="172" formatCode="0.0000%"/>
    <numFmt numFmtId="173" formatCode="_(* #,##0_);_(* \(#,##0\);_(* &quot;-&quot;??_);_(@_)"/>
    <numFmt numFmtId="174" formatCode="#,##0_ ;[Red]\-#,##0\ "/>
    <numFmt numFmtId="175" formatCode="0.0%"/>
    <numFmt numFmtId="176" formatCode="#,##0;\(#,##0\);\-"/>
    <numFmt numFmtId="177" formatCode="_([$€]* #,##0.00_);_([$€]* \(#,##0.00\);_([$€]* &quot;-&quot;??_);_(@_)"/>
    <numFmt numFmtId="178" formatCode="\\#,##0.00;[Red]&quot;-\&quot;#,##0.00"/>
    <numFmt numFmtId="179" formatCode="#,##0.0"/>
    <numFmt numFmtId="180" formatCode="&quot;Cr$&quot;\ #,##0_);[Red]\(&quot;Cr$&quot;\ #,##0\)"/>
    <numFmt numFmtId="181" formatCode="_([$€-2]* #,##0.00_);_([$€-2]* \(#,##0.00\);_([$€-2]* &quot;-&quot;??_)"/>
    <numFmt numFmtId="182" formatCode="&quot;Cr$&quot;#,##0.00_);[Red]\(&quot;Cr$&quot;#,##0.00\)"/>
    <numFmt numFmtId="183" formatCode="_(&quot;R$ &quot;* #,##0.00_);_(&quot;R$ &quot;* \(#,##0.00\);_(&quot;R$ &quot;* &quot;-&quot;??_);_(@_)"/>
    <numFmt numFmtId="184" formatCode="\$#,##0\ ;\(\$#,##0\)"/>
    <numFmt numFmtId="185" formatCode="0.000"/>
    <numFmt numFmtId="186" formatCode="General_)"/>
    <numFmt numFmtId="187" formatCode="_(* #,##0.0_);_(* \(#,##0.0\);_(* &quot;-&quot;??_);_(@_)"/>
    <numFmt numFmtId="188" formatCode="dd/mm/yy;@"/>
  </numFmts>
  <fonts count="1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Optimum"/>
    </font>
    <font>
      <b/>
      <u/>
      <sz val="16"/>
      <color rgb="FF009933"/>
      <name val="Optimum"/>
    </font>
    <font>
      <b/>
      <sz val="16"/>
      <color rgb="FF1E428B"/>
      <name val="Optimum"/>
    </font>
    <font>
      <sz val="10"/>
      <name val="Optimum"/>
    </font>
    <font>
      <sz val="10"/>
      <name val="Arial"/>
      <family val="2"/>
    </font>
    <font>
      <b/>
      <sz val="10"/>
      <color rgb="FF1E428B"/>
      <name val="Optimum"/>
    </font>
    <font>
      <b/>
      <sz val="10"/>
      <color rgb="FFFF0000"/>
      <name val="Optimum"/>
    </font>
    <font>
      <b/>
      <sz val="9"/>
      <color rgb="FF1E428B"/>
      <name val="Optimum"/>
    </font>
    <font>
      <sz val="10"/>
      <name val="Courier"/>
      <family val="3"/>
    </font>
    <font>
      <b/>
      <sz val="10"/>
      <color theme="0" tint="-4.9989318521683403E-2"/>
      <name val="Optimum"/>
    </font>
    <font>
      <sz val="10"/>
      <color theme="1" tint="0.249977111117893"/>
      <name val="Optimum"/>
    </font>
    <font>
      <b/>
      <sz val="10"/>
      <color rgb="FF404040"/>
      <name val="Optimum"/>
    </font>
    <font>
      <b/>
      <sz val="10"/>
      <name val="Optimum"/>
    </font>
    <font>
      <sz val="10"/>
      <color theme="1"/>
      <name val="Optimum"/>
    </font>
    <font>
      <b/>
      <sz val="10"/>
      <color theme="1"/>
      <name val="Optimum"/>
    </font>
    <font>
      <vertAlign val="superscript"/>
      <sz val="10"/>
      <color theme="1" tint="0.249977111117893"/>
      <name val="Optimum"/>
    </font>
    <font>
      <vertAlign val="superscript"/>
      <sz val="9"/>
      <color theme="1" tint="0.249977111117893"/>
      <name val="Optimum"/>
    </font>
    <font>
      <sz val="10"/>
      <color rgb="FF404040"/>
      <name val="Optimum"/>
    </font>
    <font>
      <vertAlign val="superscript"/>
      <sz val="10"/>
      <color rgb="FF404040"/>
      <name val="Optimum"/>
    </font>
    <font>
      <sz val="8"/>
      <name val="Optimum"/>
    </font>
    <font>
      <sz val="9"/>
      <color rgb="FF1E428B"/>
      <name val="Optimum"/>
    </font>
    <font>
      <b/>
      <sz val="10"/>
      <color theme="1" tint="0.249977111117893"/>
      <name val="Optimum"/>
    </font>
    <font>
      <sz val="10"/>
      <color theme="0" tint="-4.9989318521683403E-2"/>
      <name val="Optimum"/>
    </font>
    <font>
      <sz val="7"/>
      <color theme="1" tint="0.249977111117893"/>
      <name val="Optimum"/>
    </font>
    <font>
      <sz val="6"/>
      <color theme="1" tint="0.249977111117893"/>
      <name val="Optimum"/>
    </font>
    <font>
      <u/>
      <sz val="10"/>
      <color theme="1" tint="0.249977111117893"/>
      <name val="Optimum"/>
    </font>
    <font>
      <sz val="10"/>
      <color rgb="FFFF0000"/>
      <name val="Optimum"/>
    </font>
    <font>
      <sz val="9"/>
      <color theme="1" tint="0.249977111117893"/>
      <name val="Optimum"/>
    </font>
    <font>
      <sz val="8"/>
      <color theme="1" tint="0.249977111117893"/>
      <name val="Optimum"/>
    </font>
    <font>
      <sz val="10"/>
      <color theme="0"/>
      <name val="Optimum"/>
    </font>
    <font>
      <sz val="10"/>
      <color rgb="FF005287"/>
      <name val="Optimum"/>
    </font>
    <font>
      <sz val="9"/>
      <name val="Optimum"/>
    </font>
    <font>
      <vertAlign val="superscript"/>
      <sz val="9"/>
      <name val="Optimum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54"/>
      <name val="Verdana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2"/>
      <name val="Helv"/>
    </font>
    <font>
      <sz val="11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36"/>
      <name val="Courier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1"/>
      <color indexed="14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0"/>
      <color rgb="FFF2F2F2"/>
      <name val="Optimum"/>
    </font>
    <font>
      <sz val="10"/>
      <color rgb="FFF2F2F2"/>
      <name val="Optimum"/>
    </font>
    <font>
      <sz val="9"/>
      <color rgb="FF404040"/>
      <name val="Optimum"/>
    </font>
    <font>
      <sz val="10"/>
      <color rgb="FFFFFFFF"/>
      <name val="Optimum"/>
    </font>
    <font>
      <sz val="10"/>
      <color rgb="FF000000"/>
      <name val="Optimum"/>
    </font>
    <font>
      <b/>
      <sz val="10"/>
      <color rgb="FF000000"/>
      <name val="Optimum"/>
    </font>
    <font>
      <b/>
      <sz val="10"/>
      <name val="Arial"/>
      <family val="2"/>
    </font>
    <font>
      <b/>
      <sz val="13"/>
      <name val="Optimum"/>
    </font>
    <font>
      <b/>
      <sz val="13"/>
      <color rgb="FF1E428B"/>
      <name val="Optimum"/>
    </font>
    <font>
      <b/>
      <sz val="14"/>
      <name val="Optimum"/>
    </font>
    <font>
      <b/>
      <sz val="14"/>
      <color rgb="FF1E428B"/>
      <name val="Optimum"/>
    </font>
    <font>
      <sz val="8"/>
      <name val="Arial"/>
      <family val="2"/>
    </font>
    <font>
      <b/>
      <sz val="8"/>
      <color theme="0" tint="-4.9989318521683403E-2"/>
      <name val="Optimum"/>
    </font>
    <font>
      <sz val="8"/>
      <color rgb="FF404040"/>
      <name val="Optimum"/>
    </font>
    <font>
      <vertAlign val="superscript"/>
      <sz val="8"/>
      <color rgb="FF404040"/>
      <name val="Optimum"/>
    </font>
    <font>
      <vertAlign val="superscript"/>
      <sz val="8"/>
      <color theme="1" tint="0.249977111117893"/>
      <name val="Optimum"/>
    </font>
  </fonts>
  <fills count="1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528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6FB31A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rgb="FFADADA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FF"/>
        <bgColor rgb="FF000000"/>
      </patternFill>
    </fill>
    <fill>
      <patternFill patternType="solid">
        <fgColor rgb="FF005287"/>
        <bgColor rgb="FF000000"/>
      </patternFill>
    </fill>
    <fill>
      <patternFill patternType="solid">
        <fgColor rgb="FF009933"/>
        <bgColor rgb="FF000000"/>
      </patternFill>
    </fill>
    <fill>
      <patternFill patternType="solid">
        <fgColor rgb="FFF2F2F2"/>
        <bgColor rgb="FF000000"/>
      </patternFill>
    </fill>
    <fill>
      <gradientFill degree="90">
        <stop position="0">
          <color rgb="FFFFFFFF"/>
        </stop>
        <stop position="1">
          <color rgb="FFF1F1F1"/>
        </stop>
      </gradientFill>
    </fill>
    <fill>
      <gradientFill degree="90">
        <stop position="0">
          <color rgb="FFF1F1F1"/>
        </stop>
        <stop position="1">
          <color rgb="FFD9D9D9"/>
        </stop>
      </gradientFill>
    </fill>
    <fill>
      <patternFill patternType="solid">
        <fgColor rgb="FF6FB31A"/>
        <bgColor rgb="FF000000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/>
      <bottom style="medium">
        <color rgb="FF00528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rgb="FF005287"/>
      </left>
      <right/>
      <top/>
      <bottom/>
      <diagonal/>
    </border>
    <border>
      <left style="thin">
        <color rgb="FF005287"/>
      </left>
      <right/>
      <top/>
      <bottom style="thin">
        <color rgb="FF005287"/>
      </bottom>
      <diagonal/>
    </border>
    <border>
      <left/>
      <right/>
      <top/>
      <bottom style="thin">
        <color rgb="FF005287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4.9989318521683403E-2"/>
      </right>
      <top style="medium">
        <color theme="0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</borders>
  <cellStyleXfs count="2104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177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177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177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177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177" fontId="53" fillId="4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177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177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177" fontId="53" fillId="60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5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177" fontId="55" fillId="44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177" fontId="55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177" fontId="55" fillId="59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177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17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57" borderId="0" applyNumberFormat="0" applyBorder="0" applyAlignment="0" applyProtection="0"/>
    <xf numFmtId="0" fontId="17" fillId="12" borderId="0" applyNumberFormat="0" applyBorder="0" applyAlignment="0" applyProtection="0"/>
    <xf numFmtId="0" fontId="56" fillId="57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7" fillId="16" borderId="0" applyNumberFormat="0" applyBorder="0" applyAlignment="0" applyProtection="0"/>
    <xf numFmtId="0" fontId="56" fillId="53" borderId="0" applyNumberFormat="0" applyBorder="0" applyAlignment="0" applyProtection="0"/>
    <xf numFmtId="0" fontId="56" fillId="66" borderId="0" applyNumberFormat="0" applyBorder="0" applyAlignment="0" applyProtection="0"/>
    <xf numFmtId="0" fontId="17" fillId="16" borderId="0" applyNumberFormat="0" applyBorder="0" applyAlignment="0" applyProtection="0"/>
    <xf numFmtId="0" fontId="56" fillId="66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17" fillId="20" borderId="0" applyNumberFormat="0" applyBorder="0" applyAlignment="0" applyProtection="0"/>
    <xf numFmtId="0" fontId="56" fillId="61" borderId="0" applyNumberFormat="0" applyBorder="0" applyAlignment="0" applyProtection="0"/>
    <xf numFmtId="0" fontId="56" fillId="63" borderId="0" applyNumberFormat="0" applyBorder="0" applyAlignment="0" applyProtection="0"/>
    <xf numFmtId="0" fontId="17" fillId="20" borderId="0" applyNumberFormat="0" applyBorder="0" applyAlignment="0" applyProtection="0"/>
    <xf numFmtId="0" fontId="56" fillId="63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17" fillId="24" borderId="0" applyNumberFormat="0" applyBorder="0" applyAlignment="0" applyProtection="0"/>
    <xf numFmtId="0" fontId="56" fillId="67" borderId="0" applyNumberFormat="0" applyBorder="0" applyAlignment="0" applyProtection="0"/>
    <xf numFmtId="0" fontId="56" fillId="52" borderId="0" applyNumberFormat="0" applyBorder="0" applyAlignment="0" applyProtection="0"/>
    <xf numFmtId="0" fontId="17" fillId="24" borderId="0" applyNumberFormat="0" applyBorder="0" applyAlignment="0" applyProtection="0"/>
    <xf numFmtId="0" fontId="56" fillId="52" borderId="0" applyNumberFormat="0" applyBorder="0" applyAlignment="0" applyProtection="0"/>
    <xf numFmtId="0" fontId="56" fillId="68" borderId="0" applyNumberFormat="0" applyBorder="0" applyAlignment="0" applyProtection="0"/>
    <xf numFmtId="0" fontId="56" fillId="68" borderId="0" applyNumberFormat="0" applyBorder="0" applyAlignment="0" applyProtection="0"/>
    <xf numFmtId="0" fontId="17" fillId="28" borderId="0" applyNumberFormat="0" applyBorder="0" applyAlignment="0" applyProtection="0"/>
    <xf numFmtId="0" fontId="56" fillId="68" borderId="0" applyNumberFormat="0" applyBorder="0" applyAlignment="0" applyProtection="0"/>
    <xf numFmtId="0" fontId="56" fillId="57" borderId="0" applyNumberFormat="0" applyBorder="0" applyAlignment="0" applyProtection="0"/>
    <xf numFmtId="0" fontId="17" fillId="28" borderId="0" applyNumberFormat="0" applyBorder="0" applyAlignment="0" applyProtection="0"/>
    <xf numFmtId="0" fontId="56" fillId="57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17" fillId="32" borderId="0" applyNumberFormat="0" applyBorder="0" applyAlignment="0" applyProtection="0"/>
    <xf numFmtId="0" fontId="56" fillId="69" borderId="0" applyNumberFormat="0" applyBorder="0" applyAlignment="0" applyProtection="0"/>
    <xf numFmtId="0" fontId="56" fillId="53" borderId="0" applyNumberFormat="0" applyBorder="0" applyAlignment="0" applyProtection="0"/>
    <xf numFmtId="0" fontId="17" fillId="32" borderId="0" applyNumberFormat="0" applyBorder="0" applyAlignment="0" applyProtection="0"/>
    <xf numFmtId="0" fontId="56" fillId="53" borderId="0" applyNumberFormat="0" applyBorder="0" applyAlignment="0" applyProtection="0"/>
    <xf numFmtId="37" fontId="22" fillId="0" borderId="0"/>
    <xf numFmtId="37" fontId="22" fillId="0" borderId="0"/>
    <xf numFmtId="0" fontId="56" fillId="7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177" fontId="54" fillId="71" borderId="0" applyNumberFormat="0" applyBorder="0" applyAlignment="0" applyProtection="0"/>
    <xf numFmtId="0" fontId="54" fillId="72" borderId="0" applyNumberFormat="0" applyBorder="0" applyAlignment="0" applyProtection="0"/>
    <xf numFmtId="0" fontId="54" fillId="72" borderId="0" applyNumberFormat="0" applyBorder="0" applyAlignment="0" applyProtection="0"/>
    <xf numFmtId="177" fontId="54" fillId="72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177" fontId="56" fillId="70" borderId="0" applyNumberFormat="0" applyBorder="0" applyAlignment="0" applyProtection="0"/>
    <xf numFmtId="0" fontId="56" fillId="74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76" borderId="0" applyNumberFormat="0" applyBorder="0" applyAlignment="0" applyProtection="0"/>
    <xf numFmtId="0" fontId="54" fillId="76" borderId="0" applyNumberFormat="0" applyBorder="0" applyAlignment="0" applyProtection="0"/>
    <xf numFmtId="177" fontId="54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177" fontId="56" fillId="77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177" fontId="56" fillId="74" borderId="0" applyNumberFormat="0" applyBorder="0" applyAlignment="0" applyProtection="0"/>
    <xf numFmtId="0" fontId="56" fillId="78" borderId="0" applyNumberFormat="0" applyBorder="0" applyAlignment="0" applyProtection="0"/>
    <xf numFmtId="0" fontId="54" fillId="79" borderId="0" applyNumberFormat="0" applyBorder="0" applyAlignment="0" applyProtection="0"/>
    <xf numFmtId="0" fontId="54" fillId="79" borderId="0" applyNumberFormat="0" applyBorder="0" applyAlignment="0" applyProtection="0"/>
    <xf numFmtId="177" fontId="54" fillId="79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77" fontId="56" fillId="81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77" fontId="56" fillId="78" borderId="0" applyNumberFormat="0" applyBorder="0" applyAlignment="0" applyProtection="0"/>
    <xf numFmtId="0" fontId="56" fillId="82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177" fontId="54" fillId="83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177" fontId="56" fillId="76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177" fontId="56" fillId="82" borderId="0" applyNumberFormat="0" applyBorder="0" applyAlignment="0" applyProtection="0"/>
    <xf numFmtId="0" fontId="56" fillId="73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177" fontId="54" fillId="84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177" fontId="54" fillId="85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86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177" fontId="54" fillId="87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177" fontId="54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89" borderId="0" applyNumberFormat="0" applyBorder="0" applyAlignment="0" applyProtection="0"/>
    <xf numFmtId="177" fontId="56" fillId="89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177" fontId="56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177" fontId="57" fillId="87" borderId="0" applyNumberFormat="0" applyBorder="0" applyAlignment="0" applyProtection="0"/>
    <xf numFmtId="0" fontId="58" fillId="54" borderId="0" applyNumberFormat="0" applyBorder="0" applyAlignment="0" applyProtection="0"/>
    <xf numFmtId="177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58" fillId="54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8" fillId="54" borderId="0" applyNumberFormat="0" applyBorder="0" applyAlignment="0" applyProtection="0"/>
    <xf numFmtId="0" fontId="58" fillId="57" borderId="0" applyNumberFormat="0" applyBorder="0" applyAlignment="0" applyProtection="0"/>
    <xf numFmtId="0" fontId="54" fillId="80" borderId="0" applyNumberFormat="0" applyBorder="0" applyAlignment="0" applyProtection="0"/>
    <xf numFmtId="0" fontId="5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177" fontId="60" fillId="90" borderId="26" applyNumberFormat="0" applyAlignment="0" applyProtection="0"/>
    <xf numFmtId="0" fontId="11" fillId="6" borderId="4" applyNumberFormat="0" applyAlignment="0" applyProtection="0"/>
    <xf numFmtId="0" fontId="61" fillId="49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58" fillId="0" borderId="30" applyNumberFormat="0" applyFill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4" fillId="0" borderId="29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64" fillId="0" borderId="29" applyNumberFormat="0" applyFill="0" applyAlignment="0" applyProtection="0"/>
    <xf numFmtId="0" fontId="58" fillId="0" borderId="30" applyNumberFormat="0" applyFill="0" applyAlignment="0" applyProtection="0"/>
    <xf numFmtId="0" fontId="63" fillId="82" borderId="28" applyNumberFormat="0" applyAlignment="0" applyProtection="0"/>
    <xf numFmtId="0" fontId="63" fillId="82" borderId="28" applyNumberFormat="0" applyAlignment="0" applyProtection="0"/>
    <xf numFmtId="177" fontId="63" fillId="82" borderId="28" applyNumberFormat="0" applyAlignment="0" applyProtection="0"/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0" fontId="22" fillId="35" borderId="0"/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4" fontId="22" fillId="0" borderId="0" applyFont="0" applyFill="0" applyBorder="0" applyAlignment="0" applyProtection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9" fillId="95" borderId="0" applyNumberFormat="0" applyBorder="0" applyAlignment="0" applyProtection="0"/>
    <xf numFmtId="0" fontId="69" fillId="95" borderId="0" applyNumberFormat="0" applyBorder="0" applyAlignment="0" applyProtection="0"/>
    <xf numFmtId="177" fontId="69" fillId="95" borderId="0" applyNumberFormat="0" applyBorder="0" applyAlignment="0" applyProtection="0"/>
    <xf numFmtId="0" fontId="69" fillId="96" borderId="0" applyNumberFormat="0" applyBorder="0" applyAlignment="0" applyProtection="0"/>
    <xf numFmtId="0" fontId="69" fillId="96" borderId="0" applyNumberFormat="0" applyBorder="0" applyAlignment="0" applyProtection="0"/>
    <xf numFmtId="177" fontId="69" fillId="96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177" fontId="69" fillId="97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70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98" borderId="0" applyNumberFormat="0" applyBorder="0" applyAlignment="0" applyProtection="0"/>
    <xf numFmtId="0" fontId="56" fillId="99" borderId="0" applyNumberFormat="0" applyBorder="0" applyAlignment="0" applyProtection="0"/>
    <xf numFmtId="0" fontId="56" fillId="70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74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100" borderId="0" applyNumberFormat="0" applyBorder="0" applyAlignment="0" applyProtection="0"/>
    <xf numFmtId="0" fontId="56" fillId="66" borderId="0" applyNumberFormat="0" applyBorder="0" applyAlignment="0" applyProtection="0"/>
    <xf numFmtId="0" fontId="56" fillId="74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78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58" borderId="0" applyNumberFormat="0" applyBorder="0" applyAlignment="0" applyProtection="0"/>
    <xf numFmtId="0" fontId="56" fillId="63" borderId="0" applyNumberFormat="0" applyBorder="0" applyAlignment="0" applyProtection="0"/>
    <xf numFmtId="0" fontId="56" fillId="78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82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67" borderId="0" applyNumberFormat="0" applyBorder="0" applyAlignment="0" applyProtection="0"/>
    <xf numFmtId="0" fontId="56" fillId="60" borderId="0" applyNumberFormat="0" applyBorder="0" applyAlignment="0" applyProtection="0"/>
    <xf numFmtId="0" fontId="56" fillId="82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73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68" borderId="0" applyNumberFormat="0" applyBorder="0" applyAlignment="0" applyProtection="0"/>
    <xf numFmtId="0" fontId="56" fillId="73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86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100" borderId="0" applyNumberFormat="0" applyBorder="0" applyAlignment="0" applyProtection="0"/>
    <xf numFmtId="0" fontId="56" fillId="86" borderId="0" applyNumberFormat="0" applyBorder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1" fillId="88" borderId="26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177" fontId="71" fillId="88" borderId="26" applyNumberFormat="0" applyAlignment="0" applyProtection="0"/>
    <xf numFmtId="0" fontId="9" fillId="5" borderId="4" applyNumberFormat="0" applyAlignment="0" applyProtection="0"/>
    <xf numFmtId="0" fontId="70" fillId="48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2" fillId="0" borderId="0" applyNumberFormat="0" applyFill="0" applyBorder="0" applyAlignment="0" applyProtection="0"/>
    <xf numFmtId="0" fontId="2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3" fontId="28" fillId="101" borderId="0" applyBorder="0">
      <alignment vertical="center"/>
    </xf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74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2" fillId="0" borderId="32" applyNumberFormat="0" applyAlignment="0" applyProtection="0"/>
    <xf numFmtId="0" fontId="52" fillId="0" borderId="33">
      <alignment horizontal="left" vertical="center"/>
    </xf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177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6" fillId="0" borderId="35" applyNumberFormat="0" applyFill="0" applyAlignment="0" applyProtection="0"/>
    <xf numFmtId="177" fontId="76" fillId="0" borderId="35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177" fontId="77" fillId="0" borderId="36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57" fillId="87" borderId="0" applyNumberFormat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83" fillId="52" borderId="0" applyNumberFormat="0" applyBorder="0" applyAlignment="0" applyProtection="0"/>
    <xf numFmtId="0" fontId="83" fillId="56" borderId="0" applyNumberFormat="0" applyBorder="0" applyAlignment="0" applyProtection="0"/>
    <xf numFmtId="0" fontId="57" fillId="87" borderId="0" applyNumberFormat="0" applyBorder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49" borderId="27" applyNumberFormat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177" fontId="58" fillId="0" borderId="30" applyNumberFormat="0" applyFill="0" applyAlignment="0" applyProtection="0"/>
    <xf numFmtId="182" fontId="84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85" fillId="62" borderId="0" applyNumberFormat="0" applyBorder="0" applyAlignment="0" applyProtection="0"/>
    <xf numFmtId="177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5" fillId="62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85" fillId="62" borderId="0" applyNumberFormat="0" applyBorder="0" applyAlignment="0" applyProtection="0"/>
    <xf numFmtId="0" fontId="86" fillId="62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37" fontId="22" fillId="0" borderId="0"/>
    <xf numFmtId="185" fontId="22" fillId="0" borderId="0"/>
    <xf numFmtId="0" fontId="87" fillId="43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8" fillId="0" borderId="0"/>
    <xf numFmtId="0" fontId="89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0" fontId="87" fillId="43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90" fillId="0" borderId="0"/>
    <xf numFmtId="0" fontId="54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186" fontId="26" fillId="0" borderId="0"/>
    <xf numFmtId="0" fontId="22" fillId="0" borderId="0"/>
    <xf numFmtId="0" fontId="87" fillId="43" borderId="0"/>
    <xf numFmtId="186" fontId="2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2" fillId="0" borderId="0"/>
    <xf numFmtId="177" fontId="87" fillId="43" borderId="0"/>
    <xf numFmtId="0" fontId="87" fillId="43" borderId="0"/>
    <xf numFmtId="0" fontId="22" fillId="0" borderId="0"/>
    <xf numFmtId="0" fontId="87" fillId="43" borderId="0"/>
    <xf numFmtId="0" fontId="22" fillId="0" borderId="0"/>
    <xf numFmtId="0" fontId="26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87" fillId="43" borderId="0"/>
    <xf numFmtId="0" fontId="87" fillId="43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2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>
      <alignment vertical="center"/>
    </xf>
    <xf numFmtId="0" fontId="54" fillId="0" borderId="0"/>
    <xf numFmtId="177" fontId="87" fillId="43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7" fillId="43" borderId="0"/>
    <xf numFmtId="0" fontId="22" fillId="0" borderId="0"/>
    <xf numFmtId="0" fontId="22" fillId="0" borderId="0"/>
    <xf numFmtId="0" fontId="22" fillId="0" borderId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87" fillId="87" borderId="26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49" borderId="38" applyNumberFormat="0" applyAlignment="0" applyProtection="0"/>
    <xf numFmtId="177" fontId="91" fillId="90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177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177" fontId="91" fillId="90" borderId="38" applyNumberFormat="0" applyAlignment="0" applyProtection="0"/>
    <xf numFmtId="0" fontId="10" fillId="6" borderId="5" applyNumberFormat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177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177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177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177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177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177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177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177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177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75" fillId="0" borderId="34" applyNumberFormat="0" applyFill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3" fillId="0" borderId="1" applyNumberFormat="0" applyFill="0" applyAlignment="0" applyProtection="0"/>
    <xf numFmtId="0" fontId="102" fillId="0" borderId="43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102" fillId="0" borderId="43" applyNumberFormat="0" applyFill="0" applyAlignment="0" applyProtection="0"/>
    <xf numFmtId="0" fontId="75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76" fillId="0" borderId="3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76" fillId="0" borderId="35" applyNumberFormat="0" applyFill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4" fillId="0" borderId="2" applyNumberFormat="0" applyFill="0" applyAlignment="0" applyProtection="0"/>
    <xf numFmtId="0" fontId="104" fillId="0" borderId="4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104" fillId="0" borderId="45" applyNumberFormat="0" applyFill="0" applyAlignment="0" applyProtection="0"/>
    <xf numFmtId="0" fontId="76" fillId="0" borderId="35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77" fillId="0" borderId="36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5" fillId="0" borderId="3" applyNumberFormat="0" applyFill="0" applyAlignment="0" applyProtection="0"/>
    <xf numFmtId="0" fontId="105" fillId="0" borderId="47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105" fillId="0" borderId="47" applyNumberFormat="0" applyFill="0" applyAlignment="0" applyProtection="0"/>
    <xf numFmtId="0" fontId="77" fillId="0" borderId="36" applyNumberFormat="0" applyFill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177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177" fontId="69" fillId="0" borderId="50" applyNumberFormat="0" applyFill="0" applyAlignment="0" applyProtection="0"/>
    <xf numFmtId="0" fontId="16" fillId="0" borderId="9" applyNumberFormat="0" applyFill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10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8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7" fontId="100" fillId="0" borderId="0" applyNumberFormat="0" applyFill="0" applyBorder="0" applyAlignment="0" applyProtection="0"/>
  </cellStyleXfs>
  <cellXfs count="339">
    <xf numFmtId="0" fontId="0" fillId="0" borderId="0" xfId="0"/>
    <xf numFmtId="0" fontId="18" fillId="3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166" fontId="21" fillId="33" borderId="0" xfId="0" applyNumberFormat="1" applyFont="1" applyFill="1" applyAlignment="1">
      <alignment horizontal="center" vertical="center"/>
    </xf>
    <xf numFmtId="166" fontId="21" fillId="33" borderId="0" xfId="0" quotePrefix="1" applyNumberFormat="1" applyFont="1" applyFill="1" applyAlignment="1">
      <alignment horizontal="left" vertical="center"/>
    </xf>
    <xf numFmtId="165" fontId="21" fillId="33" borderId="0" xfId="1" applyFont="1" applyFill="1" applyBorder="1" applyAlignment="1">
      <alignment horizontal="center" vertical="center"/>
    </xf>
    <xf numFmtId="0" fontId="23" fillId="33" borderId="0" xfId="0" applyFont="1" applyFill="1" applyAlignment="1" applyProtection="1">
      <alignment horizontal="right"/>
      <protection hidden="1"/>
    </xf>
    <xf numFmtId="0" fontId="24" fillId="33" borderId="0" xfId="0" applyFont="1" applyFill="1" applyAlignment="1" applyProtection="1">
      <alignment horizontal="right" vertical="top"/>
      <protection hidden="1"/>
    </xf>
    <xf numFmtId="0" fontId="25" fillId="33" borderId="0" xfId="0" applyFont="1" applyFill="1" applyAlignment="1" applyProtection="1">
      <alignment horizontal="right"/>
      <protection hidden="1"/>
    </xf>
    <xf numFmtId="167" fontId="27" fillId="34" borderId="10" xfId="3" quotePrefix="1" applyNumberFormat="1" applyFont="1" applyFill="1" applyBorder="1" applyAlignment="1">
      <alignment horizontal="center" vertical="center"/>
    </xf>
    <xf numFmtId="167" fontId="27" fillId="34" borderId="0" xfId="3" quotePrefix="1" applyNumberFormat="1" applyFont="1" applyFill="1" applyAlignment="1">
      <alignment horizontal="center" vertical="center"/>
    </xf>
    <xf numFmtId="167" fontId="27" fillId="34" borderId="0" xfId="3" applyNumberFormat="1" applyFont="1" applyFill="1" applyAlignment="1">
      <alignment horizontal="center" vertical="center"/>
    </xf>
    <xf numFmtId="0" fontId="27" fillId="34" borderId="11" xfId="4" applyFont="1" applyFill="1" applyBorder="1" applyAlignment="1" applyProtection="1">
      <alignment horizontal="center" vertical="center"/>
      <protection hidden="1"/>
    </xf>
    <xf numFmtId="0" fontId="27" fillId="34" borderId="11" xfId="3" quotePrefix="1" applyFont="1" applyFill="1" applyBorder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167" fontId="27" fillId="34" borderId="11" xfId="3" quotePrefix="1" applyNumberFormat="1" applyFont="1" applyFill="1" applyBorder="1" applyAlignment="1">
      <alignment horizontal="center" vertical="center"/>
    </xf>
    <xf numFmtId="168" fontId="21" fillId="33" borderId="0" xfId="0" applyNumberFormat="1" applyFont="1" applyFill="1" applyAlignment="1">
      <alignment horizontal="center" vertical="center"/>
    </xf>
    <xf numFmtId="0" fontId="28" fillId="33" borderId="0" xfId="3" applyFont="1" applyFill="1" applyAlignment="1">
      <alignment vertical="center"/>
    </xf>
    <xf numFmtId="169" fontId="21" fillId="33" borderId="0" xfId="0" applyNumberFormat="1" applyFont="1" applyFill="1" applyAlignment="1">
      <alignment horizontal="center" vertical="center"/>
    </xf>
    <xf numFmtId="169" fontId="29" fillId="33" borderId="0" xfId="0" applyNumberFormat="1" applyFont="1" applyFill="1" applyAlignment="1">
      <alignment horizontal="center" vertical="center"/>
    </xf>
    <xf numFmtId="169" fontId="30" fillId="33" borderId="0" xfId="0" applyNumberFormat="1" applyFont="1" applyFill="1" applyAlignment="1">
      <alignment horizontal="center" vertical="center"/>
    </xf>
    <xf numFmtId="169" fontId="31" fillId="33" borderId="0" xfId="0" applyNumberFormat="1" applyFont="1" applyFill="1" applyAlignment="1">
      <alignment horizontal="center" vertical="center"/>
    </xf>
    <xf numFmtId="169" fontId="32" fillId="33" borderId="0" xfId="0" applyNumberFormat="1" applyFont="1" applyFill="1" applyAlignment="1">
      <alignment horizontal="center" vertical="center"/>
    </xf>
    <xf numFmtId="166" fontId="21" fillId="33" borderId="0" xfId="3" applyNumberFormat="1" applyFont="1" applyFill="1" applyAlignment="1">
      <alignment horizontal="center" vertical="center"/>
    </xf>
    <xf numFmtId="166" fontId="29" fillId="33" borderId="0" xfId="3" applyNumberFormat="1" applyFont="1" applyFill="1" applyAlignment="1">
      <alignment horizontal="center" vertical="center"/>
    </xf>
    <xf numFmtId="166" fontId="30" fillId="33" borderId="0" xfId="3" applyNumberFormat="1" applyFont="1" applyFill="1" applyAlignment="1">
      <alignment horizontal="center" vertical="center"/>
    </xf>
    <xf numFmtId="166" fontId="31" fillId="33" borderId="0" xfId="3" applyNumberFormat="1" applyFont="1" applyFill="1" applyAlignment="1">
      <alignment horizontal="center" vertical="center"/>
    </xf>
    <xf numFmtId="166" fontId="32" fillId="33" borderId="0" xfId="3" applyNumberFormat="1" applyFont="1" applyFill="1" applyAlignment="1">
      <alignment horizontal="center" vertical="center"/>
    </xf>
    <xf numFmtId="10" fontId="21" fillId="33" borderId="0" xfId="3" applyNumberFormat="1" applyFont="1" applyFill="1" applyAlignment="1">
      <alignment horizontal="center" vertical="center"/>
    </xf>
    <xf numFmtId="10" fontId="29" fillId="33" borderId="0" xfId="3" applyNumberFormat="1" applyFont="1" applyFill="1" applyAlignment="1">
      <alignment horizontal="center" vertical="center"/>
    </xf>
    <xf numFmtId="10" fontId="31" fillId="33" borderId="0" xfId="3" applyNumberFormat="1" applyFont="1" applyFill="1" applyAlignment="1">
      <alignment horizontal="center" vertical="center"/>
    </xf>
    <xf numFmtId="10" fontId="32" fillId="33" borderId="0" xfId="3" applyNumberFormat="1" applyFont="1" applyFill="1" applyAlignment="1">
      <alignment horizontal="center" vertical="center"/>
    </xf>
    <xf numFmtId="170" fontId="21" fillId="33" borderId="0" xfId="3" applyNumberFormat="1" applyFont="1" applyFill="1" applyAlignment="1">
      <alignment horizontal="center" vertical="center"/>
    </xf>
    <xf numFmtId="170" fontId="29" fillId="33" borderId="0" xfId="3" applyNumberFormat="1" applyFont="1" applyFill="1" applyAlignment="1">
      <alignment horizontal="center" vertical="center"/>
    </xf>
    <xf numFmtId="10" fontId="21" fillId="33" borderId="0" xfId="2" applyNumberFormat="1" applyFont="1" applyFill="1" applyBorder="1" applyAlignment="1">
      <alignment horizontal="center" vertical="center"/>
    </xf>
    <xf numFmtId="10" fontId="29" fillId="33" borderId="0" xfId="2" applyNumberFormat="1" applyFont="1" applyFill="1" applyBorder="1" applyAlignment="1">
      <alignment horizontal="center" vertical="center"/>
    </xf>
    <xf numFmtId="10" fontId="31" fillId="33" borderId="0" xfId="2" applyNumberFormat="1" applyFont="1" applyFill="1" applyBorder="1" applyAlignment="1">
      <alignment horizontal="center" vertical="center"/>
    </xf>
    <xf numFmtId="171" fontId="31" fillId="33" borderId="0" xfId="2" applyNumberFormat="1" applyFont="1" applyFill="1" applyBorder="1" applyAlignment="1">
      <alignment horizontal="center" vertical="center"/>
    </xf>
    <xf numFmtId="0" fontId="28" fillId="33" borderId="12" xfId="3" applyFont="1" applyFill="1" applyBorder="1" applyAlignment="1">
      <alignment vertical="center"/>
    </xf>
    <xf numFmtId="10" fontId="28" fillId="33" borderId="12" xfId="3" applyNumberFormat="1" applyFont="1" applyFill="1" applyBorder="1" applyAlignment="1">
      <alignment horizontal="center" vertical="center"/>
    </xf>
    <xf numFmtId="10" fontId="28" fillId="0" borderId="12" xfId="3" applyNumberFormat="1" applyFont="1" applyBorder="1" applyAlignment="1">
      <alignment horizontal="center" vertical="center"/>
    </xf>
    <xf numFmtId="0" fontId="35" fillId="33" borderId="0" xfId="3" applyFont="1" applyFill="1" applyAlignment="1">
      <alignment vertical="center"/>
    </xf>
    <xf numFmtId="0" fontId="21" fillId="35" borderId="0" xfId="0" applyFont="1" applyFill="1" applyAlignment="1">
      <alignment horizontal="left" vertical="center"/>
    </xf>
    <xf numFmtId="170" fontId="37" fillId="33" borderId="0" xfId="0" applyNumberFormat="1" applyFont="1" applyFill="1" applyAlignment="1">
      <alignment horizontal="center" vertical="center"/>
    </xf>
    <xf numFmtId="0" fontId="37" fillId="35" borderId="0" xfId="0" applyFont="1" applyFill="1" applyAlignment="1">
      <alignment horizontal="center" vertical="center"/>
    </xf>
    <xf numFmtId="170" fontId="37" fillId="35" borderId="0" xfId="0" applyNumberFormat="1" applyFont="1" applyFill="1" applyAlignment="1">
      <alignment horizontal="center" vertical="center"/>
    </xf>
    <xf numFmtId="9" fontId="37" fillId="35" borderId="0" xfId="2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 vertical="center"/>
    </xf>
    <xf numFmtId="169" fontId="37" fillId="33" borderId="0" xfId="0" applyNumberFormat="1" applyFont="1" applyFill="1" applyAlignment="1">
      <alignment horizontal="center" vertical="center"/>
    </xf>
    <xf numFmtId="3" fontId="21" fillId="35" borderId="0" xfId="0" applyNumberFormat="1" applyFont="1" applyFill="1" applyAlignment="1">
      <alignment horizontal="center" vertical="center"/>
    </xf>
    <xf numFmtId="10" fontId="21" fillId="35" borderId="0" xfId="2" applyNumberFormat="1" applyFont="1" applyFill="1" applyBorder="1" applyAlignment="1">
      <alignment horizontal="center" vertical="center"/>
    </xf>
    <xf numFmtId="165" fontId="21" fillId="35" borderId="0" xfId="1" applyFont="1" applyFill="1" applyBorder="1" applyAlignment="1">
      <alignment horizontal="center" vertical="center"/>
    </xf>
    <xf numFmtId="166" fontId="21" fillId="35" borderId="0" xfId="0" applyNumberFormat="1" applyFont="1" applyFill="1" applyAlignment="1">
      <alignment horizontal="center" vertical="center"/>
    </xf>
    <xf numFmtId="165" fontId="21" fillId="33" borderId="0" xfId="0" applyNumberFormat="1" applyFont="1" applyFill="1" applyAlignment="1">
      <alignment horizontal="center" vertical="center"/>
    </xf>
    <xf numFmtId="172" fontId="21" fillId="33" borderId="0" xfId="2" applyNumberFormat="1" applyFont="1" applyFill="1" applyBorder="1" applyAlignment="1">
      <alignment horizontal="center" vertical="center"/>
    </xf>
    <xf numFmtId="0" fontId="21" fillId="33" borderId="0" xfId="0" applyFont="1" applyFill="1" applyProtection="1">
      <protection hidden="1"/>
    </xf>
    <xf numFmtId="0" fontId="30" fillId="33" borderId="0" xfId="0" applyFont="1" applyFill="1" applyProtection="1">
      <protection hidden="1"/>
    </xf>
    <xf numFmtId="0" fontId="38" fillId="33" borderId="0" xfId="0" applyFont="1" applyFill="1" applyAlignment="1" applyProtection="1">
      <alignment horizontal="right" vertical="center"/>
      <protection hidden="1"/>
    </xf>
    <xf numFmtId="0" fontId="25" fillId="33" borderId="0" xfId="0" applyFont="1" applyFill="1" applyAlignment="1" applyProtection="1">
      <alignment horizontal="right" vertical="center"/>
      <protection hidden="1"/>
    </xf>
    <xf numFmtId="0" fontId="39" fillId="33" borderId="0" xfId="4" applyFont="1" applyFill="1" applyAlignment="1" applyProtection="1">
      <alignment horizontal="center" vertical="center"/>
      <protection hidden="1"/>
    </xf>
    <xf numFmtId="0" fontId="27" fillId="34" borderId="0" xfId="4" applyFont="1" applyFill="1" applyAlignment="1" applyProtection="1">
      <alignment horizontal="center" vertical="center"/>
      <protection hidden="1"/>
    </xf>
    <xf numFmtId="0" fontId="40" fillId="34" borderId="10" xfId="4" applyFont="1" applyFill="1" applyBorder="1" applyAlignment="1" applyProtection="1">
      <alignment horizontal="center" vertical="center"/>
      <protection hidden="1"/>
    </xf>
    <xf numFmtId="0" fontId="40" fillId="34" borderId="0" xfId="4" applyFont="1" applyFill="1" applyAlignment="1" applyProtection="1">
      <alignment horizontal="center" vertical="center"/>
      <protection hidden="1"/>
    </xf>
    <xf numFmtId="0" fontId="39" fillId="0" borderId="0" xfId="4" applyFont="1" applyAlignment="1" applyProtection="1">
      <alignment horizontal="center" vertical="center"/>
      <protection hidden="1"/>
    </xf>
    <xf numFmtId="0" fontId="28" fillId="33" borderId="0" xfId="4" applyFont="1" applyFill="1" applyAlignment="1" applyProtection="1">
      <alignment vertical="center"/>
      <protection hidden="1"/>
    </xf>
    <xf numFmtId="0" fontId="28" fillId="33" borderId="0" xfId="5" applyFont="1" applyFill="1" applyAlignment="1" applyProtection="1">
      <alignment vertical="center"/>
      <protection hidden="1"/>
    </xf>
    <xf numFmtId="173" fontId="28" fillId="33" borderId="0" xfId="4" applyNumberFormat="1" applyFont="1" applyFill="1" applyAlignment="1" applyProtection="1">
      <alignment horizontal="center" vertical="center"/>
      <protection hidden="1"/>
    </xf>
    <xf numFmtId="173" fontId="39" fillId="33" borderId="0" xfId="4" applyNumberFormat="1" applyFont="1" applyFill="1" applyAlignment="1" applyProtection="1">
      <alignment horizontal="center" vertical="center"/>
      <protection hidden="1"/>
    </xf>
    <xf numFmtId="173" fontId="28" fillId="33" borderId="0" xfId="4" applyNumberFormat="1" applyFont="1" applyFill="1" applyProtection="1">
      <protection hidden="1"/>
    </xf>
    <xf numFmtId="173" fontId="39" fillId="33" borderId="0" xfId="4" applyNumberFormat="1" applyFont="1" applyFill="1" applyProtection="1">
      <protection hidden="1"/>
    </xf>
    <xf numFmtId="0" fontId="28" fillId="36" borderId="0" xfId="4" applyFont="1" applyFill="1" applyAlignment="1" applyProtection="1">
      <alignment vertical="center"/>
      <protection hidden="1"/>
    </xf>
    <xf numFmtId="173" fontId="39" fillId="0" borderId="0" xfId="5" applyNumberFormat="1" applyFont="1" applyProtection="1">
      <protection hidden="1"/>
    </xf>
    <xf numFmtId="49" fontId="27" fillId="37" borderId="0" xfId="4" applyNumberFormat="1" applyFont="1" applyFill="1" applyAlignment="1" applyProtection="1">
      <alignment vertical="center"/>
      <protection hidden="1"/>
    </xf>
    <xf numFmtId="173" fontId="40" fillId="37" borderId="10" xfId="4" applyNumberFormat="1" applyFont="1" applyFill="1" applyBorder="1" applyAlignment="1" applyProtection="1">
      <alignment horizontal="center" vertical="center"/>
      <protection hidden="1"/>
    </xf>
    <xf numFmtId="173" fontId="40" fillId="37" borderId="0" xfId="4" applyNumberFormat="1" applyFont="1" applyFill="1" applyAlignment="1" applyProtection="1">
      <alignment horizontal="center" vertical="center"/>
      <protection hidden="1"/>
    </xf>
    <xf numFmtId="173" fontId="27" fillId="37" borderId="11" xfId="4" applyNumberFormat="1" applyFont="1" applyFill="1" applyBorder="1" applyAlignment="1" applyProtection="1">
      <alignment horizontal="center" vertical="center"/>
      <protection hidden="1"/>
    </xf>
    <xf numFmtId="173" fontId="40" fillId="37" borderId="11" xfId="4" applyNumberFormat="1" applyFont="1" applyFill="1" applyBorder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vertical="center"/>
      <protection hidden="1"/>
    </xf>
    <xf numFmtId="0" fontId="28" fillId="33" borderId="0" xfId="4" applyFont="1" applyFill="1" applyProtection="1">
      <protection hidden="1"/>
    </xf>
    <xf numFmtId="14" fontId="28" fillId="33" borderId="0" xfId="4" applyNumberFormat="1" applyFont="1" applyFill="1" applyAlignment="1" applyProtection="1">
      <alignment horizontal="left"/>
      <protection hidden="1"/>
    </xf>
    <xf numFmtId="0" fontId="39" fillId="33" borderId="0" xfId="4" applyFont="1" applyFill="1" applyProtection="1">
      <protection hidden="1"/>
    </xf>
    <xf numFmtId="9" fontId="39" fillId="33" borderId="0" xfId="6" applyFont="1" applyFill="1" applyProtection="1">
      <protection hidden="1"/>
    </xf>
    <xf numFmtId="9" fontId="28" fillId="33" borderId="0" xfId="6" applyFont="1" applyFill="1" applyProtection="1">
      <protection hidden="1"/>
    </xf>
    <xf numFmtId="3" fontId="28" fillId="33" borderId="0" xfId="4" applyNumberFormat="1" applyFont="1" applyFill="1" applyProtection="1">
      <protection hidden="1"/>
    </xf>
    <xf numFmtId="0" fontId="43" fillId="33" borderId="0" xfId="4" applyFont="1" applyFill="1" applyProtection="1">
      <protection hidden="1"/>
    </xf>
    <xf numFmtId="3" fontId="22" fillId="0" borderId="0" xfId="0" applyNumberFormat="1" applyFont="1"/>
    <xf numFmtId="0" fontId="22" fillId="0" borderId="0" xfId="0" applyFont="1"/>
    <xf numFmtId="49" fontId="39" fillId="0" borderId="0" xfId="4" applyNumberFormat="1" applyFont="1" applyAlignment="1" applyProtection="1">
      <alignment vertical="center"/>
      <protection hidden="1"/>
    </xf>
    <xf numFmtId="0" fontId="39" fillId="0" borderId="0" xfId="4" applyFont="1" applyAlignment="1" applyProtection="1">
      <alignment vertical="center"/>
      <protection hidden="1"/>
    </xf>
    <xf numFmtId="0" fontId="28" fillId="0" borderId="0" xfId="4" applyFont="1" applyProtection="1">
      <protection hidden="1"/>
    </xf>
    <xf numFmtId="0" fontId="39" fillId="0" borderId="0" xfId="4" applyFont="1" applyProtection="1">
      <protection hidden="1"/>
    </xf>
    <xf numFmtId="3" fontId="39" fillId="0" borderId="0" xfId="4" applyNumberFormat="1" applyFont="1" applyProtection="1">
      <protection hidden="1"/>
    </xf>
    <xf numFmtId="173" fontId="28" fillId="0" borderId="0" xfId="4" applyNumberFormat="1" applyFont="1" applyProtection="1">
      <protection hidden="1"/>
    </xf>
    <xf numFmtId="171" fontId="28" fillId="33" borderId="0" xfId="2" applyNumberFormat="1" applyFont="1" applyFill="1" applyBorder="1" applyAlignment="1">
      <alignment vertical="center"/>
    </xf>
    <xf numFmtId="0" fontId="23" fillId="33" borderId="0" xfId="0" applyFont="1" applyFill="1" applyAlignment="1" applyProtection="1">
      <alignment horizontal="right" vertical="center"/>
      <protection hidden="1"/>
    </xf>
    <xf numFmtId="0" fontId="39" fillId="33" borderId="0" xfId="3" applyFont="1" applyFill="1" applyAlignment="1">
      <alignment vertical="center"/>
    </xf>
    <xf numFmtId="0" fontId="39" fillId="0" borderId="0" xfId="3" applyFont="1" applyAlignment="1">
      <alignment vertical="center"/>
    </xf>
    <xf numFmtId="16" fontId="27" fillId="34" borderId="0" xfId="3" quotePrefix="1" applyNumberFormat="1" applyFont="1" applyFill="1" applyAlignment="1">
      <alignment horizontal="center" vertical="center"/>
    </xf>
    <xf numFmtId="16" fontId="27" fillId="34" borderId="11" xfId="3" quotePrefix="1" applyNumberFormat="1" applyFont="1" applyFill="1" applyBorder="1" applyAlignment="1">
      <alignment horizontal="center" vertical="center"/>
    </xf>
    <xf numFmtId="0" fontId="28" fillId="33" borderId="0" xfId="3" applyFont="1" applyFill="1" applyAlignment="1">
      <alignment vertical="center" textRotation="90"/>
    </xf>
    <xf numFmtId="168" fontId="28" fillId="33" borderId="0" xfId="3" applyNumberFormat="1" applyFont="1" applyFill="1" applyAlignment="1">
      <alignment vertical="center"/>
    </xf>
    <xf numFmtId="173" fontId="28" fillId="33" borderId="0" xfId="1" applyNumberFormat="1" applyFont="1" applyFill="1" applyBorder="1" applyAlignment="1">
      <alignment vertical="center"/>
    </xf>
    <xf numFmtId="173" fontId="28" fillId="0" borderId="0" xfId="1" applyNumberFormat="1" applyFont="1" applyFill="1" applyBorder="1" applyAlignment="1">
      <alignment vertical="center"/>
    </xf>
    <xf numFmtId="0" fontId="28" fillId="33" borderId="0" xfId="3" applyFont="1" applyFill="1" applyAlignment="1" applyProtection="1">
      <alignment vertical="center" textRotation="90"/>
      <protection locked="0"/>
    </xf>
    <xf numFmtId="0" fontId="28" fillId="33" borderId="0" xfId="3" applyFont="1" applyFill="1" applyAlignment="1" applyProtection="1">
      <alignment vertical="center"/>
      <protection locked="0"/>
    </xf>
    <xf numFmtId="168" fontId="28" fillId="33" borderId="0" xfId="3" applyNumberFormat="1" applyFont="1" applyFill="1" applyAlignment="1" applyProtection="1">
      <alignment vertical="center"/>
      <protection locked="0"/>
    </xf>
    <xf numFmtId="0" fontId="27" fillId="37" borderId="0" xfId="3" applyFont="1" applyFill="1" applyAlignment="1">
      <alignment vertical="center"/>
    </xf>
    <xf numFmtId="168" fontId="27" fillId="37" borderId="10" xfId="3" applyNumberFormat="1" applyFont="1" applyFill="1" applyBorder="1" applyAlignment="1">
      <alignment vertical="center"/>
    </xf>
    <xf numFmtId="168" fontId="27" fillId="37" borderId="0" xfId="3" applyNumberFormat="1" applyFont="1" applyFill="1" applyAlignment="1">
      <alignment vertical="center"/>
    </xf>
    <xf numFmtId="168" fontId="27" fillId="37" borderId="11" xfId="3" applyNumberFormat="1" applyFont="1" applyFill="1" applyBorder="1" applyAlignment="1">
      <alignment vertical="center"/>
    </xf>
    <xf numFmtId="0" fontId="28" fillId="0" borderId="0" xfId="3" applyFont="1" applyAlignment="1">
      <alignment vertical="center"/>
    </xf>
    <xf numFmtId="0" fontId="44" fillId="33" borderId="0" xfId="3" applyFont="1" applyFill="1" applyAlignment="1">
      <alignment vertical="center"/>
    </xf>
    <xf numFmtId="3" fontId="28" fillId="0" borderId="0" xfId="3" applyNumberFormat="1" applyFont="1" applyAlignment="1">
      <alignment vertical="center"/>
    </xf>
    <xf numFmtId="0" fontId="45" fillId="38" borderId="0" xfId="3" applyFont="1" applyFill="1" applyAlignment="1">
      <alignment vertical="center"/>
    </xf>
    <xf numFmtId="0" fontId="45" fillId="33" borderId="0" xfId="3" applyFont="1" applyFill="1" applyAlignment="1">
      <alignment vertical="center"/>
    </xf>
    <xf numFmtId="173" fontId="45" fillId="33" borderId="0" xfId="1" applyNumberFormat="1" applyFont="1" applyFill="1" applyBorder="1" applyAlignment="1">
      <alignment vertical="center"/>
    </xf>
    <xf numFmtId="168" fontId="45" fillId="33" borderId="0" xfId="3" applyNumberFormat="1" applyFont="1" applyFill="1" applyAlignment="1">
      <alignment vertical="center"/>
    </xf>
    <xf numFmtId="173" fontId="45" fillId="38" borderId="0" xfId="1" applyNumberFormat="1" applyFont="1" applyFill="1" applyBorder="1" applyAlignment="1">
      <alignment vertical="center"/>
    </xf>
    <xf numFmtId="173" fontId="45" fillId="38" borderId="13" xfId="1" applyNumberFormat="1" applyFont="1" applyFill="1" applyBorder="1" applyAlignment="1">
      <alignment vertical="center"/>
    </xf>
    <xf numFmtId="173" fontId="45" fillId="38" borderId="14" xfId="1" applyNumberFormat="1" applyFont="1" applyFill="1" applyBorder="1" applyAlignment="1">
      <alignment vertical="center"/>
    </xf>
    <xf numFmtId="0" fontId="46" fillId="33" borderId="0" xfId="3" applyFont="1" applyFill="1" applyAlignment="1">
      <alignment vertical="center"/>
    </xf>
    <xf numFmtId="0" fontId="39" fillId="33" borderId="0" xfId="3" applyFont="1" applyFill="1" applyAlignment="1">
      <alignment vertical="center" textRotation="90"/>
    </xf>
    <xf numFmtId="0" fontId="27" fillId="33" borderId="0" xfId="3" applyFont="1" applyFill="1" applyAlignment="1">
      <alignment vertical="center"/>
    </xf>
    <xf numFmtId="168" fontId="27" fillId="33" borderId="0" xfId="3" applyNumberFormat="1" applyFont="1" applyFill="1" applyAlignment="1">
      <alignment vertical="center"/>
    </xf>
    <xf numFmtId="0" fontId="47" fillId="33" borderId="0" xfId="3" applyFont="1" applyFill="1" applyAlignment="1">
      <alignment vertical="center"/>
    </xf>
    <xf numFmtId="173" fontId="28" fillId="0" borderId="0" xfId="3" applyNumberFormat="1" applyFont="1" applyAlignment="1">
      <alignment vertical="center"/>
    </xf>
    <xf numFmtId="168" fontId="28" fillId="0" borderId="0" xfId="3" applyNumberFormat="1" applyFont="1" applyAlignment="1">
      <alignment vertical="center"/>
    </xf>
    <xf numFmtId="0" fontId="28" fillId="39" borderId="0" xfId="3" applyFont="1" applyFill="1" applyAlignment="1">
      <alignment vertical="center"/>
    </xf>
    <xf numFmtId="173" fontId="21" fillId="33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37" borderId="15" xfId="0" applyFont="1" applyFill="1" applyBorder="1" applyAlignment="1">
      <alignment horizontal="left" vertical="center"/>
    </xf>
    <xf numFmtId="173" fontId="27" fillId="37" borderId="15" xfId="0" applyNumberFormat="1" applyFont="1" applyFill="1" applyBorder="1" applyAlignment="1">
      <alignment horizontal="left" vertical="center"/>
    </xf>
    <xf numFmtId="0" fontId="28" fillId="33" borderId="0" xfId="0" applyFont="1" applyFill="1" applyAlignment="1">
      <alignment horizontal="left" vertical="center"/>
    </xf>
    <xf numFmtId="173" fontId="28" fillId="33" borderId="0" xfId="1" applyNumberFormat="1" applyFont="1" applyFill="1" applyBorder="1" applyAlignment="1">
      <alignment horizontal="left" vertical="center"/>
    </xf>
    <xf numFmtId="173" fontId="28" fillId="33" borderId="0" xfId="1" applyNumberFormat="1" applyFont="1" applyFill="1" applyBorder="1" applyAlignment="1">
      <alignment horizontal="center" vertical="center"/>
    </xf>
    <xf numFmtId="173" fontId="28" fillId="33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vertical="center"/>
    </xf>
    <xf numFmtId="0" fontId="48" fillId="40" borderId="16" xfId="3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center"/>
    </xf>
    <xf numFmtId="169" fontId="48" fillId="40" borderId="0" xfId="3" applyNumberFormat="1" applyFont="1" applyFill="1" applyAlignment="1">
      <alignment horizontal="right" vertical="center"/>
    </xf>
    <xf numFmtId="169" fontId="48" fillId="40" borderId="0" xfId="3" applyNumberFormat="1" applyFont="1" applyFill="1" applyAlignment="1">
      <alignment vertical="center"/>
    </xf>
    <xf numFmtId="0" fontId="48" fillId="41" borderId="17" xfId="3" applyFont="1" applyFill="1" applyBorder="1" applyAlignment="1">
      <alignment horizontal="left" vertical="center" indent="2"/>
    </xf>
    <xf numFmtId="9" fontId="48" fillId="41" borderId="18" xfId="2" applyFont="1" applyFill="1" applyBorder="1" applyAlignment="1">
      <alignment horizontal="right" vertical="center"/>
    </xf>
    <xf numFmtId="9" fontId="48" fillId="41" borderId="18" xfId="2" applyFont="1" applyFill="1" applyBorder="1" applyAlignment="1">
      <alignment vertical="center"/>
    </xf>
    <xf numFmtId="0" fontId="27" fillId="37" borderId="0" xfId="0" applyFont="1" applyFill="1" applyAlignment="1">
      <alignment horizontal="left" vertical="center"/>
    </xf>
    <xf numFmtId="169" fontId="27" fillId="37" borderId="0" xfId="0" applyNumberFormat="1" applyFont="1" applyFill="1" applyAlignment="1">
      <alignment horizontal="right" vertical="center"/>
    </xf>
    <xf numFmtId="169" fontId="27" fillId="37" borderId="0" xfId="0" applyNumberFormat="1" applyFont="1" applyFill="1" applyAlignment="1">
      <alignment vertical="center"/>
    </xf>
    <xf numFmtId="169" fontId="28" fillId="33" borderId="0" xfId="0" applyNumberFormat="1" applyFont="1" applyFill="1" applyAlignment="1">
      <alignment horizontal="right" vertical="center"/>
    </xf>
    <xf numFmtId="169" fontId="28" fillId="33" borderId="0" xfId="0" applyNumberFormat="1" applyFont="1" applyFill="1" applyAlignment="1">
      <alignment vertical="center"/>
    </xf>
    <xf numFmtId="0" fontId="40" fillId="37" borderId="0" xfId="0" applyFont="1" applyFill="1" applyAlignment="1">
      <alignment horizontal="right" vertical="center"/>
    </xf>
    <xf numFmtId="0" fontId="40" fillId="37" borderId="0" xfId="0" applyFont="1" applyFill="1" applyAlignment="1">
      <alignment vertical="center"/>
    </xf>
    <xf numFmtId="169" fontId="40" fillId="37" borderId="0" xfId="0" applyNumberFormat="1" applyFont="1" applyFill="1" applyAlignment="1">
      <alignment horizontal="right" vertical="center"/>
    </xf>
    <xf numFmtId="169" fontId="40" fillId="37" borderId="0" xfId="0" applyNumberFormat="1" applyFont="1" applyFill="1" applyAlignment="1">
      <alignment vertical="center"/>
    </xf>
    <xf numFmtId="173" fontId="40" fillId="37" borderId="0" xfId="0" applyNumberFormat="1" applyFont="1" applyFill="1" applyAlignment="1">
      <alignment horizontal="right" vertical="center"/>
    </xf>
    <xf numFmtId="173" fontId="40" fillId="37" borderId="0" xfId="0" applyNumberFormat="1" applyFont="1" applyFill="1" applyAlignment="1">
      <alignment vertical="center"/>
    </xf>
    <xf numFmtId="173" fontId="48" fillId="40" borderId="0" xfId="1" applyNumberFormat="1" applyFont="1" applyFill="1" applyBorder="1" applyAlignment="1">
      <alignment horizontal="right" vertical="center"/>
    </xf>
    <xf numFmtId="173" fontId="48" fillId="40" borderId="0" xfId="1" applyNumberFormat="1" applyFont="1" applyFill="1" applyBorder="1" applyAlignment="1">
      <alignment vertical="center"/>
    </xf>
    <xf numFmtId="173" fontId="48" fillId="41" borderId="18" xfId="1" applyNumberFormat="1" applyFont="1" applyFill="1" applyBorder="1" applyAlignment="1">
      <alignment horizontal="right" vertical="center"/>
    </xf>
    <xf numFmtId="173" fontId="48" fillId="41" borderId="18" xfId="1" applyNumberFormat="1" applyFont="1" applyFill="1" applyBorder="1" applyAlignment="1">
      <alignment vertical="center"/>
    </xf>
    <xf numFmtId="165" fontId="28" fillId="33" borderId="0" xfId="1" applyFont="1" applyFill="1" applyBorder="1" applyAlignment="1">
      <alignment horizontal="right" vertical="center"/>
    </xf>
    <xf numFmtId="10" fontId="28" fillId="33" borderId="0" xfId="3" applyNumberFormat="1" applyFont="1" applyFill="1" applyAlignment="1">
      <alignment horizontal="right" vertical="center"/>
    </xf>
    <xf numFmtId="171" fontId="28" fillId="33" borderId="0" xfId="2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right" vertical="center"/>
    </xf>
    <xf numFmtId="174" fontId="40" fillId="37" borderId="0" xfId="0" applyNumberFormat="1" applyFont="1" applyFill="1" applyAlignment="1">
      <alignment vertical="center"/>
    </xf>
    <xf numFmtId="173" fontId="28" fillId="0" borderId="0" xfId="1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center" vertical="center"/>
    </xf>
    <xf numFmtId="0" fontId="39" fillId="42" borderId="0" xfId="0" applyFont="1" applyFill="1" applyAlignment="1">
      <alignment horizontal="left" vertical="center"/>
    </xf>
    <xf numFmtId="3" fontId="39" fillId="42" borderId="0" xfId="0" applyNumberFormat="1" applyFont="1" applyFill="1" applyAlignment="1">
      <alignment horizontal="right" vertical="center"/>
    </xf>
    <xf numFmtId="175" fontId="39" fillId="42" borderId="0" xfId="7" applyNumberFormat="1" applyFont="1" applyFill="1" applyBorder="1" applyAlignment="1">
      <alignment horizontal="right" vertical="center"/>
    </xf>
    <xf numFmtId="0" fontId="49" fillId="33" borderId="0" xfId="0" applyFont="1" applyFill="1" applyAlignment="1">
      <alignment horizontal="left" vertical="center" wrapText="1"/>
    </xf>
    <xf numFmtId="3" fontId="28" fillId="33" borderId="0" xfId="0" applyNumberFormat="1" applyFont="1" applyFill="1" applyAlignment="1">
      <alignment horizontal="right" vertical="center"/>
    </xf>
    <xf numFmtId="175" fontId="28" fillId="33" borderId="0" xfId="7" applyNumberFormat="1" applyFont="1" applyFill="1" applyBorder="1" applyAlignment="1">
      <alignment horizontal="right" vertical="center"/>
    </xf>
    <xf numFmtId="175" fontId="28" fillId="0" borderId="0" xfId="7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175" fontId="28" fillId="0" borderId="12" xfId="7" applyNumberFormat="1" applyFont="1" applyFill="1" applyBorder="1" applyAlignment="1">
      <alignment horizontal="right" vertical="center"/>
    </xf>
    <xf numFmtId="0" fontId="22" fillId="33" borderId="0" xfId="8" applyFill="1"/>
    <xf numFmtId="0" fontId="51" fillId="33" borderId="0" xfId="8" applyFont="1" applyFill="1"/>
    <xf numFmtId="0" fontId="23" fillId="33" borderId="0" xfId="8" applyFont="1" applyFill="1" applyAlignment="1" applyProtection="1">
      <alignment horizontal="right" vertical="center"/>
      <protection hidden="1"/>
    </xf>
    <xf numFmtId="0" fontId="21" fillId="33" borderId="0" xfId="8" applyFont="1" applyFill="1" applyAlignment="1">
      <alignment horizontal="center" vertical="center"/>
    </xf>
    <xf numFmtId="0" fontId="27" fillId="34" borderId="0" xfId="5" applyFont="1" applyFill="1" applyAlignment="1" applyProtection="1">
      <alignment horizontal="left" vertical="center"/>
      <protection hidden="1"/>
    </xf>
    <xf numFmtId="0" fontId="27" fillId="34" borderId="19" xfId="3" applyFont="1" applyFill="1" applyBorder="1" applyAlignment="1">
      <alignment horizontal="left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20" xfId="5" applyFont="1" applyFill="1" applyBorder="1" applyAlignment="1" applyProtection="1">
      <alignment horizontal="center" vertical="center"/>
      <protection hidden="1"/>
    </xf>
    <xf numFmtId="167" fontId="27" fillId="34" borderId="20" xfId="3" quotePrefix="1" applyNumberFormat="1" applyFont="1" applyFill="1" applyBorder="1" applyAlignment="1">
      <alignment horizontal="center" vertical="center"/>
    </xf>
    <xf numFmtId="0" fontId="21" fillId="35" borderId="0" xfId="8" applyFont="1" applyFill="1" applyAlignment="1">
      <alignment horizontal="center" vertical="center"/>
    </xf>
    <xf numFmtId="173" fontId="21" fillId="33" borderId="0" xfId="1" applyNumberFormat="1" applyFont="1" applyFill="1" applyAlignment="1">
      <alignment vertical="center"/>
    </xf>
    <xf numFmtId="0" fontId="28" fillId="33" borderId="13" xfId="3" applyFont="1" applyFill="1" applyBorder="1" applyAlignment="1">
      <alignment vertical="center"/>
    </xf>
    <xf numFmtId="49" fontId="27" fillId="37" borderId="0" xfId="5" applyNumberFormat="1" applyFont="1" applyFill="1" applyAlignment="1" applyProtection="1">
      <alignment vertical="center"/>
      <protection hidden="1"/>
    </xf>
    <xf numFmtId="173" fontId="27" fillId="37" borderId="21" xfId="1" applyNumberFormat="1" applyFont="1" applyFill="1" applyBorder="1" applyAlignment="1" applyProtection="1">
      <alignment horizontal="right" vertical="center"/>
      <protection hidden="1"/>
    </xf>
    <xf numFmtId="0" fontId="21" fillId="33" borderId="0" xfId="8" applyFont="1" applyFill="1" applyProtection="1">
      <protection hidden="1"/>
    </xf>
    <xf numFmtId="173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Alignment="1" applyProtection="1">
      <alignment horizontal="center" vertical="center"/>
      <protection hidden="1"/>
    </xf>
    <xf numFmtId="9" fontId="27" fillId="37" borderId="21" xfId="2" applyFont="1" applyFill="1" applyBorder="1" applyAlignment="1" applyProtection="1">
      <alignment horizontal="right" vertical="center"/>
      <protection hidden="1"/>
    </xf>
    <xf numFmtId="176" fontId="27" fillId="33" borderId="0" xfId="1" applyNumberFormat="1" applyFont="1" applyFill="1" applyBorder="1" applyAlignment="1" applyProtection="1">
      <alignment horizontal="center" vertical="center"/>
      <protection hidden="1"/>
    </xf>
    <xf numFmtId="176" fontId="27" fillId="33" borderId="22" xfId="1" applyNumberFormat="1" applyFont="1" applyFill="1" applyBorder="1" applyAlignment="1" applyProtection="1">
      <alignment horizontal="center" vertical="center"/>
      <protection hidden="1"/>
    </xf>
    <xf numFmtId="176" fontId="27" fillId="33" borderId="23" xfId="1" applyNumberFormat="1" applyFont="1" applyFill="1" applyBorder="1" applyAlignment="1" applyProtection="1">
      <alignment horizontal="center" vertical="center"/>
      <protection hidden="1"/>
    </xf>
    <xf numFmtId="176" fontId="27" fillId="33" borderId="21" xfId="1" applyNumberFormat="1" applyFont="1" applyFill="1" applyBorder="1" applyAlignment="1" applyProtection="1">
      <alignment horizontal="center" vertical="center"/>
      <protection hidden="1"/>
    </xf>
    <xf numFmtId="0" fontId="39" fillId="33" borderId="0" xfId="8" applyFont="1" applyFill="1" applyAlignment="1" applyProtection="1">
      <alignment vertical="center" wrapText="1"/>
      <protection hidden="1"/>
    </xf>
    <xf numFmtId="0" fontId="39" fillId="33" borderId="13" xfId="8" applyFont="1" applyFill="1" applyBorder="1" applyAlignment="1" applyProtection="1">
      <alignment vertical="center" wrapText="1"/>
      <protection hidden="1"/>
    </xf>
    <xf numFmtId="173" fontId="29" fillId="33" borderId="0" xfId="1" applyNumberFormat="1" applyFont="1" applyFill="1" applyAlignment="1">
      <alignment vertical="center"/>
    </xf>
    <xf numFmtId="0" fontId="39" fillId="33" borderId="0" xfId="8" quotePrefix="1" applyFont="1" applyFill="1" applyAlignment="1" applyProtection="1">
      <alignment horizontal="left" vertical="center" wrapText="1"/>
      <protection hidden="1"/>
    </xf>
    <xf numFmtId="0" fontId="39" fillId="33" borderId="13" xfId="8" quotePrefix="1" applyFont="1" applyFill="1" applyBorder="1" applyAlignment="1" applyProtection="1">
      <alignment horizontal="left" vertical="center" wrapText="1"/>
      <protection hidden="1"/>
    </xf>
    <xf numFmtId="49" fontId="27" fillId="37" borderId="13" xfId="5" applyNumberFormat="1" applyFont="1" applyFill="1" applyBorder="1" applyAlignment="1" applyProtection="1">
      <alignment vertical="center"/>
      <protection hidden="1"/>
    </xf>
    <xf numFmtId="0" fontId="39" fillId="33" borderId="24" xfId="8" applyFont="1" applyFill="1" applyBorder="1" applyAlignment="1" applyProtection="1">
      <alignment vertical="center" wrapText="1"/>
      <protection hidden="1"/>
    </xf>
    <xf numFmtId="10" fontId="39" fillId="33" borderId="0" xfId="8" applyNumberFormat="1" applyFont="1" applyFill="1" applyAlignment="1" applyProtection="1">
      <alignment horizontal="center" vertical="center" wrapText="1"/>
      <protection hidden="1"/>
    </xf>
    <xf numFmtId="0" fontId="21" fillId="0" borderId="0" xfId="8" applyFont="1" applyProtection="1"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2" fillId="0" borderId="0" xfId="8"/>
    <xf numFmtId="175" fontId="28" fillId="33" borderId="0" xfId="2" applyNumberFormat="1" applyFont="1" applyFill="1" applyBorder="1" applyAlignment="1">
      <alignment horizontal="right" vertical="center"/>
    </xf>
    <xf numFmtId="175" fontId="28" fillId="33" borderId="0" xfId="2" applyNumberFormat="1" applyFont="1" applyFill="1" applyProtection="1">
      <protection hidden="1"/>
    </xf>
    <xf numFmtId="171" fontId="32" fillId="33" borderId="0" xfId="2" applyNumberFormat="1" applyFont="1" applyFill="1" applyBorder="1" applyAlignment="1">
      <alignment horizontal="center" vertical="center"/>
    </xf>
    <xf numFmtId="173" fontId="47" fillId="33" borderId="0" xfId="1" applyNumberFormat="1" applyFont="1" applyFill="1" applyAlignment="1">
      <alignment vertical="center"/>
    </xf>
    <xf numFmtId="3" fontId="87" fillId="0" borderId="0" xfId="0" applyNumberFormat="1" applyFont="1"/>
    <xf numFmtId="0" fontId="21" fillId="109" borderId="0" xfId="0" applyFont="1" applyFill="1" applyAlignment="1">
      <alignment horizontal="center" vertical="center"/>
    </xf>
    <xf numFmtId="10" fontId="35" fillId="0" borderId="12" xfId="3" applyNumberFormat="1" applyFont="1" applyBorder="1" applyAlignment="1">
      <alignment horizontal="center" vertical="center"/>
    </xf>
    <xf numFmtId="0" fontId="35" fillId="109" borderId="0" xfId="3" applyFont="1" applyFill="1" applyAlignment="1">
      <alignment vertical="center"/>
    </xf>
    <xf numFmtId="16" fontId="107" fillId="110" borderId="0" xfId="3" quotePrefix="1" applyNumberFormat="1" applyFont="1" applyFill="1" applyAlignment="1">
      <alignment horizontal="center" vertical="center"/>
    </xf>
    <xf numFmtId="168" fontId="35" fillId="109" borderId="0" xfId="3" applyNumberFormat="1" applyFont="1" applyFill="1" applyAlignment="1">
      <alignment vertical="center"/>
    </xf>
    <xf numFmtId="168" fontId="35" fillId="109" borderId="0" xfId="3" applyNumberFormat="1" applyFont="1" applyFill="1" applyAlignment="1" applyProtection="1">
      <alignment vertical="center"/>
      <protection locked="0"/>
    </xf>
    <xf numFmtId="168" fontId="107" fillId="111" borderId="0" xfId="3" applyNumberFormat="1" applyFont="1" applyFill="1" applyAlignment="1">
      <alignment vertical="center"/>
    </xf>
    <xf numFmtId="0" fontId="110" fillId="109" borderId="0" xfId="3" applyFont="1" applyFill="1" applyAlignment="1">
      <alignment vertical="center"/>
    </xf>
    <xf numFmtId="168" fontId="35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16" fontId="27" fillId="34" borderId="14" xfId="3" quotePrefix="1" applyNumberFormat="1" applyFont="1" applyFill="1" applyBorder="1" applyAlignment="1">
      <alignment horizontal="center" vertical="center"/>
    </xf>
    <xf numFmtId="168" fontId="28" fillId="33" borderId="14" xfId="3" applyNumberFormat="1" applyFont="1" applyFill="1" applyBorder="1" applyAlignment="1">
      <alignment vertical="center"/>
    </xf>
    <xf numFmtId="168" fontId="28" fillId="33" borderId="14" xfId="3" applyNumberFormat="1" applyFont="1" applyFill="1" applyBorder="1" applyAlignment="1" applyProtection="1">
      <alignment vertical="center"/>
      <protection locked="0"/>
    </xf>
    <xf numFmtId="168" fontId="27" fillId="37" borderId="14" xfId="3" applyNumberFormat="1" applyFont="1" applyFill="1" applyBorder="1" applyAlignment="1">
      <alignment vertical="center"/>
    </xf>
    <xf numFmtId="173" fontId="109" fillId="112" borderId="0" xfId="1" applyNumberFormat="1" applyFont="1" applyFill="1" applyBorder="1" applyAlignment="1">
      <alignment vertical="center"/>
    </xf>
    <xf numFmtId="0" fontId="23" fillId="109" borderId="0" xfId="0" applyFont="1" applyFill="1" applyAlignment="1" applyProtection="1">
      <alignment horizontal="right"/>
      <protection hidden="1"/>
    </xf>
    <xf numFmtId="0" fontId="107" fillId="110" borderId="52" xfId="0" applyFont="1" applyFill="1" applyBorder="1" applyAlignment="1">
      <alignment horizontal="center" vertical="center"/>
    </xf>
    <xf numFmtId="173" fontId="107" fillId="111" borderId="53" xfId="0" applyNumberFormat="1" applyFont="1" applyFill="1" applyBorder="1" applyAlignment="1">
      <alignment horizontal="left" vertical="center"/>
    </xf>
    <xf numFmtId="173" fontId="35" fillId="109" borderId="0" xfId="1" applyNumberFormat="1" applyFont="1" applyFill="1" applyBorder="1" applyAlignment="1">
      <alignment vertical="center"/>
    </xf>
    <xf numFmtId="169" fontId="48" fillId="113" borderId="0" xfId="3" applyNumberFormat="1" applyFont="1" applyFill="1" applyAlignment="1">
      <alignment vertical="center"/>
    </xf>
    <xf numFmtId="9" fontId="48" fillId="114" borderId="18" xfId="2" applyFont="1" applyFill="1" applyBorder="1" applyAlignment="1">
      <alignment vertical="center"/>
    </xf>
    <xf numFmtId="169" fontId="107" fillId="111" borderId="0" xfId="0" applyNumberFormat="1" applyFont="1" applyFill="1" applyAlignment="1">
      <alignment vertical="center"/>
    </xf>
    <xf numFmtId="169" fontId="35" fillId="109" borderId="0" xfId="0" applyNumberFormat="1" applyFont="1" applyFill="1" applyAlignment="1">
      <alignment vertical="center"/>
    </xf>
    <xf numFmtId="0" fontId="108" fillId="111" borderId="0" xfId="0" applyFont="1" applyFill="1" applyAlignment="1">
      <alignment vertical="center"/>
    </xf>
    <xf numFmtId="169" fontId="108" fillId="111" borderId="0" xfId="0" applyNumberFormat="1" applyFont="1" applyFill="1" applyAlignment="1">
      <alignment vertical="center"/>
    </xf>
    <xf numFmtId="173" fontId="108" fillId="111" borderId="0" xfId="0" applyNumberFormat="1" applyFont="1" applyFill="1" applyAlignment="1">
      <alignment vertical="center"/>
    </xf>
    <xf numFmtId="173" fontId="35" fillId="109" borderId="0" xfId="1" applyNumberFormat="1" applyFont="1" applyFill="1" applyBorder="1" applyAlignment="1">
      <alignment horizontal="right" vertical="center"/>
    </xf>
    <xf numFmtId="173" fontId="48" fillId="113" borderId="0" xfId="1" applyNumberFormat="1" applyFont="1" applyFill="1" applyBorder="1" applyAlignment="1">
      <alignment vertical="center"/>
    </xf>
    <xf numFmtId="173" fontId="48" fillId="114" borderId="18" xfId="1" applyNumberFormat="1" applyFont="1" applyFill="1" applyBorder="1" applyAlignment="1">
      <alignment vertical="center"/>
    </xf>
    <xf numFmtId="165" fontId="35" fillId="109" borderId="0" xfId="1" applyFont="1" applyFill="1" applyBorder="1" applyAlignment="1">
      <alignment horizontal="right" vertical="center"/>
    </xf>
    <xf numFmtId="174" fontId="108" fillId="111" borderId="0" xfId="0" applyNumberFormat="1" applyFont="1" applyFill="1" applyAlignment="1">
      <alignment vertical="center"/>
    </xf>
    <xf numFmtId="174" fontId="108" fillId="111" borderId="0" xfId="0" applyNumberFormat="1" applyFont="1" applyFill="1" applyAlignment="1">
      <alignment horizontal="center" vertical="center"/>
    </xf>
    <xf numFmtId="175" fontId="29" fillId="115" borderId="0" xfId="7" applyNumberFormat="1" applyFont="1" applyFill="1" applyBorder="1" applyAlignment="1">
      <alignment horizontal="right" vertical="center"/>
    </xf>
    <xf numFmtId="175" fontId="35" fillId="109" borderId="0" xfId="7" applyNumberFormat="1" applyFont="1" applyFill="1" applyBorder="1" applyAlignment="1">
      <alignment horizontal="right" vertical="center"/>
    </xf>
    <xf numFmtId="175" fontId="35" fillId="109" borderId="0" xfId="2" applyNumberFormat="1" applyFont="1" applyFill="1" applyBorder="1" applyAlignment="1">
      <alignment horizontal="right" vertical="center"/>
    </xf>
    <xf numFmtId="175" fontId="35" fillId="0" borderId="0" xfId="7" applyNumberFormat="1" applyFont="1" applyFill="1" applyBorder="1" applyAlignment="1">
      <alignment horizontal="right" vertical="center"/>
    </xf>
    <xf numFmtId="175" fontId="35" fillId="0" borderId="12" xfId="7" applyNumberFormat="1" applyFont="1" applyFill="1" applyBorder="1" applyAlignment="1">
      <alignment horizontal="right" vertical="center"/>
    </xf>
    <xf numFmtId="0" fontId="23" fillId="33" borderId="0" xfId="8" applyFont="1" applyFill="1" applyAlignment="1" applyProtection="1">
      <alignment horizontal="right"/>
      <protection hidden="1"/>
    </xf>
    <xf numFmtId="167" fontId="107" fillId="110" borderId="0" xfId="3" quotePrefix="1" applyNumberFormat="1" applyFont="1" applyFill="1" applyAlignment="1">
      <alignment horizontal="center" vertical="center"/>
    </xf>
    <xf numFmtId="173" fontId="109" fillId="112" borderId="54" xfId="1" applyNumberFormat="1" applyFont="1" applyFill="1" applyBorder="1" applyAlignment="1">
      <alignment vertical="center"/>
    </xf>
    <xf numFmtId="168" fontId="107" fillId="111" borderId="52" xfId="3" applyNumberFormat="1" applyFont="1" applyFill="1" applyBorder="1" applyAlignment="1">
      <alignment vertical="center"/>
    </xf>
    <xf numFmtId="0" fontId="23" fillId="33" borderId="0" xfId="8" applyFont="1" applyFill="1" applyProtection="1">
      <protection hidden="1"/>
    </xf>
    <xf numFmtId="0" fontId="30" fillId="33" borderId="0" xfId="0" applyFont="1" applyFill="1" applyAlignment="1">
      <alignment horizontal="center" vertical="center"/>
    </xf>
    <xf numFmtId="10" fontId="39" fillId="0" borderId="12" xfId="3" applyNumberFormat="1" applyFont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169" fontId="111" fillId="109" borderId="0" xfId="0" applyNumberFormat="1" applyFont="1" applyFill="1" applyAlignment="1">
      <alignment horizontal="center" vertical="center"/>
    </xf>
    <xf numFmtId="166" fontId="111" fillId="109" borderId="0" xfId="3" applyNumberFormat="1" applyFont="1" applyFill="1" applyAlignment="1">
      <alignment horizontal="center" vertical="center"/>
    </xf>
    <xf numFmtId="10" fontId="111" fillId="109" borderId="0" xfId="3" applyNumberFormat="1" applyFont="1" applyFill="1" applyAlignment="1">
      <alignment horizontal="center" vertical="center"/>
    </xf>
    <xf numFmtId="171" fontId="111" fillId="109" borderId="0" xfId="2" applyNumberFormat="1" applyFont="1" applyFill="1" applyBorder="1" applyAlignment="1">
      <alignment horizontal="center" vertical="center"/>
    </xf>
    <xf numFmtId="169" fontId="112" fillId="109" borderId="0" xfId="0" applyNumberFormat="1" applyFont="1" applyFill="1" applyAlignment="1">
      <alignment horizontal="center" vertical="center"/>
    </xf>
    <xf numFmtId="166" fontId="112" fillId="109" borderId="0" xfId="3" applyNumberFormat="1" applyFont="1" applyFill="1" applyAlignment="1">
      <alignment horizontal="center" vertical="center"/>
    </xf>
    <xf numFmtId="10" fontId="112" fillId="109" borderId="0" xfId="3" applyNumberFormat="1" applyFont="1" applyFill="1" applyAlignment="1">
      <alignment horizontal="center" vertical="center"/>
    </xf>
    <xf numFmtId="171" fontId="112" fillId="109" borderId="0" xfId="2" applyNumberFormat="1" applyFont="1" applyFill="1" applyBorder="1" applyAlignment="1">
      <alignment horizontal="center" vertical="center"/>
    </xf>
    <xf numFmtId="175" fontId="35" fillId="109" borderId="0" xfId="1" applyNumberFormat="1" applyFont="1" applyFill="1" applyBorder="1" applyAlignment="1">
      <alignment horizontal="right" vertical="center"/>
    </xf>
    <xf numFmtId="175" fontId="21" fillId="0" borderId="0" xfId="2" applyNumberFormat="1" applyFont="1" applyFill="1" applyBorder="1" applyAlignment="1">
      <alignment horizontal="center" vertical="center"/>
    </xf>
    <xf numFmtId="173" fontId="35" fillId="0" borderId="0" xfId="1" applyNumberFormat="1" applyFont="1" applyFill="1" applyBorder="1" applyAlignment="1">
      <alignment vertical="center"/>
    </xf>
    <xf numFmtId="173" fontId="35" fillId="0" borderId="0" xfId="1" applyNumberFormat="1" applyFont="1" applyFill="1" applyBorder="1" applyAlignment="1">
      <alignment horizontal="right" vertical="center"/>
    </xf>
    <xf numFmtId="0" fontId="27" fillId="34" borderId="10" xfId="3" quotePrefix="1" applyFont="1" applyFill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10" fontId="28" fillId="33" borderId="0" xfId="2" applyNumberFormat="1" applyFont="1" applyFill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175" fontId="35" fillId="0" borderId="0" xfId="2" applyNumberFormat="1" applyFont="1" applyFill="1" applyBorder="1" applyAlignment="1">
      <alignment horizontal="right" vertical="center"/>
    </xf>
    <xf numFmtId="169" fontId="48" fillId="0" borderId="0" xfId="3" applyNumberFormat="1" applyFont="1" applyAlignment="1">
      <alignment vertical="center"/>
    </xf>
    <xf numFmtId="14" fontId="22" fillId="33" borderId="0" xfId="8" applyNumberFormat="1" applyFill="1"/>
    <xf numFmtId="14" fontId="21" fillId="0" borderId="0" xfId="0" applyNumberFormat="1" applyFont="1" applyAlignment="1">
      <alignment horizontal="center" vertical="center"/>
    </xf>
    <xf numFmtId="16" fontId="107" fillId="110" borderId="13" xfId="3" quotePrefix="1" applyNumberFormat="1" applyFont="1" applyFill="1" applyBorder="1" applyAlignment="1">
      <alignment horizontal="center" vertical="center"/>
    </xf>
    <xf numFmtId="175" fontId="48" fillId="41" borderId="18" xfId="2" applyNumberFormat="1" applyFont="1" applyFill="1" applyBorder="1" applyAlignment="1">
      <alignment vertical="center"/>
    </xf>
    <xf numFmtId="0" fontId="27" fillId="34" borderId="0" xfId="3" applyFont="1" applyFill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27" fillId="34" borderId="10" xfId="3" applyFont="1" applyFill="1" applyBorder="1" applyAlignment="1">
      <alignment horizontal="center" vertical="center"/>
    </xf>
    <xf numFmtId="0" fontId="38" fillId="33" borderId="0" xfId="0" applyFont="1" applyFill="1" applyAlignment="1" applyProtection="1">
      <alignment horizontal="right"/>
      <protection hidden="1"/>
    </xf>
    <xf numFmtId="0" fontId="114" fillId="33" borderId="0" xfId="0" applyFont="1" applyFill="1" applyAlignment="1">
      <alignment vertical="center"/>
    </xf>
    <xf numFmtId="0" fontId="115" fillId="33" borderId="0" xfId="0" applyFont="1" applyFill="1" applyAlignment="1">
      <alignment vertical="center"/>
    </xf>
    <xf numFmtId="173" fontId="107" fillId="111" borderId="0" xfId="0" applyNumberFormat="1" applyFont="1" applyFill="1" applyAlignment="1">
      <alignment horizontal="left" vertical="center"/>
    </xf>
    <xf numFmtId="175" fontId="48" fillId="41" borderId="0" xfId="2" applyNumberFormat="1" applyFont="1" applyFill="1" applyBorder="1" applyAlignment="1">
      <alignment vertical="center"/>
    </xf>
    <xf numFmtId="10" fontId="48" fillId="41" borderId="0" xfId="2" applyNumberFormat="1" applyFont="1" applyFill="1" applyBorder="1" applyAlignment="1">
      <alignment vertical="center"/>
    </xf>
    <xf numFmtId="187" fontId="35" fillId="109" borderId="0" xfId="1" applyNumberFormat="1" applyFont="1" applyFill="1" applyBorder="1" applyAlignment="1">
      <alignment vertical="center"/>
    </xf>
    <xf numFmtId="187" fontId="35" fillId="0" borderId="0" xfId="1" applyNumberFormat="1" applyFont="1" applyFill="1" applyBorder="1" applyAlignment="1">
      <alignment vertical="center"/>
    </xf>
    <xf numFmtId="0" fontId="45" fillId="38" borderId="0" xfId="3" applyFont="1" applyFill="1" applyAlignment="1">
      <alignment horizontal="left" vertical="center" indent="2"/>
    </xf>
    <xf numFmtId="0" fontId="113" fillId="33" borderId="0" xfId="0" applyFont="1" applyFill="1" applyAlignment="1">
      <alignment horizontal="center" vertical="center"/>
    </xf>
    <xf numFmtId="0" fontId="116" fillId="33" borderId="0" xfId="0" applyFont="1" applyFill="1" applyAlignment="1">
      <alignment vertical="center"/>
    </xf>
    <xf numFmtId="0" fontId="117" fillId="33" borderId="0" xfId="0" applyFont="1" applyFill="1" applyAlignment="1">
      <alignment vertical="center"/>
    </xf>
    <xf numFmtId="10" fontId="112" fillId="109" borderId="0" xfId="2" applyNumberFormat="1" applyFont="1" applyFill="1" applyBorder="1" applyAlignment="1">
      <alignment horizontal="center" vertical="center"/>
    </xf>
    <xf numFmtId="173" fontId="27" fillId="37" borderId="0" xfId="1" applyNumberFormat="1" applyFont="1" applyFill="1" applyBorder="1" applyAlignment="1" applyProtection="1">
      <alignment horizontal="right" vertical="center"/>
      <protection hidden="1"/>
    </xf>
    <xf numFmtId="9" fontId="27" fillId="37" borderId="0" xfId="2" applyFont="1" applyFill="1" applyBorder="1" applyAlignment="1" applyProtection="1">
      <alignment horizontal="right" vertical="center"/>
      <protection hidden="1"/>
    </xf>
    <xf numFmtId="169" fontId="32" fillId="0" borderId="0" xfId="0" applyNumberFormat="1" applyFont="1" applyAlignment="1">
      <alignment horizontal="center" vertical="center"/>
    </xf>
    <xf numFmtId="166" fontId="32" fillId="0" borderId="0" xfId="3" applyNumberFormat="1" applyFont="1" applyAlignment="1">
      <alignment horizontal="center" vertical="center"/>
    </xf>
    <xf numFmtId="10" fontId="32" fillId="0" borderId="0" xfId="3" applyNumberFormat="1" applyFont="1" applyAlignment="1">
      <alignment horizontal="center" vertical="center"/>
    </xf>
    <xf numFmtId="10" fontId="112" fillId="0" borderId="0" xfId="2" applyNumberFormat="1" applyFont="1" applyFill="1" applyBorder="1" applyAlignment="1">
      <alignment horizontal="center" vertical="center"/>
    </xf>
    <xf numFmtId="188" fontId="107" fillId="110" borderId="0" xfId="3" quotePrefix="1" applyNumberFormat="1" applyFont="1" applyFill="1" applyAlignment="1">
      <alignment horizontal="center" vertical="center"/>
    </xf>
    <xf numFmtId="188" fontId="107" fillId="110" borderId="57" xfId="3" quotePrefix="1" applyNumberFormat="1" applyFont="1" applyFill="1" applyBorder="1" applyAlignment="1">
      <alignment horizontal="center" vertical="center"/>
    </xf>
    <xf numFmtId="0" fontId="27" fillId="34" borderId="0" xfId="0" applyFont="1" applyFill="1" applyAlignment="1">
      <alignment vertical="center" wrapText="1"/>
    </xf>
    <xf numFmtId="0" fontId="27" fillId="34" borderId="0" xfId="5" applyFont="1" applyFill="1" applyAlignment="1" applyProtection="1">
      <alignment horizontal="left" vertical="center" wrapText="1"/>
      <protection hidden="1"/>
    </xf>
    <xf numFmtId="0" fontId="27" fillId="34" borderId="55" xfId="3" applyFont="1" applyFill="1" applyBorder="1" applyAlignment="1">
      <alignment vertical="center" wrapText="1"/>
    </xf>
    <xf numFmtId="0" fontId="27" fillId="34" borderId="0" xfId="4" applyFont="1" applyFill="1" applyAlignment="1" applyProtection="1">
      <alignment horizontal="left" vertical="center" wrapText="1"/>
      <protection hidden="1"/>
    </xf>
    <xf numFmtId="0" fontId="27" fillId="34" borderId="0" xfId="3" applyFont="1" applyFill="1" applyAlignment="1">
      <alignment vertical="center" wrapText="1"/>
    </xf>
    <xf numFmtId="167" fontId="27" fillId="0" borderId="0" xfId="3" quotePrefix="1" applyNumberFormat="1" applyFont="1" applyAlignment="1">
      <alignment horizontal="center" vertical="center"/>
    </xf>
    <xf numFmtId="0" fontId="27" fillId="34" borderId="0" xfId="3" quotePrefix="1" applyFont="1" applyFill="1" applyAlignment="1">
      <alignment horizontal="center" vertical="center"/>
    </xf>
    <xf numFmtId="0" fontId="27" fillId="34" borderId="56" xfId="3" quotePrefix="1" applyFont="1" applyFill="1" applyBorder="1" applyAlignment="1">
      <alignment horizontal="center" vertical="center"/>
    </xf>
    <xf numFmtId="0" fontId="120" fillId="33" borderId="0" xfId="3" applyFont="1" applyFill="1" applyAlignment="1">
      <alignment vertical="center"/>
    </xf>
    <xf numFmtId="0" fontId="46" fillId="0" borderId="0" xfId="3" applyFont="1" applyAlignment="1">
      <alignment vertical="center"/>
    </xf>
    <xf numFmtId="0" fontId="46" fillId="33" borderId="0" xfId="0" applyFont="1" applyFill="1" applyAlignment="1">
      <alignment horizontal="left" vertical="center"/>
    </xf>
    <xf numFmtId="0" fontId="28" fillId="33" borderId="0" xfId="4" applyFont="1" applyFill="1" applyAlignment="1" applyProtection="1">
      <alignment horizontal="justify" vertical="justify"/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7" fillId="34" borderId="0" xfId="3" applyFont="1" applyFill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107" fillId="110" borderId="0" xfId="1" quotePrefix="1" applyNumberFormat="1" applyFont="1" applyFill="1" applyBorder="1" applyAlignment="1">
      <alignment horizontal="center" vertical="center"/>
    </xf>
    <xf numFmtId="0" fontId="27" fillId="34" borderId="10" xfId="3" applyFont="1" applyFill="1" applyBorder="1" applyAlignment="1">
      <alignment horizontal="center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14" xfId="3" applyFont="1" applyFill="1" applyBorder="1" applyAlignment="1">
      <alignment horizontal="center" vertical="center"/>
    </xf>
    <xf numFmtId="0" fontId="27" fillId="34" borderId="0" xfId="1" quotePrefix="1" applyNumberFormat="1" applyFont="1" applyFill="1" applyBorder="1" applyAlignment="1">
      <alignment horizontal="center" vertical="center"/>
    </xf>
    <xf numFmtId="0" fontId="27" fillId="34" borderId="14" xfId="1" quotePrefix="1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</cellXfs>
  <cellStyles count="2104">
    <cellStyle name="20% - Accent1" xfId="10" xr:uid="{00000000-0005-0000-0000-000000000000}"/>
    <cellStyle name="20% - Accent1 2" xfId="11" xr:uid="{00000000-0005-0000-0000-000001000000}"/>
    <cellStyle name="20% - Accent1 3" xfId="12" xr:uid="{00000000-0005-0000-0000-000002000000}"/>
    <cellStyle name="20% - Accent2" xfId="13" xr:uid="{00000000-0005-0000-0000-000003000000}"/>
    <cellStyle name="20% - Accent2 2" xfId="14" xr:uid="{00000000-0005-0000-0000-000004000000}"/>
    <cellStyle name="20% - Accent2 3" xfId="15" xr:uid="{00000000-0005-0000-0000-000005000000}"/>
    <cellStyle name="20% - Accent3" xfId="16" xr:uid="{00000000-0005-0000-0000-000006000000}"/>
    <cellStyle name="20% - Accent3 2" xfId="17" xr:uid="{00000000-0005-0000-0000-000007000000}"/>
    <cellStyle name="20% - Accent3 3" xfId="18" xr:uid="{00000000-0005-0000-0000-000008000000}"/>
    <cellStyle name="20% - Accent4" xfId="19" xr:uid="{00000000-0005-0000-0000-000009000000}"/>
    <cellStyle name="20% - Accent4 2" xfId="20" xr:uid="{00000000-0005-0000-0000-00000A000000}"/>
    <cellStyle name="20% - Accent4 3" xfId="21" xr:uid="{00000000-0005-0000-0000-00000B000000}"/>
    <cellStyle name="20% - Accent5" xfId="22" xr:uid="{00000000-0005-0000-0000-00000C000000}"/>
    <cellStyle name="20% - Accent5 2" xfId="23" xr:uid="{00000000-0005-0000-0000-00000D000000}"/>
    <cellStyle name="20% - Accent5 3" xfId="24" xr:uid="{00000000-0005-0000-0000-00000E000000}"/>
    <cellStyle name="20% - Accent6" xfId="25" xr:uid="{00000000-0005-0000-0000-00000F000000}"/>
    <cellStyle name="20% - Accent6 2" xfId="26" xr:uid="{00000000-0005-0000-0000-000010000000}"/>
    <cellStyle name="20% - Accent6 2 2" xfId="27" xr:uid="{00000000-0005-0000-0000-000011000000}"/>
    <cellStyle name="20% - Accent6 2 3" xfId="28" xr:uid="{00000000-0005-0000-0000-000012000000}"/>
    <cellStyle name="20% - Accent6 3" xfId="29" xr:uid="{00000000-0005-0000-0000-000013000000}"/>
    <cellStyle name="20% - Ênfase1 2" xfId="30" xr:uid="{00000000-0005-0000-0000-000014000000}"/>
    <cellStyle name="20% - Ênfase1 2 2" xfId="31" xr:uid="{00000000-0005-0000-0000-000015000000}"/>
    <cellStyle name="20% - Ênfase1 2 3" xfId="32" xr:uid="{00000000-0005-0000-0000-000016000000}"/>
    <cellStyle name="20% - Ênfase1 2 3 2" xfId="33" xr:uid="{00000000-0005-0000-0000-000017000000}"/>
    <cellStyle name="20% - Ênfase1 2 3 3" xfId="34" xr:uid="{00000000-0005-0000-0000-000018000000}"/>
    <cellStyle name="20% - Ênfase1 2 4" xfId="35" xr:uid="{00000000-0005-0000-0000-000019000000}"/>
    <cellStyle name="20% - Ênfase1 2 5" xfId="36" xr:uid="{00000000-0005-0000-0000-00001A000000}"/>
    <cellStyle name="20% - Ênfase1 2 6" xfId="37" xr:uid="{00000000-0005-0000-0000-00001B000000}"/>
    <cellStyle name="20% - Ênfase1 3" xfId="38" xr:uid="{00000000-0005-0000-0000-00001C000000}"/>
    <cellStyle name="20% - Ênfase1 3 2" xfId="39" xr:uid="{00000000-0005-0000-0000-00001D000000}"/>
    <cellStyle name="20% - Ênfase1 3 2 2" xfId="40" xr:uid="{00000000-0005-0000-0000-00001E000000}"/>
    <cellStyle name="20% - Ênfase1 3 2 3" xfId="41" xr:uid="{00000000-0005-0000-0000-00001F000000}"/>
    <cellStyle name="20% - Ênfase1 3 3" xfId="42" xr:uid="{00000000-0005-0000-0000-000020000000}"/>
    <cellStyle name="20% - Ênfase1 3 4" xfId="43" xr:uid="{00000000-0005-0000-0000-000021000000}"/>
    <cellStyle name="20% - Ênfase1 4" xfId="44" xr:uid="{00000000-0005-0000-0000-000022000000}"/>
    <cellStyle name="20% - Ênfase1 4 2" xfId="45" xr:uid="{00000000-0005-0000-0000-000023000000}"/>
    <cellStyle name="20% - Ênfase1 4 3" xfId="46" xr:uid="{00000000-0005-0000-0000-000024000000}"/>
    <cellStyle name="20% - Ênfase1 5" xfId="47" xr:uid="{00000000-0005-0000-0000-000025000000}"/>
    <cellStyle name="20% - Ênfase1 6" xfId="48" xr:uid="{00000000-0005-0000-0000-000026000000}"/>
    <cellStyle name="20% - Ênfase1 6 2" xfId="49" xr:uid="{00000000-0005-0000-0000-000027000000}"/>
    <cellStyle name="20% - Ênfase1 6 3" xfId="50" xr:uid="{00000000-0005-0000-0000-000028000000}"/>
    <cellStyle name="20% - Ênfase1 7" xfId="51" xr:uid="{00000000-0005-0000-0000-000029000000}"/>
    <cellStyle name="20% - Ênfase1 7 2" xfId="52" xr:uid="{00000000-0005-0000-0000-00002A000000}"/>
    <cellStyle name="20% - Ênfase1 7 3" xfId="53" xr:uid="{00000000-0005-0000-0000-00002B000000}"/>
    <cellStyle name="20% - Ênfase2 2" xfId="54" xr:uid="{00000000-0005-0000-0000-00002C000000}"/>
    <cellStyle name="20% - Ênfase2 2 2" xfId="55" xr:uid="{00000000-0005-0000-0000-00002D000000}"/>
    <cellStyle name="20% - Ênfase2 2 3" xfId="56" xr:uid="{00000000-0005-0000-0000-00002E000000}"/>
    <cellStyle name="20% - Ênfase2 2 3 2" xfId="57" xr:uid="{00000000-0005-0000-0000-00002F000000}"/>
    <cellStyle name="20% - Ênfase2 2 3 3" xfId="58" xr:uid="{00000000-0005-0000-0000-000030000000}"/>
    <cellStyle name="20% - Ênfase2 2 4" xfId="59" xr:uid="{00000000-0005-0000-0000-000031000000}"/>
    <cellStyle name="20% - Ênfase2 2 5" xfId="60" xr:uid="{00000000-0005-0000-0000-000032000000}"/>
    <cellStyle name="20% - Ênfase2 2 6" xfId="61" xr:uid="{00000000-0005-0000-0000-000033000000}"/>
    <cellStyle name="20% - Ênfase2 3" xfId="62" xr:uid="{00000000-0005-0000-0000-000034000000}"/>
    <cellStyle name="20% - Ênfase2 3 2" xfId="63" xr:uid="{00000000-0005-0000-0000-000035000000}"/>
    <cellStyle name="20% - Ênfase2 3 2 2" xfId="64" xr:uid="{00000000-0005-0000-0000-000036000000}"/>
    <cellStyle name="20% - Ênfase2 3 2 3" xfId="65" xr:uid="{00000000-0005-0000-0000-000037000000}"/>
    <cellStyle name="20% - Ênfase2 3 3" xfId="66" xr:uid="{00000000-0005-0000-0000-000038000000}"/>
    <cellStyle name="20% - Ênfase2 3 4" xfId="67" xr:uid="{00000000-0005-0000-0000-000039000000}"/>
    <cellStyle name="20% - Ênfase2 4" xfId="68" xr:uid="{00000000-0005-0000-0000-00003A000000}"/>
    <cellStyle name="20% - Ênfase2 4 2" xfId="69" xr:uid="{00000000-0005-0000-0000-00003B000000}"/>
    <cellStyle name="20% - Ênfase2 4 3" xfId="70" xr:uid="{00000000-0005-0000-0000-00003C000000}"/>
    <cellStyle name="20% - Ênfase2 5" xfId="71" xr:uid="{00000000-0005-0000-0000-00003D000000}"/>
    <cellStyle name="20% - Ênfase2 6" xfId="72" xr:uid="{00000000-0005-0000-0000-00003E000000}"/>
    <cellStyle name="20% - Ênfase2 6 2" xfId="73" xr:uid="{00000000-0005-0000-0000-00003F000000}"/>
    <cellStyle name="20% - Ênfase2 6 3" xfId="74" xr:uid="{00000000-0005-0000-0000-000040000000}"/>
    <cellStyle name="20% - Ênfase2 7" xfId="75" xr:uid="{00000000-0005-0000-0000-000041000000}"/>
    <cellStyle name="20% - Ênfase2 7 2" xfId="76" xr:uid="{00000000-0005-0000-0000-000042000000}"/>
    <cellStyle name="20% - Ênfase2 7 3" xfId="77" xr:uid="{00000000-0005-0000-0000-000043000000}"/>
    <cellStyle name="20% - Ênfase3 2" xfId="78" xr:uid="{00000000-0005-0000-0000-000044000000}"/>
    <cellStyle name="20% - Ênfase3 2 2" xfId="79" xr:uid="{00000000-0005-0000-0000-000045000000}"/>
    <cellStyle name="20% - Ênfase3 2 3" xfId="80" xr:uid="{00000000-0005-0000-0000-000046000000}"/>
    <cellStyle name="20% - Ênfase3 2 3 2" xfId="81" xr:uid="{00000000-0005-0000-0000-000047000000}"/>
    <cellStyle name="20% - Ênfase3 2 3 3" xfId="82" xr:uid="{00000000-0005-0000-0000-000048000000}"/>
    <cellStyle name="20% - Ênfase3 2 4" xfId="83" xr:uid="{00000000-0005-0000-0000-000049000000}"/>
    <cellStyle name="20% - Ênfase3 2 5" xfId="84" xr:uid="{00000000-0005-0000-0000-00004A000000}"/>
    <cellStyle name="20% - Ênfase3 2 6" xfId="85" xr:uid="{00000000-0005-0000-0000-00004B000000}"/>
    <cellStyle name="20% - Ênfase3 3" xfId="86" xr:uid="{00000000-0005-0000-0000-00004C000000}"/>
    <cellStyle name="20% - Ênfase3 3 2" xfId="87" xr:uid="{00000000-0005-0000-0000-00004D000000}"/>
    <cellStyle name="20% - Ênfase3 3 2 2" xfId="88" xr:uid="{00000000-0005-0000-0000-00004E000000}"/>
    <cellStyle name="20% - Ênfase3 3 2 3" xfId="89" xr:uid="{00000000-0005-0000-0000-00004F000000}"/>
    <cellStyle name="20% - Ênfase3 3 3" xfId="90" xr:uid="{00000000-0005-0000-0000-000050000000}"/>
    <cellStyle name="20% - Ênfase3 3 4" xfId="91" xr:uid="{00000000-0005-0000-0000-000051000000}"/>
    <cellStyle name="20% - Ênfase3 4" xfId="92" xr:uid="{00000000-0005-0000-0000-000052000000}"/>
    <cellStyle name="20% - Ênfase3 4 2" xfId="93" xr:uid="{00000000-0005-0000-0000-000053000000}"/>
    <cellStyle name="20% - Ênfase3 4 3" xfId="94" xr:uid="{00000000-0005-0000-0000-000054000000}"/>
    <cellStyle name="20% - Ênfase3 5" xfId="95" xr:uid="{00000000-0005-0000-0000-000055000000}"/>
    <cellStyle name="20% - Ênfase3 6" xfId="96" xr:uid="{00000000-0005-0000-0000-000056000000}"/>
    <cellStyle name="20% - Ênfase3 6 2" xfId="97" xr:uid="{00000000-0005-0000-0000-000057000000}"/>
    <cellStyle name="20% - Ênfase3 6 3" xfId="98" xr:uid="{00000000-0005-0000-0000-000058000000}"/>
    <cellStyle name="20% - Ênfase3 7" xfId="99" xr:uid="{00000000-0005-0000-0000-000059000000}"/>
    <cellStyle name="20% - Ênfase3 7 2" xfId="100" xr:uid="{00000000-0005-0000-0000-00005A000000}"/>
    <cellStyle name="20% - Ênfase3 7 3" xfId="101" xr:uid="{00000000-0005-0000-0000-00005B000000}"/>
    <cellStyle name="20% - Ênfase4 2" xfId="102" xr:uid="{00000000-0005-0000-0000-00005C000000}"/>
    <cellStyle name="20% - Ênfase4 2 2" xfId="103" xr:uid="{00000000-0005-0000-0000-00005D000000}"/>
    <cellStyle name="20% - Ênfase4 2 3" xfId="104" xr:uid="{00000000-0005-0000-0000-00005E000000}"/>
    <cellStyle name="20% - Ênfase4 2 3 2" xfId="105" xr:uid="{00000000-0005-0000-0000-00005F000000}"/>
    <cellStyle name="20% - Ênfase4 2 3 3" xfId="106" xr:uid="{00000000-0005-0000-0000-000060000000}"/>
    <cellStyle name="20% - Ênfase4 2 4" xfId="107" xr:uid="{00000000-0005-0000-0000-000061000000}"/>
    <cellStyle name="20% - Ênfase4 2 5" xfId="108" xr:uid="{00000000-0005-0000-0000-000062000000}"/>
    <cellStyle name="20% - Ênfase4 2 6" xfId="109" xr:uid="{00000000-0005-0000-0000-000063000000}"/>
    <cellStyle name="20% - Ênfase4 3" xfId="110" xr:uid="{00000000-0005-0000-0000-000064000000}"/>
    <cellStyle name="20% - Ênfase4 3 2" xfId="111" xr:uid="{00000000-0005-0000-0000-000065000000}"/>
    <cellStyle name="20% - Ênfase4 3 2 2" xfId="112" xr:uid="{00000000-0005-0000-0000-000066000000}"/>
    <cellStyle name="20% - Ênfase4 3 3" xfId="113" xr:uid="{00000000-0005-0000-0000-000067000000}"/>
    <cellStyle name="20% - Ênfase4 3 4" xfId="114" xr:uid="{00000000-0005-0000-0000-000068000000}"/>
    <cellStyle name="20% - Ênfase4 4" xfId="115" xr:uid="{00000000-0005-0000-0000-000069000000}"/>
    <cellStyle name="20% - Ênfase4 4 2" xfId="116" xr:uid="{00000000-0005-0000-0000-00006A000000}"/>
    <cellStyle name="20% - Ênfase4 4 3" xfId="117" xr:uid="{00000000-0005-0000-0000-00006B000000}"/>
    <cellStyle name="20% - Ênfase4 5" xfId="118" xr:uid="{00000000-0005-0000-0000-00006C000000}"/>
    <cellStyle name="20% - Ênfase4 6" xfId="119" xr:uid="{00000000-0005-0000-0000-00006D000000}"/>
    <cellStyle name="20% - Ênfase4 6 2" xfId="120" xr:uid="{00000000-0005-0000-0000-00006E000000}"/>
    <cellStyle name="20% - Ênfase4 6 3" xfId="121" xr:uid="{00000000-0005-0000-0000-00006F000000}"/>
    <cellStyle name="20% - Ênfase4 7" xfId="122" xr:uid="{00000000-0005-0000-0000-000070000000}"/>
    <cellStyle name="20% - Ênfase4 7 2" xfId="123" xr:uid="{00000000-0005-0000-0000-000071000000}"/>
    <cellStyle name="20% - Ênfase4 7 3" xfId="124" xr:uid="{00000000-0005-0000-0000-000072000000}"/>
    <cellStyle name="20% - Ênfase5 2" xfId="125" xr:uid="{00000000-0005-0000-0000-000073000000}"/>
    <cellStyle name="20% - Ênfase5 2 2" xfId="126" xr:uid="{00000000-0005-0000-0000-000074000000}"/>
    <cellStyle name="20% - Ênfase5 2 3" xfId="127" xr:uid="{00000000-0005-0000-0000-000075000000}"/>
    <cellStyle name="20% - Ênfase5 2 3 2" xfId="128" xr:uid="{00000000-0005-0000-0000-000076000000}"/>
    <cellStyle name="20% - Ênfase5 2 3 3" xfId="129" xr:uid="{00000000-0005-0000-0000-000077000000}"/>
    <cellStyle name="20% - Ênfase5 2 4" xfId="130" xr:uid="{00000000-0005-0000-0000-000078000000}"/>
    <cellStyle name="20% - Ênfase5 2 5" xfId="131" xr:uid="{00000000-0005-0000-0000-000079000000}"/>
    <cellStyle name="20% - Ênfase5 2 6" xfId="132" xr:uid="{00000000-0005-0000-0000-00007A000000}"/>
    <cellStyle name="20% - Ênfase5 3" xfId="133" xr:uid="{00000000-0005-0000-0000-00007B000000}"/>
    <cellStyle name="20% - Ênfase5 3 2" xfId="134" xr:uid="{00000000-0005-0000-0000-00007C000000}"/>
    <cellStyle name="20% - Ênfase5 3 2 2" xfId="135" xr:uid="{00000000-0005-0000-0000-00007D000000}"/>
    <cellStyle name="20% - Ênfase5 3 2 3" xfId="136" xr:uid="{00000000-0005-0000-0000-00007E000000}"/>
    <cellStyle name="20% - Ênfase5 3 3" xfId="137" xr:uid="{00000000-0005-0000-0000-00007F000000}"/>
    <cellStyle name="20% - Ênfase5 3 4" xfId="138" xr:uid="{00000000-0005-0000-0000-000080000000}"/>
    <cellStyle name="20% - Ênfase5 4" xfId="139" xr:uid="{00000000-0005-0000-0000-000081000000}"/>
    <cellStyle name="20% - Ênfase5 4 2" xfId="140" xr:uid="{00000000-0005-0000-0000-000082000000}"/>
    <cellStyle name="20% - Ênfase5 4 3" xfId="141" xr:uid="{00000000-0005-0000-0000-000083000000}"/>
    <cellStyle name="20% - Ênfase5 5" xfId="142" xr:uid="{00000000-0005-0000-0000-000084000000}"/>
    <cellStyle name="20% - Ênfase5 6" xfId="143" xr:uid="{00000000-0005-0000-0000-000085000000}"/>
    <cellStyle name="20% - Ênfase5 6 2" xfId="144" xr:uid="{00000000-0005-0000-0000-000086000000}"/>
    <cellStyle name="20% - Ênfase5 6 3" xfId="145" xr:uid="{00000000-0005-0000-0000-000087000000}"/>
    <cellStyle name="20% - Ênfase5 7" xfId="146" xr:uid="{00000000-0005-0000-0000-000088000000}"/>
    <cellStyle name="20% - Ênfase5 7 2" xfId="147" xr:uid="{00000000-0005-0000-0000-000089000000}"/>
    <cellStyle name="20% - Ênfase5 7 3" xfId="148" xr:uid="{00000000-0005-0000-0000-00008A000000}"/>
    <cellStyle name="20% - Ênfase6 2" xfId="149" xr:uid="{00000000-0005-0000-0000-00008B000000}"/>
    <cellStyle name="20% - Ênfase6 2 2" xfId="150" xr:uid="{00000000-0005-0000-0000-00008C000000}"/>
    <cellStyle name="20% - Ênfase6 2 3" xfId="151" xr:uid="{00000000-0005-0000-0000-00008D000000}"/>
    <cellStyle name="20% - Ênfase6 2 3 2" xfId="152" xr:uid="{00000000-0005-0000-0000-00008E000000}"/>
    <cellStyle name="20% - Ênfase6 2 3 3" xfId="153" xr:uid="{00000000-0005-0000-0000-00008F000000}"/>
    <cellStyle name="20% - Ênfase6 2 4" xfId="154" xr:uid="{00000000-0005-0000-0000-000090000000}"/>
    <cellStyle name="20% - Ênfase6 2 5" xfId="155" xr:uid="{00000000-0005-0000-0000-000091000000}"/>
    <cellStyle name="20% - Ênfase6 2 6" xfId="156" xr:uid="{00000000-0005-0000-0000-000092000000}"/>
    <cellStyle name="20% - Ênfase6 3" xfId="157" xr:uid="{00000000-0005-0000-0000-000093000000}"/>
    <cellStyle name="20% - Ênfase6 3 2" xfId="158" xr:uid="{00000000-0005-0000-0000-000094000000}"/>
    <cellStyle name="20% - Ênfase6 3 2 2" xfId="159" xr:uid="{00000000-0005-0000-0000-000095000000}"/>
    <cellStyle name="20% - Ênfase6 3 2 3" xfId="160" xr:uid="{00000000-0005-0000-0000-000096000000}"/>
    <cellStyle name="20% - Ênfase6 3 3" xfId="161" xr:uid="{00000000-0005-0000-0000-000097000000}"/>
    <cellStyle name="20% - Ênfase6 3 4" xfId="162" xr:uid="{00000000-0005-0000-0000-000098000000}"/>
    <cellStyle name="20% - Ênfase6 4" xfId="163" xr:uid="{00000000-0005-0000-0000-000099000000}"/>
    <cellStyle name="20% - Ênfase6 4 2" xfId="164" xr:uid="{00000000-0005-0000-0000-00009A000000}"/>
    <cellStyle name="20% - Ênfase6 4 3" xfId="165" xr:uid="{00000000-0005-0000-0000-00009B000000}"/>
    <cellStyle name="20% - Ênfase6 5" xfId="166" xr:uid="{00000000-0005-0000-0000-00009C000000}"/>
    <cellStyle name="20% - Ênfase6 6" xfId="167" xr:uid="{00000000-0005-0000-0000-00009D000000}"/>
    <cellStyle name="20% - Ênfase6 6 2" xfId="168" xr:uid="{00000000-0005-0000-0000-00009E000000}"/>
    <cellStyle name="20% - Ênfase6 6 3" xfId="169" xr:uid="{00000000-0005-0000-0000-00009F000000}"/>
    <cellStyle name="20% - Ênfase6 7" xfId="170" xr:uid="{00000000-0005-0000-0000-0000A0000000}"/>
    <cellStyle name="20% - Ênfase6 7 2" xfId="171" xr:uid="{00000000-0005-0000-0000-0000A1000000}"/>
    <cellStyle name="20% - Ênfase6 7 3" xfId="172" xr:uid="{00000000-0005-0000-0000-0000A2000000}"/>
    <cellStyle name="40% - Accent1" xfId="173" xr:uid="{00000000-0005-0000-0000-0000A3000000}"/>
    <cellStyle name="40% - Accent1 2" xfId="174" xr:uid="{00000000-0005-0000-0000-0000A4000000}"/>
    <cellStyle name="40% - Accent1 3" xfId="175" xr:uid="{00000000-0005-0000-0000-0000A5000000}"/>
    <cellStyle name="40% - Accent2" xfId="176" xr:uid="{00000000-0005-0000-0000-0000A6000000}"/>
    <cellStyle name="40% - Accent2 2" xfId="177" xr:uid="{00000000-0005-0000-0000-0000A7000000}"/>
    <cellStyle name="40% - Accent2 3" xfId="178" xr:uid="{00000000-0005-0000-0000-0000A8000000}"/>
    <cellStyle name="40% - Accent3" xfId="179" xr:uid="{00000000-0005-0000-0000-0000A9000000}"/>
    <cellStyle name="40% - Accent3 2" xfId="180" xr:uid="{00000000-0005-0000-0000-0000AA000000}"/>
    <cellStyle name="40% - Accent3 3" xfId="181" xr:uid="{00000000-0005-0000-0000-0000AB000000}"/>
    <cellStyle name="40% - Accent4" xfId="182" xr:uid="{00000000-0005-0000-0000-0000AC000000}"/>
    <cellStyle name="40% - Accent4 2" xfId="183" xr:uid="{00000000-0005-0000-0000-0000AD000000}"/>
    <cellStyle name="40% - Accent4 3" xfId="184" xr:uid="{00000000-0005-0000-0000-0000AE000000}"/>
    <cellStyle name="40% - Accent5" xfId="185" xr:uid="{00000000-0005-0000-0000-0000AF000000}"/>
    <cellStyle name="40% - Accent5 2" xfId="186" xr:uid="{00000000-0005-0000-0000-0000B0000000}"/>
    <cellStyle name="40% - Accent5 3" xfId="187" xr:uid="{00000000-0005-0000-0000-0000B1000000}"/>
    <cellStyle name="40% - Accent6" xfId="188" xr:uid="{00000000-0005-0000-0000-0000B2000000}"/>
    <cellStyle name="40% - Accent6 2" xfId="189" xr:uid="{00000000-0005-0000-0000-0000B3000000}"/>
    <cellStyle name="40% - Accent6 3" xfId="190" xr:uid="{00000000-0005-0000-0000-0000B4000000}"/>
    <cellStyle name="40% - Ênfase1 2" xfId="191" xr:uid="{00000000-0005-0000-0000-0000B5000000}"/>
    <cellStyle name="40% - Ênfase1 2 2" xfId="192" xr:uid="{00000000-0005-0000-0000-0000B6000000}"/>
    <cellStyle name="40% - Ênfase1 2 3" xfId="193" xr:uid="{00000000-0005-0000-0000-0000B7000000}"/>
    <cellStyle name="40% - Ênfase1 2 3 2" xfId="194" xr:uid="{00000000-0005-0000-0000-0000B8000000}"/>
    <cellStyle name="40% - Ênfase1 2 3 3" xfId="195" xr:uid="{00000000-0005-0000-0000-0000B9000000}"/>
    <cellStyle name="40% - Ênfase1 2 4" xfId="196" xr:uid="{00000000-0005-0000-0000-0000BA000000}"/>
    <cellStyle name="40% - Ênfase1 2 5" xfId="197" xr:uid="{00000000-0005-0000-0000-0000BB000000}"/>
    <cellStyle name="40% - Ênfase1 2 6" xfId="198" xr:uid="{00000000-0005-0000-0000-0000BC000000}"/>
    <cellStyle name="40% - Ênfase1 3" xfId="199" xr:uid="{00000000-0005-0000-0000-0000BD000000}"/>
    <cellStyle name="40% - Ênfase1 3 2" xfId="200" xr:uid="{00000000-0005-0000-0000-0000BE000000}"/>
    <cellStyle name="40% - Ênfase1 3 2 2" xfId="201" xr:uid="{00000000-0005-0000-0000-0000BF000000}"/>
    <cellStyle name="40% - Ênfase1 3 2 3" xfId="202" xr:uid="{00000000-0005-0000-0000-0000C0000000}"/>
    <cellStyle name="40% - Ênfase1 3 3" xfId="203" xr:uid="{00000000-0005-0000-0000-0000C1000000}"/>
    <cellStyle name="40% - Ênfase1 3 4" xfId="204" xr:uid="{00000000-0005-0000-0000-0000C2000000}"/>
    <cellStyle name="40% - Ênfase1 4" xfId="205" xr:uid="{00000000-0005-0000-0000-0000C3000000}"/>
    <cellStyle name="40% - Ênfase1 4 2" xfId="206" xr:uid="{00000000-0005-0000-0000-0000C4000000}"/>
    <cellStyle name="40% - Ênfase1 4 3" xfId="207" xr:uid="{00000000-0005-0000-0000-0000C5000000}"/>
    <cellStyle name="40% - Ênfase1 5" xfId="208" xr:uid="{00000000-0005-0000-0000-0000C6000000}"/>
    <cellStyle name="40% - Ênfase1 6" xfId="209" xr:uid="{00000000-0005-0000-0000-0000C7000000}"/>
    <cellStyle name="40% - Ênfase1 6 2" xfId="210" xr:uid="{00000000-0005-0000-0000-0000C8000000}"/>
    <cellStyle name="40% - Ênfase1 6 3" xfId="211" xr:uid="{00000000-0005-0000-0000-0000C9000000}"/>
    <cellStyle name="40% - Ênfase1 7" xfId="212" xr:uid="{00000000-0005-0000-0000-0000CA000000}"/>
    <cellStyle name="40% - Ênfase1 7 2" xfId="213" xr:uid="{00000000-0005-0000-0000-0000CB000000}"/>
    <cellStyle name="40% - Ênfase1 7 3" xfId="214" xr:uid="{00000000-0005-0000-0000-0000CC000000}"/>
    <cellStyle name="40% - Ênfase2 2" xfId="215" xr:uid="{00000000-0005-0000-0000-0000CD000000}"/>
    <cellStyle name="40% - Ênfase2 2 2" xfId="216" xr:uid="{00000000-0005-0000-0000-0000CE000000}"/>
    <cellStyle name="40% - Ênfase2 2 3" xfId="217" xr:uid="{00000000-0005-0000-0000-0000CF000000}"/>
    <cellStyle name="40% - Ênfase2 2 3 2" xfId="218" xr:uid="{00000000-0005-0000-0000-0000D0000000}"/>
    <cellStyle name="40% - Ênfase2 2 3 3" xfId="219" xr:uid="{00000000-0005-0000-0000-0000D1000000}"/>
    <cellStyle name="40% - Ênfase2 2 4" xfId="220" xr:uid="{00000000-0005-0000-0000-0000D2000000}"/>
    <cellStyle name="40% - Ênfase2 2 5" xfId="221" xr:uid="{00000000-0005-0000-0000-0000D3000000}"/>
    <cellStyle name="40% - Ênfase2 2 6" xfId="222" xr:uid="{00000000-0005-0000-0000-0000D4000000}"/>
    <cellStyle name="40% - Ênfase2 3" xfId="223" xr:uid="{00000000-0005-0000-0000-0000D5000000}"/>
    <cellStyle name="40% - Ênfase2 3 2" xfId="224" xr:uid="{00000000-0005-0000-0000-0000D6000000}"/>
    <cellStyle name="40% - Ênfase2 3 2 2" xfId="225" xr:uid="{00000000-0005-0000-0000-0000D7000000}"/>
    <cellStyle name="40% - Ênfase2 3 2 3" xfId="226" xr:uid="{00000000-0005-0000-0000-0000D8000000}"/>
    <cellStyle name="40% - Ênfase2 3 3" xfId="227" xr:uid="{00000000-0005-0000-0000-0000D9000000}"/>
    <cellStyle name="40% - Ênfase2 3 4" xfId="228" xr:uid="{00000000-0005-0000-0000-0000DA000000}"/>
    <cellStyle name="40% - Ênfase2 4" xfId="229" xr:uid="{00000000-0005-0000-0000-0000DB000000}"/>
    <cellStyle name="40% - Ênfase2 4 2" xfId="230" xr:uid="{00000000-0005-0000-0000-0000DC000000}"/>
    <cellStyle name="40% - Ênfase2 4 3" xfId="231" xr:uid="{00000000-0005-0000-0000-0000DD000000}"/>
    <cellStyle name="40% - Ênfase2 5" xfId="232" xr:uid="{00000000-0005-0000-0000-0000DE000000}"/>
    <cellStyle name="40% - Ênfase2 6" xfId="233" xr:uid="{00000000-0005-0000-0000-0000DF000000}"/>
    <cellStyle name="40% - Ênfase2 6 2" xfId="234" xr:uid="{00000000-0005-0000-0000-0000E0000000}"/>
    <cellStyle name="40% - Ênfase2 6 3" xfId="235" xr:uid="{00000000-0005-0000-0000-0000E1000000}"/>
    <cellStyle name="40% - Ênfase2 7" xfId="236" xr:uid="{00000000-0005-0000-0000-0000E2000000}"/>
    <cellStyle name="40% - Ênfase2 7 2" xfId="237" xr:uid="{00000000-0005-0000-0000-0000E3000000}"/>
    <cellStyle name="40% - Ênfase2 7 3" xfId="238" xr:uid="{00000000-0005-0000-0000-0000E4000000}"/>
    <cellStyle name="40% - Ênfase3 2" xfId="239" xr:uid="{00000000-0005-0000-0000-0000E5000000}"/>
    <cellStyle name="40% - Ênfase3 2 2" xfId="240" xr:uid="{00000000-0005-0000-0000-0000E6000000}"/>
    <cellStyle name="40% - Ênfase3 2 3" xfId="241" xr:uid="{00000000-0005-0000-0000-0000E7000000}"/>
    <cellStyle name="40% - Ênfase3 2 3 2" xfId="242" xr:uid="{00000000-0005-0000-0000-0000E8000000}"/>
    <cellStyle name="40% - Ênfase3 2 3 3" xfId="243" xr:uid="{00000000-0005-0000-0000-0000E9000000}"/>
    <cellStyle name="40% - Ênfase3 2 4" xfId="244" xr:uid="{00000000-0005-0000-0000-0000EA000000}"/>
    <cellStyle name="40% - Ênfase3 2 5" xfId="245" xr:uid="{00000000-0005-0000-0000-0000EB000000}"/>
    <cellStyle name="40% - Ênfase3 2 6" xfId="246" xr:uid="{00000000-0005-0000-0000-0000EC000000}"/>
    <cellStyle name="40% - Ênfase3 3" xfId="247" xr:uid="{00000000-0005-0000-0000-0000ED000000}"/>
    <cellStyle name="40% - Ênfase3 3 2" xfId="248" xr:uid="{00000000-0005-0000-0000-0000EE000000}"/>
    <cellStyle name="40% - Ênfase3 3 2 2" xfId="249" xr:uid="{00000000-0005-0000-0000-0000EF000000}"/>
    <cellStyle name="40% - Ênfase3 3 2 3" xfId="250" xr:uid="{00000000-0005-0000-0000-0000F0000000}"/>
    <cellStyle name="40% - Ênfase3 3 3" xfId="251" xr:uid="{00000000-0005-0000-0000-0000F1000000}"/>
    <cellStyle name="40% - Ênfase3 3 4" xfId="252" xr:uid="{00000000-0005-0000-0000-0000F2000000}"/>
    <cellStyle name="40% - Ênfase3 4" xfId="253" xr:uid="{00000000-0005-0000-0000-0000F3000000}"/>
    <cellStyle name="40% - Ênfase3 4 2" xfId="254" xr:uid="{00000000-0005-0000-0000-0000F4000000}"/>
    <cellStyle name="40% - Ênfase3 4 3" xfId="255" xr:uid="{00000000-0005-0000-0000-0000F5000000}"/>
    <cellStyle name="40% - Ênfase3 5" xfId="256" xr:uid="{00000000-0005-0000-0000-0000F6000000}"/>
    <cellStyle name="40% - Ênfase3 6" xfId="257" xr:uid="{00000000-0005-0000-0000-0000F7000000}"/>
    <cellStyle name="40% - Ênfase3 6 2" xfId="258" xr:uid="{00000000-0005-0000-0000-0000F8000000}"/>
    <cellStyle name="40% - Ênfase3 6 3" xfId="259" xr:uid="{00000000-0005-0000-0000-0000F9000000}"/>
    <cellStyle name="40% - Ênfase3 7" xfId="260" xr:uid="{00000000-0005-0000-0000-0000FA000000}"/>
    <cellStyle name="40% - Ênfase3 7 2" xfId="261" xr:uid="{00000000-0005-0000-0000-0000FB000000}"/>
    <cellStyle name="40% - Ênfase3 7 3" xfId="262" xr:uid="{00000000-0005-0000-0000-0000FC000000}"/>
    <cellStyle name="40% - Ênfase4 2" xfId="263" xr:uid="{00000000-0005-0000-0000-0000FD000000}"/>
    <cellStyle name="40% - Ênfase4 2 2" xfId="264" xr:uid="{00000000-0005-0000-0000-0000FE000000}"/>
    <cellStyle name="40% - Ênfase4 2 3" xfId="265" xr:uid="{00000000-0005-0000-0000-0000FF000000}"/>
    <cellStyle name="40% - Ênfase4 2 3 2" xfId="266" xr:uid="{00000000-0005-0000-0000-000000010000}"/>
    <cellStyle name="40% - Ênfase4 2 3 3" xfId="267" xr:uid="{00000000-0005-0000-0000-000001010000}"/>
    <cellStyle name="40% - Ênfase4 2 4" xfId="268" xr:uid="{00000000-0005-0000-0000-000002010000}"/>
    <cellStyle name="40% - Ênfase4 2 5" xfId="269" xr:uid="{00000000-0005-0000-0000-000003010000}"/>
    <cellStyle name="40% - Ênfase4 2 6" xfId="270" xr:uid="{00000000-0005-0000-0000-000004010000}"/>
    <cellStyle name="40% - Ênfase4 3" xfId="271" xr:uid="{00000000-0005-0000-0000-000005010000}"/>
    <cellStyle name="40% - Ênfase4 3 2" xfId="272" xr:uid="{00000000-0005-0000-0000-000006010000}"/>
    <cellStyle name="40% - Ênfase4 3 2 2" xfId="273" xr:uid="{00000000-0005-0000-0000-000007010000}"/>
    <cellStyle name="40% - Ênfase4 3 2 3" xfId="274" xr:uid="{00000000-0005-0000-0000-000008010000}"/>
    <cellStyle name="40% - Ênfase4 3 3" xfId="275" xr:uid="{00000000-0005-0000-0000-000009010000}"/>
    <cellStyle name="40% - Ênfase4 3 4" xfId="276" xr:uid="{00000000-0005-0000-0000-00000A010000}"/>
    <cellStyle name="40% - Ênfase4 4" xfId="277" xr:uid="{00000000-0005-0000-0000-00000B010000}"/>
    <cellStyle name="40% - Ênfase4 4 2" xfId="278" xr:uid="{00000000-0005-0000-0000-00000C010000}"/>
    <cellStyle name="40% - Ênfase4 4 3" xfId="279" xr:uid="{00000000-0005-0000-0000-00000D010000}"/>
    <cellStyle name="40% - Ênfase4 5" xfId="280" xr:uid="{00000000-0005-0000-0000-00000E010000}"/>
    <cellStyle name="40% - Ênfase4 6" xfId="281" xr:uid="{00000000-0005-0000-0000-00000F010000}"/>
    <cellStyle name="40% - Ênfase4 6 2" xfId="282" xr:uid="{00000000-0005-0000-0000-000010010000}"/>
    <cellStyle name="40% - Ênfase4 6 3" xfId="283" xr:uid="{00000000-0005-0000-0000-000011010000}"/>
    <cellStyle name="40% - Ênfase4 7" xfId="284" xr:uid="{00000000-0005-0000-0000-000012010000}"/>
    <cellStyle name="40% - Ênfase4 7 2" xfId="285" xr:uid="{00000000-0005-0000-0000-000013010000}"/>
    <cellStyle name="40% - Ênfase4 7 3" xfId="286" xr:uid="{00000000-0005-0000-0000-000014010000}"/>
    <cellStyle name="40% - Ênfase5 2" xfId="287" xr:uid="{00000000-0005-0000-0000-000015010000}"/>
    <cellStyle name="40% - Ênfase5 2 2" xfId="288" xr:uid="{00000000-0005-0000-0000-000016010000}"/>
    <cellStyle name="40% - Ênfase5 2 3" xfId="289" xr:uid="{00000000-0005-0000-0000-000017010000}"/>
    <cellStyle name="40% - Ênfase5 2 3 2" xfId="290" xr:uid="{00000000-0005-0000-0000-000018010000}"/>
    <cellStyle name="40% - Ênfase5 2 3 3" xfId="291" xr:uid="{00000000-0005-0000-0000-000019010000}"/>
    <cellStyle name="40% - Ênfase5 2 4" xfId="292" xr:uid="{00000000-0005-0000-0000-00001A010000}"/>
    <cellStyle name="40% - Ênfase5 2 5" xfId="293" xr:uid="{00000000-0005-0000-0000-00001B010000}"/>
    <cellStyle name="40% - Ênfase5 2 6" xfId="294" xr:uid="{00000000-0005-0000-0000-00001C010000}"/>
    <cellStyle name="40% - Ênfase5 3" xfId="295" xr:uid="{00000000-0005-0000-0000-00001D010000}"/>
    <cellStyle name="40% - Ênfase5 3 2" xfId="296" xr:uid="{00000000-0005-0000-0000-00001E010000}"/>
    <cellStyle name="40% - Ênfase5 3 2 2" xfId="297" xr:uid="{00000000-0005-0000-0000-00001F010000}"/>
    <cellStyle name="40% - Ênfase5 3 2 3" xfId="298" xr:uid="{00000000-0005-0000-0000-000020010000}"/>
    <cellStyle name="40% - Ênfase5 3 3" xfId="299" xr:uid="{00000000-0005-0000-0000-000021010000}"/>
    <cellStyle name="40% - Ênfase5 3 4" xfId="300" xr:uid="{00000000-0005-0000-0000-000022010000}"/>
    <cellStyle name="40% - Ênfase5 4" xfId="301" xr:uid="{00000000-0005-0000-0000-000023010000}"/>
    <cellStyle name="40% - Ênfase5 4 2" xfId="302" xr:uid="{00000000-0005-0000-0000-000024010000}"/>
    <cellStyle name="40% - Ênfase5 4 3" xfId="303" xr:uid="{00000000-0005-0000-0000-000025010000}"/>
    <cellStyle name="40% - Ênfase5 5" xfId="304" xr:uid="{00000000-0005-0000-0000-000026010000}"/>
    <cellStyle name="40% - Ênfase5 6" xfId="305" xr:uid="{00000000-0005-0000-0000-000027010000}"/>
    <cellStyle name="40% - Ênfase5 6 2" xfId="306" xr:uid="{00000000-0005-0000-0000-000028010000}"/>
    <cellStyle name="40% - Ênfase5 6 3" xfId="307" xr:uid="{00000000-0005-0000-0000-000029010000}"/>
    <cellStyle name="40% - Ênfase5 7" xfId="308" xr:uid="{00000000-0005-0000-0000-00002A010000}"/>
    <cellStyle name="40% - Ênfase5 7 2" xfId="309" xr:uid="{00000000-0005-0000-0000-00002B010000}"/>
    <cellStyle name="40% - Ênfase5 7 3" xfId="310" xr:uid="{00000000-0005-0000-0000-00002C010000}"/>
    <cellStyle name="40% - Ênfase6 2" xfId="311" xr:uid="{00000000-0005-0000-0000-00002D010000}"/>
    <cellStyle name="40% - Ênfase6 2 2" xfId="312" xr:uid="{00000000-0005-0000-0000-00002E010000}"/>
    <cellStyle name="40% - Ênfase6 2 3" xfId="313" xr:uid="{00000000-0005-0000-0000-00002F010000}"/>
    <cellStyle name="40% - Ênfase6 2 3 2" xfId="314" xr:uid="{00000000-0005-0000-0000-000030010000}"/>
    <cellStyle name="40% - Ênfase6 2 3 3" xfId="315" xr:uid="{00000000-0005-0000-0000-000031010000}"/>
    <cellStyle name="40% - Ênfase6 2 4" xfId="316" xr:uid="{00000000-0005-0000-0000-000032010000}"/>
    <cellStyle name="40% - Ênfase6 2 5" xfId="317" xr:uid="{00000000-0005-0000-0000-000033010000}"/>
    <cellStyle name="40% - Ênfase6 2 6" xfId="318" xr:uid="{00000000-0005-0000-0000-000034010000}"/>
    <cellStyle name="40% - Ênfase6 3" xfId="319" xr:uid="{00000000-0005-0000-0000-000035010000}"/>
    <cellStyle name="40% - Ênfase6 3 2" xfId="320" xr:uid="{00000000-0005-0000-0000-000036010000}"/>
    <cellStyle name="40% - Ênfase6 3 2 2" xfId="321" xr:uid="{00000000-0005-0000-0000-000037010000}"/>
    <cellStyle name="40% - Ênfase6 3 2 3" xfId="322" xr:uid="{00000000-0005-0000-0000-000038010000}"/>
    <cellStyle name="40% - Ênfase6 3 3" xfId="323" xr:uid="{00000000-0005-0000-0000-000039010000}"/>
    <cellStyle name="40% - Ênfase6 3 4" xfId="324" xr:uid="{00000000-0005-0000-0000-00003A010000}"/>
    <cellStyle name="40% - Ênfase6 4" xfId="325" xr:uid="{00000000-0005-0000-0000-00003B010000}"/>
    <cellStyle name="40% - Ênfase6 4 2" xfId="326" xr:uid="{00000000-0005-0000-0000-00003C010000}"/>
    <cellStyle name="40% - Ênfase6 4 3" xfId="327" xr:uid="{00000000-0005-0000-0000-00003D010000}"/>
    <cellStyle name="40% - Ênfase6 5" xfId="328" xr:uid="{00000000-0005-0000-0000-00003E010000}"/>
    <cellStyle name="40% - Ênfase6 6" xfId="329" xr:uid="{00000000-0005-0000-0000-00003F010000}"/>
    <cellStyle name="40% - Ênfase6 6 2" xfId="330" xr:uid="{00000000-0005-0000-0000-000040010000}"/>
    <cellStyle name="40% - Ênfase6 6 3" xfId="331" xr:uid="{00000000-0005-0000-0000-000041010000}"/>
    <cellStyle name="40% - Ênfase6 7" xfId="332" xr:uid="{00000000-0005-0000-0000-000042010000}"/>
    <cellStyle name="40% - Ênfase6 7 2" xfId="333" xr:uid="{00000000-0005-0000-0000-000043010000}"/>
    <cellStyle name="40% - Ênfase6 7 3" xfId="334" xr:uid="{00000000-0005-0000-0000-000044010000}"/>
    <cellStyle name="60% - Accent1" xfId="335" xr:uid="{00000000-0005-0000-0000-000045010000}"/>
    <cellStyle name="60% - Accent1 2" xfId="336" xr:uid="{00000000-0005-0000-0000-000046010000}"/>
    <cellStyle name="60% - Accent1 3" xfId="337" xr:uid="{00000000-0005-0000-0000-000047010000}"/>
    <cellStyle name="60% - Accent2" xfId="338" xr:uid="{00000000-0005-0000-0000-000048010000}"/>
    <cellStyle name="60% - Accent2 2" xfId="339" xr:uid="{00000000-0005-0000-0000-000049010000}"/>
    <cellStyle name="60% - Accent2 3" xfId="340" xr:uid="{00000000-0005-0000-0000-00004A010000}"/>
    <cellStyle name="60% - Accent3" xfId="341" xr:uid="{00000000-0005-0000-0000-00004B010000}"/>
    <cellStyle name="60% - Accent3 2" xfId="342" xr:uid="{00000000-0005-0000-0000-00004C010000}"/>
    <cellStyle name="60% - Accent3 3" xfId="343" xr:uid="{00000000-0005-0000-0000-00004D010000}"/>
    <cellStyle name="60% - Accent4" xfId="344" xr:uid="{00000000-0005-0000-0000-00004E010000}"/>
    <cellStyle name="60% - Accent4 2" xfId="345" xr:uid="{00000000-0005-0000-0000-00004F010000}"/>
    <cellStyle name="60% - Accent4 3" xfId="346" xr:uid="{00000000-0005-0000-0000-000050010000}"/>
    <cellStyle name="60% - Accent5" xfId="347" xr:uid="{00000000-0005-0000-0000-000051010000}"/>
    <cellStyle name="60% - Accent5 2" xfId="348" xr:uid="{00000000-0005-0000-0000-000052010000}"/>
    <cellStyle name="60% - Accent5 3" xfId="349" xr:uid="{00000000-0005-0000-0000-000053010000}"/>
    <cellStyle name="60% - Accent6" xfId="350" xr:uid="{00000000-0005-0000-0000-000054010000}"/>
    <cellStyle name="60% - Accent6 2" xfId="351" xr:uid="{00000000-0005-0000-0000-000055010000}"/>
    <cellStyle name="60% - Accent6 3" xfId="352" xr:uid="{00000000-0005-0000-0000-000056010000}"/>
    <cellStyle name="60% - Ênfase1 2" xfId="353" xr:uid="{00000000-0005-0000-0000-000057010000}"/>
    <cellStyle name="60% - Ênfase1 2 2" xfId="354" xr:uid="{00000000-0005-0000-0000-000058010000}"/>
    <cellStyle name="60% - Ênfase1 2 3" xfId="355" xr:uid="{00000000-0005-0000-0000-000059010000}"/>
    <cellStyle name="60% - Ênfase1 3" xfId="356" xr:uid="{00000000-0005-0000-0000-00005A010000}"/>
    <cellStyle name="60% - Ênfase1 3 2" xfId="357" xr:uid="{00000000-0005-0000-0000-00005B010000}"/>
    <cellStyle name="60% - Ênfase1 4" xfId="358" xr:uid="{00000000-0005-0000-0000-00005C010000}"/>
    <cellStyle name="60% - Ênfase1 5" xfId="359" xr:uid="{00000000-0005-0000-0000-00005D010000}"/>
    <cellStyle name="60% - Ênfase2 2" xfId="360" xr:uid="{00000000-0005-0000-0000-00005E010000}"/>
    <cellStyle name="60% - Ênfase2 2 2" xfId="361" xr:uid="{00000000-0005-0000-0000-00005F010000}"/>
    <cellStyle name="60% - Ênfase2 2 3" xfId="362" xr:uid="{00000000-0005-0000-0000-000060010000}"/>
    <cellStyle name="60% - Ênfase2 3" xfId="363" xr:uid="{00000000-0005-0000-0000-000061010000}"/>
    <cellStyle name="60% - Ênfase2 3 2" xfId="364" xr:uid="{00000000-0005-0000-0000-000062010000}"/>
    <cellStyle name="60% - Ênfase2 4" xfId="365" xr:uid="{00000000-0005-0000-0000-000063010000}"/>
    <cellStyle name="60% - Ênfase2 5" xfId="366" xr:uid="{00000000-0005-0000-0000-000064010000}"/>
    <cellStyle name="60% - Ênfase3 2" xfId="367" xr:uid="{00000000-0005-0000-0000-000065010000}"/>
    <cellStyle name="60% - Ênfase3 2 2" xfId="368" xr:uid="{00000000-0005-0000-0000-000066010000}"/>
    <cellStyle name="60% - Ênfase3 2 3" xfId="369" xr:uid="{00000000-0005-0000-0000-000067010000}"/>
    <cellStyle name="60% - Ênfase3 3" xfId="370" xr:uid="{00000000-0005-0000-0000-000068010000}"/>
    <cellStyle name="60% - Ênfase3 3 2" xfId="371" xr:uid="{00000000-0005-0000-0000-000069010000}"/>
    <cellStyle name="60% - Ênfase3 4" xfId="372" xr:uid="{00000000-0005-0000-0000-00006A010000}"/>
    <cellStyle name="60% - Ênfase3 5" xfId="373" xr:uid="{00000000-0005-0000-0000-00006B010000}"/>
    <cellStyle name="60% - Ênfase4 2" xfId="374" xr:uid="{00000000-0005-0000-0000-00006C010000}"/>
    <cellStyle name="60% - Ênfase4 2 2" xfId="375" xr:uid="{00000000-0005-0000-0000-00006D010000}"/>
    <cellStyle name="60% - Ênfase4 2 3" xfId="376" xr:uid="{00000000-0005-0000-0000-00006E010000}"/>
    <cellStyle name="60% - Ênfase4 3" xfId="377" xr:uid="{00000000-0005-0000-0000-00006F010000}"/>
    <cellStyle name="60% - Ênfase4 3 2" xfId="378" xr:uid="{00000000-0005-0000-0000-000070010000}"/>
    <cellStyle name="60% - Ênfase4 4" xfId="379" xr:uid="{00000000-0005-0000-0000-000071010000}"/>
    <cellStyle name="60% - Ênfase4 5" xfId="380" xr:uid="{00000000-0005-0000-0000-000072010000}"/>
    <cellStyle name="60% - Ênfase5 2" xfId="381" xr:uid="{00000000-0005-0000-0000-000073010000}"/>
    <cellStyle name="60% - Ênfase5 2 2" xfId="382" xr:uid="{00000000-0005-0000-0000-000074010000}"/>
    <cellStyle name="60% - Ênfase5 2 3" xfId="383" xr:uid="{00000000-0005-0000-0000-000075010000}"/>
    <cellStyle name="60% - Ênfase5 3" xfId="384" xr:uid="{00000000-0005-0000-0000-000076010000}"/>
    <cellStyle name="60% - Ênfase5 3 2" xfId="385" xr:uid="{00000000-0005-0000-0000-000077010000}"/>
    <cellStyle name="60% - Ênfase5 4" xfId="386" xr:uid="{00000000-0005-0000-0000-000078010000}"/>
    <cellStyle name="60% - Ênfase5 5" xfId="387" xr:uid="{00000000-0005-0000-0000-000079010000}"/>
    <cellStyle name="60% - Ênfase6 2" xfId="388" xr:uid="{00000000-0005-0000-0000-00007A010000}"/>
    <cellStyle name="60% - Ênfase6 2 2" xfId="389" xr:uid="{00000000-0005-0000-0000-00007B010000}"/>
    <cellStyle name="60% - Ênfase6 2 3" xfId="390" xr:uid="{00000000-0005-0000-0000-00007C010000}"/>
    <cellStyle name="60% - Ênfase6 3" xfId="391" xr:uid="{00000000-0005-0000-0000-00007D010000}"/>
    <cellStyle name="60% - Ênfase6 3 2" xfId="392" xr:uid="{00000000-0005-0000-0000-00007E010000}"/>
    <cellStyle name="60% - Ênfase6 4" xfId="393" xr:uid="{00000000-0005-0000-0000-00007F010000}"/>
    <cellStyle name="60% - Ênfase6 5" xfId="394" xr:uid="{00000000-0005-0000-0000-000080010000}"/>
    <cellStyle name="A3 297 x 420 mm" xfId="395" xr:uid="{00000000-0005-0000-0000-000081010000}"/>
    <cellStyle name="A3 297 x 420 mm 2" xfId="396" xr:uid="{00000000-0005-0000-0000-000082010000}"/>
    <cellStyle name="Accent1" xfId="397" xr:uid="{00000000-0005-0000-0000-000083010000}"/>
    <cellStyle name="Accent1 - 20%" xfId="398" xr:uid="{00000000-0005-0000-0000-000084010000}"/>
    <cellStyle name="Accent1 - 20% 2" xfId="399" xr:uid="{00000000-0005-0000-0000-000085010000}"/>
    <cellStyle name="Accent1 - 20% 3" xfId="400" xr:uid="{00000000-0005-0000-0000-000086010000}"/>
    <cellStyle name="Accent1 - 40%" xfId="401" xr:uid="{00000000-0005-0000-0000-000087010000}"/>
    <cellStyle name="Accent1 - 40% 2" xfId="402" xr:uid="{00000000-0005-0000-0000-000088010000}"/>
    <cellStyle name="Accent1 - 40% 3" xfId="403" xr:uid="{00000000-0005-0000-0000-000089010000}"/>
    <cellStyle name="Accent1 - 60%" xfId="404" xr:uid="{00000000-0005-0000-0000-00008A010000}"/>
    <cellStyle name="Accent1 - 60% 2" xfId="405" xr:uid="{00000000-0005-0000-0000-00008B010000}"/>
    <cellStyle name="Accent1 - 60% 3" xfId="406" xr:uid="{00000000-0005-0000-0000-00008C010000}"/>
    <cellStyle name="Accent1 2" xfId="407" xr:uid="{00000000-0005-0000-0000-00008D010000}"/>
    <cellStyle name="Accent1 3" xfId="408" xr:uid="{00000000-0005-0000-0000-00008E010000}"/>
    <cellStyle name="Accent1 4" xfId="409" xr:uid="{00000000-0005-0000-0000-00008F010000}"/>
    <cellStyle name="Accent2" xfId="410" xr:uid="{00000000-0005-0000-0000-000090010000}"/>
    <cellStyle name="Accent2 - 20%" xfId="411" xr:uid="{00000000-0005-0000-0000-000091010000}"/>
    <cellStyle name="Accent2 - 20% 2" xfId="412" xr:uid="{00000000-0005-0000-0000-000092010000}"/>
    <cellStyle name="Accent2 - 20% 3" xfId="413" xr:uid="{00000000-0005-0000-0000-000093010000}"/>
    <cellStyle name="Accent2 - 40%" xfId="414" xr:uid="{00000000-0005-0000-0000-000094010000}"/>
    <cellStyle name="Accent2 - 40% 2" xfId="415" xr:uid="{00000000-0005-0000-0000-000095010000}"/>
    <cellStyle name="Accent2 - 40% 3" xfId="416" xr:uid="{00000000-0005-0000-0000-000096010000}"/>
    <cellStyle name="Accent2 - 60%" xfId="417" xr:uid="{00000000-0005-0000-0000-000097010000}"/>
    <cellStyle name="Accent2 - 60% 2" xfId="418" xr:uid="{00000000-0005-0000-0000-000098010000}"/>
    <cellStyle name="Accent2 - 60% 3" xfId="419" xr:uid="{00000000-0005-0000-0000-000099010000}"/>
    <cellStyle name="Accent2 2" xfId="420" xr:uid="{00000000-0005-0000-0000-00009A010000}"/>
    <cellStyle name="Accent2 3" xfId="421" xr:uid="{00000000-0005-0000-0000-00009B010000}"/>
    <cellStyle name="Accent2 4" xfId="422" xr:uid="{00000000-0005-0000-0000-00009C010000}"/>
    <cellStyle name="Accent3" xfId="423" xr:uid="{00000000-0005-0000-0000-00009D010000}"/>
    <cellStyle name="Accent3 - 20%" xfId="424" xr:uid="{00000000-0005-0000-0000-00009E010000}"/>
    <cellStyle name="Accent3 - 20% 2" xfId="425" xr:uid="{00000000-0005-0000-0000-00009F010000}"/>
    <cellStyle name="Accent3 - 20% 3" xfId="426" xr:uid="{00000000-0005-0000-0000-0000A0010000}"/>
    <cellStyle name="Accent3 - 40%" xfId="427" xr:uid="{00000000-0005-0000-0000-0000A1010000}"/>
    <cellStyle name="Accent3 - 40% 2" xfId="428" xr:uid="{00000000-0005-0000-0000-0000A2010000}"/>
    <cellStyle name="Accent3 - 40% 3" xfId="429" xr:uid="{00000000-0005-0000-0000-0000A3010000}"/>
    <cellStyle name="Accent3 - 60%" xfId="430" xr:uid="{00000000-0005-0000-0000-0000A4010000}"/>
    <cellStyle name="Accent3 - 60% 2" xfId="431" xr:uid="{00000000-0005-0000-0000-0000A5010000}"/>
    <cellStyle name="Accent3 - 60% 3" xfId="432" xr:uid="{00000000-0005-0000-0000-0000A6010000}"/>
    <cellStyle name="Accent3 2" xfId="433" xr:uid="{00000000-0005-0000-0000-0000A7010000}"/>
    <cellStyle name="Accent3 3" xfId="434" xr:uid="{00000000-0005-0000-0000-0000A8010000}"/>
    <cellStyle name="Accent3 4" xfId="435" xr:uid="{00000000-0005-0000-0000-0000A9010000}"/>
    <cellStyle name="Accent4" xfId="436" xr:uid="{00000000-0005-0000-0000-0000AA010000}"/>
    <cellStyle name="Accent4 - 20%" xfId="437" xr:uid="{00000000-0005-0000-0000-0000AB010000}"/>
    <cellStyle name="Accent4 - 20% 2" xfId="438" xr:uid="{00000000-0005-0000-0000-0000AC010000}"/>
    <cellStyle name="Accent4 - 20% 3" xfId="439" xr:uid="{00000000-0005-0000-0000-0000AD010000}"/>
    <cellStyle name="Accent4 - 40%" xfId="440" xr:uid="{00000000-0005-0000-0000-0000AE010000}"/>
    <cellStyle name="Accent4 - 40% 2" xfId="441" xr:uid="{00000000-0005-0000-0000-0000AF010000}"/>
    <cellStyle name="Accent4 - 40% 3" xfId="442" xr:uid="{00000000-0005-0000-0000-0000B0010000}"/>
    <cellStyle name="Accent4 - 60%" xfId="443" xr:uid="{00000000-0005-0000-0000-0000B1010000}"/>
    <cellStyle name="Accent4 - 60% 2" xfId="444" xr:uid="{00000000-0005-0000-0000-0000B2010000}"/>
    <cellStyle name="Accent4 - 60% 3" xfId="445" xr:uid="{00000000-0005-0000-0000-0000B3010000}"/>
    <cellStyle name="Accent4 2" xfId="446" xr:uid="{00000000-0005-0000-0000-0000B4010000}"/>
    <cellStyle name="Accent4 3" xfId="447" xr:uid="{00000000-0005-0000-0000-0000B5010000}"/>
    <cellStyle name="Accent4 4" xfId="448" xr:uid="{00000000-0005-0000-0000-0000B6010000}"/>
    <cellStyle name="Accent5" xfId="449" xr:uid="{00000000-0005-0000-0000-0000B7010000}"/>
    <cellStyle name="Accent5 - 20%" xfId="450" xr:uid="{00000000-0005-0000-0000-0000B8010000}"/>
    <cellStyle name="Accent5 - 20% 2" xfId="451" xr:uid="{00000000-0005-0000-0000-0000B9010000}"/>
    <cellStyle name="Accent5 - 20% 3" xfId="452" xr:uid="{00000000-0005-0000-0000-0000BA010000}"/>
    <cellStyle name="Accent5 - 40%" xfId="453" xr:uid="{00000000-0005-0000-0000-0000BB010000}"/>
    <cellStyle name="Accent5 - 40% 2" xfId="454" xr:uid="{00000000-0005-0000-0000-0000BC010000}"/>
    <cellStyle name="Accent5 - 40% 3" xfId="455" xr:uid="{00000000-0005-0000-0000-0000BD010000}"/>
    <cellStyle name="Accent5 - 60%" xfId="456" xr:uid="{00000000-0005-0000-0000-0000BE010000}"/>
    <cellStyle name="Accent5 - 60% 2" xfId="457" xr:uid="{00000000-0005-0000-0000-0000BF010000}"/>
    <cellStyle name="Accent5 - 60% 3" xfId="458" xr:uid="{00000000-0005-0000-0000-0000C0010000}"/>
    <cellStyle name="Accent5 2" xfId="459" xr:uid="{00000000-0005-0000-0000-0000C1010000}"/>
    <cellStyle name="Accent5 3" xfId="460" xr:uid="{00000000-0005-0000-0000-0000C2010000}"/>
    <cellStyle name="Accent5 4" xfId="461" xr:uid="{00000000-0005-0000-0000-0000C3010000}"/>
    <cellStyle name="Accent6" xfId="462" xr:uid="{00000000-0005-0000-0000-0000C4010000}"/>
    <cellStyle name="Accent6 - 20%" xfId="463" xr:uid="{00000000-0005-0000-0000-0000C5010000}"/>
    <cellStyle name="Accent6 - 20% 2" xfId="464" xr:uid="{00000000-0005-0000-0000-0000C6010000}"/>
    <cellStyle name="Accent6 - 20% 3" xfId="465" xr:uid="{00000000-0005-0000-0000-0000C7010000}"/>
    <cellStyle name="Accent6 - 40%" xfId="466" xr:uid="{00000000-0005-0000-0000-0000C8010000}"/>
    <cellStyle name="Accent6 - 40% 2" xfId="467" xr:uid="{00000000-0005-0000-0000-0000C9010000}"/>
    <cellStyle name="Accent6 - 40% 3" xfId="468" xr:uid="{00000000-0005-0000-0000-0000CA010000}"/>
    <cellStyle name="Accent6 - 60%" xfId="469" xr:uid="{00000000-0005-0000-0000-0000CB010000}"/>
    <cellStyle name="Accent6 - 60% 2" xfId="470" xr:uid="{00000000-0005-0000-0000-0000CC010000}"/>
    <cellStyle name="Accent6 - 60% 3" xfId="471" xr:uid="{00000000-0005-0000-0000-0000CD010000}"/>
    <cellStyle name="Accent6 2" xfId="472" xr:uid="{00000000-0005-0000-0000-0000CE010000}"/>
    <cellStyle name="Accent6 3" xfId="473" xr:uid="{00000000-0005-0000-0000-0000CF010000}"/>
    <cellStyle name="Accent6 4" xfId="474" xr:uid="{00000000-0005-0000-0000-0000D0010000}"/>
    <cellStyle name="Bad" xfId="475" xr:uid="{00000000-0005-0000-0000-0000D1010000}"/>
    <cellStyle name="Bad 2" xfId="476" xr:uid="{00000000-0005-0000-0000-0000D2010000}"/>
    <cellStyle name="Bad 3" xfId="477" xr:uid="{00000000-0005-0000-0000-0000D3010000}"/>
    <cellStyle name="Bom 2" xfId="478" xr:uid="{00000000-0005-0000-0000-0000D4010000}"/>
    <cellStyle name="Bom 2 2" xfId="479" xr:uid="{00000000-0005-0000-0000-0000D5010000}"/>
    <cellStyle name="Bom 2 2 2" xfId="480" xr:uid="{00000000-0005-0000-0000-0000D6010000}"/>
    <cellStyle name="Bom 2 3" xfId="481" xr:uid="{00000000-0005-0000-0000-0000D7010000}"/>
    <cellStyle name="Bom 2 4" xfId="482" xr:uid="{00000000-0005-0000-0000-0000D8010000}"/>
    <cellStyle name="Bom 3" xfId="483" xr:uid="{00000000-0005-0000-0000-0000D9010000}"/>
    <cellStyle name="Bom 3 2" xfId="484" xr:uid="{00000000-0005-0000-0000-0000DA010000}"/>
    <cellStyle name="Bom 3 2 2" xfId="485" xr:uid="{00000000-0005-0000-0000-0000DB010000}"/>
    <cellStyle name="Bom 4" xfId="486" xr:uid="{00000000-0005-0000-0000-0000DC010000}"/>
    <cellStyle name="Bom 4 2" xfId="487" xr:uid="{00000000-0005-0000-0000-0000DD010000}"/>
    <cellStyle name="Bom 5" xfId="488" xr:uid="{00000000-0005-0000-0000-0000DE010000}"/>
    <cellStyle name="Bom 5 2" xfId="489" xr:uid="{00000000-0005-0000-0000-0000DF010000}"/>
    <cellStyle name="Bom 6" xfId="490" xr:uid="{00000000-0005-0000-0000-0000E0010000}"/>
    <cellStyle name="Cabeçalho 1" xfId="491" xr:uid="{00000000-0005-0000-0000-0000E1010000}"/>
    <cellStyle name="Cabeçalho 2" xfId="492" xr:uid="{00000000-0005-0000-0000-0000E2010000}"/>
    <cellStyle name="Calculation" xfId="493" xr:uid="{00000000-0005-0000-0000-0000E3010000}"/>
    <cellStyle name="Calculation 2" xfId="494" xr:uid="{00000000-0005-0000-0000-0000E4010000}"/>
    <cellStyle name="Calculation 2 2" xfId="495" xr:uid="{00000000-0005-0000-0000-0000E5010000}"/>
    <cellStyle name="Calculation 3" xfId="496" xr:uid="{00000000-0005-0000-0000-0000E6010000}"/>
    <cellStyle name="Calculation 3 2" xfId="497" xr:uid="{00000000-0005-0000-0000-0000E7010000}"/>
    <cellStyle name="Calculation 4" xfId="498" xr:uid="{00000000-0005-0000-0000-0000E8010000}"/>
    <cellStyle name="Calculation 5" xfId="499" xr:uid="{00000000-0005-0000-0000-0000E9010000}"/>
    <cellStyle name="Calculation 6" xfId="500" xr:uid="{00000000-0005-0000-0000-0000EA010000}"/>
    <cellStyle name="Cálculo 2" xfId="501" xr:uid="{00000000-0005-0000-0000-0000EB010000}"/>
    <cellStyle name="Cálculo 2 2" xfId="502" xr:uid="{00000000-0005-0000-0000-0000EC010000}"/>
    <cellStyle name="Cálculo 2 2 2" xfId="503" xr:uid="{00000000-0005-0000-0000-0000ED010000}"/>
    <cellStyle name="Cálculo 2 2 3" xfId="504" xr:uid="{00000000-0005-0000-0000-0000EE010000}"/>
    <cellStyle name="Cálculo 2 2 4" xfId="505" xr:uid="{00000000-0005-0000-0000-0000EF010000}"/>
    <cellStyle name="Cálculo 2 2 5" xfId="506" xr:uid="{00000000-0005-0000-0000-0000F0010000}"/>
    <cellStyle name="Cálculo 2 2 6" xfId="507" xr:uid="{00000000-0005-0000-0000-0000F1010000}"/>
    <cellStyle name="Cálculo 2 3" xfId="508" xr:uid="{00000000-0005-0000-0000-0000F2010000}"/>
    <cellStyle name="Cálculo 2 4" xfId="509" xr:uid="{00000000-0005-0000-0000-0000F3010000}"/>
    <cellStyle name="Cálculo 2 5" xfId="510" xr:uid="{00000000-0005-0000-0000-0000F4010000}"/>
    <cellStyle name="Cálculo 2 6" xfId="511" xr:uid="{00000000-0005-0000-0000-0000F5010000}"/>
    <cellStyle name="Cálculo 2 7" xfId="512" xr:uid="{00000000-0005-0000-0000-0000F6010000}"/>
    <cellStyle name="Cálculo 2 8" xfId="513" xr:uid="{00000000-0005-0000-0000-0000F7010000}"/>
    <cellStyle name="Cálculo 2_ALM" xfId="514" xr:uid="{00000000-0005-0000-0000-0000F8010000}"/>
    <cellStyle name="Cálculo 3" xfId="515" xr:uid="{00000000-0005-0000-0000-0000F9010000}"/>
    <cellStyle name="Cálculo 3 2" xfId="516" xr:uid="{00000000-0005-0000-0000-0000FA010000}"/>
    <cellStyle name="Cálculo 3 2 2" xfId="517" xr:uid="{00000000-0005-0000-0000-0000FB010000}"/>
    <cellStyle name="Cálculo 3 2 3" xfId="518" xr:uid="{00000000-0005-0000-0000-0000FC010000}"/>
    <cellStyle name="Cálculo 3 2 4" xfId="519" xr:uid="{00000000-0005-0000-0000-0000FD010000}"/>
    <cellStyle name="Cálculo 3 2 5" xfId="520" xr:uid="{00000000-0005-0000-0000-0000FE010000}"/>
    <cellStyle name="Cálculo 3 2 6" xfId="521" xr:uid="{00000000-0005-0000-0000-0000FF010000}"/>
    <cellStyle name="Cálculo 3 3" xfId="522" xr:uid="{00000000-0005-0000-0000-000000020000}"/>
    <cellStyle name="Cálculo 3 4" xfId="523" xr:uid="{00000000-0005-0000-0000-000001020000}"/>
    <cellStyle name="Cálculo 3 5" xfId="524" xr:uid="{00000000-0005-0000-0000-000002020000}"/>
    <cellStyle name="Cálculo 3 6" xfId="525" xr:uid="{00000000-0005-0000-0000-000003020000}"/>
    <cellStyle name="Cálculo 3 7" xfId="526" xr:uid="{00000000-0005-0000-0000-000004020000}"/>
    <cellStyle name="Cálculo 3 8" xfId="527" xr:uid="{00000000-0005-0000-0000-000005020000}"/>
    <cellStyle name="Cálculo 3_ALM" xfId="528" xr:uid="{00000000-0005-0000-0000-000006020000}"/>
    <cellStyle name="Cálculo 4" xfId="529" xr:uid="{00000000-0005-0000-0000-000007020000}"/>
    <cellStyle name="Cálculo 4 2" xfId="530" xr:uid="{00000000-0005-0000-0000-000008020000}"/>
    <cellStyle name="Cálculo 5" xfId="531" xr:uid="{00000000-0005-0000-0000-000009020000}"/>
    <cellStyle name="Cálculo 5 2" xfId="532" xr:uid="{00000000-0005-0000-0000-00000A020000}"/>
    <cellStyle name="Cálculo 6" xfId="533" xr:uid="{00000000-0005-0000-0000-00000B020000}"/>
    <cellStyle name="Cálculo 7" xfId="534" xr:uid="{00000000-0005-0000-0000-00000C020000}"/>
    <cellStyle name="Cálculo 8" xfId="535" xr:uid="{00000000-0005-0000-0000-00000D020000}"/>
    <cellStyle name="Célula de Verificação 2" xfId="536" xr:uid="{00000000-0005-0000-0000-00000E020000}"/>
    <cellStyle name="Célula de Verificação 2 2" xfId="537" xr:uid="{00000000-0005-0000-0000-00000F020000}"/>
    <cellStyle name="Célula de Verificação 2 2 2" xfId="538" xr:uid="{00000000-0005-0000-0000-000010020000}"/>
    <cellStyle name="Célula de Verificação 2 3" xfId="539" xr:uid="{00000000-0005-0000-0000-000011020000}"/>
    <cellStyle name="Célula de Verificação 2_Entradas" xfId="540" xr:uid="{00000000-0005-0000-0000-000012020000}"/>
    <cellStyle name="Célula de Verificação 3" xfId="541" xr:uid="{00000000-0005-0000-0000-000013020000}"/>
    <cellStyle name="Célula de Verificação 3 2" xfId="542" xr:uid="{00000000-0005-0000-0000-000014020000}"/>
    <cellStyle name="Célula de Verificação 4" xfId="543" xr:uid="{00000000-0005-0000-0000-000015020000}"/>
    <cellStyle name="Célula de Verificação 4 2" xfId="544" xr:uid="{00000000-0005-0000-0000-000016020000}"/>
    <cellStyle name="Célula de Verificação 5" xfId="545" xr:uid="{00000000-0005-0000-0000-000017020000}"/>
    <cellStyle name="Célula de Verificação 5 2" xfId="546" xr:uid="{00000000-0005-0000-0000-000018020000}"/>
    <cellStyle name="Célula de Verificação 6" xfId="547" xr:uid="{00000000-0005-0000-0000-000019020000}"/>
    <cellStyle name="Célula de Verificação 7" xfId="548" xr:uid="{00000000-0005-0000-0000-00001A020000}"/>
    <cellStyle name="Célula de Verificação 8" xfId="549" xr:uid="{00000000-0005-0000-0000-00001B020000}"/>
    <cellStyle name="Célula Vinculada 2" xfId="550" xr:uid="{00000000-0005-0000-0000-00001C020000}"/>
    <cellStyle name="Célula Vinculada 2 2" xfId="551" xr:uid="{00000000-0005-0000-0000-00001D020000}"/>
    <cellStyle name="Célula Vinculada 2 2 2" xfId="552" xr:uid="{00000000-0005-0000-0000-00001E020000}"/>
    <cellStyle name="Célula Vinculada 2 3" xfId="553" xr:uid="{00000000-0005-0000-0000-00001F020000}"/>
    <cellStyle name="Célula Vinculada 2_Entradas" xfId="554" xr:uid="{00000000-0005-0000-0000-000020020000}"/>
    <cellStyle name="Célula Vinculada 3" xfId="555" xr:uid="{00000000-0005-0000-0000-000021020000}"/>
    <cellStyle name="Célula Vinculada 3 2" xfId="556" xr:uid="{00000000-0005-0000-0000-000022020000}"/>
    <cellStyle name="Célula Vinculada 4" xfId="557" xr:uid="{00000000-0005-0000-0000-000023020000}"/>
    <cellStyle name="Célula Vinculada 4 2" xfId="558" xr:uid="{00000000-0005-0000-0000-000024020000}"/>
    <cellStyle name="Célula Vinculada 5" xfId="559" xr:uid="{00000000-0005-0000-0000-000025020000}"/>
    <cellStyle name="Célula Vinculada 5 2" xfId="560" xr:uid="{00000000-0005-0000-0000-000026020000}"/>
    <cellStyle name="Célula Vinculada 6" xfId="561" xr:uid="{00000000-0005-0000-0000-000027020000}"/>
    <cellStyle name="Célula Vinculada 7" xfId="562" xr:uid="{00000000-0005-0000-0000-000028020000}"/>
    <cellStyle name="Célula Vinculada 8" xfId="563" xr:uid="{00000000-0005-0000-0000-000029020000}"/>
    <cellStyle name="Check Cell" xfId="564" xr:uid="{00000000-0005-0000-0000-00002A020000}"/>
    <cellStyle name="Check Cell 2" xfId="565" xr:uid="{00000000-0005-0000-0000-00002B020000}"/>
    <cellStyle name="Check Cell 3" xfId="566" xr:uid="{00000000-0005-0000-0000-00002C020000}"/>
    <cellStyle name="clsAltData" xfId="567" xr:uid="{00000000-0005-0000-0000-00002D020000}"/>
    <cellStyle name="clsAltData 2" xfId="568" xr:uid="{00000000-0005-0000-0000-00002E020000}"/>
    <cellStyle name="clsAltData 3" xfId="569" xr:uid="{00000000-0005-0000-0000-00002F020000}"/>
    <cellStyle name="clsAltData 4" xfId="570" xr:uid="{00000000-0005-0000-0000-000030020000}"/>
    <cellStyle name="clsAltData 5" xfId="571" xr:uid="{00000000-0005-0000-0000-000031020000}"/>
    <cellStyle name="clsAltData 6" xfId="572" xr:uid="{00000000-0005-0000-0000-000032020000}"/>
    <cellStyle name="clsColumnHeader" xfId="573" xr:uid="{00000000-0005-0000-0000-000033020000}"/>
    <cellStyle name="clsColumnHeader 2" xfId="574" xr:uid="{00000000-0005-0000-0000-000034020000}"/>
    <cellStyle name="clsColumnHeader 3" xfId="575" xr:uid="{00000000-0005-0000-0000-000035020000}"/>
    <cellStyle name="clsColumnHeader 4" xfId="576" xr:uid="{00000000-0005-0000-0000-000036020000}"/>
    <cellStyle name="clsColumnHeader 5" xfId="577" xr:uid="{00000000-0005-0000-0000-000037020000}"/>
    <cellStyle name="clsColumnHeader 6" xfId="578" xr:uid="{00000000-0005-0000-0000-000038020000}"/>
    <cellStyle name="clsData" xfId="579" xr:uid="{00000000-0005-0000-0000-000039020000}"/>
    <cellStyle name="clsData 2" xfId="580" xr:uid="{00000000-0005-0000-0000-00003A020000}"/>
    <cellStyle name="clsData 3" xfId="581" xr:uid="{00000000-0005-0000-0000-00003B020000}"/>
    <cellStyle name="clsData 4" xfId="582" xr:uid="{00000000-0005-0000-0000-00003C020000}"/>
    <cellStyle name="clsData 5" xfId="583" xr:uid="{00000000-0005-0000-0000-00003D020000}"/>
    <cellStyle name="clsData 6" xfId="584" xr:uid="{00000000-0005-0000-0000-00003E020000}"/>
    <cellStyle name="clsDefault_d44513a4-0eb9-43b4-873a-a13effea1958(1)" xfId="585" xr:uid="{00000000-0005-0000-0000-00003F020000}"/>
    <cellStyle name="clsRowHeader" xfId="586" xr:uid="{00000000-0005-0000-0000-000040020000}"/>
    <cellStyle name="clsRowHeader 2" xfId="587" xr:uid="{00000000-0005-0000-0000-000041020000}"/>
    <cellStyle name="clsRowHeader 3" xfId="588" xr:uid="{00000000-0005-0000-0000-000042020000}"/>
    <cellStyle name="clsRowHeader 4" xfId="589" xr:uid="{00000000-0005-0000-0000-000043020000}"/>
    <cellStyle name="clsRowHeader 5" xfId="590" xr:uid="{00000000-0005-0000-0000-000044020000}"/>
    <cellStyle name="clsRowHeader 6" xfId="591" xr:uid="{00000000-0005-0000-0000-000045020000}"/>
    <cellStyle name="Comma" xfId="592" xr:uid="{00000000-0005-0000-0000-000046020000}"/>
    <cellStyle name="Comma  - Style1" xfId="593" xr:uid="{00000000-0005-0000-0000-000047020000}"/>
    <cellStyle name="Comma  - Style2" xfId="594" xr:uid="{00000000-0005-0000-0000-000048020000}"/>
    <cellStyle name="Comma  - Style3" xfId="595" xr:uid="{00000000-0005-0000-0000-000049020000}"/>
    <cellStyle name="Comma  - Style4" xfId="596" xr:uid="{00000000-0005-0000-0000-00004A020000}"/>
    <cellStyle name="Comma  - Style5" xfId="597" xr:uid="{00000000-0005-0000-0000-00004B020000}"/>
    <cellStyle name="Comma  - Style6" xfId="598" xr:uid="{00000000-0005-0000-0000-00004C020000}"/>
    <cellStyle name="Comma  - Style7" xfId="599" xr:uid="{00000000-0005-0000-0000-00004D020000}"/>
    <cellStyle name="Comma  - Style8" xfId="600" xr:uid="{00000000-0005-0000-0000-00004E020000}"/>
    <cellStyle name="Comma [0]" xfId="601" xr:uid="{00000000-0005-0000-0000-00004F020000}"/>
    <cellStyle name="Comma [0] 2" xfId="602" xr:uid="{00000000-0005-0000-0000-000050020000}"/>
    <cellStyle name="Comma 2" xfId="603" xr:uid="{00000000-0005-0000-0000-000051020000}"/>
    <cellStyle name="Comma 3" xfId="604" xr:uid="{00000000-0005-0000-0000-000052020000}"/>
    <cellStyle name="Comma_ALM" xfId="605" xr:uid="{00000000-0005-0000-0000-000053020000}"/>
    <cellStyle name="Currency [0]" xfId="606" xr:uid="{00000000-0005-0000-0000-000054020000}"/>
    <cellStyle name="Currency [0] 2" xfId="607" xr:uid="{00000000-0005-0000-0000-000055020000}"/>
    <cellStyle name="Currency 2" xfId="608" xr:uid="{00000000-0005-0000-0000-000056020000}"/>
    <cellStyle name="Currency 3" xfId="609" xr:uid="{00000000-0005-0000-0000-000057020000}"/>
    <cellStyle name="Currency 4" xfId="610" xr:uid="{00000000-0005-0000-0000-000058020000}"/>
    <cellStyle name="Data" xfId="611" xr:uid="{00000000-0005-0000-0000-000059020000}"/>
    <cellStyle name="Data 2" xfId="612" xr:uid="{00000000-0005-0000-0000-00005A020000}"/>
    <cellStyle name="Date" xfId="613" xr:uid="{00000000-0005-0000-0000-00005B020000}"/>
    <cellStyle name="DC_TABELA" xfId="614" xr:uid="{00000000-0005-0000-0000-00005C020000}"/>
    <cellStyle name="Emphasis 1" xfId="615" xr:uid="{00000000-0005-0000-0000-00005D020000}"/>
    <cellStyle name="Emphasis 1 2" xfId="616" xr:uid="{00000000-0005-0000-0000-00005E020000}"/>
    <cellStyle name="Emphasis 1 3" xfId="617" xr:uid="{00000000-0005-0000-0000-00005F020000}"/>
    <cellStyle name="Emphasis 2" xfId="618" xr:uid="{00000000-0005-0000-0000-000060020000}"/>
    <cellStyle name="Emphasis 2 2" xfId="619" xr:uid="{00000000-0005-0000-0000-000061020000}"/>
    <cellStyle name="Emphasis 2 3" xfId="620" xr:uid="{00000000-0005-0000-0000-000062020000}"/>
    <cellStyle name="Emphasis 3" xfId="621" xr:uid="{00000000-0005-0000-0000-000063020000}"/>
    <cellStyle name="Emphasis 3 2" xfId="622" xr:uid="{00000000-0005-0000-0000-000064020000}"/>
    <cellStyle name="Emphasis 3 3" xfId="623" xr:uid="{00000000-0005-0000-0000-000065020000}"/>
    <cellStyle name="Ênfase1 2" xfId="624" xr:uid="{00000000-0005-0000-0000-000066020000}"/>
    <cellStyle name="Ênfase1 2 2" xfId="625" xr:uid="{00000000-0005-0000-0000-000067020000}"/>
    <cellStyle name="Ênfase1 2 2 2" xfId="626" xr:uid="{00000000-0005-0000-0000-000068020000}"/>
    <cellStyle name="Ênfase1 2 3" xfId="627" xr:uid="{00000000-0005-0000-0000-000069020000}"/>
    <cellStyle name="Ênfase1 3" xfId="628" xr:uid="{00000000-0005-0000-0000-00006A020000}"/>
    <cellStyle name="Ênfase1 3 2" xfId="629" xr:uid="{00000000-0005-0000-0000-00006B020000}"/>
    <cellStyle name="Ênfase1 4" xfId="630" xr:uid="{00000000-0005-0000-0000-00006C020000}"/>
    <cellStyle name="Ênfase1 4 2" xfId="631" xr:uid="{00000000-0005-0000-0000-00006D020000}"/>
    <cellStyle name="Ênfase1 5" xfId="632" xr:uid="{00000000-0005-0000-0000-00006E020000}"/>
    <cellStyle name="Ênfase1 5 2" xfId="633" xr:uid="{00000000-0005-0000-0000-00006F020000}"/>
    <cellStyle name="Ênfase1 6" xfId="634" xr:uid="{00000000-0005-0000-0000-000070020000}"/>
    <cellStyle name="Ênfase2 2" xfId="635" xr:uid="{00000000-0005-0000-0000-000071020000}"/>
    <cellStyle name="Ênfase2 2 2" xfId="636" xr:uid="{00000000-0005-0000-0000-000072020000}"/>
    <cellStyle name="Ênfase2 2 2 2" xfId="637" xr:uid="{00000000-0005-0000-0000-000073020000}"/>
    <cellStyle name="Ênfase2 2 3" xfId="638" xr:uid="{00000000-0005-0000-0000-000074020000}"/>
    <cellStyle name="Ênfase2 3" xfId="639" xr:uid="{00000000-0005-0000-0000-000075020000}"/>
    <cellStyle name="Ênfase2 3 2" xfId="640" xr:uid="{00000000-0005-0000-0000-000076020000}"/>
    <cellStyle name="Ênfase2 4" xfId="641" xr:uid="{00000000-0005-0000-0000-000077020000}"/>
    <cellStyle name="Ênfase2 4 2" xfId="642" xr:uid="{00000000-0005-0000-0000-000078020000}"/>
    <cellStyle name="Ênfase2 5" xfId="643" xr:uid="{00000000-0005-0000-0000-000079020000}"/>
    <cellStyle name="Ênfase2 5 2" xfId="644" xr:uid="{00000000-0005-0000-0000-00007A020000}"/>
    <cellStyle name="Ênfase2 6" xfId="645" xr:uid="{00000000-0005-0000-0000-00007B020000}"/>
    <cellStyle name="Ênfase3 2" xfId="646" xr:uid="{00000000-0005-0000-0000-00007C020000}"/>
    <cellStyle name="Ênfase3 2 2" xfId="647" xr:uid="{00000000-0005-0000-0000-00007D020000}"/>
    <cellStyle name="Ênfase3 2 2 2" xfId="648" xr:uid="{00000000-0005-0000-0000-00007E020000}"/>
    <cellStyle name="Ênfase3 2 3" xfId="649" xr:uid="{00000000-0005-0000-0000-00007F020000}"/>
    <cellStyle name="Ênfase3 3" xfId="650" xr:uid="{00000000-0005-0000-0000-000080020000}"/>
    <cellStyle name="Ênfase3 3 2" xfId="651" xr:uid="{00000000-0005-0000-0000-000081020000}"/>
    <cellStyle name="Ênfase3 4" xfId="652" xr:uid="{00000000-0005-0000-0000-000082020000}"/>
    <cellStyle name="Ênfase3 4 2" xfId="653" xr:uid="{00000000-0005-0000-0000-000083020000}"/>
    <cellStyle name="Ênfase3 5" xfId="654" xr:uid="{00000000-0005-0000-0000-000084020000}"/>
    <cellStyle name="Ênfase3 5 2" xfId="655" xr:uid="{00000000-0005-0000-0000-000085020000}"/>
    <cellStyle name="Ênfase3 6" xfId="656" xr:uid="{00000000-0005-0000-0000-000086020000}"/>
    <cellStyle name="Ênfase4 2" xfId="657" xr:uid="{00000000-0005-0000-0000-000087020000}"/>
    <cellStyle name="Ênfase4 2 2" xfId="658" xr:uid="{00000000-0005-0000-0000-000088020000}"/>
    <cellStyle name="Ênfase4 2 2 2" xfId="659" xr:uid="{00000000-0005-0000-0000-000089020000}"/>
    <cellStyle name="Ênfase4 2 3" xfId="660" xr:uid="{00000000-0005-0000-0000-00008A020000}"/>
    <cellStyle name="Ênfase4 3" xfId="661" xr:uid="{00000000-0005-0000-0000-00008B020000}"/>
    <cellStyle name="Ênfase4 3 2" xfId="662" xr:uid="{00000000-0005-0000-0000-00008C020000}"/>
    <cellStyle name="Ênfase4 4" xfId="663" xr:uid="{00000000-0005-0000-0000-00008D020000}"/>
    <cellStyle name="Ênfase4 4 2" xfId="664" xr:uid="{00000000-0005-0000-0000-00008E020000}"/>
    <cellStyle name="Ênfase4 5" xfId="665" xr:uid="{00000000-0005-0000-0000-00008F020000}"/>
    <cellStyle name="Ênfase4 5 2" xfId="666" xr:uid="{00000000-0005-0000-0000-000090020000}"/>
    <cellStyle name="Ênfase4 6" xfId="667" xr:uid="{00000000-0005-0000-0000-000091020000}"/>
    <cellStyle name="Ênfase5 2" xfId="668" xr:uid="{00000000-0005-0000-0000-000092020000}"/>
    <cellStyle name="Ênfase5 2 2" xfId="669" xr:uid="{00000000-0005-0000-0000-000093020000}"/>
    <cellStyle name="Ênfase5 2 2 2" xfId="670" xr:uid="{00000000-0005-0000-0000-000094020000}"/>
    <cellStyle name="Ênfase5 2 3" xfId="671" xr:uid="{00000000-0005-0000-0000-000095020000}"/>
    <cellStyle name="Ênfase5 3" xfId="672" xr:uid="{00000000-0005-0000-0000-000096020000}"/>
    <cellStyle name="Ênfase5 3 2" xfId="673" xr:uid="{00000000-0005-0000-0000-000097020000}"/>
    <cellStyle name="Ênfase5 4" xfId="674" xr:uid="{00000000-0005-0000-0000-000098020000}"/>
    <cellStyle name="Ênfase5 4 2" xfId="675" xr:uid="{00000000-0005-0000-0000-000099020000}"/>
    <cellStyle name="Ênfase5 5" xfId="676" xr:uid="{00000000-0005-0000-0000-00009A020000}"/>
    <cellStyle name="Ênfase5 6" xfId="677" xr:uid="{00000000-0005-0000-0000-00009B020000}"/>
    <cellStyle name="Ênfase6 2" xfId="678" xr:uid="{00000000-0005-0000-0000-00009C020000}"/>
    <cellStyle name="Ênfase6 2 2" xfId="679" xr:uid="{00000000-0005-0000-0000-00009D020000}"/>
    <cellStyle name="Ênfase6 2 2 2" xfId="680" xr:uid="{00000000-0005-0000-0000-00009E020000}"/>
    <cellStyle name="Ênfase6 2 3" xfId="681" xr:uid="{00000000-0005-0000-0000-00009F020000}"/>
    <cellStyle name="Ênfase6 3" xfId="682" xr:uid="{00000000-0005-0000-0000-0000A0020000}"/>
    <cellStyle name="Ênfase6 3 2" xfId="683" xr:uid="{00000000-0005-0000-0000-0000A1020000}"/>
    <cellStyle name="Ênfase6 4" xfId="684" xr:uid="{00000000-0005-0000-0000-0000A2020000}"/>
    <cellStyle name="Ênfase6 4 2" xfId="685" xr:uid="{00000000-0005-0000-0000-0000A3020000}"/>
    <cellStyle name="Ênfase6 5" xfId="686" xr:uid="{00000000-0005-0000-0000-0000A4020000}"/>
    <cellStyle name="Ênfase6 5 2" xfId="687" xr:uid="{00000000-0005-0000-0000-0000A5020000}"/>
    <cellStyle name="Ênfase6 6" xfId="688" xr:uid="{00000000-0005-0000-0000-0000A6020000}"/>
    <cellStyle name="Entrada 2" xfId="689" xr:uid="{00000000-0005-0000-0000-0000A7020000}"/>
    <cellStyle name="Entrada 2 2" xfId="690" xr:uid="{00000000-0005-0000-0000-0000A8020000}"/>
    <cellStyle name="Entrada 2 2 2" xfId="691" xr:uid="{00000000-0005-0000-0000-0000A9020000}"/>
    <cellStyle name="Entrada 2 2 3" xfId="692" xr:uid="{00000000-0005-0000-0000-0000AA020000}"/>
    <cellStyle name="Entrada 2 2 4" xfId="693" xr:uid="{00000000-0005-0000-0000-0000AB020000}"/>
    <cellStyle name="Entrada 2 2 5" xfId="694" xr:uid="{00000000-0005-0000-0000-0000AC020000}"/>
    <cellStyle name="Entrada 2 2 6" xfId="695" xr:uid="{00000000-0005-0000-0000-0000AD020000}"/>
    <cellStyle name="Entrada 2 3" xfId="696" xr:uid="{00000000-0005-0000-0000-0000AE020000}"/>
    <cellStyle name="Entrada 2 4" xfId="697" xr:uid="{00000000-0005-0000-0000-0000AF020000}"/>
    <cellStyle name="Entrada 2 5" xfId="698" xr:uid="{00000000-0005-0000-0000-0000B0020000}"/>
    <cellStyle name="Entrada 2 6" xfId="699" xr:uid="{00000000-0005-0000-0000-0000B1020000}"/>
    <cellStyle name="Entrada 2 7" xfId="700" xr:uid="{00000000-0005-0000-0000-0000B2020000}"/>
    <cellStyle name="Entrada 2 8" xfId="701" xr:uid="{00000000-0005-0000-0000-0000B3020000}"/>
    <cellStyle name="Entrada 2_ALM" xfId="702" xr:uid="{00000000-0005-0000-0000-0000B4020000}"/>
    <cellStyle name="Entrada 3" xfId="703" xr:uid="{00000000-0005-0000-0000-0000B5020000}"/>
    <cellStyle name="Entrada 3 2" xfId="704" xr:uid="{00000000-0005-0000-0000-0000B6020000}"/>
    <cellStyle name="Entrada 3 2 2" xfId="705" xr:uid="{00000000-0005-0000-0000-0000B7020000}"/>
    <cellStyle name="Entrada 3 2 3" xfId="706" xr:uid="{00000000-0005-0000-0000-0000B8020000}"/>
    <cellStyle name="Entrada 3 2 4" xfId="707" xr:uid="{00000000-0005-0000-0000-0000B9020000}"/>
    <cellStyle name="Entrada 3 2 5" xfId="708" xr:uid="{00000000-0005-0000-0000-0000BA020000}"/>
    <cellStyle name="Entrada 3 2 6" xfId="709" xr:uid="{00000000-0005-0000-0000-0000BB020000}"/>
    <cellStyle name="Entrada 3 3" xfId="710" xr:uid="{00000000-0005-0000-0000-0000BC020000}"/>
    <cellStyle name="Entrada 3 4" xfId="711" xr:uid="{00000000-0005-0000-0000-0000BD020000}"/>
    <cellStyle name="Entrada 3 5" xfId="712" xr:uid="{00000000-0005-0000-0000-0000BE020000}"/>
    <cellStyle name="Entrada 3 6" xfId="713" xr:uid="{00000000-0005-0000-0000-0000BF020000}"/>
    <cellStyle name="Entrada 3 7" xfId="714" xr:uid="{00000000-0005-0000-0000-0000C0020000}"/>
    <cellStyle name="Entrada 3 8" xfId="715" xr:uid="{00000000-0005-0000-0000-0000C1020000}"/>
    <cellStyle name="Entrada 3_ALM" xfId="716" xr:uid="{00000000-0005-0000-0000-0000C2020000}"/>
    <cellStyle name="Entrada 4" xfId="717" xr:uid="{00000000-0005-0000-0000-0000C3020000}"/>
    <cellStyle name="Entrada 4 2" xfId="718" xr:uid="{00000000-0005-0000-0000-0000C4020000}"/>
    <cellStyle name="Entrada 5" xfId="719" xr:uid="{00000000-0005-0000-0000-0000C5020000}"/>
    <cellStyle name="Entrada 5 2" xfId="720" xr:uid="{00000000-0005-0000-0000-0000C6020000}"/>
    <cellStyle name="Entrada 6" xfId="721" xr:uid="{00000000-0005-0000-0000-0000C7020000}"/>
    <cellStyle name="Entrada 7" xfId="722" xr:uid="{00000000-0005-0000-0000-0000C8020000}"/>
    <cellStyle name="Entrada 8" xfId="723" xr:uid="{00000000-0005-0000-0000-0000C9020000}"/>
    <cellStyle name="Estilo 1" xfId="724" xr:uid="{00000000-0005-0000-0000-0000CA020000}"/>
    <cellStyle name="Estilo 1 2" xfId="725" xr:uid="{00000000-0005-0000-0000-0000CB020000}"/>
    <cellStyle name="Estilo 1 3" xfId="726" xr:uid="{00000000-0005-0000-0000-0000CC020000}"/>
    <cellStyle name="Estilo 1 4" xfId="727" xr:uid="{00000000-0005-0000-0000-0000CD020000}"/>
    <cellStyle name="Estilo 2" xfId="728" xr:uid="{00000000-0005-0000-0000-0000CE020000}"/>
    <cellStyle name="Euro" xfId="729" xr:uid="{00000000-0005-0000-0000-0000CF020000}"/>
    <cellStyle name="Euro 2" xfId="730" xr:uid="{00000000-0005-0000-0000-0000D0020000}"/>
    <cellStyle name="Euro 2 2" xfId="731" xr:uid="{00000000-0005-0000-0000-0000D1020000}"/>
    <cellStyle name="Euro 2 2 2" xfId="732" xr:uid="{00000000-0005-0000-0000-0000D2020000}"/>
    <cellStyle name="Euro 2 3" xfId="733" xr:uid="{00000000-0005-0000-0000-0000D3020000}"/>
    <cellStyle name="Euro 3" xfId="734" xr:uid="{00000000-0005-0000-0000-0000D4020000}"/>
    <cellStyle name="Euro 4" xfId="735" xr:uid="{00000000-0005-0000-0000-0000D5020000}"/>
    <cellStyle name="Euro 5" xfId="736" xr:uid="{00000000-0005-0000-0000-0000D6020000}"/>
    <cellStyle name="Euro 6" xfId="737" xr:uid="{00000000-0005-0000-0000-0000D7020000}"/>
    <cellStyle name="Euro 7" xfId="738" xr:uid="{00000000-0005-0000-0000-0000D8020000}"/>
    <cellStyle name="Explanatory Text" xfId="739" xr:uid="{00000000-0005-0000-0000-0000D9020000}"/>
    <cellStyle name="Explanatory Text 2" xfId="740" xr:uid="{00000000-0005-0000-0000-0000DA020000}"/>
    <cellStyle name="Explanatory Text 3" xfId="741" xr:uid="{00000000-0005-0000-0000-0000DB020000}"/>
    <cellStyle name="Fixo" xfId="742" xr:uid="{00000000-0005-0000-0000-0000DC020000}"/>
    <cellStyle name="Fixo 2" xfId="743" xr:uid="{00000000-0005-0000-0000-0000DD020000}"/>
    <cellStyle name="Good" xfId="744" xr:uid="{00000000-0005-0000-0000-0000DE020000}"/>
    <cellStyle name="Good 2" xfId="745" xr:uid="{00000000-0005-0000-0000-0000DF020000}"/>
    <cellStyle name="Good 3" xfId="746" xr:uid="{00000000-0005-0000-0000-0000E0020000}"/>
    <cellStyle name="Header1" xfId="747" xr:uid="{00000000-0005-0000-0000-0000E1020000}"/>
    <cellStyle name="Header2" xfId="748" xr:uid="{00000000-0005-0000-0000-0000E2020000}"/>
    <cellStyle name="Heading 1" xfId="749" xr:uid="{00000000-0005-0000-0000-0000E3020000}"/>
    <cellStyle name="Heading 1 2" xfId="750" xr:uid="{00000000-0005-0000-0000-0000E4020000}"/>
    <cellStyle name="Heading 1 3" xfId="751" xr:uid="{00000000-0005-0000-0000-0000E5020000}"/>
    <cellStyle name="Heading 2" xfId="752" xr:uid="{00000000-0005-0000-0000-0000E6020000}"/>
    <cellStyle name="Heading 2 2" xfId="753" xr:uid="{00000000-0005-0000-0000-0000E7020000}"/>
    <cellStyle name="Heading 2 3" xfId="754" xr:uid="{00000000-0005-0000-0000-0000E8020000}"/>
    <cellStyle name="Heading 3" xfId="755" xr:uid="{00000000-0005-0000-0000-0000E9020000}"/>
    <cellStyle name="Heading 3 2" xfId="756" xr:uid="{00000000-0005-0000-0000-0000EA020000}"/>
    <cellStyle name="Heading 3 3" xfId="757" xr:uid="{00000000-0005-0000-0000-0000EB020000}"/>
    <cellStyle name="Heading 4" xfId="758" xr:uid="{00000000-0005-0000-0000-0000EC020000}"/>
    <cellStyle name="Heading 4 2" xfId="759" xr:uid="{00000000-0005-0000-0000-0000ED020000}"/>
    <cellStyle name="Heading 4 3" xfId="760" xr:uid="{00000000-0005-0000-0000-0000EE020000}"/>
    <cellStyle name="Hiperlink 2" xfId="761" xr:uid="{00000000-0005-0000-0000-0000EF020000}"/>
    <cellStyle name="Hiperlink 2 2" xfId="762" xr:uid="{00000000-0005-0000-0000-0000F0020000}"/>
    <cellStyle name="Hiperlink 3" xfId="763" xr:uid="{00000000-0005-0000-0000-0000F1020000}"/>
    <cellStyle name="Hyperlink" xfId="764" xr:uid="{00000000-0005-0000-0000-0000F2020000}"/>
    <cellStyle name="Hyperlink seguido" xfId="765" xr:uid="{00000000-0005-0000-0000-0000F3020000}"/>
    <cellStyle name="Hyperlink_201204_projecoes_APE" xfId="766" xr:uid="{00000000-0005-0000-0000-0000F4020000}"/>
    <cellStyle name="Hypertextový odkaz" xfId="767" xr:uid="{00000000-0005-0000-0000-0000F5020000}"/>
    <cellStyle name="Incorreto 2" xfId="768" xr:uid="{00000000-0005-0000-0000-0000F6020000}"/>
    <cellStyle name="Incorreto 2 2" xfId="769" xr:uid="{00000000-0005-0000-0000-0000F7020000}"/>
    <cellStyle name="Incorreto 2 2 2" xfId="770" xr:uid="{00000000-0005-0000-0000-0000F8020000}"/>
    <cellStyle name="Incorreto 2 3" xfId="771" xr:uid="{00000000-0005-0000-0000-0000F9020000}"/>
    <cellStyle name="Incorreto 3" xfId="772" xr:uid="{00000000-0005-0000-0000-0000FA020000}"/>
    <cellStyle name="Incorreto 3 2" xfId="773" xr:uid="{00000000-0005-0000-0000-0000FB020000}"/>
    <cellStyle name="Incorreto 4" xfId="774" xr:uid="{00000000-0005-0000-0000-0000FC020000}"/>
    <cellStyle name="Incorreto 4 2" xfId="775" xr:uid="{00000000-0005-0000-0000-0000FD020000}"/>
    <cellStyle name="Incorreto 5" xfId="776" xr:uid="{00000000-0005-0000-0000-0000FE020000}"/>
    <cellStyle name="Incorreto 5 2" xfId="777" xr:uid="{00000000-0005-0000-0000-0000FF020000}"/>
    <cellStyle name="Incorreto 6" xfId="778" xr:uid="{00000000-0005-0000-0000-000000030000}"/>
    <cellStyle name="Input" xfId="779" xr:uid="{00000000-0005-0000-0000-000001030000}"/>
    <cellStyle name="Input 2" xfId="780" xr:uid="{00000000-0005-0000-0000-000002030000}"/>
    <cellStyle name="Input 2 2" xfId="781" xr:uid="{00000000-0005-0000-0000-000003030000}"/>
    <cellStyle name="Input 2 3" xfId="782" xr:uid="{00000000-0005-0000-0000-000004030000}"/>
    <cellStyle name="Input 3" xfId="783" xr:uid="{00000000-0005-0000-0000-000005030000}"/>
    <cellStyle name="Input 3 2" xfId="784" xr:uid="{00000000-0005-0000-0000-000006030000}"/>
    <cellStyle name="Input 4" xfId="785" xr:uid="{00000000-0005-0000-0000-000007030000}"/>
    <cellStyle name="Input 5" xfId="786" xr:uid="{00000000-0005-0000-0000-000008030000}"/>
    <cellStyle name="Input 6" xfId="787" xr:uid="{00000000-0005-0000-0000-000009030000}"/>
    <cellStyle name="Input 7" xfId="788" xr:uid="{00000000-0005-0000-0000-00000A030000}"/>
    <cellStyle name="Linked Cell" xfId="789" xr:uid="{00000000-0005-0000-0000-00000B030000}"/>
    <cellStyle name="Linked Cell 2" xfId="790" xr:uid="{00000000-0005-0000-0000-00000C030000}"/>
    <cellStyle name="Linked Cell 3" xfId="791" xr:uid="{00000000-0005-0000-0000-00000D030000}"/>
    <cellStyle name="Moeda 2" xfId="792" xr:uid="{00000000-0005-0000-0000-00000E030000}"/>
    <cellStyle name="Moeda 2 2" xfId="793" xr:uid="{00000000-0005-0000-0000-00000F030000}"/>
    <cellStyle name="Moeda 3" xfId="794" xr:uid="{00000000-0005-0000-0000-000010030000}"/>
    <cellStyle name="Moeda 3 2" xfId="795" xr:uid="{00000000-0005-0000-0000-000011030000}"/>
    <cellStyle name="Moeda 3 2 2" xfId="796" xr:uid="{00000000-0005-0000-0000-000012030000}"/>
    <cellStyle name="Moeda 3 2 3" xfId="797" xr:uid="{00000000-0005-0000-0000-000013030000}"/>
    <cellStyle name="Moeda 3 3" xfId="798" xr:uid="{00000000-0005-0000-0000-000014030000}"/>
    <cellStyle name="Moeda 4" xfId="799" xr:uid="{00000000-0005-0000-0000-000015030000}"/>
    <cellStyle name="Moeda0" xfId="800" xr:uid="{00000000-0005-0000-0000-000016030000}"/>
    <cellStyle name="Moeda0 2" xfId="801" xr:uid="{00000000-0005-0000-0000-000017030000}"/>
    <cellStyle name="Neutra 2" xfId="802" xr:uid="{00000000-0005-0000-0000-000018030000}"/>
    <cellStyle name="Neutra 2 2" xfId="803" xr:uid="{00000000-0005-0000-0000-000019030000}"/>
    <cellStyle name="Neutra 2 2 2" xfId="804" xr:uid="{00000000-0005-0000-0000-00001A030000}"/>
    <cellStyle name="Neutra 2 3" xfId="805" xr:uid="{00000000-0005-0000-0000-00001B030000}"/>
    <cellStyle name="Neutra 2 4" xfId="806" xr:uid="{00000000-0005-0000-0000-00001C030000}"/>
    <cellStyle name="Neutra 3" xfId="807" xr:uid="{00000000-0005-0000-0000-00001D030000}"/>
    <cellStyle name="Neutra 3 2" xfId="808" xr:uid="{00000000-0005-0000-0000-00001E030000}"/>
    <cellStyle name="Neutra 3 2 2" xfId="809" xr:uid="{00000000-0005-0000-0000-00001F030000}"/>
    <cellStyle name="Neutra 4" xfId="810" xr:uid="{00000000-0005-0000-0000-000020030000}"/>
    <cellStyle name="Neutra 4 2" xfId="811" xr:uid="{00000000-0005-0000-0000-000021030000}"/>
    <cellStyle name="Neutra 5" xfId="812" xr:uid="{00000000-0005-0000-0000-000022030000}"/>
    <cellStyle name="Neutra 5 2" xfId="813" xr:uid="{00000000-0005-0000-0000-000023030000}"/>
    <cellStyle name="Neutra 6" xfId="814" xr:uid="{00000000-0005-0000-0000-000024030000}"/>
    <cellStyle name="Neutral" xfId="815" xr:uid="{00000000-0005-0000-0000-000025030000}"/>
    <cellStyle name="Neutral 2" xfId="816" xr:uid="{00000000-0005-0000-0000-000026030000}"/>
    <cellStyle name="Neutral 3" xfId="817" xr:uid="{00000000-0005-0000-0000-000027030000}"/>
    <cellStyle name="no dec" xfId="818" xr:uid="{00000000-0005-0000-0000-000028030000}"/>
    <cellStyle name="Normal" xfId="0" builtinId="0"/>
    <cellStyle name="Normal - Style1" xfId="819" xr:uid="{00000000-0005-0000-0000-00002A030000}"/>
    <cellStyle name="Normal 10" xfId="820" xr:uid="{00000000-0005-0000-0000-00002B030000}"/>
    <cellStyle name="Normal 10 2" xfId="821" xr:uid="{00000000-0005-0000-0000-00002C030000}"/>
    <cellStyle name="Normal 10 2 2" xfId="822" xr:uid="{00000000-0005-0000-0000-00002D030000}"/>
    <cellStyle name="Normal 10 2 3" xfId="9" xr:uid="{00000000-0005-0000-0000-00002E030000}"/>
    <cellStyle name="Normal 10 3" xfId="823" xr:uid="{00000000-0005-0000-0000-00002F030000}"/>
    <cellStyle name="Normal 10_ALM" xfId="824" xr:uid="{00000000-0005-0000-0000-000030030000}"/>
    <cellStyle name="Normal 11" xfId="825" xr:uid="{00000000-0005-0000-0000-000031030000}"/>
    <cellStyle name="Normal 11 2" xfId="826" xr:uid="{00000000-0005-0000-0000-000032030000}"/>
    <cellStyle name="Normal 12" xfId="827" xr:uid="{00000000-0005-0000-0000-000033030000}"/>
    <cellStyle name="Normal 12 2" xfId="828" xr:uid="{00000000-0005-0000-0000-000034030000}"/>
    <cellStyle name="Normal 13" xfId="829" xr:uid="{00000000-0005-0000-0000-000035030000}"/>
    <cellStyle name="Normal 13 2" xfId="830" xr:uid="{00000000-0005-0000-0000-000036030000}"/>
    <cellStyle name="Normal 13 3" xfId="831" xr:uid="{00000000-0005-0000-0000-000037030000}"/>
    <cellStyle name="Normal 14" xfId="832" xr:uid="{00000000-0005-0000-0000-000038030000}"/>
    <cellStyle name="Normal 14 2" xfId="833" xr:uid="{00000000-0005-0000-0000-000039030000}"/>
    <cellStyle name="Normal 15" xfId="834" xr:uid="{00000000-0005-0000-0000-00003A030000}"/>
    <cellStyle name="Normal 15 2" xfId="835" xr:uid="{00000000-0005-0000-0000-00003B030000}"/>
    <cellStyle name="Normal 16" xfId="836" xr:uid="{00000000-0005-0000-0000-00003C030000}"/>
    <cellStyle name="Normal 16 2" xfId="837" xr:uid="{00000000-0005-0000-0000-00003D030000}"/>
    <cellStyle name="Normal 17" xfId="838" xr:uid="{00000000-0005-0000-0000-00003E030000}"/>
    <cellStyle name="Normal 17 2" xfId="839" xr:uid="{00000000-0005-0000-0000-00003F030000}"/>
    <cellStyle name="Normal 18" xfId="840" xr:uid="{00000000-0005-0000-0000-000040030000}"/>
    <cellStyle name="Normal 18 2" xfId="841" xr:uid="{00000000-0005-0000-0000-000041030000}"/>
    <cellStyle name="Normal 19" xfId="842" xr:uid="{00000000-0005-0000-0000-000042030000}"/>
    <cellStyle name="Normal 19 2" xfId="843" xr:uid="{00000000-0005-0000-0000-000043030000}"/>
    <cellStyle name="Normal 2" xfId="844" xr:uid="{00000000-0005-0000-0000-000044030000}"/>
    <cellStyle name="Normal 2 2" xfId="845" xr:uid="{00000000-0005-0000-0000-000045030000}"/>
    <cellStyle name="Normal 2 2 2" xfId="846" xr:uid="{00000000-0005-0000-0000-000046030000}"/>
    <cellStyle name="Normal 2 2 3" xfId="847" xr:uid="{00000000-0005-0000-0000-000047030000}"/>
    <cellStyle name="Normal 2 3" xfId="848" xr:uid="{00000000-0005-0000-0000-000048030000}"/>
    <cellStyle name="Normal 2 3 2" xfId="849" xr:uid="{00000000-0005-0000-0000-000049030000}"/>
    <cellStyle name="Normal 2 4" xfId="850" xr:uid="{00000000-0005-0000-0000-00004A030000}"/>
    <cellStyle name="Normal 2 4 2" xfId="851" xr:uid="{00000000-0005-0000-0000-00004B030000}"/>
    <cellStyle name="Normal 2 4 3" xfId="852" xr:uid="{00000000-0005-0000-0000-00004C030000}"/>
    <cellStyle name="Normal 2 5" xfId="853" xr:uid="{00000000-0005-0000-0000-00004D030000}"/>
    <cellStyle name="Normal 2 6" xfId="854" xr:uid="{00000000-0005-0000-0000-00004E030000}"/>
    <cellStyle name="Normal 2 7" xfId="855" xr:uid="{00000000-0005-0000-0000-00004F030000}"/>
    <cellStyle name="Normal 2_2 - DERIM_CT" xfId="856" xr:uid="{00000000-0005-0000-0000-000050030000}"/>
    <cellStyle name="Normal 20" xfId="857" xr:uid="{00000000-0005-0000-0000-000051030000}"/>
    <cellStyle name="Normal 20 2" xfId="858" xr:uid="{00000000-0005-0000-0000-000052030000}"/>
    <cellStyle name="Normal 21" xfId="859" xr:uid="{00000000-0005-0000-0000-000053030000}"/>
    <cellStyle name="Normal 21 2" xfId="860" xr:uid="{00000000-0005-0000-0000-000054030000}"/>
    <cellStyle name="Normal 22" xfId="861" xr:uid="{00000000-0005-0000-0000-000055030000}"/>
    <cellStyle name="Normal 22 2" xfId="862" xr:uid="{00000000-0005-0000-0000-000056030000}"/>
    <cellStyle name="Normal 23" xfId="863" xr:uid="{00000000-0005-0000-0000-000057030000}"/>
    <cellStyle name="Normal 23 2" xfId="864" xr:uid="{00000000-0005-0000-0000-000058030000}"/>
    <cellStyle name="Normal 24" xfId="865" xr:uid="{00000000-0005-0000-0000-000059030000}"/>
    <cellStyle name="Normal 24 2" xfId="866" xr:uid="{00000000-0005-0000-0000-00005A030000}"/>
    <cellStyle name="Normal 25" xfId="867" xr:uid="{00000000-0005-0000-0000-00005B030000}"/>
    <cellStyle name="Normal 25 2" xfId="868" xr:uid="{00000000-0005-0000-0000-00005C030000}"/>
    <cellStyle name="Normal 26" xfId="869" xr:uid="{00000000-0005-0000-0000-00005D030000}"/>
    <cellStyle name="Normal 26 2" xfId="870" xr:uid="{00000000-0005-0000-0000-00005E030000}"/>
    <cellStyle name="Normal 27" xfId="871" xr:uid="{00000000-0005-0000-0000-00005F030000}"/>
    <cellStyle name="Normal 27 2" xfId="872" xr:uid="{00000000-0005-0000-0000-000060030000}"/>
    <cellStyle name="Normal 27 2 2" xfId="873" xr:uid="{00000000-0005-0000-0000-000061030000}"/>
    <cellStyle name="Normal 27 2 3" xfId="874" xr:uid="{00000000-0005-0000-0000-000062030000}"/>
    <cellStyle name="Normal 28" xfId="875" xr:uid="{00000000-0005-0000-0000-000063030000}"/>
    <cellStyle name="Normal 28 2" xfId="876" xr:uid="{00000000-0005-0000-0000-000064030000}"/>
    <cellStyle name="Normal 28 3" xfId="877" xr:uid="{00000000-0005-0000-0000-000065030000}"/>
    <cellStyle name="Normal 29" xfId="878" xr:uid="{00000000-0005-0000-0000-000066030000}"/>
    <cellStyle name="Normal 3" xfId="879" xr:uid="{00000000-0005-0000-0000-000067030000}"/>
    <cellStyle name="Normal 3 2" xfId="880" xr:uid="{00000000-0005-0000-0000-000068030000}"/>
    <cellStyle name="Normal 3 2 2" xfId="881" xr:uid="{00000000-0005-0000-0000-000069030000}"/>
    <cellStyle name="Normal 3 2 2 2" xfId="882" xr:uid="{00000000-0005-0000-0000-00006A030000}"/>
    <cellStyle name="Normal 3 3" xfId="883" xr:uid="{00000000-0005-0000-0000-00006B030000}"/>
    <cellStyle name="Normal 3 3 2" xfId="884" xr:uid="{00000000-0005-0000-0000-00006C030000}"/>
    <cellStyle name="Normal 3 3 3" xfId="885" xr:uid="{00000000-0005-0000-0000-00006D030000}"/>
    <cellStyle name="Normal 3 4" xfId="886" xr:uid="{00000000-0005-0000-0000-00006E030000}"/>
    <cellStyle name="Normal 3 5" xfId="887" xr:uid="{00000000-0005-0000-0000-00006F030000}"/>
    <cellStyle name="Normal 3_ALM" xfId="888" xr:uid="{00000000-0005-0000-0000-000070030000}"/>
    <cellStyle name="Normal 30" xfId="889" xr:uid="{00000000-0005-0000-0000-000071030000}"/>
    <cellStyle name="Normal 31" xfId="890" xr:uid="{00000000-0005-0000-0000-000072030000}"/>
    <cellStyle name="Normal 32" xfId="891" xr:uid="{00000000-0005-0000-0000-000073030000}"/>
    <cellStyle name="Normal 33" xfId="892" xr:uid="{00000000-0005-0000-0000-000074030000}"/>
    <cellStyle name="Normal 34" xfId="893" xr:uid="{00000000-0005-0000-0000-000075030000}"/>
    <cellStyle name="Normal 35" xfId="894" xr:uid="{00000000-0005-0000-0000-000076030000}"/>
    <cellStyle name="Normal 36" xfId="895" xr:uid="{00000000-0005-0000-0000-000077030000}"/>
    <cellStyle name="Normal 37" xfId="896" xr:uid="{00000000-0005-0000-0000-000078030000}"/>
    <cellStyle name="Normal 38" xfId="897" xr:uid="{00000000-0005-0000-0000-000079030000}"/>
    <cellStyle name="Normal 39" xfId="898" xr:uid="{00000000-0005-0000-0000-00007A030000}"/>
    <cellStyle name="Normal 4" xfId="899" xr:uid="{00000000-0005-0000-0000-00007B030000}"/>
    <cellStyle name="Normal 4 2" xfId="900" xr:uid="{00000000-0005-0000-0000-00007C030000}"/>
    <cellStyle name="Normal 4 2 2" xfId="901" xr:uid="{00000000-0005-0000-0000-00007D030000}"/>
    <cellStyle name="Normal 4 3" xfId="902" xr:uid="{00000000-0005-0000-0000-00007E030000}"/>
    <cellStyle name="Normal 4 3 2" xfId="903" xr:uid="{00000000-0005-0000-0000-00007F030000}"/>
    <cellStyle name="Normal 4 4" xfId="904" xr:uid="{00000000-0005-0000-0000-000080030000}"/>
    <cellStyle name="Normal 4 5" xfId="905" xr:uid="{00000000-0005-0000-0000-000081030000}"/>
    <cellStyle name="Normal 4_3 - Carteira_UM Simulador" xfId="906" xr:uid="{00000000-0005-0000-0000-000082030000}"/>
    <cellStyle name="Normal 40" xfId="907" xr:uid="{00000000-0005-0000-0000-000083030000}"/>
    <cellStyle name="Normal 41" xfId="908" xr:uid="{00000000-0005-0000-0000-000084030000}"/>
    <cellStyle name="Normal 42" xfId="909" xr:uid="{00000000-0005-0000-0000-000085030000}"/>
    <cellStyle name="Normal 43" xfId="910" xr:uid="{00000000-0005-0000-0000-000086030000}"/>
    <cellStyle name="Normal 44" xfId="911" xr:uid="{00000000-0005-0000-0000-000087030000}"/>
    <cellStyle name="Normal 45" xfId="912" xr:uid="{00000000-0005-0000-0000-000088030000}"/>
    <cellStyle name="Normal 46" xfId="913" xr:uid="{00000000-0005-0000-0000-000089030000}"/>
    <cellStyle name="Normal 47" xfId="914" xr:uid="{00000000-0005-0000-0000-00008A030000}"/>
    <cellStyle name="Normal 48" xfId="915" xr:uid="{00000000-0005-0000-0000-00008B030000}"/>
    <cellStyle name="Normal 49" xfId="916" xr:uid="{00000000-0005-0000-0000-00008C030000}"/>
    <cellStyle name="Normal 5" xfId="917" xr:uid="{00000000-0005-0000-0000-00008D030000}"/>
    <cellStyle name="Normal 5 2" xfId="918" xr:uid="{00000000-0005-0000-0000-00008E030000}"/>
    <cellStyle name="Normal 5 2 2" xfId="919" xr:uid="{00000000-0005-0000-0000-00008F030000}"/>
    <cellStyle name="Normal 5 3" xfId="920" xr:uid="{00000000-0005-0000-0000-000090030000}"/>
    <cellStyle name="Normal 5 4" xfId="921" xr:uid="{00000000-0005-0000-0000-000091030000}"/>
    <cellStyle name="Normal 5 4 2" xfId="922" xr:uid="{00000000-0005-0000-0000-000092030000}"/>
    <cellStyle name="Normal 5 4 3" xfId="923" xr:uid="{00000000-0005-0000-0000-000093030000}"/>
    <cellStyle name="Normal 5 5" xfId="924" xr:uid="{00000000-0005-0000-0000-000094030000}"/>
    <cellStyle name="Normal 5 6" xfId="925" xr:uid="{00000000-0005-0000-0000-000095030000}"/>
    <cellStyle name="Normal 5 7" xfId="926" xr:uid="{00000000-0005-0000-0000-000096030000}"/>
    <cellStyle name="Normal 5_ALM" xfId="927" xr:uid="{00000000-0005-0000-0000-000097030000}"/>
    <cellStyle name="Normal 50" xfId="928" xr:uid="{00000000-0005-0000-0000-000098030000}"/>
    <cellStyle name="Normal 51" xfId="929" xr:uid="{00000000-0005-0000-0000-000099030000}"/>
    <cellStyle name="Normal 52" xfId="930" xr:uid="{00000000-0005-0000-0000-00009A030000}"/>
    <cellStyle name="Normal 53" xfId="931" xr:uid="{00000000-0005-0000-0000-00009B030000}"/>
    <cellStyle name="Normal 54" xfId="932" xr:uid="{00000000-0005-0000-0000-00009C030000}"/>
    <cellStyle name="Normal 55" xfId="933" xr:uid="{00000000-0005-0000-0000-00009D030000}"/>
    <cellStyle name="Normal 56" xfId="934" xr:uid="{00000000-0005-0000-0000-00009E030000}"/>
    <cellStyle name="Normal 57" xfId="935" xr:uid="{00000000-0005-0000-0000-00009F030000}"/>
    <cellStyle name="Normal 58" xfId="936" xr:uid="{00000000-0005-0000-0000-0000A0030000}"/>
    <cellStyle name="Normal 59" xfId="937" xr:uid="{00000000-0005-0000-0000-0000A1030000}"/>
    <cellStyle name="Normal 6" xfId="938" xr:uid="{00000000-0005-0000-0000-0000A2030000}"/>
    <cellStyle name="Normal 6 2" xfId="939" xr:uid="{00000000-0005-0000-0000-0000A3030000}"/>
    <cellStyle name="Normal 6 2 2" xfId="940" xr:uid="{00000000-0005-0000-0000-0000A4030000}"/>
    <cellStyle name="Normal 6 3" xfId="941" xr:uid="{00000000-0005-0000-0000-0000A5030000}"/>
    <cellStyle name="Normal 6 4" xfId="942" xr:uid="{00000000-0005-0000-0000-0000A6030000}"/>
    <cellStyle name="Normal 6 5" xfId="943" xr:uid="{00000000-0005-0000-0000-0000A7030000}"/>
    <cellStyle name="Normal 6 6" xfId="944" xr:uid="{00000000-0005-0000-0000-0000A8030000}"/>
    <cellStyle name="Normal 6_3 - Carteira_UM Simulador" xfId="945" xr:uid="{00000000-0005-0000-0000-0000A9030000}"/>
    <cellStyle name="Normal 60" xfId="946" xr:uid="{00000000-0005-0000-0000-0000AA030000}"/>
    <cellStyle name="Normal 61" xfId="947" xr:uid="{00000000-0005-0000-0000-0000AB030000}"/>
    <cellStyle name="Normal 62" xfId="948" xr:uid="{00000000-0005-0000-0000-0000AC030000}"/>
    <cellStyle name="Normal 63" xfId="949" xr:uid="{00000000-0005-0000-0000-0000AD030000}"/>
    <cellStyle name="Normal 64" xfId="950" xr:uid="{00000000-0005-0000-0000-0000AE030000}"/>
    <cellStyle name="Normal 65" xfId="951" xr:uid="{00000000-0005-0000-0000-0000AF030000}"/>
    <cellStyle name="Normal 66" xfId="952" xr:uid="{00000000-0005-0000-0000-0000B0030000}"/>
    <cellStyle name="Normal 67" xfId="953" xr:uid="{00000000-0005-0000-0000-0000B1030000}"/>
    <cellStyle name="Normal 68" xfId="954" xr:uid="{00000000-0005-0000-0000-0000B2030000}"/>
    <cellStyle name="Normal 69" xfId="955" xr:uid="{00000000-0005-0000-0000-0000B3030000}"/>
    <cellStyle name="Normal 7" xfId="8" xr:uid="{00000000-0005-0000-0000-0000B4030000}"/>
    <cellStyle name="Normal 7 2" xfId="956" xr:uid="{00000000-0005-0000-0000-0000B5030000}"/>
    <cellStyle name="Normal 7 2 2" xfId="957" xr:uid="{00000000-0005-0000-0000-0000B6030000}"/>
    <cellStyle name="Normal 7 3" xfId="958" xr:uid="{00000000-0005-0000-0000-0000B7030000}"/>
    <cellStyle name="Normal 7_ALM" xfId="959" xr:uid="{00000000-0005-0000-0000-0000B8030000}"/>
    <cellStyle name="Normal 70" xfId="960" xr:uid="{00000000-0005-0000-0000-0000B9030000}"/>
    <cellStyle name="Normal 71" xfId="961" xr:uid="{00000000-0005-0000-0000-0000BA030000}"/>
    <cellStyle name="Normal 72" xfId="962" xr:uid="{00000000-0005-0000-0000-0000BB030000}"/>
    <cellStyle name="Normal 73" xfId="963" xr:uid="{00000000-0005-0000-0000-0000BC030000}"/>
    <cellStyle name="Normal 74" xfId="964" xr:uid="{00000000-0005-0000-0000-0000BD030000}"/>
    <cellStyle name="Normal 75" xfId="965" xr:uid="{00000000-0005-0000-0000-0000BE030000}"/>
    <cellStyle name="Normal 76" xfId="966" xr:uid="{00000000-0005-0000-0000-0000BF030000}"/>
    <cellStyle name="Normal 77" xfId="967" xr:uid="{00000000-0005-0000-0000-0000C0030000}"/>
    <cellStyle name="Normal 78" xfId="968" xr:uid="{00000000-0005-0000-0000-0000C1030000}"/>
    <cellStyle name="Normal 79" xfId="969" xr:uid="{00000000-0005-0000-0000-0000C2030000}"/>
    <cellStyle name="Normal 8" xfId="970" xr:uid="{00000000-0005-0000-0000-0000C3030000}"/>
    <cellStyle name="Normal 8 2" xfId="971" xr:uid="{00000000-0005-0000-0000-0000C4030000}"/>
    <cellStyle name="Normal 80" xfId="972" xr:uid="{00000000-0005-0000-0000-0000C5030000}"/>
    <cellStyle name="Normal 81" xfId="973" xr:uid="{00000000-0005-0000-0000-0000C6030000}"/>
    <cellStyle name="Normal 82" xfId="974" xr:uid="{00000000-0005-0000-0000-0000C7030000}"/>
    <cellStyle name="Normal 83" xfId="975" xr:uid="{00000000-0005-0000-0000-0000C8030000}"/>
    <cellStyle name="Normal 84" xfId="976" xr:uid="{00000000-0005-0000-0000-0000C9030000}"/>
    <cellStyle name="Normal 85" xfId="977" xr:uid="{00000000-0005-0000-0000-0000CA030000}"/>
    <cellStyle name="Normal 86" xfId="978" xr:uid="{00000000-0005-0000-0000-0000CB030000}"/>
    <cellStyle name="Normal 87" xfId="979" xr:uid="{00000000-0005-0000-0000-0000CC030000}"/>
    <cellStyle name="Normal 88" xfId="980" xr:uid="{00000000-0005-0000-0000-0000CD030000}"/>
    <cellStyle name="Normal 89" xfId="981" xr:uid="{00000000-0005-0000-0000-0000CE030000}"/>
    <cellStyle name="Normal 9" xfId="982" xr:uid="{00000000-0005-0000-0000-0000CF030000}"/>
    <cellStyle name="Normal 9 2" xfId="983" xr:uid="{00000000-0005-0000-0000-0000D0030000}"/>
    <cellStyle name="Normal 90" xfId="984" xr:uid="{00000000-0005-0000-0000-0000D1030000}"/>
    <cellStyle name="Normal 91" xfId="985" xr:uid="{00000000-0005-0000-0000-0000D2030000}"/>
    <cellStyle name="Normal 91 2" xfId="986" xr:uid="{00000000-0005-0000-0000-0000D3030000}"/>
    <cellStyle name="Normal 91 3" xfId="987" xr:uid="{00000000-0005-0000-0000-0000D4030000}"/>
    <cellStyle name="Normal 92" xfId="988" xr:uid="{00000000-0005-0000-0000-0000D5030000}"/>
    <cellStyle name="Normal 93" xfId="989" xr:uid="{00000000-0005-0000-0000-0000D6030000}"/>
    <cellStyle name="Normal 94" xfId="990" xr:uid="{00000000-0005-0000-0000-0000D7030000}"/>
    <cellStyle name="Normal 95" xfId="991" xr:uid="{00000000-0005-0000-0000-0000D8030000}"/>
    <cellStyle name="Normal 96" xfId="992" xr:uid="{00000000-0005-0000-0000-0000D9030000}"/>
    <cellStyle name="Normal 97" xfId="993" xr:uid="{00000000-0005-0000-0000-0000DA030000}"/>
    <cellStyle name="Normal 98" xfId="994" xr:uid="{00000000-0005-0000-0000-0000DB030000}"/>
    <cellStyle name="Normal 99" xfId="995" xr:uid="{00000000-0005-0000-0000-0000DC030000}"/>
    <cellStyle name="Normal_Consolidado_DC" xfId="3" xr:uid="{00000000-0005-0000-0000-0000DD030000}"/>
    <cellStyle name="Normal_Quadros_Informe BNDES_Port_06.11" xfId="4" xr:uid="{00000000-0005-0000-0000-0000DE030000}"/>
    <cellStyle name="Normal_Quadros_Informe BNDES_Port_06.11 2" xfId="5" xr:uid="{00000000-0005-0000-0000-0000DF030000}"/>
    <cellStyle name="Nota 10" xfId="996" xr:uid="{00000000-0005-0000-0000-0000E0030000}"/>
    <cellStyle name="Nota 2" xfId="997" xr:uid="{00000000-0005-0000-0000-0000E1030000}"/>
    <cellStyle name="Nota 2 10" xfId="998" xr:uid="{00000000-0005-0000-0000-0000E2030000}"/>
    <cellStyle name="Nota 2 11" xfId="999" xr:uid="{00000000-0005-0000-0000-0000E3030000}"/>
    <cellStyle name="Nota 2 2" xfId="1000" xr:uid="{00000000-0005-0000-0000-0000E4030000}"/>
    <cellStyle name="Nota 2 2 2" xfId="1001" xr:uid="{00000000-0005-0000-0000-0000E5030000}"/>
    <cellStyle name="Nota 2 2 3" xfId="1002" xr:uid="{00000000-0005-0000-0000-0000E6030000}"/>
    <cellStyle name="Nota 2 2 4" xfId="1003" xr:uid="{00000000-0005-0000-0000-0000E7030000}"/>
    <cellStyle name="Nota 2 2 5" xfId="1004" xr:uid="{00000000-0005-0000-0000-0000E8030000}"/>
    <cellStyle name="Nota 2 2 6" xfId="1005" xr:uid="{00000000-0005-0000-0000-0000E9030000}"/>
    <cellStyle name="Nota 2 2 7" xfId="1006" xr:uid="{00000000-0005-0000-0000-0000EA030000}"/>
    <cellStyle name="Nota 2 3" xfId="1007" xr:uid="{00000000-0005-0000-0000-0000EB030000}"/>
    <cellStyle name="Nota 2 3 2" xfId="1008" xr:uid="{00000000-0005-0000-0000-0000EC030000}"/>
    <cellStyle name="Nota 2 3 3" xfId="1009" xr:uid="{00000000-0005-0000-0000-0000ED030000}"/>
    <cellStyle name="Nota 2 4" xfId="1010" xr:uid="{00000000-0005-0000-0000-0000EE030000}"/>
    <cellStyle name="Nota 2 5" xfId="1011" xr:uid="{00000000-0005-0000-0000-0000EF030000}"/>
    <cellStyle name="Nota 2 6" xfId="1012" xr:uid="{00000000-0005-0000-0000-0000F0030000}"/>
    <cellStyle name="Nota 2 7" xfId="1013" xr:uid="{00000000-0005-0000-0000-0000F1030000}"/>
    <cellStyle name="Nota 2 8" xfId="1014" xr:uid="{00000000-0005-0000-0000-0000F2030000}"/>
    <cellStyle name="Nota 2 9" xfId="1015" xr:uid="{00000000-0005-0000-0000-0000F3030000}"/>
    <cellStyle name="Nota 2_ALM" xfId="1016" xr:uid="{00000000-0005-0000-0000-0000F4030000}"/>
    <cellStyle name="Nota 3" xfId="1017" xr:uid="{00000000-0005-0000-0000-0000F5030000}"/>
    <cellStyle name="Nota 3 10" xfId="1018" xr:uid="{00000000-0005-0000-0000-0000F6030000}"/>
    <cellStyle name="Nota 3 11" xfId="1019" xr:uid="{00000000-0005-0000-0000-0000F7030000}"/>
    <cellStyle name="Nota 3 12" xfId="1020" xr:uid="{00000000-0005-0000-0000-0000F8030000}"/>
    <cellStyle name="Nota 3 13" xfId="1021" xr:uid="{00000000-0005-0000-0000-0000F9030000}"/>
    <cellStyle name="Nota 3 14" xfId="1022" xr:uid="{00000000-0005-0000-0000-0000FA030000}"/>
    <cellStyle name="Nota 3 2" xfId="1023" xr:uid="{00000000-0005-0000-0000-0000FB030000}"/>
    <cellStyle name="Nota 3 2 2" xfId="1024" xr:uid="{00000000-0005-0000-0000-0000FC030000}"/>
    <cellStyle name="Nota 3 2 3" xfId="1025" xr:uid="{00000000-0005-0000-0000-0000FD030000}"/>
    <cellStyle name="Nota 3 2 4" xfId="1026" xr:uid="{00000000-0005-0000-0000-0000FE030000}"/>
    <cellStyle name="Nota 3 2 5" xfId="1027" xr:uid="{00000000-0005-0000-0000-0000FF030000}"/>
    <cellStyle name="Nota 3 2 6" xfId="1028" xr:uid="{00000000-0005-0000-0000-000000040000}"/>
    <cellStyle name="Nota 3 2 7" xfId="1029" xr:uid="{00000000-0005-0000-0000-000001040000}"/>
    <cellStyle name="Nota 3 3" xfId="1030" xr:uid="{00000000-0005-0000-0000-000002040000}"/>
    <cellStyle name="Nota 3 3 2" xfId="1031" xr:uid="{00000000-0005-0000-0000-000003040000}"/>
    <cellStyle name="Nota 3 4" xfId="1032" xr:uid="{00000000-0005-0000-0000-000004040000}"/>
    <cellStyle name="Nota 3 5" xfId="1033" xr:uid="{00000000-0005-0000-0000-000005040000}"/>
    <cellStyle name="Nota 3 6" xfId="1034" xr:uid="{00000000-0005-0000-0000-000006040000}"/>
    <cellStyle name="Nota 3 7" xfId="1035" xr:uid="{00000000-0005-0000-0000-000007040000}"/>
    <cellStyle name="Nota 3 8" xfId="1036" xr:uid="{00000000-0005-0000-0000-000008040000}"/>
    <cellStyle name="Nota 3 9" xfId="1037" xr:uid="{00000000-0005-0000-0000-000009040000}"/>
    <cellStyle name="Nota 3_ALM" xfId="1038" xr:uid="{00000000-0005-0000-0000-00000A040000}"/>
    <cellStyle name="Nota 4" xfId="1039" xr:uid="{00000000-0005-0000-0000-00000B040000}"/>
    <cellStyle name="Nota 4 2" xfId="1040" xr:uid="{00000000-0005-0000-0000-00000C040000}"/>
    <cellStyle name="Nota 4 2 2" xfId="1041" xr:uid="{00000000-0005-0000-0000-00000D040000}"/>
    <cellStyle name="Nota 4 2 3" xfId="1042" xr:uid="{00000000-0005-0000-0000-00000E040000}"/>
    <cellStyle name="Nota 4 2 4" xfId="1043" xr:uid="{00000000-0005-0000-0000-00000F040000}"/>
    <cellStyle name="Nota 4 2 5" xfId="1044" xr:uid="{00000000-0005-0000-0000-000010040000}"/>
    <cellStyle name="Nota 4 2 6" xfId="1045" xr:uid="{00000000-0005-0000-0000-000011040000}"/>
    <cellStyle name="Nota 4 2 7" xfId="1046" xr:uid="{00000000-0005-0000-0000-000012040000}"/>
    <cellStyle name="Nota 4 3" xfId="1047" xr:uid="{00000000-0005-0000-0000-000013040000}"/>
    <cellStyle name="Nota 4 3 2" xfId="1048" xr:uid="{00000000-0005-0000-0000-000014040000}"/>
    <cellStyle name="Nota 4 3 3" xfId="1049" xr:uid="{00000000-0005-0000-0000-000015040000}"/>
    <cellStyle name="Nota 4 4" xfId="1050" xr:uid="{00000000-0005-0000-0000-000016040000}"/>
    <cellStyle name="Nota 4 5" xfId="1051" xr:uid="{00000000-0005-0000-0000-000017040000}"/>
    <cellStyle name="Nota 4 6" xfId="1052" xr:uid="{00000000-0005-0000-0000-000018040000}"/>
    <cellStyle name="Nota 4_ALM" xfId="1053" xr:uid="{00000000-0005-0000-0000-000019040000}"/>
    <cellStyle name="Nota 5" xfId="1054" xr:uid="{00000000-0005-0000-0000-00001A040000}"/>
    <cellStyle name="Nota 6" xfId="1055" xr:uid="{00000000-0005-0000-0000-00001B040000}"/>
    <cellStyle name="Nota 7" xfId="1056" xr:uid="{00000000-0005-0000-0000-00001C040000}"/>
    <cellStyle name="Nota 8" xfId="1057" xr:uid="{00000000-0005-0000-0000-00001D040000}"/>
    <cellStyle name="Nota 9" xfId="1058" xr:uid="{00000000-0005-0000-0000-00001E040000}"/>
    <cellStyle name="Nota 9 2" xfId="1059" xr:uid="{00000000-0005-0000-0000-00001F040000}"/>
    <cellStyle name="Note" xfId="1060" xr:uid="{00000000-0005-0000-0000-000020040000}"/>
    <cellStyle name="Note 10" xfId="1061" xr:uid="{00000000-0005-0000-0000-000021040000}"/>
    <cellStyle name="Note 2" xfId="1062" xr:uid="{00000000-0005-0000-0000-000022040000}"/>
    <cellStyle name="Note 2 2" xfId="1063" xr:uid="{00000000-0005-0000-0000-000023040000}"/>
    <cellStyle name="Note 3" xfId="1064" xr:uid="{00000000-0005-0000-0000-000024040000}"/>
    <cellStyle name="Note 3 2" xfId="1065" xr:uid="{00000000-0005-0000-0000-000025040000}"/>
    <cellStyle name="Note 4" xfId="1066" xr:uid="{00000000-0005-0000-0000-000026040000}"/>
    <cellStyle name="Note 5" xfId="1067" xr:uid="{00000000-0005-0000-0000-000027040000}"/>
    <cellStyle name="Note 6" xfId="1068" xr:uid="{00000000-0005-0000-0000-000028040000}"/>
    <cellStyle name="Note 7" xfId="1069" xr:uid="{00000000-0005-0000-0000-000029040000}"/>
    <cellStyle name="Note 8" xfId="1070" xr:uid="{00000000-0005-0000-0000-00002A040000}"/>
    <cellStyle name="Note 9" xfId="1071" xr:uid="{00000000-0005-0000-0000-00002B040000}"/>
    <cellStyle name="Output" xfId="1072" xr:uid="{00000000-0005-0000-0000-00002C040000}"/>
    <cellStyle name="Output 2" xfId="1073" xr:uid="{00000000-0005-0000-0000-00002D040000}"/>
    <cellStyle name="Output 2 2" xfId="1074" xr:uid="{00000000-0005-0000-0000-00002E040000}"/>
    <cellStyle name="Output 3" xfId="1075" xr:uid="{00000000-0005-0000-0000-00002F040000}"/>
    <cellStyle name="Output 3 2" xfId="1076" xr:uid="{00000000-0005-0000-0000-000030040000}"/>
    <cellStyle name="Output 4" xfId="1077" xr:uid="{00000000-0005-0000-0000-000031040000}"/>
    <cellStyle name="Output 5" xfId="1078" xr:uid="{00000000-0005-0000-0000-000032040000}"/>
    <cellStyle name="Output 6" xfId="1079" xr:uid="{00000000-0005-0000-0000-000033040000}"/>
    <cellStyle name="Output 7" xfId="1080" xr:uid="{00000000-0005-0000-0000-000034040000}"/>
    <cellStyle name="Output 8" xfId="1081" xr:uid="{00000000-0005-0000-0000-000035040000}"/>
    <cellStyle name="Percent 2" xfId="1082" xr:uid="{00000000-0005-0000-0000-000036040000}"/>
    <cellStyle name="Percent 3" xfId="1083" xr:uid="{00000000-0005-0000-0000-000037040000}"/>
    <cellStyle name="Popis" xfId="1084" xr:uid="{00000000-0005-0000-0000-000038040000}"/>
    <cellStyle name="Porcentagem" xfId="2" builtinId="5"/>
    <cellStyle name="Porcentagem 10" xfId="1085" xr:uid="{00000000-0005-0000-0000-00003A040000}"/>
    <cellStyle name="Porcentagem 11" xfId="1086" xr:uid="{00000000-0005-0000-0000-00003B040000}"/>
    <cellStyle name="Porcentagem 11 2" xfId="1087" xr:uid="{00000000-0005-0000-0000-00003C040000}"/>
    <cellStyle name="Porcentagem 11 3" xfId="1088" xr:uid="{00000000-0005-0000-0000-00003D040000}"/>
    <cellStyle name="Porcentagem 12" xfId="1089" xr:uid="{00000000-0005-0000-0000-00003E040000}"/>
    <cellStyle name="Porcentagem 13" xfId="1090" xr:uid="{00000000-0005-0000-0000-00003F040000}"/>
    <cellStyle name="Porcentagem 2" xfId="6" xr:uid="{00000000-0005-0000-0000-000040040000}"/>
    <cellStyle name="Porcentagem 2 2" xfId="1091" xr:uid="{00000000-0005-0000-0000-000041040000}"/>
    <cellStyle name="Porcentagem 2 2 2" xfId="1092" xr:uid="{00000000-0005-0000-0000-000042040000}"/>
    <cellStyle name="Porcentagem 2 2 3" xfId="1093" xr:uid="{00000000-0005-0000-0000-000043040000}"/>
    <cellStyle name="Porcentagem 2 2 4" xfId="7" xr:uid="{00000000-0005-0000-0000-000044040000}"/>
    <cellStyle name="Porcentagem 2 3" xfId="1094" xr:uid="{00000000-0005-0000-0000-000045040000}"/>
    <cellStyle name="Porcentagem 2 4" xfId="1095" xr:uid="{00000000-0005-0000-0000-000046040000}"/>
    <cellStyle name="Porcentagem 3" xfId="1096" xr:uid="{00000000-0005-0000-0000-000047040000}"/>
    <cellStyle name="Porcentagem 3 2" xfId="1097" xr:uid="{00000000-0005-0000-0000-000048040000}"/>
    <cellStyle name="Porcentagem 3 2 2" xfId="1098" xr:uid="{00000000-0005-0000-0000-000049040000}"/>
    <cellStyle name="Porcentagem 3 3" xfId="1099" xr:uid="{00000000-0005-0000-0000-00004A040000}"/>
    <cellStyle name="Porcentagem 4" xfId="1100" xr:uid="{00000000-0005-0000-0000-00004B040000}"/>
    <cellStyle name="Porcentagem 4 2" xfId="1101" xr:uid="{00000000-0005-0000-0000-00004C040000}"/>
    <cellStyle name="Porcentagem 4 3" xfId="1102" xr:uid="{00000000-0005-0000-0000-00004D040000}"/>
    <cellStyle name="Porcentagem 4 4" xfId="1103" xr:uid="{00000000-0005-0000-0000-00004E040000}"/>
    <cellStyle name="Porcentagem 5" xfId="1104" xr:uid="{00000000-0005-0000-0000-00004F040000}"/>
    <cellStyle name="Porcentagem 5 2" xfId="1105" xr:uid="{00000000-0005-0000-0000-000050040000}"/>
    <cellStyle name="Porcentagem 5 2 2" xfId="1106" xr:uid="{00000000-0005-0000-0000-000051040000}"/>
    <cellStyle name="Porcentagem 5 2 3" xfId="1107" xr:uid="{00000000-0005-0000-0000-000052040000}"/>
    <cellStyle name="Porcentagem 5 2 4" xfId="1108" xr:uid="{00000000-0005-0000-0000-000053040000}"/>
    <cellStyle name="Porcentagem 5 3" xfId="1109" xr:uid="{00000000-0005-0000-0000-000054040000}"/>
    <cellStyle name="Porcentagem 5 4" xfId="1110" xr:uid="{00000000-0005-0000-0000-000055040000}"/>
    <cellStyle name="Porcentagem 6" xfId="1111" xr:uid="{00000000-0005-0000-0000-000056040000}"/>
    <cellStyle name="Porcentagem 6 2" xfId="1112" xr:uid="{00000000-0005-0000-0000-000057040000}"/>
    <cellStyle name="Porcentagem 7" xfId="1113" xr:uid="{00000000-0005-0000-0000-000058040000}"/>
    <cellStyle name="Porcentagem 7 2" xfId="1114" xr:uid="{00000000-0005-0000-0000-000059040000}"/>
    <cellStyle name="Porcentagem 7 2 2" xfId="1115" xr:uid="{00000000-0005-0000-0000-00005A040000}"/>
    <cellStyle name="Porcentagem 7 2 3" xfId="1116" xr:uid="{00000000-0005-0000-0000-00005B040000}"/>
    <cellStyle name="Porcentagem 8" xfId="1117" xr:uid="{00000000-0005-0000-0000-00005C040000}"/>
    <cellStyle name="Porcentagem 8 2" xfId="1118" xr:uid="{00000000-0005-0000-0000-00005D040000}"/>
    <cellStyle name="Porcentagem 9" xfId="1119" xr:uid="{00000000-0005-0000-0000-00005E040000}"/>
    <cellStyle name="Saída 2" xfId="1120" xr:uid="{00000000-0005-0000-0000-00005F040000}"/>
    <cellStyle name="Saída 2 10" xfId="1121" xr:uid="{00000000-0005-0000-0000-000060040000}"/>
    <cellStyle name="Saída 2 2" xfId="1122" xr:uid="{00000000-0005-0000-0000-000061040000}"/>
    <cellStyle name="Saída 2 2 2" xfId="1123" xr:uid="{00000000-0005-0000-0000-000062040000}"/>
    <cellStyle name="Saída 2 2 3" xfId="1124" xr:uid="{00000000-0005-0000-0000-000063040000}"/>
    <cellStyle name="Saída 2 2 4" xfId="1125" xr:uid="{00000000-0005-0000-0000-000064040000}"/>
    <cellStyle name="Saída 2 2 5" xfId="1126" xr:uid="{00000000-0005-0000-0000-000065040000}"/>
    <cellStyle name="Saída 2 2 6" xfId="1127" xr:uid="{00000000-0005-0000-0000-000066040000}"/>
    <cellStyle name="Saída 2 2 7" xfId="1128" xr:uid="{00000000-0005-0000-0000-000067040000}"/>
    <cellStyle name="Saída 2 3" xfId="1129" xr:uid="{00000000-0005-0000-0000-000068040000}"/>
    <cellStyle name="Saída 2 4" xfId="1130" xr:uid="{00000000-0005-0000-0000-000069040000}"/>
    <cellStyle name="Saída 2 5" xfId="1131" xr:uid="{00000000-0005-0000-0000-00006A040000}"/>
    <cellStyle name="Saída 2 6" xfId="1132" xr:uid="{00000000-0005-0000-0000-00006B040000}"/>
    <cellStyle name="Saída 2 7" xfId="1133" xr:uid="{00000000-0005-0000-0000-00006C040000}"/>
    <cellStyle name="Saída 2 8" xfId="1134" xr:uid="{00000000-0005-0000-0000-00006D040000}"/>
    <cellStyle name="Saída 2 9" xfId="1135" xr:uid="{00000000-0005-0000-0000-00006E040000}"/>
    <cellStyle name="Saída 2_ALM" xfId="1136" xr:uid="{00000000-0005-0000-0000-00006F040000}"/>
    <cellStyle name="Saída 3" xfId="1137" xr:uid="{00000000-0005-0000-0000-000070040000}"/>
    <cellStyle name="Saída 3 10" xfId="1138" xr:uid="{00000000-0005-0000-0000-000071040000}"/>
    <cellStyle name="Saída 3 2" xfId="1139" xr:uid="{00000000-0005-0000-0000-000072040000}"/>
    <cellStyle name="Saída 3 2 2" xfId="1140" xr:uid="{00000000-0005-0000-0000-000073040000}"/>
    <cellStyle name="Saída 3 2 3" xfId="1141" xr:uid="{00000000-0005-0000-0000-000074040000}"/>
    <cellStyle name="Saída 3 2 4" xfId="1142" xr:uid="{00000000-0005-0000-0000-000075040000}"/>
    <cellStyle name="Saída 3 2 5" xfId="1143" xr:uid="{00000000-0005-0000-0000-000076040000}"/>
    <cellStyle name="Saída 3 2 6" xfId="1144" xr:uid="{00000000-0005-0000-0000-000077040000}"/>
    <cellStyle name="Saída 3 2 7" xfId="1145" xr:uid="{00000000-0005-0000-0000-000078040000}"/>
    <cellStyle name="Saída 3 3" xfId="1146" xr:uid="{00000000-0005-0000-0000-000079040000}"/>
    <cellStyle name="Saída 3 4" xfId="1147" xr:uid="{00000000-0005-0000-0000-00007A040000}"/>
    <cellStyle name="Saída 3 5" xfId="1148" xr:uid="{00000000-0005-0000-0000-00007B040000}"/>
    <cellStyle name="Saída 3 6" xfId="1149" xr:uid="{00000000-0005-0000-0000-00007C040000}"/>
    <cellStyle name="Saída 3 7" xfId="1150" xr:uid="{00000000-0005-0000-0000-00007D040000}"/>
    <cellStyle name="Saída 3 8" xfId="1151" xr:uid="{00000000-0005-0000-0000-00007E040000}"/>
    <cellStyle name="Saída 3 9" xfId="1152" xr:uid="{00000000-0005-0000-0000-00007F040000}"/>
    <cellStyle name="Saída 3_ALM" xfId="1153" xr:uid="{00000000-0005-0000-0000-000080040000}"/>
    <cellStyle name="Saída 4" xfId="1154" xr:uid="{00000000-0005-0000-0000-000081040000}"/>
    <cellStyle name="Saída 4 2" xfId="1155" xr:uid="{00000000-0005-0000-0000-000082040000}"/>
    <cellStyle name="Saída 5" xfId="1156" xr:uid="{00000000-0005-0000-0000-000083040000}"/>
    <cellStyle name="Saída 5 2" xfId="1157" xr:uid="{00000000-0005-0000-0000-000084040000}"/>
    <cellStyle name="Saída 6" xfId="1158" xr:uid="{00000000-0005-0000-0000-000085040000}"/>
    <cellStyle name="Saída 7" xfId="1159" xr:uid="{00000000-0005-0000-0000-000086040000}"/>
    <cellStyle name="Saída 8" xfId="1160" xr:uid="{00000000-0005-0000-0000-000087040000}"/>
    <cellStyle name="SAPBEXaggData" xfId="1161" xr:uid="{00000000-0005-0000-0000-000088040000}"/>
    <cellStyle name="SAPBEXaggData 2" xfId="1162" xr:uid="{00000000-0005-0000-0000-000089040000}"/>
    <cellStyle name="SAPBEXaggData 2 2" xfId="1163" xr:uid="{00000000-0005-0000-0000-00008A040000}"/>
    <cellStyle name="SAPBEXaggData 2 3" xfId="1164" xr:uid="{00000000-0005-0000-0000-00008B040000}"/>
    <cellStyle name="SAPBEXaggData 2 4" xfId="1165" xr:uid="{00000000-0005-0000-0000-00008C040000}"/>
    <cellStyle name="SAPBEXaggData 2 5" xfId="1166" xr:uid="{00000000-0005-0000-0000-00008D040000}"/>
    <cellStyle name="SAPBEXaggData 2 6" xfId="1167" xr:uid="{00000000-0005-0000-0000-00008E040000}"/>
    <cellStyle name="SAPBEXaggData 3" xfId="1168" xr:uid="{00000000-0005-0000-0000-00008F040000}"/>
    <cellStyle name="SAPBEXaggData 3 2" xfId="1169" xr:uid="{00000000-0005-0000-0000-000090040000}"/>
    <cellStyle name="SAPBEXaggData 3 3" xfId="1170" xr:uid="{00000000-0005-0000-0000-000091040000}"/>
    <cellStyle name="SAPBEXaggData 3 4" xfId="1171" xr:uid="{00000000-0005-0000-0000-000092040000}"/>
    <cellStyle name="SAPBEXaggData 3 5" xfId="1172" xr:uid="{00000000-0005-0000-0000-000093040000}"/>
    <cellStyle name="SAPBEXaggData 3 6" xfId="1173" xr:uid="{00000000-0005-0000-0000-000094040000}"/>
    <cellStyle name="SAPBEXaggData 3 7" xfId="1174" xr:uid="{00000000-0005-0000-0000-000095040000}"/>
    <cellStyle name="SAPBEXaggData 4" xfId="1175" xr:uid="{00000000-0005-0000-0000-000096040000}"/>
    <cellStyle name="SAPBEXaggData 5" xfId="1176" xr:uid="{00000000-0005-0000-0000-000097040000}"/>
    <cellStyle name="SAPBEXaggData 6" xfId="1177" xr:uid="{00000000-0005-0000-0000-000098040000}"/>
    <cellStyle name="SAPBEXaggData 7" xfId="1178" xr:uid="{00000000-0005-0000-0000-000099040000}"/>
    <cellStyle name="SAPBEXaggData 8" xfId="1179" xr:uid="{00000000-0005-0000-0000-00009A040000}"/>
    <cellStyle name="SAPBEXaggData_ALM" xfId="1180" xr:uid="{00000000-0005-0000-0000-00009B040000}"/>
    <cellStyle name="SAPBEXaggDataEmph" xfId="1181" xr:uid="{00000000-0005-0000-0000-00009C040000}"/>
    <cellStyle name="SAPBEXaggDataEmph 2" xfId="1182" xr:uid="{00000000-0005-0000-0000-00009D040000}"/>
    <cellStyle name="SAPBEXaggDataEmph 2 2" xfId="1183" xr:uid="{00000000-0005-0000-0000-00009E040000}"/>
    <cellStyle name="SAPBEXaggDataEmph 2 3" xfId="1184" xr:uid="{00000000-0005-0000-0000-00009F040000}"/>
    <cellStyle name="SAPBEXaggDataEmph 2 4" xfId="1185" xr:uid="{00000000-0005-0000-0000-0000A0040000}"/>
    <cellStyle name="SAPBEXaggDataEmph 2 5" xfId="1186" xr:uid="{00000000-0005-0000-0000-0000A1040000}"/>
    <cellStyle name="SAPBEXaggDataEmph 2 6" xfId="1187" xr:uid="{00000000-0005-0000-0000-0000A2040000}"/>
    <cellStyle name="SAPBEXaggDataEmph 3" xfId="1188" xr:uid="{00000000-0005-0000-0000-0000A3040000}"/>
    <cellStyle name="SAPBEXaggDataEmph 4" xfId="1189" xr:uid="{00000000-0005-0000-0000-0000A4040000}"/>
    <cellStyle name="SAPBEXaggDataEmph 5" xfId="1190" xr:uid="{00000000-0005-0000-0000-0000A5040000}"/>
    <cellStyle name="SAPBEXaggDataEmph 6" xfId="1191" xr:uid="{00000000-0005-0000-0000-0000A6040000}"/>
    <cellStyle name="SAPBEXaggDataEmph 7" xfId="1192" xr:uid="{00000000-0005-0000-0000-0000A7040000}"/>
    <cellStyle name="SAPBEXaggDataEmph_ALM" xfId="1193" xr:uid="{00000000-0005-0000-0000-0000A8040000}"/>
    <cellStyle name="SAPBEXaggItem" xfId="1194" xr:uid="{00000000-0005-0000-0000-0000A9040000}"/>
    <cellStyle name="SAPBEXaggItem 2" xfId="1195" xr:uid="{00000000-0005-0000-0000-0000AA040000}"/>
    <cellStyle name="SAPBEXaggItem 2 2" xfId="1196" xr:uid="{00000000-0005-0000-0000-0000AB040000}"/>
    <cellStyle name="SAPBEXaggItem 2 3" xfId="1197" xr:uid="{00000000-0005-0000-0000-0000AC040000}"/>
    <cellStyle name="SAPBEXaggItem 2 4" xfId="1198" xr:uid="{00000000-0005-0000-0000-0000AD040000}"/>
    <cellStyle name="SAPBEXaggItem 2 5" xfId="1199" xr:uid="{00000000-0005-0000-0000-0000AE040000}"/>
    <cellStyle name="SAPBEXaggItem 2 6" xfId="1200" xr:uid="{00000000-0005-0000-0000-0000AF040000}"/>
    <cellStyle name="SAPBEXaggItem 3" xfId="1201" xr:uid="{00000000-0005-0000-0000-0000B0040000}"/>
    <cellStyle name="SAPBEXaggItem 3 2" xfId="1202" xr:uid="{00000000-0005-0000-0000-0000B1040000}"/>
    <cellStyle name="SAPBEXaggItem 3 3" xfId="1203" xr:uid="{00000000-0005-0000-0000-0000B2040000}"/>
    <cellStyle name="SAPBEXaggItem 3 4" xfId="1204" xr:uid="{00000000-0005-0000-0000-0000B3040000}"/>
    <cellStyle name="SAPBEXaggItem 3 5" xfId="1205" xr:uid="{00000000-0005-0000-0000-0000B4040000}"/>
    <cellStyle name="SAPBEXaggItem 3 6" xfId="1206" xr:uid="{00000000-0005-0000-0000-0000B5040000}"/>
    <cellStyle name="SAPBEXaggItem 3 7" xfId="1207" xr:uid="{00000000-0005-0000-0000-0000B6040000}"/>
    <cellStyle name="SAPBEXaggItem 4" xfId="1208" xr:uid="{00000000-0005-0000-0000-0000B7040000}"/>
    <cellStyle name="SAPBEXaggItem 5" xfId="1209" xr:uid="{00000000-0005-0000-0000-0000B8040000}"/>
    <cellStyle name="SAPBEXaggItem 6" xfId="1210" xr:uid="{00000000-0005-0000-0000-0000B9040000}"/>
    <cellStyle name="SAPBEXaggItem 7" xfId="1211" xr:uid="{00000000-0005-0000-0000-0000BA040000}"/>
    <cellStyle name="SAPBEXaggItem 8" xfId="1212" xr:uid="{00000000-0005-0000-0000-0000BB040000}"/>
    <cellStyle name="SAPBEXaggItem_ALM" xfId="1213" xr:uid="{00000000-0005-0000-0000-0000BC040000}"/>
    <cellStyle name="SAPBEXaggItemX" xfId="1214" xr:uid="{00000000-0005-0000-0000-0000BD040000}"/>
    <cellStyle name="SAPBEXaggItemX 2" xfId="1215" xr:uid="{00000000-0005-0000-0000-0000BE040000}"/>
    <cellStyle name="SAPBEXaggItemX 2 2" xfId="1216" xr:uid="{00000000-0005-0000-0000-0000BF040000}"/>
    <cellStyle name="SAPBEXaggItemX 2 3" xfId="1217" xr:uid="{00000000-0005-0000-0000-0000C0040000}"/>
    <cellStyle name="SAPBEXaggItemX 2 4" xfId="1218" xr:uid="{00000000-0005-0000-0000-0000C1040000}"/>
    <cellStyle name="SAPBEXaggItemX 2 5" xfId="1219" xr:uid="{00000000-0005-0000-0000-0000C2040000}"/>
    <cellStyle name="SAPBEXaggItemX 2 6" xfId="1220" xr:uid="{00000000-0005-0000-0000-0000C3040000}"/>
    <cellStyle name="SAPBEXaggItemX 2 7" xfId="1221" xr:uid="{00000000-0005-0000-0000-0000C4040000}"/>
    <cellStyle name="SAPBEXaggItemX 3" xfId="1222" xr:uid="{00000000-0005-0000-0000-0000C5040000}"/>
    <cellStyle name="SAPBEXaggItemX 3 2" xfId="1223" xr:uid="{00000000-0005-0000-0000-0000C6040000}"/>
    <cellStyle name="SAPBEXaggItemX 4" xfId="1224" xr:uid="{00000000-0005-0000-0000-0000C7040000}"/>
    <cellStyle name="SAPBEXaggItemX 5" xfId="1225" xr:uid="{00000000-0005-0000-0000-0000C8040000}"/>
    <cellStyle name="SAPBEXaggItemX 6" xfId="1226" xr:uid="{00000000-0005-0000-0000-0000C9040000}"/>
    <cellStyle name="SAPBEXaggItemX 7" xfId="1227" xr:uid="{00000000-0005-0000-0000-0000CA040000}"/>
    <cellStyle name="SAPBEXaggItemX 8" xfId="1228" xr:uid="{00000000-0005-0000-0000-0000CB040000}"/>
    <cellStyle name="SAPBEXaggItemX_ALM" xfId="1229" xr:uid="{00000000-0005-0000-0000-0000CC040000}"/>
    <cellStyle name="SAPBEXchaText" xfId="1230" xr:uid="{00000000-0005-0000-0000-0000CD040000}"/>
    <cellStyle name="SAPBEXchaText 2" xfId="1231" xr:uid="{00000000-0005-0000-0000-0000CE040000}"/>
    <cellStyle name="SAPBEXchaText 2 2" xfId="1232" xr:uid="{00000000-0005-0000-0000-0000CF040000}"/>
    <cellStyle name="SAPBEXchaText 2 3" xfId="1233" xr:uid="{00000000-0005-0000-0000-0000D0040000}"/>
    <cellStyle name="SAPBEXchaText 2 4" xfId="1234" xr:uid="{00000000-0005-0000-0000-0000D1040000}"/>
    <cellStyle name="SAPBEXchaText 2 5" xfId="1235" xr:uid="{00000000-0005-0000-0000-0000D2040000}"/>
    <cellStyle name="SAPBEXchaText 2 6" xfId="1236" xr:uid="{00000000-0005-0000-0000-0000D3040000}"/>
    <cellStyle name="SAPBEXchaText 3" xfId="1237" xr:uid="{00000000-0005-0000-0000-0000D4040000}"/>
    <cellStyle name="SAPBEXchaText 3 2" xfId="1238" xr:uid="{00000000-0005-0000-0000-0000D5040000}"/>
    <cellStyle name="SAPBEXchaText 3 3" xfId="1239" xr:uid="{00000000-0005-0000-0000-0000D6040000}"/>
    <cellStyle name="SAPBEXchaText 3 4" xfId="1240" xr:uid="{00000000-0005-0000-0000-0000D7040000}"/>
    <cellStyle name="SAPBEXchaText 3 5" xfId="1241" xr:uid="{00000000-0005-0000-0000-0000D8040000}"/>
    <cellStyle name="SAPBEXchaText 3 6" xfId="1242" xr:uid="{00000000-0005-0000-0000-0000D9040000}"/>
    <cellStyle name="SAPBEXchaText 3 7" xfId="1243" xr:uid="{00000000-0005-0000-0000-0000DA040000}"/>
    <cellStyle name="SAPBEXchaText 4" xfId="1244" xr:uid="{00000000-0005-0000-0000-0000DB040000}"/>
    <cellStyle name="SAPBEXchaText 5" xfId="1245" xr:uid="{00000000-0005-0000-0000-0000DC040000}"/>
    <cellStyle name="SAPBEXchaText 6" xfId="1246" xr:uid="{00000000-0005-0000-0000-0000DD040000}"/>
    <cellStyle name="SAPBEXchaText 7" xfId="1247" xr:uid="{00000000-0005-0000-0000-0000DE040000}"/>
    <cellStyle name="SAPBEXchaText 8" xfId="1248" xr:uid="{00000000-0005-0000-0000-0000DF040000}"/>
    <cellStyle name="SAPBEXchaText_ALM" xfId="1249" xr:uid="{00000000-0005-0000-0000-0000E0040000}"/>
    <cellStyle name="SAPBEXexcBad7" xfId="1250" xr:uid="{00000000-0005-0000-0000-0000E1040000}"/>
    <cellStyle name="SAPBEXexcBad7 2" xfId="1251" xr:uid="{00000000-0005-0000-0000-0000E2040000}"/>
    <cellStyle name="SAPBEXexcBad7 2 2" xfId="1252" xr:uid="{00000000-0005-0000-0000-0000E3040000}"/>
    <cellStyle name="SAPBEXexcBad7 2 3" xfId="1253" xr:uid="{00000000-0005-0000-0000-0000E4040000}"/>
    <cellStyle name="SAPBEXexcBad7 2 4" xfId="1254" xr:uid="{00000000-0005-0000-0000-0000E5040000}"/>
    <cellStyle name="SAPBEXexcBad7 2 5" xfId="1255" xr:uid="{00000000-0005-0000-0000-0000E6040000}"/>
    <cellStyle name="SAPBEXexcBad7 2 6" xfId="1256" xr:uid="{00000000-0005-0000-0000-0000E7040000}"/>
    <cellStyle name="SAPBEXexcBad7 3" xfId="1257" xr:uid="{00000000-0005-0000-0000-0000E8040000}"/>
    <cellStyle name="SAPBEXexcBad7 3 2" xfId="1258" xr:uid="{00000000-0005-0000-0000-0000E9040000}"/>
    <cellStyle name="SAPBEXexcBad7 3 3" xfId="1259" xr:uid="{00000000-0005-0000-0000-0000EA040000}"/>
    <cellStyle name="SAPBEXexcBad7 3 4" xfId="1260" xr:uid="{00000000-0005-0000-0000-0000EB040000}"/>
    <cellStyle name="SAPBEXexcBad7 3 5" xfId="1261" xr:uid="{00000000-0005-0000-0000-0000EC040000}"/>
    <cellStyle name="SAPBEXexcBad7 3 6" xfId="1262" xr:uid="{00000000-0005-0000-0000-0000ED040000}"/>
    <cellStyle name="SAPBEXexcBad7 3 7" xfId="1263" xr:uid="{00000000-0005-0000-0000-0000EE040000}"/>
    <cellStyle name="SAPBEXexcBad7 4" xfId="1264" xr:uid="{00000000-0005-0000-0000-0000EF040000}"/>
    <cellStyle name="SAPBEXexcBad7 5" xfId="1265" xr:uid="{00000000-0005-0000-0000-0000F0040000}"/>
    <cellStyle name="SAPBEXexcBad7 6" xfId="1266" xr:uid="{00000000-0005-0000-0000-0000F1040000}"/>
    <cellStyle name="SAPBEXexcBad7 7" xfId="1267" xr:uid="{00000000-0005-0000-0000-0000F2040000}"/>
    <cellStyle name="SAPBEXexcBad7 8" xfId="1268" xr:uid="{00000000-0005-0000-0000-0000F3040000}"/>
    <cellStyle name="SAPBEXexcBad7_ALM" xfId="1269" xr:uid="{00000000-0005-0000-0000-0000F4040000}"/>
    <cellStyle name="SAPBEXexcBad8" xfId="1270" xr:uid="{00000000-0005-0000-0000-0000F5040000}"/>
    <cellStyle name="SAPBEXexcBad8 2" xfId="1271" xr:uid="{00000000-0005-0000-0000-0000F6040000}"/>
    <cellStyle name="SAPBEXexcBad8 2 2" xfId="1272" xr:uid="{00000000-0005-0000-0000-0000F7040000}"/>
    <cellStyle name="SAPBEXexcBad8 2 3" xfId="1273" xr:uid="{00000000-0005-0000-0000-0000F8040000}"/>
    <cellStyle name="SAPBEXexcBad8 2 4" xfId="1274" xr:uid="{00000000-0005-0000-0000-0000F9040000}"/>
    <cellStyle name="SAPBEXexcBad8 2 5" xfId="1275" xr:uid="{00000000-0005-0000-0000-0000FA040000}"/>
    <cellStyle name="SAPBEXexcBad8 2 6" xfId="1276" xr:uid="{00000000-0005-0000-0000-0000FB040000}"/>
    <cellStyle name="SAPBEXexcBad8 3" xfId="1277" xr:uid="{00000000-0005-0000-0000-0000FC040000}"/>
    <cellStyle name="SAPBEXexcBad8 3 2" xfId="1278" xr:uid="{00000000-0005-0000-0000-0000FD040000}"/>
    <cellStyle name="SAPBEXexcBad8 3 3" xfId="1279" xr:uid="{00000000-0005-0000-0000-0000FE040000}"/>
    <cellStyle name="SAPBEXexcBad8 3 4" xfId="1280" xr:uid="{00000000-0005-0000-0000-0000FF040000}"/>
    <cellStyle name="SAPBEXexcBad8 3 5" xfId="1281" xr:uid="{00000000-0005-0000-0000-000000050000}"/>
    <cellStyle name="SAPBEXexcBad8 3 6" xfId="1282" xr:uid="{00000000-0005-0000-0000-000001050000}"/>
    <cellStyle name="SAPBEXexcBad8 3 7" xfId="1283" xr:uid="{00000000-0005-0000-0000-000002050000}"/>
    <cellStyle name="SAPBEXexcBad8 4" xfId="1284" xr:uid="{00000000-0005-0000-0000-000003050000}"/>
    <cellStyle name="SAPBEXexcBad8 5" xfId="1285" xr:uid="{00000000-0005-0000-0000-000004050000}"/>
    <cellStyle name="SAPBEXexcBad8 6" xfId="1286" xr:uid="{00000000-0005-0000-0000-000005050000}"/>
    <cellStyle name="SAPBEXexcBad8 7" xfId="1287" xr:uid="{00000000-0005-0000-0000-000006050000}"/>
    <cellStyle name="SAPBEXexcBad8 8" xfId="1288" xr:uid="{00000000-0005-0000-0000-000007050000}"/>
    <cellStyle name="SAPBEXexcBad8_ALM" xfId="1289" xr:uid="{00000000-0005-0000-0000-000008050000}"/>
    <cellStyle name="SAPBEXexcBad9" xfId="1290" xr:uid="{00000000-0005-0000-0000-000009050000}"/>
    <cellStyle name="SAPBEXexcBad9 2" xfId="1291" xr:uid="{00000000-0005-0000-0000-00000A050000}"/>
    <cellStyle name="SAPBEXexcBad9 2 2" xfId="1292" xr:uid="{00000000-0005-0000-0000-00000B050000}"/>
    <cellStyle name="SAPBEXexcBad9 2 3" xfId="1293" xr:uid="{00000000-0005-0000-0000-00000C050000}"/>
    <cellStyle name="SAPBEXexcBad9 2 4" xfId="1294" xr:uid="{00000000-0005-0000-0000-00000D050000}"/>
    <cellStyle name="SAPBEXexcBad9 2 5" xfId="1295" xr:uid="{00000000-0005-0000-0000-00000E050000}"/>
    <cellStyle name="SAPBEXexcBad9 2 6" xfId="1296" xr:uid="{00000000-0005-0000-0000-00000F050000}"/>
    <cellStyle name="SAPBEXexcBad9 3" xfId="1297" xr:uid="{00000000-0005-0000-0000-000010050000}"/>
    <cellStyle name="SAPBEXexcBad9 3 2" xfId="1298" xr:uid="{00000000-0005-0000-0000-000011050000}"/>
    <cellStyle name="SAPBEXexcBad9 3 3" xfId="1299" xr:uid="{00000000-0005-0000-0000-000012050000}"/>
    <cellStyle name="SAPBEXexcBad9 3 4" xfId="1300" xr:uid="{00000000-0005-0000-0000-000013050000}"/>
    <cellStyle name="SAPBEXexcBad9 3 5" xfId="1301" xr:uid="{00000000-0005-0000-0000-000014050000}"/>
    <cellStyle name="SAPBEXexcBad9 3 6" xfId="1302" xr:uid="{00000000-0005-0000-0000-000015050000}"/>
    <cellStyle name="SAPBEXexcBad9 3 7" xfId="1303" xr:uid="{00000000-0005-0000-0000-000016050000}"/>
    <cellStyle name="SAPBEXexcBad9 4" xfId="1304" xr:uid="{00000000-0005-0000-0000-000017050000}"/>
    <cellStyle name="SAPBEXexcBad9 5" xfId="1305" xr:uid="{00000000-0005-0000-0000-000018050000}"/>
    <cellStyle name="SAPBEXexcBad9 6" xfId="1306" xr:uid="{00000000-0005-0000-0000-000019050000}"/>
    <cellStyle name="SAPBEXexcBad9 7" xfId="1307" xr:uid="{00000000-0005-0000-0000-00001A050000}"/>
    <cellStyle name="SAPBEXexcBad9 8" xfId="1308" xr:uid="{00000000-0005-0000-0000-00001B050000}"/>
    <cellStyle name="SAPBEXexcBad9_ALM" xfId="1309" xr:uid="{00000000-0005-0000-0000-00001C050000}"/>
    <cellStyle name="SAPBEXexcCritical4" xfId="1310" xr:uid="{00000000-0005-0000-0000-00001D050000}"/>
    <cellStyle name="SAPBEXexcCritical4 2" xfId="1311" xr:uid="{00000000-0005-0000-0000-00001E050000}"/>
    <cellStyle name="SAPBEXexcCritical4 2 2" xfId="1312" xr:uid="{00000000-0005-0000-0000-00001F050000}"/>
    <cellStyle name="SAPBEXexcCritical4 2 3" xfId="1313" xr:uid="{00000000-0005-0000-0000-000020050000}"/>
    <cellStyle name="SAPBEXexcCritical4 2 4" xfId="1314" xr:uid="{00000000-0005-0000-0000-000021050000}"/>
    <cellStyle name="SAPBEXexcCritical4 2 5" xfId="1315" xr:uid="{00000000-0005-0000-0000-000022050000}"/>
    <cellStyle name="SAPBEXexcCritical4 2 6" xfId="1316" xr:uid="{00000000-0005-0000-0000-000023050000}"/>
    <cellStyle name="SAPBEXexcCritical4 3" xfId="1317" xr:uid="{00000000-0005-0000-0000-000024050000}"/>
    <cellStyle name="SAPBEXexcCritical4 3 2" xfId="1318" xr:uid="{00000000-0005-0000-0000-000025050000}"/>
    <cellStyle name="SAPBEXexcCritical4 3 3" xfId="1319" xr:uid="{00000000-0005-0000-0000-000026050000}"/>
    <cellStyle name="SAPBEXexcCritical4 3 4" xfId="1320" xr:uid="{00000000-0005-0000-0000-000027050000}"/>
    <cellStyle name="SAPBEXexcCritical4 3 5" xfId="1321" xr:uid="{00000000-0005-0000-0000-000028050000}"/>
    <cellStyle name="SAPBEXexcCritical4 3 6" xfId="1322" xr:uid="{00000000-0005-0000-0000-000029050000}"/>
    <cellStyle name="SAPBEXexcCritical4 3 7" xfId="1323" xr:uid="{00000000-0005-0000-0000-00002A050000}"/>
    <cellStyle name="SAPBEXexcCritical4 4" xfId="1324" xr:uid="{00000000-0005-0000-0000-00002B050000}"/>
    <cellStyle name="SAPBEXexcCritical4 5" xfId="1325" xr:uid="{00000000-0005-0000-0000-00002C050000}"/>
    <cellStyle name="SAPBEXexcCritical4 6" xfId="1326" xr:uid="{00000000-0005-0000-0000-00002D050000}"/>
    <cellStyle name="SAPBEXexcCritical4 7" xfId="1327" xr:uid="{00000000-0005-0000-0000-00002E050000}"/>
    <cellStyle name="SAPBEXexcCritical4 8" xfId="1328" xr:uid="{00000000-0005-0000-0000-00002F050000}"/>
    <cellStyle name="SAPBEXexcCritical4_ALM" xfId="1329" xr:uid="{00000000-0005-0000-0000-000030050000}"/>
    <cellStyle name="SAPBEXexcCritical5" xfId="1330" xr:uid="{00000000-0005-0000-0000-000031050000}"/>
    <cellStyle name="SAPBEXexcCritical5 2" xfId="1331" xr:uid="{00000000-0005-0000-0000-000032050000}"/>
    <cellStyle name="SAPBEXexcCritical5 2 2" xfId="1332" xr:uid="{00000000-0005-0000-0000-000033050000}"/>
    <cellStyle name="SAPBEXexcCritical5 2 3" xfId="1333" xr:uid="{00000000-0005-0000-0000-000034050000}"/>
    <cellStyle name="SAPBEXexcCritical5 2 4" xfId="1334" xr:uid="{00000000-0005-0000-0000-000035050000}"/>
    <cellStyle name="SAPBEXexcCritical5 2 5" xfId="1335" xr:uid="{00000000-0005-0000-0000-000036050000}"/>
    <cellStyle name="SAPBEXexcCritical5 2 6" xfId="1336" xr:uid="{00000000-0005-0000-0000-000037050000}"/>
    <cellStyle name="SAPBEXexcCritical5 3" xfId="1337" xr:uid="{00000000-0005-0000-0000-000038050000}"/>
    <cellStyle name="SAPBEXexcCritical5 3 2" xfId="1338" xr:uid="{00000000-0005-0000-0000-000039050000}"/>
    <cellStyle name="SAPBEXexcCritical5 3 3" xfId="1339" xr:uid="{00000000-0005-0000-0000-00003A050000}"/>
    <cellStyle name="SAPBEXexcCritical5 3 4" xfId="1340" xr:uid="{00000000-0005-0000-0000-00003B050000}"/>
    <cellStyle name="SAPBEXexcCritical5 3 5" xfId="1341" xr:uid="{00000000-0005-0000-0000-00003C050000}"/>
    <cellStyle name="SAPBEXexcCritical5 3 6" xfId="1342" xr:uid="{00000000-0005-0000-0000-00003D050000}"/>
    <cellStyle name="SAPBEXexcCritical5 3 7" xfId="1343" xr:uid="{00000000-0005-0000-0000-00003E050000}"/>
    <cellStyle name="SAPBEXexcCritical5 4" xfId="1344" xr:uid="{00000000-0005-0000-0000-00003F050000}"/>
    <cellStyle name="SAPBEXexcCritical5 5" xfId="1345" xr:uid="{00000000-0005-0000-0000-000040050000}"/>
    <cellStyle name="SAPBEXexcCritical5 6" xfId="1346" xr:uid="{00000000-0005-0000-0000-000041050000}"/>
    <cellStyle name="SAPBEXexcCritical5 7" xfId="1347" xr:uid="{00000000-0005-0000-0000-000042050000}"/>
    <cellStyle name="SAPBEXexcCritical5 8" xfId="1348" xr:uid="{00000000-0005-0000-0000-000043050000}"/>
    <cellStyle name="SAPBEXexcCritical5_ALM" xfId="1349" xr:uid="{00000000-0005-0000-0000-000044050000}"/>
    <cellStyle name="SAPBEXexcCritical6" xfId="1350" xr:uid="{00000000-0005-0000-0000-000045050000}"/>
    <cellStyle name="SAPBEXexcCritical6 2" xfId="1351" xr:uid="{00000000-0005-0000-0000-000046050000}"/>
    <cellStyle name="SAPBEXexcCritical6 2 2" xfId="1352" xr:uid="{00000000-0005-0000-0000-000047050000}"/>
    <cellStyle name="SAPBEXexcCritical6 2 3" xfId="1353" xr:uid="{00000000-0005-0000-0000-000048050000}"/>
    <cellStyle name="SAPBEXexcCritical6 2 4" xfId="1354" xr:uid="{00000000-0005-0000-0000-000049050000}"/>
    <cellStyle name="SAPBEXexcCritical6 2 5" xfId="1355" xr:uid="{00000000-0005-0000-0000-00004A050000}"/>
    <cellStyle name="SAPBEXexcCritical6 2 6" xfId="1356" xr:uid="{00000000-0005-0000-0000-00004B050000}"/>
    <cellStyle name="SAPBEXexcCritical6 3" xfId="1357" xr:uid="{00000000-0005-0000-0000-00004C050000}"/>
    <cellStyle name="SAPBEXexcCritical6 3 2" xfId="1358" xr:uid="{00000000-0005-0000-0000-00004D050000}"/>
    <cellStyle name="SAPBEXexcCritical6 3 3" xfId="1359" xr:uid="{00000000-0005-0000-0000-00004E050000}"/>
    <cellStyle name="SAPBEXexcCritical6 3 4" xfId="1360" xr:uid="{00000000-0005-0000-0000-00004F050000}"/>
    <cellStyle name="SAPBEXexcCritical6 3 5" xfId="1361" xr:uid="{00000000-0005-0000-0000-000050050000}"/>
    <cellStyle name="SAPBEXexcCritical6 3 6" xfId="1362" xr:uid="{00000000-0005-0000-0000-000051050000}"/>
    <cellStyle name="SAPBEXexcCritical6 3 7" xfId="1363" xr:uid="{00000000-0005-0000-0000-000052050000}"/>
    <cellStyle name="SAPBEXexcCritical6 4" xfId="1364" xr:uid="{00000000-0005-0000-0000-000053050000}"/>
    <cellStyle name="SAPBEXexcCritical6 5" xfId="1365" xr:uid="{00000000-0005-0000-0000-000054050000}"/>
    <cellStyle name="SAPBEXexcCritical6 6" xfId="1366" xr:uid="{00000000-0005-0000-0000-000055050000}"/>
    <cellStyle name="SAPBEXexcCritical6 7" xfId="1367" xr:uid="{00000000-0005-0000-0000-000056050000}"/>
    <cellStyle name="SAPBEXexcCritical6 8" xfId="1368" xr:uid="{00000000-0005-0000-0000-000057050000}"/>
    <cellStyle name="SAPBEXexcCritical6_ALM" xfId="1369" xr:uid="{00000000-0005-0000-0000-000058050000}"/>
    <cellStyle name="SAPBEXexcGood1" xfId="1370" xr:uid="{00000000-0005-0000-0000-000059050000}"/>
    <cellStyle name="SAPBEXexcGood1 2" xfId="1371" xr:uid="{00000000-0005-0000-0000-00005A050000}"/>
    <cellStyle name="SAPBEXexcGood1 2 2" xfId="1372" xr:uid="{00000000-0005-0000-0000-00005B050000}"/>
    <cellStyle name="SAPBEXexcGood1 2 3" xfId="1373" xr:uid="{00000000-0005-0000-0000-00005C050000}"/>
    <cellStyle name="SAPBEXexcGood1 2 4" xfId="1374" xr:uid="{00000000-0005-0000-0000-00005D050000}"/>
    <cellStyle name="SAPBEXexcGood1 2 5" xfId="1375" xr:uid="{00000000-0005-0000-0000-00005E050000}"/>
    <cellStyle name="SAPBEXexcGood1 2 6" xfId="1376" xr:uid="{00000000-0005-0000-0000-00005F050000}"/>
    <cellStyle name="SAPBEXexcGood1 3" xfId="1377" xr:uid="{00000000-0005-0000-0000-000060050000}"/>
    <cellStyle name="SAPBEXexcGood1 3 2" xfId="1378" xr:uid="{00000000-0005-0000-0000-000061050000}"/>
    <cellStyle name="SAPBEXexcGood1 3 3" xfId="1379" xr:uid="{00000000-0005-0000-0000-000062050000}"/>
    <cellStyle name="SAPBEXexcGood1 3 4" xfId="1380" xr:uid="{00000000-0005-0000-0000-000063050000}"/>
    <cellStyle name="SAPBEXexcGood1 3 5" xfId="1381" xr:uid="{00000000-0005-0000-0000-000064050000}"/>
    <cellStyle name="SAPBEXexcGood1 3 6" xfId="1382" xr:uid="{00000000-0005-0000-0000-000065050000}"/>
    <cellStyle name="SAPBEXexcGood1 3 7" xfId="1383" xr:uid="{00000000-0005-0000-0000-000066050000}"/>
    <cellStyle name="SAPBEXexcGood1 4" xfId="1384" xr:uid="{00000000-0005-0000-0000-000067050000}"/>
    <cellStyle name="SAPBEXexcGood1 5" xfId="1385" xr:uid="{00000000-0005-0000-0000-000068050000}"/>
    <cellStyle name="SAPBEXexcGood1 6" xfId="1386" xr:uid="{00000000-0005-0000-0000-000069050000}"/>
    <cellStyle name="SAPBEXexcGood1 7" xfId="1387" xr:uid="{00000000-0005-0000-0000-00006A050000}"/>
    <cellStyle name="SAPBEXexcGood1 8" xfId="1388" xr:uid="{00000000-0005-0000-0000-00006B050000}"/>
    <cellStyle name="SAPBEXexcGood1_ALM" xfId="1389" xr:uid="{00000000-0005-0000-0000-00006C050000}"/>
    <cellStyle name="SAPBEXexcGood2" xfId="1390" xr:uid="{00000000-0005-0000-0000-00006D050000}"/>
    <cellStyle name="SAPBEXexcGood2 2" xfId="1391" xr:uid="{00000000-0005-0000-0000-00006E050000}"/>
    <cellStyle name="SAPBEXexcGood2 2 2" xfId="1392" xr:uid="{00000000-0005-0000-0000-00006F050000}"/>
    <cellStyle name="SAPBEXexcGood2 2 3" xfId="1393" xr:uid="{00000000-0005-0000-0000-000070050000}"/>
    <cellStyle name="SAPBEXexcGood2 2 4" xfId="1394" xr:uid="{00000000-0005-0000-0000-000071050000}"/>
    <cellStyle name="SAPBEXexcGood2 2 5" xfId="1395" xr:uid="{00000000-0005-0000-0000-000072050000}"/>
    <cellStyle name="SAPBEXexcGood2 2 6" xfId="1396" xr:uid="{00000000-0005-0000-0000-000073050000}"/>
    <cellStyle name="SAPBEXexcGood2 3" xfId="1397" xr:uid="{00000000-0005-0000-0000-000074050000}"/>
    <cellStyle name="SAPBEXexcGood2 3 2" xfId="1398" xr:uid="{00000000-0005-0000-0000-000075050000}"/>
    <cellStyle name="SAPBEXexcGood2 3 3" xfId="1399" xr:uid="{00000000-0005-0000-0000-000076050000}"/>
    <cellStyle name="SAPBEXexcGood2 3 4" xfId="1400" xr:uid="{00000000-0005-0000-0000-000077050000}"/>
    <cellStyle name="SAPBEXexcGood2 3 5" xfId="1401" xr:uid="{00000000-0005-0000-0000-000078050000}"/>
    <cellStyle name="SAPBEXexcGood2 3 6" xfId="1402" xr:uid="{00000000-0005-0000-0000-000079050000}"/>
    <cellStyle name="SAPBEXexcGood2 3 7" xfId="1403" xr:uid="{00000000-0005-0000-0000-00007A050000}"/>
    <cellStyle name="SAPBEXexcGood2 4" xfId="1404" xr:uid="{00000000-0005-0000-0000-00007B050000}"/>
    <cellStyle name="SAPBEXexcGood2 5" xfId="1405" xr:uid="{00000000-0005-0000-0000-00007C050000}"/>
    <cellStyle name="SAPBEXexcGood2 6" xfId="1406" xr:uid="{00000000-0005-0000-0000-00007D050000}"/>
    <cellStyle name="SAPBEXexcGood2 7" xfId="1407" xr:uid="{00000000-0005-0000-0000-00007E050000}"/>
    <cellStyle name="SAPBEXexcGood2 8" xfId="1408" xr:uid="{00000000-0005-0000-0000-00007F050000}"/>
    <cellStyle name="SAPBEXexcGood2_ALM" xfId="1409" xr:uid="{00000000-0005-0000-0000-000080050000}"/>
    <cellStyle name="SAPBEXexcGood3" xfId="1410" xr:uid="{00000000-0005-0000-0000-000081050000}"/>
    <cellStyle name="SAPBEXexcGood3 2" xfId="1411" xr:uid="{00000000-0005-0000-0000-000082050000}"/>
    <cellStyle name="SAPBEXexcGood3 2 2" xfId="1412" xr:uid="{00000000-0005-0000-0000-000083050000}"/>
    <cellStyle name="SAPBEXexcGood3 2 3" xfId="1413" xr:uid="{00000000-0005-0000-0000-000084050000}"/>
    <cellStyle name="SAPBEXexcGood3 2 4" xfId="1414" xr:uid="{00000000-0005-0000-0000-000085050000}"/>
    <cellStyle name="SAPBEXexcGood3 2 5" xfId="1415" xr:uid="{00000000-0005-0000-0000-000086050000}"/>
    <cellStyle name="SAPBEXexcGood3 2 6" xfId="1416" xr:uid="{00000000-0005-0000-0000-000087050000}"/>
    <cellStyle name="SAPBEXexcGood3 3" xfId="1417" xr:uid="{00000000-0005-0000-0000-000088050000}"/>
    <cellStyle name="SAPBEXexcGood3 3 2" xfId="1418" xr:uid="{00000000-0005-0000-0000-000089050000}"/>
    <cellStyle name="SAPBEXexcGood3 3 3" xfId="1419" xr:uid="{00000000-0005-0000-0000-00008A050000}"/>
    <cellStyle name="SAPBEXexcGood3 3 4" xfId="1420" xr:uid="{00000000-0005-0000-0000-00008B050000}"/>
    <cellStyle name="SAPBEXexcGood3 3 5" xfId="1421" xr:uid="{00000000-0005-0000-0000-00008C050000}"/>
    <cellStyle name="SAPBEXexcGood3 3 6" xfId="1422" xr:uid="{00000000-0005-0000-0000-00008D050000}"/>
    <cellStyle name="SAPBEXexcGood3 3 7" xfId="1423" xr:uid="{00000000-0005-0000-0000-00008E050000}"/>
    <cellStyle name="SAPBEXexcGood3 4" xfId="1424" xr:uid="{00000000-0005-0000-0000-00008F050000}"/>
    <cellStyle name="SAPBEXexcGood3 5" xfId="1425" xr:uid="{00000000-0005-0000-0000-000090050000}"/>
    <cellStyle name="SAPBEXexcGood3 6" xfId="1426" xr:uid="{00000000-0005-0000-0000-000091050000}"/>
    <cellStyle name="SAPBEXexcGood3 7" xfId="1427" xr:uid="{00000000-0005-0000-0000-000092050000}"/>
    <cellStyle name="SAPBEXexcGood3 8" xfId="1428" xr:uid="{00000000-0005-0000-0000-000093050000}"/>
    <cellStyle name="SAPBEXexcGood3_ALM" xfId="1429" xr:uid="{00000000-0005-0000-0000-000094050000}"/>
    <cellStyle name="SAPBEXfilterDrill" xfId="1430" xr:uid="{00000000-0005-0000-0000-000095050000}"/>
    <cellStyle name="SAPBEXfilterDrill 2" xfId="1431" xr:uid="{00000000-0005-0000-0000-000096050000}"/>
    <cellStyle name="SAPBEXfilterDrill 2 2" xfId="1432" xr:uid="{00000000-0005-0000-0000-000097050000}"/>
    <cellStyle name="SAPBEXfilterDrill 2 3" xfId="1433" xr:uid="{00000000-0005-0000-0000-000098050000}"/>
    <cellStyle name="SAPBEXfilterDrill 2 4" xfId="1434" xr:uid="{00000000-0005-0000-0000-000099050000}"/>
    <cellStyle name="SAPBEXfilterDrill 2 5" xfId="1435" xr:uid="{00000000-0005-0000-0000-00009A050000}"/>
    <cellStyle name="SAPBEXfilterDrill 2 6" xfId="1436" xr:uid="{00000000-0005-0000-0000-00009B050000}"/>
    <cellStyle name="SAPBEXfilterDrill 3" xfId="1437" xr:uid="{00000000-0005-0000-0000-00009C050000}"/>
    <cellStyle name="SAPBEXfilterDrill 3 2" xfId="1438" xr:uid="{00000000-0005-0000-0000-00009D050000}"/>
    <cellStyle name="SAPBEXfilterDrill 3 3" xfId="1439" xr:uid="{00000000-0005-0000-0000-00009E050000}"/>
    <cellStyle name="SAPBEXfilterDrill 3 4" xfId="1440" xr:uid="{00000000-0005-0000-0000-00009F050000}"/>
    <cellStyle name="SAPBEXfilterDrill 3 5" xfId="1441" xr:uid="{00000000-0005-0000-0000-0000A0050000}"/>
    <cellStyle name="SAPBEXfilterDrill 3 6" xfId="1442" xr:uid="{00000000-0005-0000-0000-0000A1050000}"/>
    <cellStyle name="SAPBEXfilterDrill 3 7" xfId="1443" xr:uid="{00000000-0005-0000-0000-0000A2050000}"/>
    <cellStyle name="SAPBEXfilterDrill 4" xfId="1444" xr:uid="{00000000-0005-0000-0000-0000A3050000}"/>
    <cellStyle name="SAPBEXfilterDrill 5" xfId="1445" xr:uid="{00000000-0005-0000-0000-0000A4050000}"/>
    <cellStyle name="SAPBEXfilterDrill 6" xfId="1446" xr:uid="{00000000-0005-0000-0000-0000A5050000}"/>
    <cellStyle name="SAPBEXfilterDrill 7" xfId="1447" xr:uid="{00000000-0005-0000-0000-0000A6050000}"/>
    <cellStyle name="SAPBEXfilterDrill 8" xfId="1448" xr:uid="{00000000-0005-0000-0000-0000A7050000}"/>
    <cellStyle name="SAPBEXfilterDrill_ALM" xfId="1449" xr:uid="{00000000-0005-0000-0000-0000A8050000}"/>
    <cellStyle name="SAPBEXfilterItem" xfId="1450" xr:uid="{00000000-0005-0000-0000-0000A9050000}"/>
    <cellStyle name="SAPBEXfilterItem 2" xfId="1451" xr:uid="{00000000-0005-0000-0000-0000AA050000}"/>
    <cellStyle name="SAPBEXfilterItem 2 2" xfId="1452" xr:uid="{00000000-0005-0000-0000-0000AB050000}"/>
    <cellStyle name="SAPBEXfilterItem 2 3" xfId="1453" xr:uid="{00000000-0005-0000-0000-0000AC050000}"/>
    <cellStyle name="SAPBEXfilterItem 2 4" xfId="1454" xr:uid="{00000000-0005-0000-0000-0000AD050000}"/>
    <cellStyle name="SAPBEXfilterItem 2 5" xfId="1455" xr:uid="{00000000-0005-0000-0000-0000AE050000}"/>
    <cellStyle name="SAPBEXfilterItem 2 6" xfId="1456" xr:uid="{00000000-0005-0000-0000-0000AF050000}"/>
    <cellStyle name="SAPBEXfilterItem 3" xfId="1457" xr:uid="{00000000-0005-0000-0000-0000B0050000}"/>
    <cellStyle name="SAPBEXfilterItem 4" xfId="1458" xr:uid="{00000000-0005-0000-0000-0000B1050000}"/>
    <cellStyle name="SAPBEXfilterItem 5" xfId="1459" xr:uid="{00000000-0005-0000-0000-0000B2050000}"/>
    <cellStyle name="SAPBEXfilterItem 6" xfId="1460" xr:uid="{00000000-0005-0000-0000-0000B3050000}"/>
    <cellStyle name="SAPBEXfilterItem 7" xfId="1461" xr:uid="{00000000-0005-0000-0000-0000B4050000}"/>
    <cellStyle name="SAPBEXfilterItem 8" xfId="1462" xr:uid="{00000000-0005-0000-0000-0000B5050000}"/>
    <cellStyle name="SAPBEXfilterItem_ALM" xfId="1463" xr:uid="{00000000-0005-0000-0000-0000B6050000}"/>
    <cellStyle name="SAPBEXfilterText" xfId="1464" xr:uid="{00000000-0005-0000-0000-0000B7050000}"/>
    <cellStyle name="SAPBEXfilterText 2" xfId="1465" xr:uid="{00000000-0005-0000-0000-0000B8050000}"/>
    <cellStyle name="SAPBEXfilterText 2 2" xfId="1466" xr:uid="{00000000-0005-0000-0000-0000B9050000}"/>
    <cellStyle name="SAPBEXfilterText 2 3" xfId="1467" xr:uid="{00000000-0005-0000-0000-0000BA050000}"/>
    <cellStyle name="SAPBEXfilterText 2 4" xfId="1468" xr:uid="{00000000-0005-0000-0000-0000BB050000}"/>
    <cellStyle name="SAPBEXfilterText 2 5" xfId="1469" xr:uid="{00000000-0005-0000-0000-0000BC050000}"/>
    <cellStyle name="SAPBEXfilterText 2 6" xfId="1470" xr:uid="{00000000-0005-0000-0000-0000BD050000}"/>
    <cellStyle name="SAPBEXfilterText 3" xfId="1471" xr:uid="{00000000-0005-0000-0000-0000BE050000}"/>
    <cellStyle name="SAPBEXfilterText 4" xfId="1472" xr:uid="{00000000-0005-0000-0000-0000BF050000}"/>
    <cellStyle name="SAPBEXfilterText 5" xfId="1473" xr:uid="{00000000-0005-0000-0000-0000C0050000}"/>
    <cellStyle name="SAPBEXfilterText 6" xfId="1474" xr:uid="{00000000-0005-0000-0000-0000C1050000}"/>
    <cellStyle name="SAPBEXfilterText 7" xfId="1475" xr:uid="{00000000-0005-0000-0000-0000C2050000}"/>
    <cellStyle name="SAPBEXfilterText 8" xfId="1476" xr:uid="{00000000-0005-0000-0000-0000C3050000}"/>
    <cellStyle name="SAPBEXfilterText_ALM" xfId="1477" xr:uid="{00000000-0005-0000-0000-0000C4050000}"/>
    <cellStyle name="SAPBEXformats" xfId="1478" xr:uid="{00000000-0005-0000-0000-0000C5050000}"/>
    <cellStyle name="SAPBEXformats 2" xfId="1479" xr:uid="{00000000-0005-0000-0000-0000C6050000}"/>
    <cellStyle name="SAPBEXformats 2 2" xfId="1480" xr:uid="{00000000-0005-0000-0000-0000C7050000}"/>
    <cellStyle name="SAPBEXformats 2 3" xfId="1481" xr:uid="{00000000-0005-0000-0000-0000C8050000}"/>
    <cellStyle name="SAPBEXformats 2 4" xfId="1482" xr:uid="{00000000-0005-0000-0000-0000C9050000}"/>
    <cellStyle name="SAPBEXformats 2 5" xfId="1483" xr:uid="{00000000-0005-0000-0000-0000CA050000}"/>
    <cellStyle name="SAPBEXformats 2 6" xfId="1484" xr:uid="{00000000-0005-0000-0000-0000CB050000}"/>
    <cellStyle name="SAPBEXformats 3" xfId="1485" xr:uid="{00000000-0005-0000-0000-0000CC050000}"/>
    <cellStyle name="SAPBEXformats 3 2" xfId="1486" xr:uid="{00000000-0005-0000-0000-0000CD050000}"/>
    <cellStyle name="SAPBEXformats 3 3" xfId="1487" xr:uid="{00000000-0005-0000-0000-0000CE050000}"/>
    <cellStyle name="SAPBEXformats 3 4" xfId="1488" xr:uid="{00000000-0005-0000-0000-0000CF050000}"/>
    <cellStyle name="SAPBEXformats 3 5" xfId="1489" xr:uid="{00000000-0005-0000-0000-0000D0050000}"/>
    <cellStyle name="SAPBEXformats 3 6" xfId="1490" xr:uid="{00000000-0005-0000-0000-0000D1050000}"/>
    <cellStyle name="SAPBEXformats 3 7" xfId="1491" xr:uid="{00000000-0005-0000-0000-0000D2050000}"/>
    <cellStyle name="SAPBEXformats 4" xfId="1492" xr:uid="{00000000-0005-0000-0000-0000D3050000}"/>
    <cellStyle name="SAPBEXformats 5" xfId="1493" xr:uid="{00000000-0005-0000-0000-0000D4050000}"/>
    <cellStyle name="SAPBEXformats 6" xfId="1494" xr:uid="{00000000-0005-0000-0000-0000D5050000}"/>
    <cellStyle name="SAPBEXformats 7" xfId="1495" xr:uid="{00000000-0005-0000-0000-0000D6050000}"/>
    <cellStyle name="SAPBEXformats 8" xfId="1496" xr:uid="{00000000-0005-0000-0000-0000D7050000}"/>
    <cellStyle name="SAPBEXformats_ALM" xfId="1497" xr:uid="{00000000-0005-0000-0000-0000D8050000}"/>
    <cellStyle name="SAPBEXheaderItem" xfId="1498" xr:uid="{00000000-0005-0000-0000-0000D9050000}"/>
    <cellStyle name="SAPBEXheaderItem 2" xfId="1499" xr:uid="{00000000-0005-0000-0000-0000DA050000}"/>
    <cellStyle name="SAPBEXheaderItem 2 2" xfId="1500" xr:uid="{00000000-0005-0000-0000-0000DB050000}"/>
    <cellStyle name="SAPBEXheaderItem 2 3" xfId="1501" xr:uid="{00000000-0005-0000-0000-0000DC050000}"/>
    <cellStyle name="SAPBEXheaderItem 2 4" xfId="1502" xr:uid="{00000000-0005-0000-0000-0000DD050000}"/>
    <cellStyle name="SAPBEXheaderItem 2 5" xfId="1503" xr:uid="{00000000-0005-0000-0000-0000DE050000}"/>
    <cellStyle name="SAPBEXheaderItem 2 6" xfId="1504" xr:uid="{00000000-0005-0000-0000-0000DF050000}"/>
    <cellStyle name="SAPBEXheaderItem 3" xfId="1505" xr:uid="{00000000-0005-0000-0000-0000E0050000}"/>
    <cellStyle name="SAPBEXheaderItem 3 2" xfId="1506" xr:uid="{00000000-0005-0000-0000-0000E1050000}"/>
    <cellStyle name="SAPBEXheaderItem 3 3" xfId="1507" xr:uid="{00000000-0005-0000-0000-0000E2050000}"/>
    <cellStyle name="SAPBEXheaderItem 3 4" xfId="1508" xr:uid="{00000000-0005-0000-0000-0000E3050000}"/>
    <cellStyle name="SAPBEXheaderItem 3 5" xfId="1509" xr:uid="{00000000-0005-0000-0000-0000E4050000}"/>
    <cellStyle name="SAPBEXheaderItem 3 6" xfId="1510" xr:uid="{00000000-0005-0000-0000-0000E5050000}"/>
    <cellStyle name="SAPBEXheaderItem 3 7" xfId="1511" xr:uid="{00000000-0005-0000-0000-0000E6050000}"/>
    <cellStyle name="SAPBEXheaderItem 4" xfId="1512" xr:uid="{00000000-0005-0000-0000-0000E7050000}"/>
    <cellStyle name="SAPBEXheaderItem 5" xfId="1513" xr:uid="{00000000-0005-0000-0000-0000E8050000}"/>
    <cellStyle name="SAPBEXheaderItem 6" xfId="1514" xr:uid="{00000000-0005-0000-0000-0000E9050000}"/>
    <cellStyle name="SAPBEXheaderItem 7" xfId="1515" xr:uid="{00000000-0005-0000-0000-0000EA050000}"/>
    <cellStyle name="SAPBEXheaderItem 8" xfId="1516" xr:uid="{00000000-0005-0000-0000-0000EB050000}"/>
    <cellStyle name="SAPBEXheaderItem_ALM" xfId="1517" xr:uid="{00000000-0005-0000-0000-0000EC050000}"/>
    <cellStyle name="SAPBEXheaderText" xfId="1518" xr:uid="{00000000-0005-0000-0000-0000ED050000}"/>
    <cellStyle name="SAPBEXheaderText 2" xfId="1519" xr:uid="{00000000-0005-0000-0000-0000EE050000}"/>
    <cellStyle name="SAPBEXheaderText 2 2" xfId="1520" xr:uid="{00000000-0005-0000-0000-0000EF050000}"/>
    <cellStyle name="SAPBEXheaderText 2 3" xfId="1521" xr:uid="{00000000-0005-0000-0000-0000F0050000}"/>
    <cellStyle name="SAPBEXheaderText 2 4" xfId="1522" xr:uid="{00000000-0005-0000-0000-0000F1050000}"/>
    <cellStyle name="SAPBEXheaderText 2 5" xfId="1523" xr:uid="{00000000-0005-0000-0000-0000F2050000}"/>
    <cellStyle name="SAPBEXheaderText 2 6" xfId="1524" xr:uid="{00000000-0005-0000-0000-0000F3050000}"/>
    <cellStyle name="SAPBEXheaderText 3" xfId="1525" xr:uid="{00000000-0005-0000-0000-0000F4050000}"/>
    <cellStyle name="SAPBEXheaderText 3 2" xfId="1526" xr:uid="{00000000-0005-0000-0000-0000F5050000}"/>
    <cellStyle name="SAPBEXheaderText 3 3" xfId="1527" xr:uid="{00000000-0005-0000-0000-0000F6050000}"/>
    <cellStyle name="SAPBEXheaderText 3 4" xfId="1528" xr:uid="{00000000-0005-0000-0000-0000F7050000}"/>
    <cellStyle name="SAPBEXheaderText 3 5" xfId="1529" xr:uid="{00000000-0005-0000-0000-0000F8050000}"/>
    <cellStyle name="SAPBEXheaderText 3 6" xfId="1530" xr:uid="{00000000-0005-0000-0000-0000F9050000}"/>
    <cellStyle name="SAPBEXheaderText 3 7" xfId="1531" xr:uid="{00000000-0005-0000-0000-0000FA050000}"/>
    <cellStyle name="SAPBEXheaderText 4" xfId="1532" xr:uid="{00000000-0005-0000-0000-0000FB050000}"/>
    <cellStyle name="SAPBEXheaderText 5" xfId="1533" xr:uid="{00000000-0005-0000-0000-0000FC050000}"/>
    <cellStyle name="SAPBEXheaderText 6" xfId="1534" xr:uid="{00000000-0005-0000-0000-0000FD050000}"/>
    <cellStyle name="SAPBEXheaderText 7" xfId="1535" xr:uid="{00000000-0005-0000-0000-0000FE050000}"/>
    <cellStyle name="SAPBEXheaderText 8" xfId="1536" xr:uid="{00000000-0005-0000-0000-0000FF050000}"/>
    <cellStyle name="SAPBEXheaderText_ALM" xfId="1537" xr:uid="{00000000-0005-0000-0000-000000060000}"/>
    <cellStyle name="SAPBEXHLevel0" xfId="1538" xr:uid="{00000000-0005-0000-0000-000001060000}"/>
    <cellStyle name="SAPBEXHLevel0 2" xfId="1539" xr:uid="{00000000-0005-0000-0000-000002060000}"/>
    <cellStyle name="SAPBEXHLevel0 2 2" xfId="1540" xr:uid="{00000000-0005-0000-0000-000003060000}"/>
    <cellStyle name="SAPBEXHLevel0 2 3" xfId="1541" xr:uid="{00000000-0005-0000-0000-000004060000}"/>
    <cellStyle name="SAPBEXHLevel0 2 4" xfId="1542" xr:uid="{00000000-0005-0000-0000-000005060000}"/>
    <cellStyle name="SAPBEXHLevel0 2 5" xfId="1543" xr:uid="{00000000-0005-0000-0000-000006060000}"/>
    <cellStyle name="SAPBEXHLevel0 2 6" xfId="1544" xr:uid="{00000000-0005-0000-0000-000007060000}"/>
    <cellStyle name="SAPBEXHLevel0 3" xfId="1545" xr:uid="{00000000-0005-0000-0000-000008060000}"/>
    <cellStyle name="SAPBEXHLevel0 3 2" xfId="1546" xr:uid="{00000000-0005-0000-0000-000009060000}"/>
    <cellStyle name="SAPBEXHLevel0 3 3" xfId="1547" xr:uid="{00000000-0005-0000-0000-00000A060000}"/>
    <cellStyle name="SAPBEXHLevel0 3 4" xfId="1548" xr:uid="{00000000-0005-0000-0000-00000B060000}"/>
    <cellStyle name="SAPBEXHLevel0 3 5" xfId="1549" xr:uid="{00000000-0005-0000-0000-00000C060000}"/>
    <cellStyle name="SAPBEXHLevel0 3 6" xfId="1550" xr:uid="{00000000-0005-0000-0000-00000D060000}"/>
    <cellStyle name="SAPBEXHLevel0 3 7" xfId="1551" xr:uid="{00000000-0005-0000-0000-00000E060000}"/>
    <cellStyle name="SAPBEXHLevel0 4" xfId="1552" xr:uid="{00000000-0005-0000-0000-00000F060000}"/>
    <cellStyle name="SAPBEXHLevel0 4 2" xfId="1553" xr:uid="{00000000-0005-0000-0000-000010060000}"/>
    <cellStyle name="SAPBEXHLevel0 5" xfId="1554" xr:uid="{00000000-0005-0000-0000-000011060000}"/>
    <cellStyle name="SAPBEXHLevel0 6" xfId="1555" xr:uid="{00000000-0005-0000-0000-000012060000}"/>
    <cellStyle name="SAPBEXHLevel0 7" xfId="1556" xr:uid="{00000000-0005-0000-0000-000013060000}"/>
    <cellStyle name="SAPBEXHLevel0 8" xfId="1557" xr:uid="{00000000-0005-0000-0000-000014060000}"/>
    <cellStyle name="SAPBEXHLevel0_ALM" xfId="1558" xr:uid="{00000000-0005-0000-0000-000015060000}"/>
    <cellStyle name="SAPBEXHLevel0X" xfId="1559" xr:uid="{00000000-0005-0000-0000-000016060000}"/>
    <cellStyle name="SAPBEXHLevel0X 2" xfId="1560" xr:uid="{00000000-0005-0000-0000-000017060000}"/>
    <cellStyle name="SAPBEXHLevel0X 2 2" xfId="1561" xr:uid="{00000000-0005-0000-0000-000018060000}"/>
    <cellStyle name="SAPBEXHLevel0X 2 3" xfId="1562" xr:uid="{00000000-0005-0000-0000-000019060000}"/>
    <cellStyle name="SAPBEXHLevel0X 2 4" xfId="1563" xr:uid="{00000000-0005-0000-0000-00001A060000}"/>
    <cellStyle name="SAPBEXHLevel0X 2 5" xfId="1564" xr:uid="{00000000-0005-0000-0000-00001B060000}"/>
    <cellStyle name="SAPBEXHLevel0X 2 6" xfId="1565" xr:uid="{00000000-0005-0000-0000-00001C060000}"/>
    <cellStyle name="SAPBEXHLevel0X 2 7" xfId="1566" xr:uid="{00000000-0005-0000-0000-00001D060000}"/>
    <cellStyle name="SAPBEXHLevel0X 2 8" xfId="1567" xr:uid="{00000000-0005-0000-0000-00001E060000}"/>
    <cellStyle name="SAPBEXHLevel0X 3" xfId="1568" xr:uid="{00000000-0005-0000-0000-00001F060000}"/>
    <cellStyle name="SAPBEXHLevel0X 3 2" xfId="1569" xr:uid="{00000000-0005-0000-0000-000020060000}"/>
    <cellStyle name="SAPBEXHLevel0X 3 3" xfId="1570" xr:uid="{00000000-0005-0000-0000-000021060000}"/>
    <cellStyle name="SAPBEXHLevel0X 3 4" xfId="1571" xr:uid="{00000000-0005-0000-0000-000022060000}"/>
    <cellStyle name="SAPBEXHLevel0X 3 5" xfId="1572" xr:uid="{00000000-0005-0000-0000-000023060000}"/>
    <cellStyle name="SAPBEXHLevel0X 3 6" xfId="1573" xr:uid="{00000000-0005-0000-0000-000024060000}"/>
    <cellStyle name="SAPBEXHLevel0X 3 7" xfId="1574" xr:uid="{00000000-0005-0000-0000-000025060000}"/>
    <cellStyle name="SAPBEXHLevel0X 3 8" xfId="1575" xr:uid="{00000000-0005-0000-0000-000026060000}"/>
    <cellStyle name="SAPBEXHLevel0X 4" xfId="1576" xr:uid="{00000000-0005-0000-0000-000027060000}"/>
    <cellStyle name="SAPBEXHLevel0X 5" xfId="1577" xr:uid="{00000000-0005-0000-0000-000028060000}"/>
    <cellStyle name="SAPBEXHLevel0X 6" xfId="1578" xr:uid="{00000000-0005-0000-0000-000029060000}"/>
    <cellStyle name="SAPBEXHLevel0X 7" xfId="1579" xr:uid="{00000000-0005-0000-0000-00002A060000}"/>
    <cellStyle name="SAPBEXHLevel0X 8" xfId="1580" xr:uid="{00000000-0005-0000-0000-00002B060000}"/>
    <cellStyle name="SAPBEXHLevel0X 9" xfId="1581" xr:uid="{00000000-0005-0000-0000-00002C060000}"/>
    <cellStyle name="SAPBEXHLevel0X_ALM" xfId="1582" xr:uid="{00000000-0005-0000-0000-00002D060000}"/>
    <cellStyle name="SAPBEXHLevel1" xfId="1583" xr:uid="{00000000-0005-0000-0000-00002E060000}"/>
    <cellStyle name="SAPBEXHLevel1 2" xfId="1584" xr:uid="{00000000-0005-0000-0000-00002F060000}"/>
    <cellStyle name="SAPBEXHLevel1 2 2" xfId="1585" xr:uid="{00000000-0005-0000-0000-000030060000}"/>
    <cellStyle name="SAPBEXHLevel1 2 3" xfId="1586" xr:uid="{00000000-0005-0000-0000-000031060000}"/>
    <cellStyle name="SAPBEXHLevel1 2 4" xfId="1587" xr:uid="{00000000-0005-0000-0000-000032060000}"/>
    <cellStyle name="SAPBEXHLevel1 2 5" xfId="1588" xr:uid="{00000000-0005-0000-0000-000033060000}"/>
    <cellStyle name="SAPBEXHLevel1 2 6" xfId="1589" xr:uid="{00000000-0005-0000-0000-000034060000}"/>
    <cellStyle name="SAPBEXHLevel1 3" xfId="1590" xr:uid="{00000000-0005-0000-0000-000035060000}"/>
    <cellStyle name="SAPBEXHLevel1 3 2" xfId="1591" xr:uid="{00000000-0005-0000-0000-000036060000}"/>
    <cellStyle name="SAPBEXHLevel1 3 3" xfId="1592" xr:uid="{00000000-0005-0000-0000-000037060000}"/>
    <cellStyle name="SAPBEXHLevel1 3 4" xfId="1593" xr:uid="{00000000-0005-0000-0000-000038060000}"/>
    <cellStyle name="SAPBEXHLevel1 3 5" xfId="1594" xr:uid="{00000000-0005-0000-0000-000039060000}"/>
    <cellStyle name="SAPBEXHLevel1 3 6" xfId="1595" xr:uid="{00000000-0005-0000-0000-00003A060000}"/>
    <cellStyle name="SAPBEXHLevel1 3 7" xfId="1596" xr:uid="{00000000-0005-0000-0000-00003B060000}"/>
    <cellStyle name="SAPBEXHLevel1 4" xfId="1597" xr:uid="{00000000-0005-0000-0000-00003C060000}"/>
    <cellStyle name="SAPBEXHLevel1 4 2" xfId="1598" xr:uid="{00000000-0005-0000-0000-00003D060000}"/>
    <cellStyle name="SAPBEXHLevel1 5" xfId="1599" xr:uid="{00000000-0005-0000-0000-00003E060000}"/>
    <cellStyle name="SAPBEXHLevel1 6" xfId="1600" xr:uid="{00000000-0005-0000-0000-00003F060000}"/>
    <cellStyle name="SAPBEXHLevel1 7" xfId="1601" xr:uid="{00000000-0005-0000-0000-000040060000}"/>
    <cellStyle name="SAPBEXHLevel1 8" xfId="1602" xr:uid="{00000000-0005-0000-0000-000041060000}"/>
    <cellStyle name="SAPBEXHLevel1_ALM" xfId="1603" xr:uid="{00000000-0005-0000-0000-000042060000}"/>
    <cellStyle name="SAPBEXHLevel1X" xfId="1604" xr:uid="{00000000-0005-0000-0000-000043060000}"/>
    <cellStyle name="SAPBEXHLevel1X 2" xfId="1605" xr:uid="{00000000-0005-0000-0000-000044060000}"/>
    <cellStyle name="SAPBEXHLevel1X 2 2" xfId="1606" xr:uid="{00000000-0005-0000-0000-000045060000}"/>
    <cellStyle name="SAPBEXHLevel1X 2 3" xfId="1607" xr:uid="{00000000-0005-0000-0000-000046060000}"/>
    <cellStyle name="SAPBEXHLevel1X 2 4" xfId="1608" xr:uid="{00000000-0005-0000-0000-000047060000}"/>
    <cellStyle name="SAPBEXHLevel1X 2 5" xfId="1609" xr:uid="{00000000-0005-0000-0000-000048060000}"/>
    <cellStyle name="SAPBEXHLevel1X 2 6" xfId="1610" xr:uid="{00000000-0005-0000-0000-000049060000}"/>
    <cellStyle name="SAPBEXHLevel1X 2 7" xfId="1611" xr:uid="{00000000-0005-0000-0000-00004A060000}"/>
    <cellStyle name="SAPBEXHLevel1X 2 8" xfId="1612" xr:uid="{00000000-0005-0000-0000-00004B060000}"/>
    <cellStyle name="SAPBEXHLevel1X 3" xfId="1613" xr:uid="{00000000-0005-0000-0000-00004C060000}"/>
    <cellStyle name="SAPBEXHLevel1X 3 2" xfId="1614" xr:uid="{00000000-0005-0000-0000-00004D060000}"/>
    <cellStyle name="SAPBEXHLevel1X 3 3" xfId="1615" xr:uid="{00000000-0005-0000-0000-00004E060000}"/>
    <cellStyle name="SAPBEXHLevel1X 3 4" xfId="1616" xr:uid="{00000000-0005-0000-0000-00004F060000}"/>
    <cellStyle name="SAPBEXHLevel1X 3 5" xfId="1617" xr:uid="{00000000-0005-0000-0000-000050060000}"/>
    <cellStyle name="SAPBEXHLevel1X 3 6" xfId="1618" xr:uid="{00000000-0005-0000-0000-000051060000}"/>
    <cellStyle name="SAPBEXHLevel1X 3 7" xfId="1619" xr:uid="{00000000-0005-0000-0000-000052060000}"/>
    <cellStyle name="SAPBEXHLevel1X 3 8" xfId="1620" xr:uid="{00000000-0005-0000-0000-000053060000}"/>
    <cellStyle name="SAPBEXHLevel1X 4" xfId="1621" xr:uid="{00000000-0005-0000-0000-000054060000}"/>
    <cellStyle name="SAPBEXHLevel1X 5" xfId="1622" xr:uid="{00000000-0005-0000-0000-000055060000}"/>
    <cellStyle name="SAPBEXHLevel1X 6" xfId="1623" xr:uid="{00000000-0005-0000-0000-000056060000}"/>
    <cellStyle name="SAPBEXHLevel1X 7" xfId="1624" xr:uid="{00000000-0005-0000-0000-000057060000}"/>
    <cellStyle name="SAPBEXHLevel1X 8" xfId="1625" xr:uid="{00000000-0005-0000-0000-000058060000}"/>
    <cellStyle name="SAPBEXHLevel1X 9" xfId="1626" xr:uid="{00000000-0005-0000-0000-000059060000}"/>
    <cellStyle name="SAPBEXHLevel1X_ALM" xfId="1627" xr:uid="{00000000-0005-0000-0000-00005A060000}"/>
    <cellStyle name="SAPBEXHLevel2" xfId="1628" xr:uid="{00000000-0005-0000-0000-00005B060000}"/>
    <cellStyle name="SAPBEXHLevel2 2" xfId="1629" xr:uid="{00000000-0005-0000-0000-00005C060000}"/>
    <cellStyle name="SAPBEXHLevel2 2 2" xfId="1630" xr:uid="{00000000-0005-0000-0000-00005D060000}"/>
    <cellStyle name="SAPBEXHLevel2 2 3" xfId="1631" xr:uid="{00000000-0005-0000-0000-00005E060000}"/>
    <cellStyle name="SAPBEXHLevel2 2 4" xfId="1632" xr:uid="{00000000-0005-0000-0000-00005F060000}"/>
    <cellStyle name="SAPBEXHLevel2 2 5" xfId="1633" xr:uid="{00000000-0005-0000-0000-000060060000}"/>
    <cellStyle name="SAPBEXHLevel2 2 6" xfId="1634" xr:uid="{00000000-0005-0000-0000-000061060000}"/>
    <cellStyle name="SAPBEXHLevel2 3" xfId="1635" xr:uid="{00000000-0005-0000-0000-000062060000}"/>
    <cellStyle name="SAPBEXHLevel2 3 2" xfId="1636" xr:uid="{00000000-0005-0000-0000-000063060000}"/>
    <cellStyle name="SAPBEXHLevel2 3 3" xfId="1637" xr:uid="{00000000-0005-0000-0000-000064060000}"/>
    <cellStyle name="SAPBEXHLevel2 3 4" xfId="1638" xr:uid="{00000000-0005-0000-0000-000065060000}"/>
    <cellStyle name="SAPBEXHLevel2 3 5" xfId="1639" xr:uid="{00000000-0005-0000-0000-000066060000}"/>
    <cellStyle name="SAPBEXHLevel2 3 6" xfId="1640" xr:uid="{00000000-0005-0000-0000-000067060000}"/>
    <cellStyle name="SAPBEXHLevel2 3 7" xfId="1641" xr:uid="{00000000-0005-0000-0000-000068060000}"/>
    <cellStyle name="SAPBEXHLevel2 4" xfId="1642" xr:uid="{00000000-0005-0000-0000-000069060000}"/>
    <cellStyle name="SAPBEXHLevel2 4 2" xfId="1643" xr:uid="{00000000-0005-0000-0000-00006A060000}"/>
    <cellStyle name="SAPBEXHLevel2 5" xfId="1644" xr:uid="{00000000-0005-0000-0000-00006B060000}"/>
    <cellStyle name="SAPBEXHLevel2 6" xfId="1645" xr:uid="{00000000-0005-0000-0000-00006C060000}"/>
    <cellStyle name="SAPBEXHLevel2 7" xfId="1646" xr:uid="{00000000-0005-0000-0000-00006D060000}"/>
    <cellStyle name="SAPBEXHLevel2 8" xfId="1647" xr:uid="{00000000-0005-0000-0000-00006E060000}"/>
    <cellStyle name="SAPBEXHLevel2_ALM" xfId="1648" xr:uid="{00000000-0005-0000-0000-00006F060000}"/>
    <cellStyle name="SAPBEXHLevel2X" xfId="1649" xr:uid="{00000000-0005-0000-0000-000070060000}"/>
    <cellStyle name="SAPBEXHLevel2X 2" xfId="1650" xr:uid="{00000000-0005-0000-0000-000071060000}"/>
    <cellStyle name="SAPBEXHLevel2X 2 2" xfId="1651" xr:uid="{00000000-0005-0000-0000-000072060000}"/>
    <cellStyle name="SAPBEXHLevel2X 2 3" xfId="1652" xr:uid="{00000000-0005-0000-0000-000073060000}"/>
    <cellStyle name="SAPBEXHLevel2X 2 4" xfId="1653" xr:uid="{00000000-0005-0000-0000-000074060000}"/>
    <cellStyle name="SAPBEXHLevel2X 2 5" xfId="1654" xr:uid="{00000000-0005-0000-0000-000075060000}"/>
    <cellStyle name="SAPBEXHLevel2X 2 6" xfId="1655" xr:uid="{00000000-0005-0000-0000-000076060000}"/>
    <cellStyle name="SAPBEXHLevel2X 2 7" xfId="1656" xr:uid="{00000000-0005-0000-0000-000077060000}"/>
    <cellStyle name="SAPBEXHLevel2X 2 8" xfId="1657" xr:uid="{00000000-0005-0000-0000-000078060000}"/>
    <cellStyle name="SAPBEXHLevel2X 3" xfId="1658" xr:uid="{00000000-0005-0000-0000-000079060000}"/>
    <cellStyle name="SAPBEXHLevel2X 3 2" xfId="1659" xr:uid="{00000000-0005-0000-0000-00007A060000}"/>
    <cellStyle name="SAPBEXHLevel2X 3 3" xfId="1660" xr:uid="{00000000-0005-0000-0000-00007B060000}"/>
    <cellStyle name="SAPBEXHLevel2X 3 4" xfId="1661" xr:uid="{00000000-0005-0000-0000-00007C060000}"/>
    <cellStyle name="SAPBEXHLevel2X 3 5" xfId="1662" xr:uid="{00000000-0005-0000-0000-00007D060000}"/>
    <cellStyle name="SAPBEXHLevel2X 3 6" xfId="1663" xr:uid="{00000000-0005-0000-0000-00007E060000}"/>
    <cellStyle name="SAPBEXHLevel2X 3 7" xfId="1664" xr:uid="{00000000-0005-0000-0000-00007F060000}"/>
    <cellStyle name="SAPBEXHLevel2X 3 8" xfId="1665" xr:uid="{00000000-0005-0000-0000-000080060000}"/>
    <cellStyle name="SAPBEXHLevel2X 4" xfId="1666" xr:uid="{00000000-0005-0000-0000-000081060000}"/>
    <cellStyle name="SAPBEXHLevel2X 5" xfId="1667" xr:uid="{00000000-0005-0000-0000-000082060000}"/>
    <cellStyle name="SAPBEXHLevel2X 6" xfId="1668" xr:uid="{00000000-0005-0000-0000-000083060000}"/>
    <cellStyle name="SAPBEXHLevel2X 7" xfId="1669" xr:uid="{00000000-0005-0000-0000-000084060000}"/>
    <cellStyle name="SAPBEXHLevel2X 8" xfId="1670" xr:uid="{00000000-0005-0000-0000-000085060000}"/>
    <cellStyle name="SAPBEXHLevel2X 9" xfId="1671" xr:uid="{00000000-0005-0000-0000-000086060000}"/>
    <cellStyle name="SAPBEXHLevel2X_ALM" xfId="1672" xr:uid="{00000000-0005-0000-0000-000087060000}"/>
    <cellStyle name="SAPBEXHLevel3" xfId="1673" xr:uid="{00000000-0005-0000-0000-000088060000}"/>
    <cellStyle name="SAPBEXHLevel3 2" xfId="1674" xr:uid="{00000000-0005-0000-0000-000089060000}"/>
    <cellStyle name="SAPBEXHLevel3 2 2" xfId="1675" xr:uid="{00000000-0005-0000-0000-00008A060000}"/>
    <cellStyle name="SAPBEXHLevel3 2 3" xfId="1676" xr:uid="{00000000-0005-0000-0000-00008B060000}"/>
    <cellStyle name="SAPBEXHLevel3 2 4" xfId="1677" xr:uid="{00000000-0005-0000-0000-00008C060000}"/>
    <cellStyle name="SAPBEXHLevel3 2 5" xfId="1678" xr:uid="{00000000-0005-0000-0000-00008D060000}"/>
    <cellStyle name="SAPBEXHLevel3 2 6" xfId="1679" xr:uid="{00000000-0005-0000-0000-00008E060000}"/>
    <cellStyle name="SAPBEXHLevel3 3" xfId="1680" xr:uid="{00000000-0005-0000-0000-00008F060000}"/>
    <cellStyle name="SAPBEXHLevel3 3 2" xfId="1681" xr:uid="{00000000-0005-0000-0000-000090060000}"/>
    <cellStyle name="SAPBEXHLevel3 3 3" xfId="1682" xr:uid="{00000000-0005-0000-0000-000091060000}"/>
    <cellStyle name="SAPBEXHLevel3 3 4" xfId="1683" xr:uid="{00000000-0005-0000-0000-000092060000}"/>
    <cellStyle name="SAPBEXHLevel3 3 5" xfId="1684" xr:uid="{00000000-0005-0000-0000-000093060000}"/>
    <cellStyle name="SAPBEXHLevel3 3 6" xfId="1685" xr:uid="{00000000-0005-0000-0000-000094060000}"/>
    <cellStyle name="SAPBEXHLevel3 3 7" xfId="1686" xr:uid="{00000000-0005-0000-0000-000095060000}"/>
    <cellStyle name="SAPBEXHLevel3 4" xfId="1687" xr:uid="{00000000-0005-0000-0000-000096060000}"/>
    <cellStyle name="SAPBEXHLevel3 4 2" xfId="1688" xr:uid="{00000000-0005-0000-0000-000097060000}"/>
    <cellStyle name="SAPBEXHLevel3 5" xfId="1689" xr:uid="{00000000-0005-0000-0000-000098060000}"/>
    <cellStyle name="SAPBEXHLevel3 6" xfId="1690" xr:uid="{00000000-0005-0000-0000-000099060000}"/>
    <cellStyle name="SAPBEXHLevel3 7" xfId="1691" xr:uid="{00000000-0005-0000-0000-00009A060000}"/>
    <cellStyle name="SAPBEXHLevel3 8" xfId="1692" xr:uid="{00000000-0005-0000-0000-00009B060000}"/>
    <cellStyle name="SAPBEXHLevel3_ALM" xfId="1693" xr:uid="{00000000-0005-0000-0000-00009C060000}"/>
    <cellStyle name="SAPBEXHLevel3X" xfId="1694" xr:uid="{00000000-0005-0000-0000-00009D060000}"/>
    <cellStyle name="SAPBEXHLevel3X 2" xfId="1695" xr:uid="{00000000-0005-0000-0000-00009E060000}"/>
    <cellStyle name="SAPBEXHLevel3X 2 2" xfId="1696" xr:uid="{00000000-0005-0000-0000-00009F060000}"/>
    <cellStyle name="SAPBEXHLevel3X 2 3" xfId="1697" xr:uid="{00000000-0005-0000-0000-0000A0060000}"/>
    <cellStyle name="SAPBEXHLevel3X 2 4" xfId="1698" xr:uid="{00000000-0005-0000-0000-0000A1060000}"/>
    <cellStyle name="SAPBEXHLevel3X 2 5" xfId="1699" xr:uid="{00000000-0005-0000-0000-0000A2060000}"/>
    <cellStyle name="SAPBEXHLevel3X 2 6" xfId="1700" xr:uid="{00000000-0005-0000-0000-0000A3060000}"/>
    <cellStyle name="SAPBEXHLevel3X 2 7" xfId="1701" xr:uid="{00000000-0005-0000-0000-0000A4060000}"/>
    <cellStyle name="SAPBEXHLevel3X 2 8" xfId="1702" xr:uid="{00000000-0005-0000-0000-0000A5060000}"/>
    <cellStyle name="SAPBEXHLevel3X 3" xfId="1703" xr:uid="{00000000-0005-0000-0000-0000A6060000}"/>
    <cellStyle name="SAPBEXHLevel3X 3 2" xfId="1704" xr:uid="{00000000-0005-0000-0000-0000A7060000}"/>
    <cellStyle name="SAPBEXHLevel3X 3 3" xfId="1705" xr:uid="{00000000-0005-0000-0000-0000A8060000}"/>
    <cellStyle name="SAPBEXHLevel3X 3 4" xfId="1706" xr:uid="{00000000-0005-0000-0000-0000A9060000}"/>
    <cellStyle name="SAPBEXHLevel3X 3 5" xfId="1707" xr:uid="{00000000-0005-0000-0000-0000AA060000}"/>
    <cellStyle name="SAPBEXHLevel3X 3 6" xfId="1708" xr:uid="{00000000-0005-0000-0000-0000AB060000}"/>
    <cellStyle name="SAPBEXHLevel3X 3 7" xfId="1709" xr:uid="{00000000-0005-0000-0000-0000AC060000}"/>
    <cellStyle name="SAPBEXHLevel3X 3 8" xfId="1710" xr:uid="{00000000-0005-0000-0000-0000AD060000}"/>
    <cellStyle name="SAPBEXHLevel3X 4" xfId="1711" xr:uid="{00000000-0005-0000-0000-0000AE060000}"/>
    <cellStyle name="SAPBEXHLevel3X 5" xfId="1712" xr:uid="{00000000-0005-0000-0000-0000AF060000}"/>
    <cellStyle name="SAPBEXHLevel3X 6" xfId="1713" xr:uid="{00000000-0005-0000-0000-0000B0060000}"/>
    <cellStyle name="SAPBEXHLevel3X 7" xfId="1714" xr:uid="{00000000-0005-0000-0000-0000B1060000}"/>
    <cellStyle name="SAPBEXHLevel3X 8" xfId="1715" xr:uid="{00000000-0005-0000-0000-0000B2060000}"/>
    <cellStyle name="SAPBEXHLevel3X 9" xfId="1716" xr:uid="{00000000-0005-0000-0000-0000B3060000}"/>
    <cellStyle name="SAPBEXHLevel3X_ALM" xfId="1717" xr:uid="{00000000-0005-0000-0000-0000B4060000}"/>
    <cellStyle name="SAPBEXinputData" xfId="1718" xr:uid="{00000000-0005-0000-0000-0000B5060000}"/>
    <cellStyle name="SAPBEXinputData 2" xfId="1719" xr:uid="{00000000-0005-0000-0000-0000B6060000}"/>
    <cellStyle name="SAPBEXinputData 2 2" xfId="1720" xr:uid="{00000000-0005-0000-0000-0000B7060000}"/>
    <cellStyle name="SAPBEXinputData 2 3" xfId="1721" xr:uid="{00000000-0005-0000-0000-0000B8060000}"/>
    <cellStyle name="SAPBEXinputData 3" xfId="1722" xr:uid="{00000000-0005-0000-0000-0000B9060000}"/>
    <cellStyle name="SAPBEXinputData 3 2" xfId="1723" xr:uid="{00000000-0005-0000-0000-0000BA060000}"/>
    <cellStyle name="SAPBEXinputData 3 3" xfId="1724" xr:uid="{00000000-0005-0000-0000-0000BB060000}"/>
    <cellStyle name="SAPBEXinputData 4" xfId="1725" xr:uid="{00000000-0005-0000-0000-0000BC060000}"/>
    <cellStyle name="SAPBEXinputData 5" xfId="1726" xr:uid="{00000000-0005-0000-0000-0000BD060000}"/>
    <cellStyle name="SAPBEXinputData_Entradas" xfId="1727" xr:uid="{00000000-0005-0000-0000-0000BE060000}"/>
    <cellStyle name="SAPBEXItemHeader" xfId="1728" xr:uid="{00000000-0005-0000-0000-0000BF060000}"/>
    <cellStyle name="SAPBEXItemHeader 2" xfId="1729" xr:uid="{00000000-0005-0000-0000-0000C0060000}"/>
    <cellStyle name="SAPBEXItemHeader 2 2" xfId="1730" xr:uid="{00000000-0005-0000-0000-0000C1060000}"/>
    <cellStyle name="SAPBEXItemHeader 2 3" xfId="1731" xr:uid="{00000000-0005-0000-0000-0000C2060000}"/>
    <cellStyle name="SAPBEXItemHeader 2 4" xfId="1732" xr:uid="{00000000-0005-0000-0000-0000C3060000}"/>
    <cellStyle name="SAPBEXItemHeader 2 5" xfId="1733" xr:uid="{00000000-0005-0000-0000-0000C4060000}"/>
    <cellStyle name="SAPBEXItemHeader 2 6" xfId="1734" xr:uid="{00000000-0005-0000-0000-0000C5060000}"/>
    <cellStyle name="SAPBEXItemHeader 3" xfId="1735" xr:uid="{00000000-0005-0000-0000-0000C6060000}"/>
    <cellStyle name="SAPBEXItemHeader 3 2" xfId="1736" xr:uid="{00000000-0005-0000-0000-0000C7060000}"/>
    <cellStyle name="SAPBEXItemHeader 4" xfId="1737" xr:uid="{00000000-0005-0000-0000-0000C8060000}"/>
    <cellStyle name="SAPBEXItemHeader 5" xfId="1738" xr:uid="{00000000-0005-0000-0000-0000C9060000}"/>
    <cellStyle name="SAPBEXItemHeader 6" xfId="1739" xr:uid="{00000000-0005-0000-0000-0000CA060000}"/>
    <cellStyle name="SAPBEXItemHeader 7" xfId="1740" xr:uid="{00000000-0005-0000-0000-0000CB060000}"/>
    <cellStyle name="SAPBEXresData" xfId="1741" xr:uid="{00000000-0005-0000-0000-0000CC060000}"/>
    <cellStyle name="SAPBEXresData 2" xfId="1742" xr:uid="{00000000-0005-0000-0000-0000CD060000}"/>
    <cellStyle name="SAPBEXresData 2 2" xfId="1743" xr:uid="{00000000-0005-0000-0000-0000CE060000}"/>
    <cellStyle name="SAPBEXresData 2 3" xfId="1744" xr:uid="{00000000-0005-0000-0000-0000CF060000}"/>
    <cellStyle name="SAPBEXresData 2 4" xfId="1745" xr:uid="{00000000-0005-0000-0000-0000D0060000}"/>
    <cellStyle name="SAPBEXresData 2 5" xfId="1746" xr:uid="{00000000-0005-0000-0000-0000D1060000}"/>
    <cellStyle name="SAPBEXresData 2 6" xfId="1747" xr:uid="{00000000-0005-0000-0000-0000D2060000}"/>
    <cellStyle name="SAPBEXresData 2 7" xfId="1748" xr:uid="{00000000-0005-0000-0000-0000D3060000}"/>
    <cellStyle name="SAPBEXresData 3" xfId="1749" xr:uid="{00000000-0005-0000-0000-0000D4060000}"/>
    <cellStyle name="SAPBEXresData 4" xfId="1750" xr:uid="{00000000-0005-0000-0000-0000D5060000}"/>
    <cellStyle name="SAPBEXresData 5" xfId="1751" xr:uid="{00000000-0005-0000-0000-0000D6060000}"/>
    <cellStyle name="SAPBEXresData 6" xfId="1752" xr:uid="{00000000-0005-0000-0000-0000D7060000}"/>
    <cellStyle name="SAPBEXresData 7" xfId="1753" xr:uid="{00000000-0005-0000-0000-0000D8060000}"/>
    <cellStyle name="SAPBEXresData 8" xfId="1754" xr:uid="{00000000-0005-0000-0000-0000D9060000}"/>
    <cellStyle name="SAPBEXresData_ALM" xfId="1755" xr:uid="{00000000-0005-0000-0000-0000DA060000}"/>
    <cellStyle name="SAPBEXresDataEmph" xfId="1756" xr:uid="{00000000-0005-0000-0000-0000DB060000}"/>
    <cellStyle name="SAPBEXresDataEmph 10" xfId="1757" xr:uid="{00000000-0005-0000-0000-0000DC060000}"/>
    <cellStyle name="SAPBEXresDataEmph 2" xfId="1758" xr:uid="{00000000-0005-0000-0000-0000DD060000}"/>
    <cellStyle name="SAPBEXresDataEmph 2 2" xfId="1759" xr:uid="{00000000-0005-0000-0000-0000DE060000}"/>
    <cellStyle name="SAPBEXresDataEmph 2 3" xfId="1760" xr:uid="{00000000-0005-0000-0000-0000DF060000}"/>
    <cellStyle name="SAPBEXresDataEmph 2 4" xfId="1761" xr:uid="{00000000-0005-0000-0000-0000E0060000}"/>
    <cellStyle name="SAPBEXresDataEmph 2 5" xfId="1762" xr:uid="{00000000-0005-0000-0000-0000E1060000}"/>
    <cellStyle name="SAPBEXresDataEmph 2 6" xfId="1763" xr:uid="{00000000-0005-0000-0000-0000E2060000}"/>
    <cellStyle name="SAPBEXresDataEmph 2 7" xfId="1764" xr:uid="{00000000-0005-0000-0000-0000E3060000}"/>
    <cellStyle name="SAPBEXresDataEmph 2 8" xfId="1765" xr:uid="{00000000-0005-0000-0000-0000E4060000}"/>
    <cellStyle name="SAPBEXresDataEmph 2 9" xfId="1766" xr:uid="{00000000-0005-0000-0000-0000E5060000}"/>
    <cellStyle name="SAPBEXresDataEmph 3" xfId="1767" xr:uid="{00000000-0005-0000-0000-0000E6060000}"/>
    <cellStyle name="SAPBEXresDataEmph 4" xfId="1768" xr:uid="{00000000-0005-0000-0000-0000E7060000}"/>
    <cellStyle name="SAPBEXresDataEmph 5" xfId="1769" xr:uid="{00000000-0005-0000-0000-0000E8060000}"/>
    <cellStyle name="SAPBEXresDataEmph 6" xfId="1770" xr:uid="{00000000-0005-0000-0000-0000E9060000}"/>
    <cellStyle name="SAPBEXresDataEmph 7" xfId="1771" xr:uid="{00000000-0005-0000-0000-0000EA060000}"/>
    <cellStyle name="SAPBEXresDataEmph 8" xfId="1772" xr:uid="{00000000-0005-0000-0000-0000EB060000}"/>
    <cellStyle name="SAPBEXresDataEmph 9" xfId="1773" xr:uid="{00000000-0005-0000-0000-0000EC060000}"/>
    <cellStyle name="SAPBEXresDataEmph_ALM" xfId="1774" xr:uid="{00000000-0005-0000-0000-0000ED060000}"/>
    <cellStyle name="SAPBEXresItem" xfId="1775" xr:uid="{00000000-0005-0000-0000-0000EE060000}"/>
    <cellStyle name="SAPBEXresItem 2" xfId="1776" xr:uid="{00000000-0005-0000-0000-0000EF060000}"/>
    <cellStyle name="SAPBEXresItem 2 2" xfId="1777" xr:uid="{00000000-0005-0000-0000-0000F0060000}"/>
    <cellStyle name="SAPBEXresItem 2 3" xfId="1778" xr:uid="{00000000-0005-0000-0000-0000F1060000}"/>
    <cellStyle name="SAPBEXresItem 2 4" xfId="1779" xr:uid="{00000000-0005-0000-0000-0000F2060000}"/>
    <cellStyle name="SAPBEXresItem 2 5" xfId="1780" xr:uid="{00000000-0005-0000-0000-0000F3060000}"/>
    <cellStyle name="SAPBEXresItem 2 6" xfId="1781" xr:uid="{00000000-0005-0000-0000-0000F4060000}"/>
    <cellStyle name="SAPBEXresItem 2 7" xfId="1782" xr:uid="{00000000-0005-0000-0000-0000F5060000}"/>
    <cellStyle name="SAPBEXresItem 3" xfId="1783" xr:uid="{00000000-0005-0000-0000-0000F6060000}"/>
    <cellStyle name="SAPBEXresItem 4" xfId="1784" xr:uid="{00000000-0005-0000-0000-0000F7060000}"/>
    <cellStyle name="SAPBEXresItem 5" xfId="1785" xr:uid="{00000000-0005-0000-0000-0000F8060000}"/>
    <cellStyle name="SAPBEXresItem 6" xfId="1786" xr:uid="{00000000-0005-0000-0000-0000F9060000}"/>
    <cellStyle name="SAPBEXresItem 7" xfId="1787" xr:uid="{00000000-0005-0000-0000-0000FA060000}"/>
    <cellStyle name="SAPBEXresItem 8" xfId="1788" xr:uid="{00000000-0005-0000-0000-0000FB060000}"/>
    <cellStyle name="SAPBEXresItem_ALM" xfId="1789" xr:uid="{00000000-0005-0000-0000-0000FC060000}"/>
    <cellStyle name="SAPBEXresItemX" xfId="1790" xr:uid="{00000000-0005-0000-0000-0000FD060000}"/>
    <cellStyle name="SAPBEXresItemX 2" xfId="1791" xr:uid="{00000000-0005-0000-0000-0000FE060000}"/>
    <cellStyle name="SAPBEXresItemX 2 2" xfId="1792" xr:uid="{00000000-0005-0000-0000-0000FF060000}"/>
    <cellStyle name="SAPBEXresItemX 2 3" xfId="1793" xr:uid="{00000000-0005-0000-0000-000000070000}"/>
    <cellStyle name="SAPBEXresItemX 2 4" xfId="1794" xr:uid="{00000000-0005-0000-0000-000001070000}"/>
    <cellStyle name="SAPBEXresItemX 2 5" xfId="1795" xr:uid="{00000000-0005-0000-0000-000002070000}"/>
    <cellStyle name="SAPBEXresItemX 2 6" xfId="1796" xr:uid="{00000000-0005-0000-0000-000003070000}"/>
    <cellStyle name="SAPBEXresItemX 2 7" xfId="1797" xr:uid="{00000000-0005-0000-0000-000004070000}"/>
    <cellStyle name="SAPBEXresItemX 3" xfId="1798" xr:uid="{00000000-0005-0000-0000-000005070000}"/>
    <cellStyle name="SAPBEXresItemX 3 2" xfId="1799" xr:uid="{00000000-0005-0000-0000-000006070000}"/>
    <cellStyle name="SAPBEXresItemX 4" xfId="1800" xr:uid="{00000000-0005-0000-0000-000007070000}"/>
    <cellStyle name="SAPBEXresItemX 5" xfId="1801" xr:uid="{00000000-0005-0000-0000-000008070000}"/>
    <cellStyle name="SAPBEXresItemX 6" xfId="1802" xr:uid="{00000000-0005-0000-0000-000009070000}"/>
    <cellStyle name="SAPBEXresItemX 7" xfId="1803" xr:uid="{00000000-0005-0000-0000-00000A070000}"/>
    <cellStyle name="SAPBEXresItemX 8" xfId="1804" xr:uid="{00000000-0005-0000-0000-00000B070000}"/>
    <cellStyle name="SAPBEXresItemX_ALM" xfId="1805" xr:uid="{00000000-0005-0000-0000-00000C070000}"/>
    <cellStyle name="SAPBEXstdData" xfId="1806" xr:uid="{00000000-0005-0000-0000-00000D070000}"/>
    <cellStyle name="SAPBEXstdData 2" xfId="1807" xr:uid="{00000000-0005-0000-0000-00000E070000}"/>
    <cellStyle name="SAPBEXstdData 2 2" xfId="1808" xr:uid="{00000000-0005-0000-0000-00000F070000}"/>
    <cellStyle name="SAPBEXstdData 2 3" xfId="1809" xr:uid="{00000000-0005-0000-0000-000010070000}"/>
    <cellStyle name="SAPBEXstdData 2 4" xfId="1810" xr:uid="{00000000-0005-0000-0000-000011070000}"/>
    <cellStyle name="SAPBEXstdData 2 5" xfId="1811" xr:uid="{00000000-0005-0000-0000-000012070000}"/>
    <cellStyle name="SAPBEXstdData 2 6" xfId="1812" xr:uid="{00000000-0005-0000-0000-000013070000}"/>
    <cellStyle name="SAPBEXstdData 3" xfId="1813" xr:uid="{00000000-0005-0000-0000-000014070000}"/>
    <cellStyle name="SAPBEXstdData 3 2" xfId="1814" xr:uid="{00000000-0005-0000-0000-000015070000}"/>
    <cellStyle name="SAPBEXstdData 3 3" xfId="1815" xr:uid="{00000000-0005-0000-0000-000016070000}"/>
    <cellStyle name="SAPBEXstdData 3 4" xfId="1816" xr:uid="{00000000-0005-0000-0000-000017070000}"/>
    <cellStyle name="SAPBEXstdData 3 5" xfId="1817" xr:uid="{00000000-0005-0000-0000-000018070000}"/>
    <cellStyle name="SAPBEXstdData 3 6" xfId="1818" xr:uid="{00000000-0005-0000-0000-000019070000}"/>
    <cellStyle name="SAPBEXstdData 3 7" xfId="1819" xr:uid="{00000000-0005-0000-0000-00001A070000}"/>
    <cellStyle name="SAPBEXstdData 4" xfId="1820" xr:uid="{00000000-0005-0000-0000-00001B070000}"/>
    <cellStyle name="SAPBEXstdData 5" xfId="1821" xr:uid="{00000000-0005-0000-0000-00001C070000}"/>
    <cellStyle name="SAPBEXstdData 6" xfId="1822" xr:uid="{00000000-0005-0000-0000-00001D070000}"/>
    <cellStyle name="SAPBEXstdData 7" xfId="1823" xr:uid="{00000000-0005-0000-0000-00001E070000}"/>
    <cellStyle name="SAPBEXstdData 8" xfId="1824" xr:uid="{00000000-0005-0000-0000-00001F070000}"/>
    <cellStyle name="SAPBEXstdData_ALM" xfId="1825" xr:uid="{00000000-0005-0000-0000-000020070000}"/>
    <cellStyle name="SAPBEXstdDataEmph" xfId="1826" xr:uid="{00000000-0005-0000-0000-000021070000}"/>
    <cellStyle name="SAPBEXstdDataEmph 2" xfId="1827" xr:uid="{00000000-0005-0000-0000-000022070000}"/>
    <cellStyle name="SAPBEXstdDataEmph 2 2" xfId="1828" xr:uid="{00000000-0005-0000-0000-000023070000}"/>
    <cellStyle name="SAPBEXstdDataEmph 2 3" xfId="1829" xr:uid="{00000000-0005-0000-0000-000024070000}"/>
    <cellStyle name="SAPBEXstdDataEmph 2 4" xfId="1830" xr:uid="{00000000-0005-0000-0000-000025070000}"/>
    <cellStyle name="SAPBEXstdDataEmph 2 5" xfId="1831" xr:uid="{00000000-0005-0000-0000-000026070000}"/>
    <cellStyle name="SAPBEXstdDataEmph 2 6" xfId="1832" xr:uid="{00000000-0005-0000-0000-000027070000}"/>
    <cellStyle name="SAPBEXstdDataEmph 3" xfId="1833" xr:uid="{00000000-0005-0000-0000-000028070000}"/>
    <cellStyle name="SAPBEXstdDataEmph 4" xfId="1834" xr:uid="{00000000-0005-0000-0000-000029070000}"/>
    <cellStyle name="SAPBEXstdDataEmph 5" xfId="1835" xr:uid="{00000000-0005-0000-0000-00002A070000}"/>
    <cellStyle name="SAPBEXstdDataEmph 6" xfId="1836" xr:uid="{00000000-0005-0000-0000-00002B070000}"/>
    <cellStyle name="SAPBEXstdDataEmph 7" xfId="1837" xr:uid="{00000000-0005-0000-0000-00002C070000}"/>
    <cellStyle name="SAPBEXstdDataEmph_ALM" xfId="1838" xr:uid="{00000000-0005-0000-0000-00002D070000}"/>
    <cellStyle name="SAPBEXstdItem" xfId="1839" xr:uid="{00000000-0005-0000-0000-00002E070000}"/>
    <cellStyle name="SAPBEXstdItem 2" xfId="1840" xr:uid="{00000000-0005-0000-0000-00002F070000}"/>
    <cellStyle name="SAPBEXstdItem 2 2" xfId="1841" xr:uid="{00000000-0005-0000-0000-000030070000}"/>
    <cellStyle name="SAPBEXstdItem 2 3" xfId="1842" xr:uid="{00000000-0005-0000-0000-000031070000}"/>
    <cellStyle name="SAPBEXstdItem 2 4" xfId="1843" xr:uid="{00000000-0005-0000-0000-000032070000}"/>
    <cellStyle name="SAPBEXstdItem 2 5" xfId="1844" xr:uid="{00000000-0005-0000-0000-000033070000}"/>
    <cellStyle name="SAPBEXstdItem 2 6" xfId="1845" xr:uid="{00000000-0005-0000-0000-000034070000}"/>
    <cellStyle name="SAPBEXstdItem 3" xfId="1846" xr:uid="{00000000-0005-0000-0000-000035070000}"/>
    <cellStyle name="SAPBEXstdItem 3 2" xfId="1847" xr:uid="{00000000-0005-0000-0000-000036070000}"/>
    <cellStyle name="SAPBEXstdItem 3 3" xfId="1848" xr:uid="{00000000-0005-0000-0000-000037070000}"/>
    <cellStyle name="SAPBEXstdItem 3 4" xfId="1849" xr:uid="{00000000-0005-0000-0000-000038070000}"/>
    <cellStyle name="SAPBEXstdItem 3 5" xfId="1850" xr:uid="{00000000-0005-0000-0000-000039070000}"/>
    <cellStyle name="SAPBEXstdItem 3 6" xfId="1851" xr:uid="{00000000-0005-0000-0000-00003A070000}"/>
    <cellStyle name="SAPBEXstdItem 3 7" xfId="1852" xr:uid="{00000000-0005-0000-0000-00003B070000}"/>
    <cellStyle name="SAPBEXstdItem 4" xfId="1853" xr:uid="{00000000-0005-0000-0000-00003C070000}"/>
    <cellStyle name="SAPBEXstdItem 5" xfId="1854" xr:uid="{00000000-0005-0000-0000-00003D070000}"/>
    <cellStyle name="SAPBEXstdItem 6" xfId="1855" xr:uid="{00000000-0005-0000-0000-00003E070000}"/>
    <cellStyle name="SAPBEXstdItem 7" xfId="1856" xr:uid="{00000000-0005-0000-0000-00003F070000}"/>
    <cellStyle name="SAPBEXstdItem 8" xfId="1857" xr:uid="{00000000-0005-0000-0000-000040070000}"/>
    <cellStyle name="SAPBEXstdItem_ALM" xfId="1858" xr:uid="{00000000-0005-0000-0000-000041070000}"/>
    <cellStyle name="SAPBEXstdItemX" xfId="1859" xr:uid="{00000000-0005-0000-0000-000042070000}"/>
    <cellStyle name="SAPBEXstdItemX 2" xfId="1860" xr:uid="{00000000-0005-0000-0000-000043070000}"/>
    <cellStyle name="SAPBEXstdItemX 2 2" xfId="1861" xr:uid="{00000000-0005-0000-0000-000044070000}"/>
    <cellStyle name="SAPBEXstdItemX 2 3" xfId="1862" xr:uid="{00000000-0005-0000-0000-000045070000}"/>
    <cellStyle name="SAPBEXstdItemX 2 4" xfId="1863" xr:uid="{00000000-0005-0000-0000-000046070000}"/>
    <cellStyle name="SAPBEXstdItemX 2 5" xfId="1864" xr:uid="{00000000-0005-0000-0000-000047070000}"/>
    <cellStyle name="SAPBEXstdItemX 2 6" xfId="1865" xr:uid="{00000000-0005-0000-0000-000048070000}"/>
    <cellStyle name="SAPBEXstdItemX 2 7" xfId="1866" xr:uid="{00000000-0005-0000-0000-000049070000}"/>
    <cellStyle name="SAPBEXstdItemX 3" xfId="1867" xr:uid="{00000000-0005-0000-0000-00004A070000}"/>
    <cellStyle name="SAPBEXstdItemX 3 2" xfId="1868" xr:uid="{00000000-0005-0000-0000-00004B070000}"/>
    <cellStyle name="SAPBEXstdItemX 4" xfId="1869" xr:uid="{00000000-0005-0000-0000-00004C070000}"/>
    <cellStyle name="SAPBEXstdItemX 5" xfId="1870" xr:uid="{00000000-0005-0000-0000-00004D070000}"/>
    <cellStyle name="SAPBEXstdItemX 6" xfId="1871" xr:uid="{00000000-0005-0000-0000-00004E070000}"/>
    <cellStyle name="SAPBEXstdItemX 7" xfId="1872" xr:uid="{00000000-0005-0000-0000-00004F070000}"/>
    <cellStyle name="SAPBEXstdItemX 8" xfId="1873" xr:uid="{00000000-0005-0000-0000-000050070000}"/>
    <cellStyle name="SAPBEXstdItemX_ALM" xfId="1874" xr:uid="{00000000-0005-0000-0000-000051070000}"/>
    <cellStyle name="SAPBEXtitle" xfId="1875" xr:uid="{00000000-0005-0000-0000-000052070000}"/>
    <cellStyle name="SAPBEXtitle 2" xfId="1876" xr:uid="{00000000-0005-0000-0000-000053070000}"/>
    <cellStyle name="SAPBEXtitle 2 2" xfId="1877" xr:uid="{00000000-0005-0000-0000-000054070000}"/>
    <cellStyle name="SAPBEXtitle 2 3" xfId="1878" xr:uid="{00000000-0005-0000-0000-000055070000}"/>
    <cellStyle name="SAPBEXtitle 2 4" xfId="1879" xr:uid="{00000000-0005-0000-0000-000056070000}"/>
    <cellStyle name="SAPBEXtitle 2 5" xfId="1880" xr:uid="{00000000-0005-0000-0000-000057070000}"/>
    <cellStyle name="SAPBEXtitle 2 6" xfId="1881" xr:uid="{00000000-0005-0000-0000-000058070000}"/>
    <cellStyle name="SAPBEXtitle 3" xfId="1882" xr:uid="{00000000-0005-0000-0000-000059070000}"/>
    <cellStyle name="SAPBEXtitle 4" xfId="1883" xr:uid="{00000000-0005-0000-0000-00005A070000}"/>
    <cellStyle name="SAPBEXtitle 5" xfId="1884" xr:uid="{00000000-0005-0000-0000-00005B070000}"/>
    <cellStyle name="SAPBEXtitle 6" xfId="1885" xr:uid="{00000000-0005-0000-0000-00005C070000}"/>
    <cellStyle name="SAPBEXtitle 7" xfId="1886" xr:uid="{00000000-0005-0000-0000-00005D070000}"/>
    <cellStyle name="SAPBEXtitle_ALM" xfId="1887" xr:uid="{00000000-0005-0000-0000-00005E070000}"/>
    <cellStyle name="SAPBEXunassignedItem" xfId="1888" xr:uid="{00000000-0005-0000-0000-00005F070000}"/>
    <cellStyle name="SAPBEXunassignedItem 10" xfId="1889" xr:uid="{00000000-0005-0000-0000-000060070000}"/>
    <cellStyle name="SAPBEXunassignedItem 11" xfId="1890" xr:uid="{00000000-0005-0000-0000-000061070000}"/>
    <cellStyle name="SAPBEXunassignedItem 2" xfId="1891" xr:uid="{00000000-0005-0000-0000-000062070000}"/>
    <cellStyle name="SAPBEXunassignedItem 2 2" xfId="1892" xr:uid="{00000000-0005-0000-0000-000063070000}"/>
    <cellStyle name="SAPBEXunassignedItem 2 3" xfId="1893" xr:uid="{00000000-0005-0000-0000-000064070000}"/>
    <cellStyle name="SAPBEXunassignedItem 2 4" xfId="1894" xr:uid="{00000000-0005-0000-0000-000065070000}"/>
    <cellStyle name="SAPBEXunassignedItem 2 5" xfId="1895" xr:uid="{00000000-0005-0000-0000-000066070000}"/>
    <cellStyle name="SAPBEXunassignedItem 2 6" xfId="1896" xr:uid="{00000000-0005-0000-0000-000067070000}"/>
    <cellStyle name="SAPBEXunassignedItem 2 7" xfId="1897" xr:uid="{00000000-0005-0000-0000-000068070000}"/>
    <cellStyle name="SAPBEXunassignedItem 2 8" xfId="1898" xr:uid="{00000000-0005-0000-0000-000069070000}"/>
    <cellStyle name="SAPBEXunassignedItem 2 9" xfId="1899" xr:uid="{00000000-0005-0000-0000-00006A070000}"/>
    <cellStyle name="SAPBEXunassignedItem 3" xfId="1900" xr:uid="{00000000-0005-0000-0000-00006B070000}"/>
    <cellStyle name="SAPBEXunassignedItem 3 2" xfId="1901" xr:uid="{00000000-0005-0000-0000-00006C070000}"/>
    <cellStyle name="SAPBEXunassignedItem 3 3" xfId="1902" xr:uid="{00000000-0005-0000-0000-00006D070000}"/>
    <cellStyle name="SAPBEXunassignedItem 3 4" xfId="1903" xr:uid="{00000000-0005-0000-0000-00006E070000}"/>
    <cellStyle name="SAPBEXunassignedItem 3 5" xfId="1904" xr:uid="{00000000-0005-0000-0000-00006F070000}"/>
    <cellStyle name="SAPBEXunassignedItem 3 6" xfId="1905" xr:uid="{00000000-0005-0000-0000-000070070000}"/>
    <cellStyle name="SAPBEXunassignedItem 3 7" xfId="1906" xr:uid="{00000000-0005-0000-0000-000071070000}"/>
    <cellStyle name="SAPBEXunassignedItem 3 8" xfId="1907" xr:uid="{00000000-0005-0000-0000-000072070000}"/>
    <cellStyle name="SAPBEXunassignedItem 3 9" xfId="1908" xr:uid="{00000000-0005-0000-0000-000073070000}"/>
    <cellStyle name="SAPBEXunassignedItem 4" xfId="1909" xr:uid="{00000000-0005-0000-0000-000074070000}"/>
    <cellStyle name="SAPBEXunassignedItem 4 2" xfId="1910" xr:uid="{00000000-0005-0000-0000-000075070000}"/>
    <cellStyle name="SAPBEXunassignedItem 5" xfId="1911" xr:uid="{00000000-0005-0000-0000-000076070000}"/>
    <cellStyle name="SAPBEXunassignedItem 6" xfId="1912" xr:uid="{00000000-0005-0000-0000-000077070000}"/>
    <cellStyle name="SAPBEXunassignedItem 7" xfId="1913" xr:uid="{00000000-0005-0000-0000-000078070000}"/>
    <cellStyle name="SAPBEXunassignedItem 8" xfId="1914" xr:uid="{00000000-0005-0000-0000-000079070000}"/>
    <cellStyle name="SAPBEXunassignedItem 9" xfId="1915" xr:uid="{00000000-0005-0000-0000-00007A070000}"/>
    <cellStyle name="SAPBEXunassignedItem_ALM" xfId="1916" xr:uid="{00000000-0005-0000-0000-00007B070000}"/>
    <cellStyle name="SAPBEXundefined" xfId="1917" xr:uid="{00000000-0005-0000-0000-00007C070000}"/>
    <cellStyle name="SAPBEXundefined 2" xfId="1918" xr:uid="{00000000-0005-0000-0000-00007D070000}"/>
    <cellStyle name="SAPBEXundefined 2 2" xfId="1919" xr:uid="{00000000-0005-0000-0000-00007E070000}"/>
    <cellStyle name="SAPBEXundefined 2 3" xfId="1920" xr:uid="{00000000-0005-0000-0000-00007F070000}"/>
    <cellStyle name="SAPBEXundefined 2 4" xfId="1921" xr:uid="{00000000-0005-0000-0000-000080070000}"/>
    <cellStyle name="SAPBEXundefined 2 5" xfId="1922" xr:uid="{00000000-0005-0000-0000-000081070000}"/>
    <cellStyle name="SAPBEXundefined 2 6" xfId="1923" xr:uid="{00000000-0005-0000-0000-000082070000}"/>
    <cellStyle name="SAPBEXundefined 3" xfId="1924" xr:uid="{00000000-0005-0000-0000-000083070000}"/>
    <cellStyle name="SAPBEXundefined 4" xfId="1925" xr:uid="{00000000-0005-0000-0000-000084070000}"/>
    <cellStyle name="SAPBEXundefined 5" xfId="1926" xr:uid="{00000000-0005-0000-0000-000085070000}"/>
    <cellStyle name="SAPBEXundefined 6" xfId="1927" xr:uid="{00000000-0005-0000-0000-000086070000}"/>
    <cellStyle name="SAPBEXundefined 7" xfId="1928" xr:uid="{00000000-0005-0000-0000-000087070000}"/>
    <cellStyle name="SAPBEXundefined_ALM" xfId="1929" xr:uid="{00000000-0005-0000-0000-000088070000}"/>
    <cellStyle name="Separador de milhares 2" xfId="1930" xr:uid="{00000000-0005-0000-0000-000089070000}"/>
    <cellStyle name="Separador de milhares 2 2" xfId="1931" xr:uid="{00000000-0005-0000-0000-00008A070000}"/>
    <cellStyle name="Separador de milhares 3" xfId="1932" xr:uid="{00000000-0005-0000-0000-00008B070000}"/>
    <cellStyle name="Separador de milhares 3 2" xfId="1933" xr:uid="{00000000-0005-0000-0000-00008C070000}"/>
    <cellStyle name="Sheet Title" xfId="1934" xr:uid="{00000000-0005-0000-0000-00008D070000}"/>
    <cellStyle name="Sheet Title 2" xfId="1935" xr:uid="{00000000-0005-0000-0000-00008E070000}"/>
    <cellStyle name="Sheet Title 3" xfId="1936" xr:uid="{00000000-0005-0000-0000-00008F070000}"/>
    <cellStyle name="Sledovaný hypertextový odkaz" xfId="1937" xr:uid="{00000000-0005-0000-0000-000090070000}"/>
    <cellStyle name="Standard_Tabelle1" xfId="1938" xr:uid="{00000000-0005-0000-0000-000091070000}"/>
    <cellStyle name="Texto de Aviso 2" xfId="1939" xr:uid="{00000000-0005-0000-0000-000092070000}"/>
    <cellStyle name="Texto de Aviso 2 2" xfId="1940" xr:uid="{00000000-0005-0000-0000-000093070000}"/>
    <cellStyle name="Texto de Aviso 2 2 2" xfId="1941" xr:uid="{00000000-0005-0000-0000-000094070000}"/>
    <cellStyle name="Texto de Aviso 2 3" xfId="1942" xr:uid="{00000000-0005-0000-0000-000095070000}"/>
    <cellStyle name="Texto de Aviso 3" xfId="1943" xr:uid="{00000000-0005-0000-0000-000096070000}"/>
    <cellStyle name="Texto de Aviso 3 2" xfId="1944" xr:uid="{00000000-0005-0000-0000-000097070000}"/>
    <cellStyle name="Texto de Aviso 4" xfId="1945" xr:uid="{00000000-0005-0000-0000-000098070000}"/>
    <cellStyle name="Texto de Aviso 4 2" xfId="1946" xr:uid="{00000000-0005-0000-0000-000099070000}"/>
    <cellStyle name="Texto de Aviso 5" xfId="1947" xr:uid="{00000000-0005-0000-0000-00009A070000}"/>
    <cellStyle name="Texto de Aviso 6" xfId="1948" xr:uid="{00000000-0005-0000-0000-00009B070000}"/>
    <cellStyle name="Texto Explicativo 2" xfId="1949" xr:uid="{00000000-0005-0000-0000-00009C070000}"/>
    <cellStyle name="Texto Explicativo 2 2" xfId="1950" xr:uid="{00000000-0005-0000-0000-00009D070000}"/>
    <cellStyle name="Texto Explicativo 2 3" xfId="1951" xr:uid="{00000000-0005-0000-0000-00009E070000}"/>
    <cellStyle name="Texto Explicativo 3" xfId="1952" xr:uid="{00000000-0005-0000-0000-00009F070000}"/>
    <cellStyle name="Texto Explicativo 4" xfId="1953" xr:uid="{00000000-0005-0000-0000-0000A0070000}"/>
    <cellStyle name="Texto Explicativo 5" xfId="1954" xr:uid="{00000000-0005-0000-0000-0000A1070000}"/>
    <cellStyle name="Title" xfId="1955" xr:uid="{00000000-0005-0000-0000-0000A2070000}"/>
    <cellStyle name="Title 2" xfId="1956" xr:uid="{00000000-0005-0000-0000-0000A3070000}"/>
    <cellStyle name="Title 3" xfId="1957" xr:uid="{00000000-0005-0000-0000-0000A4070000}"/>
    <cellStyle name="Título 1 2" xfId="1958" xr:uid="{00000000-0005-0000-0000-0000A5070000}"/>
    <cellStyle name="Título 1 2 2" xfId="1959" xr:uid="{00000000-0005-0000-0000-0000A6070000}"/>
    <cellStyle name="Título 1 2 2 2" xfId="1960" xr:uid="{00000000-0005-0000-0000-0000A7070000}"/>
    <cellStyle name="Título 1 2 3" xfId="1961" xr:uid="{00000000-0005-0000-0000-0000A8070000}"/>
    <cellStyle name="Título 1 2_Entradas" xfId="1962" xr:uid="{00000000-0005-0000-0000-0000A9070000}"/>
    <cellStyle name="Título 1 3" xfId="1963" xr:uid="{00000000-0005-0000-0000-0000AA070000}"/>
    <cellStyle name="Título 1 3 2" xfId="1964" xr:uid="{00000000-0005-0000-0000-0000AB070000}"/>
    <cellStyle name="Título 1 4" xfId="1965" xr:uid="{00000000-0005-0000-0000-0000AC070000}"/>
    <cellStyle name="Título 1 4 2" xfId="1966" xr:uid="{00000000-0005-0000-0000-0000AD070000}"/>
    <cellStyle name="Título 1 5" xfId="1967" xr:uid="{00000000-0005-0000-0000-0000AE070000}"/>
    <cellStyle name="Título 1 5 2" xfId="1968" xr:uid="{00000000-0005-0000-0000-0000AF070000}"/>
    <cellStyle name="Título 1 6" xfId="1969" xr:uid="{00000000-0005-0000-0000-0000B0070000}"/>
    <cellStyle name="Título 1 7" xfId="1970" xr:uid="{00000000-0005-0000-0000-0000B1070000}"/>
    <cellStyle name="Título 1 8" xfId="1971" xr:uid="{00000000-0005-0000-0000-0000B2070000}"/>
    <cellStyle name="Título 10" xfId="1972" xr:uid="{00000000-0005-0000-0000-0000B3070000}"/>
    <cellStyle name="Título 2 2" xfId="1973" xr:uid="{00000000-0005-0000-0000-0000B4070000}"/>
    <cellStyle name="Título 2 2 2" xfId="1974" xr:uid="{00000000-0005-0000-0000-0000B5070000}"/>
    <cellStyle name="Título 2 2 2 2" xfId="1975" xr:uid="{00000000-0005-0000-0000-0000B6070000}"/>
    <cellStyle name="Título 2 2 3" xfId="1976" xr:uid="{00000000-0005-0000-0000-0000B7070000}"/>
    <cellStyle name="Título 2 2_Entradas" xfId="1977" xr:uid="{00000000-0005-0000-0000-0000B8070000}"/>
    <cellStyle name="Título 2 3" xfId="1978" xr:uid="{00000000-0005-0000-0000-0000B9070000}"/>
    <cellStyle name="Título 2 3 2" xfId="1979" xr:uid="{00000000-0005-0000-0000-0000BA070000}"/>
    <cellStyle name="Título 2 4" xfId="1980" xr:uid="{00000000-0005-0000-0000-0000BB070000}"/>
    <cellStyle name="Título 2 4 2" xfId="1981" xr:uid="{00000000-0005-0000-0000-0000BC070000}"/>
    <cellStyle name="Título 2 5" xfId="1982" xr:uid="{00000000-0005-0000-0000-0000BD070000}"/>
    <cellStyle name="Título 2 5 2" xfId="1983" xr:uid="{00000000-0005-0000-0000-0000BE070000}"/>
    <cellStyle name="Título 2 6" xfId="1984" xr:uid="{00000000-0005-0000-0000-0000BF070000}"/>
    <cellStyle name="Título 2 7" xfId="1985" xr:uid="{00000000-0005-0000-0000-0000C0070000}"/>
    <cellStyle name="Título 2 8" xfId="1986" xr:uid="{00000000-0005-0000-0000-0000C1070000}"/>
    <cellStyle name="Título 3 2" xfId="1987" xr:uid="{00000000-0005-0000-0000-0000C2070000}"/>
    <cellStyle name="Título 3 2 2" xfId="1988" xr:uid="{00000000-0005-0000-0000-0000C3070000}"/>
    <cellStyle name="Título 3 2 2 2" xfId="1989" xr:uid="{00000000-0005-0000-0000-0000C4070000}"/>
    <cellStyle name="Título 3 2 3" xfId="1990" xr:uid="{00000000-0005-0000-0000-0000C5070000}"/>
    <cellStyle name="Título 3 2_Entradas" xfId="1991" xr:uid="{00000000-0005-0000-0000-0000C6070000}"/>
    <cellStyle name="Título 3 3" xfId="1992" xr:uid="{00000000-0005-0000-0000-0000C7070000}"/>
    <cellStyle name="Título 3 3 2" xfId="1993" xr:uid="{00000000-0005-0000-0000-0000C8070000}"/>
    <cellStyle name="Título 3 4" xfId="1994" xr:uid="{00000000-0005-0000-0000-0000C9070000}"/>
    <cellStyle name="Título 3 4 2" xfId="1995" xr:uid="{00000000-0005-0000-0000-0000CA070000}"/>
    <cellStyle name="Título 3 5" xfId="1996" xr:uid="{00000000-0005-0000-0000-0000CB070000}"/>
    <cellStyle name="Título 3 5 2" xfId="1997" xr:uid="{00000000-0005-0000-0000-0000CC070000}"/>
    <cellStyle name="Título 3 6" xfId="1998" xr:uid="{00000000-0005-0000-0000-0000CD070000}"/>
    <cellStyle name="Título 3 7" xfId="1999" xr:uid="{00000000-0005-0000-0000-0000CE070000}"/>
    <cellStyle name="Título 3 8" xfId="2000" xr:uid="{00000000-0005-0000-0000-0000CF070000}"/>
    <cellStyle name="Título 4 2" xfId="2001" xr:uid="{00000000-0005-0000-0000-0000D0070000}"/>
    <cellStyle name="Título 4 2 2" xfId="2002" xr:uid="{00000000-0005-0000-0000-0000D1070000}"/>
    <cellStyle name="Título 4 2 3" xfId="2003" xr:uid="{00000000-0005-0000-0000-0000D2070000}"/>
    <cellStyle name="Título 4 3" xfId="2004" xr:uid="{00000000-0005-0000-0000-0000D3070000}"/>
    <cellStyle name="Título 4 3 2" xfId="2005" xr:uid="{00000000-0005-0000-0000-0000D4070000}"/>
    <cellStyle name="Título 4 4" xfId="2006" xr:uid="{00000000-0005-0000-0000-0000D5070000}"/>
    <cellStyle name="Título 4 4 2" xfId="2007" xr:uid="{00000000-0005-0000-0000-0000D6070000}"/>
    <cellStyle name="Título 4 5" xfId="2008" xr:uid="{00000000-0005-0000-0000-0000D7070000}"/>
    <cellStyle name="Título 4 5 2" xfId="2009" xr:uid="{00000000-0005-0000-0000-0000D8070000}"/>
    <cellStyle name="Título 4 6" xfId="2010" xr:uid="{00000000-0005-0000-0000-0000D9070000}"/>
    <cellStyle name="Título 5" xfId="2011" xr:uid="{00000000-0005-0000-0000-0000DA070000}"/>
    <cellStyle name="Título 5 2" xfId="2012" xr:uid="{00000000-0005-0000-0000-0000DB070000}"/>
    <cellStyle name="Título 5 3" xfId="2013" xr:uid="{00000000-0005-0000-0000-0000DC070000}"/>
    <cellStyle name="Título 6" xfId="2014" xr:uid="{00000000-0005-0000-0000-0000DD070000}"/>
    <cellStyle name="Título 6 2" xfId="2015" xr:uid="{00000000-0005-0000-0000-0000DE070000}"/>
    <cellStyle name="Título 7" xfId="2016" xr:uid="{00000000-0005-0000-0000-0000DF070000}"/>
    <cellStyle name="Título 8" xfId="2017" xr:uid="{00000000-0005-0000-0000-0000E0070000}"/>
    <cellStyle name="Título 9" xfId="2018" xr:uid="{00000000-0005-0000-0000-0000E1070000}"/>
    <cellStyle name="Total 2" xfId="2019" xr:uid="{00000000-0005-0000-0000-0000E2070000}"/>
    <cellStyle name="Total 2 10" xfId="2020" xr:uid="{00000000-0005-0000-0000-0000E3070000}"/>
    <cellStyle name="Total 2 2" xfId="2021" xr:uid="{00000000-0005-0000-0000-0000E4070000}"/>
    <cellStyle name="Total 2 2 2" xfId="2022" xr:uid="{00000000-0005-0000-0000-0000E5070000}"/>
    <cellStyle name="Total 2 2 3" xfId="2023" xr:uid="{00000000-0005-0000-0000-0000E6070000}"/>
    <cellStyle name="Total 2 2 4" xfId="2024" xr:uid="{00000000-0005-0000-0000-0000E7070000}"/>
    <cellStyle name="Total 2 2 5" xfId="2025" xr:uid="{00000000-0005-0000-0000-0000E8070000}"/>
    <cellStyle name="Total 2 2 6" xfId="2026" xr:uid="{00000000-0005-0000-0000-0000E9070000}"/>
    <cellStyle name="Total 2 3" xfId="2027" xr:uid="{00000000-0005-0000-0000-0000EA070000}"/>
    <cellStyle name="Total 2 3 2" xfId="2028" xr:uid="{00000000-0005-0000-0000-0000EB070000}"/>
    <cellStyle name="Total 2 4" xfId="2029" xr:uid="{00000000-0005-0000-0000-0000EC070000}"/>
    <cellStyle name="Total 2 5" xfId="2030" xr:uid="{00000000-0005-0000-0000-0000ED070000}"/>
    <cellStyle name="Total 2 6" xfId="2031" xr:uid="{00000000-0005-0000-0000-0000EE070000}"/>
    <cellStyle name="Total 2 7" xfId="2032" xr:uid="{00000000-0005-0000-0000-0000EF070000}"/>
    <cellStyle name="Total 2 8" xfId="2033" xr:uid="{00000000-0005-0000-0000-0000F0070000}"/>
    <cellStyle name="Total 2 9" xfId="2034" xr:uid="{00000000-0005-0000-0000-0000F1070000}"/>
    <cellStyle name="Total 2_ALM" xfId="2035" xr:uid="{00000000-0005-0000-0000-0000F2070000}"/>
    <cellStyle name="Total 3" xfId="2036" xr:uid="{00000000-0005-0000-0000-0000F3070000}"/>
    <cellStyle name="Total 3 10" xfId="2037" xr:uid="{00000000-0005-0000-0000-0000F4070000}"/>
    <cellStyle name="Total 3 2" xfId="2038" xr:uid="{00000000-0005-0000-0000-0000F5070000}"/>
    <cellStyle name="Total 3 2 2" xfId="2039" xr:uid="{00000000-0005-0000-0000-0000F6070000}"/>
    <cellStyle name="Total 3 2 3" xfId="2040" xr:uid="{00000000-0005-0000-0000-0000F7070000}"/>
    <cellStyle name="Total 3 2 4" xfId="2041" xr:uid="{00000000-0005-0000-0000-0000F8070000}"/>
    <cellStyle name="Total 3 2 5" xfId="2042" xr:uid="{00000000-0005-0000-0000-0000F9070000}"/>
    <cellStyle name="Total 3 2 6" xfId="2043" xr:uid="{00000000-0005-0000-0000-0000FA070000}"/>
    <cellStyle name="Total 3 3" xfId="2044" xr:uid="{00000000-0005-0000-0000-0000FB070000}"/>
    <cellStyle name="Total 3 4" xfId="2045" xr:uid="{00000000-0005-0000-0000-0000FC070000}"/>
    <cellStyle name="Total 3 5" xfId="2046" xr:uid="{00000000-0005-0000-0000-0000FD070000}"/>
    <cellStyle name="Total 3 6" xfId="2047" xr:uid="{00000000-0005-0000-0000-0000FE070000}"/>
    <cellStyle name="Total 3 7" xfId="2048" xr:uid="{00000000-0005-0000-0000-0000FF070000}"/>
    <cellStyle name="Total 3 8" xfId="2049" xr:uid="{00000000-0005-0000-0000-000000080000}"/>
    <cellStyle name="Total 3 9" xfId="2050" xr:uid="{00000000-0005-0000-0000-000001080000}"/>
    <cellStyle name="Total 3_ALM" xfId="2051" xr:uid="{00000000-0005-0000-0000-000002080000}"/>
    <cellStyle name="Total 4" xfId="2052" xr:uid="{00000000-0005-0000-0000-000003080000}"/>
    <cellStyle name="Total 4 2" xfId="2053" xr:uid="{00000000-0005-0000-0000-000004080000}"/>
    <cellStyle name="Total 5" xfId="2054" xr:uid="{00000000-0005-0000-0000-000005080000}"/>
    <cellStyle name="Total 5 2" xfId="2055" xr:uid="{00000000-0005-0000-0000-000006080000}"/>
    <cellStyle name="Total 6" xfId="2056" xr:uid="{00000000-0005-0000-0000-000007080000}"/>
    <cellStyle name="Total 7" xfId="2057" xr:uid="{00000000-0005-0000-0000-000008080000}"/>
    <cellStyle name="Total 8" xfId="2058" xr:uid="{00000000-0005-0000-0000-000009080000}"/>
    <cellStyle name="Vírgul - Estilo1" xfId="2059" xr:uid="{00000000-0005-0000-0000-00000A080000}"/>
    <cellStyle name="Vírgula" xfId="1" builtinId="3"/>
    <cellStyle name="Vírgula 10" xfId="2060" xr:uid="{00000000-0005-0000-0000-00000C080000}"/>
    <cellStyle name="Vírgula 11" xfId="2061" xr:uid="{00000000-0005-0000-0000-00000D080000}"/>
    <cellStyle name="Vírgula 12" xfId="2062" xr:uid="{00000000-0005-0000-0000-00000E080000}"/>
    <cellStyle name="Vírgula 2" xfId="2063" xr:uid="{00000000-0005-0000-0000-00000F080000}"/>
    <cellStyle name="Vírgula 2 2" xfId="2064" xr:uid="{00000000-0005-0000-0000-000010080000}"/>
    <cellStyle name="Vírgula 2 2 2" xfId="2065" xr:uid="{00000000-0005-0000-0000-000011080000}"/>
    <cellStyle name="Vírgula 2 2 3" xfId="2066" xr:uid="{00000000-0005-0000-0000-000012080000}"/>
    <cellStyle name="Vírgula 2 2 4" xfId="2067" xr:uid="{00000000-0005-0000-0000-000013080000}"/>
    <cellStyle name="Vírgula 2 3" xfId="2068" xr:uid="{00000000-0005-0000-0000-000014080000}"/>
    <cellStyle name="Vírgula 2 4" xfId="2069" xr:uid="{00000000-0005-0000-0000-000015080000}"/>
    <cellStyle name="Vírgula 2 5" xfId="2070" xr:uid="{00000000-0005-0000-0000-000016080000}"/>
    <cellStyle name="Vírgula 3" xfId="2071" xr:uid="{00000000-0005-0000-0000-000017080000}"/>
    <cellStyle name="Vírgula 3 2" xfId="2072" xr:uid="{00000000-0005-0000-0000-000018080000}"/>
    <cellStyle name="Vírgula 3 2 2" xfId="2073" xr:uid="{00000000-0005-0000-0000-000019080000}"/>
    <cellStyle name="Vírgula 3 2 3" xfId="2074" xr:uid="{00000000-0005-0000-0000-00001A080000}"/>
    <cellStyle name="Vírgula 3 2 4" xfId="2075" xr:uid="{00000000-0005-0000-0000-00001B080000}"/>
    <cellStyle name="Vírgula 3 3" xfId="2076" xr:uid="{00000000-0005-0000-0000-00001C080000}"/>
    <cellStyle name="Vírgula 3 4" xfId="2077" xr:uid="{00000000-0005-0000-0000-00001D080000}"/>
    <cellStyle name="Vírgula 3 4 2" xfId="2078" xr:uid="{00000000-0005-0000-0000-00001E080000}"/>
    <cellStyle name="Vírgula 3 4 3" xfId="2079" xr:uid="{00000000-0005-0000-0000-00001F080000}"/>
    <cellStyle name="Vírgula 3 5" xfId="2080" xr:uid="{00000000-0005-0000-0000-000020080000}"/>
    <cellStyle name="Vírgula 3 6" xfId="2081" xr:uid="{00000000-0005-0000-0000-000021080000}"/>
    <cellStyle name="Vírgula 4" xfId="2082" xr:uid="{00000000-0005-0000-0000-000022080000}"/>
    <cellStyle name="Vírgula 4 2" xfId="2083" xr:uid="{00000000-0005-0000-0000-000023080000}"/>
    <cellStyle name="Vírgula 4 3" xfId="2084" xr:uid="{00000000-0005-0000-0000-000024080000}"/>
    <cellStyle name="Vírgula 5" xfId="2085" xr:uid="{00000000-0005-0000-0000-000025080000}"/>
    <cellStyle name="Vírgula 5 2" xfId="2086" xr:uid="{00000000-0005-0000-0000-000026080000}"/>
    <cellStyle name="Vírgula 5 2 2" xfId="2087" xr:uid="{00000000-0005-0000-0000-000027080000}"/>
    <cellStyle name="Vírgula 5 2 3" xfId="2088" xr:uid="{00000000-0005-0000-0000-000028080000}"/>
    <cellStyle name="Vírgula 5 3" xfId="2089" xr:uid="{00000000-0005-0000-0000-000029080000}"/>
    <cellStyle name="Vírgula 5 4" xfId="2090" xr:uid="{00000000-0005-0000-0000-00002A080000}"/>
    <cellStyle name="Vírgula 5 5" xfId="2091" xr:uid="{00000000-0005-0000-0000-00002B080000}"/>
    <cellStyle name="Vírgula 6" xfId="2092" xr:uid="{00000000-0005-0000-0000-00002C080000}"/>
    <cellStyle name="Vírgula 6 2" xfId="2093" xr:uid="{00000000-0005-0000-0000-00002D080000}"/>
    <cellStyle name="Vírgula 7" xfId="2094" xr:uid="{00000000-0005-0000-0000-00002E080000}"/>
    <cellStyle name="Vírgula 7 2" xfId="2095" xr:uid="{00000000-0005-0000-0000-00002F080000}"/>
    <cellStyle name="Vírgula 7 3" xfId="2096" xr:uid="{00000000-0005-0000-0000-000030080000}"/>
    <cellStyle name="Vírgula 8" xfId="2097" xr:uid="{00000000-0005-0000-0000-000031080000}"/>
    <cellStyle name="Vírgula 9" xfId="2098" xr:uid="{00000000-0005-0000-0000-000032080000}"/>
    <cellStyle name="Vírgula0" xfId="2099" xr:uid="{00000000-0005-0000-0000-000033080000}"/>
    <cellStyle name="Vírgula0 2" xfId="2100" xr:uid="{00000000-0005-0000-0000-000034080000}"/>
    <cellStyle name="Warning Text" xfId="2101" xr:uid="{00000000-0005-0000-0000-000035080000}"/>
    <cellStyle name="Warning Text 2" xfId="2102" xr:uid="{00000000-0005-0000-0000-000036080000}"/>
    <cellStyle name="Warning Text 3" xfId="2103" xr:uid="{00000000-0005-0000-0000-000037080000}"/>
  </cellStyles>
  <dxfs count="0"/>
  <tableStyles count="0" defaultTableStyle="TableStyleMedium2" defaultPivotStyle="PivotStyleLight16"/>
  <colors>
    <mruColors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1F6AA3E9-0BA0-4AE0-B119-D69588CC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984751" cy="90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34</xdr:col>
      <xdr:colOff>36219</xdr:colOff>
      <xdr:row>0</xdr:row>
      <xdr:rowOff>666749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584CEE8-64BD-41B9-ACB4-2C00F74E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4113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24983</xdr:colOff>
      <xdr:row>0</xdr:row>
      <xdr:rowOff>600075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5CC7F45-9463-475A-8092-9154822B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444E665-081B-41B2-95A5-191310F2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3802592</xdr:colOff>
      <xdr:row>0</xdr:row>
      <xdr:rowOff>600486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1965DB4-7F68-4897-AAE6-8ED552ED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504826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207FBB-1C56-4547-B921-095CFC7A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9850" y="0"/>
          <a:ext cx="4962526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33"/>
  </sheetPr>
  <dimension ref="A1:B19"/>
  <sheetViews>
    <sheetView showGridLines="0" showRowColHeaders="0" tabSelected="1" zoomScaleNormal="100" workbookViewId="0">
      <selection activeCell="B4" sqref="B4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0</v>
      </c>
    </row>
    <row r="5" spans="1:2" ht="20">
      <c r="A5" s="1"/>
      <c r="B5" s="303" t="s">
        <v>323</v>
      </c>
    </row>
    <row r="6" spans="1:2" ht="20">
      <c r="A6" s="1"/>
      <c r="B6" s="304"/>
    </row>
    <row r="7" spans="1:2" ht="20">
      <c r="A7" s="1"/>
      <c r="B7" s="305" t="s">
        <v>1</v>
      </c>
    </row>
    <row r="8" spans="1:2" ht="20">
      <c r="A8" s="1"/>
      <c r="B8" s="305"/>
    </row>
    <row r="9" spans="1:2" ht="20">
      <c r="A9" s="1"/>
      <c r="B9" s="305" t="s">
        <v>2</v>
      </c>
    </row>
    <row r="10" spans="1:2" ht="20">
      <c r="A10" s="1"/>
      <c r="B10" s="305"/>
    </row>
    <row r="11" spans="1:2" ht="20">
      <c r="A11" s="1"/>
      <c r="B11" s="305" t="s">
        <v>3</v>
      </c>
    </row>
    <row r="12" spans="1:2" ht="20">
      <c r="A12" s="1"/>
      <c r="B12" s="305"/>
    </row>
    <row r="13" spans="1:2" ht="20">
      <c r="A13" s="1"/>
      <c r="B13" s="305" t="s">
        <v>4</v>
      </c>
    </row>
    <row r="14" spans="1:2" ht="20">
      <c r="A14" s="1"/>
      <c r="B14" s="305"/>
    </row>
    <row r="15" spans="1:2" ht="20">
      <c r="A15" s="1"/>
      <c r="B15" s="305" t="s">
        <v>5</v>
      </c>
    </row>
    <row r="16" spans="1:2" ht="20">
      <c r="A16" s="1"/>
      <c r="B16" s="305"/>
    </row>
    <row r="17" spans="1:2" ht="20">
      <c r="A17" s="1"/>
      <c r="B17" s="305" t="s">
        <v>303</v>
      </c>
    </row>
    <row r="18" spans="1:2" ht="9" customHeight="1">
      <c r="A18" s="1"/>
    </row>
    <row r="19" spans="1:2" ht="20"/>
  </sheetData>
  <hyperlinks>
    <hyperlink ref="B7" location="Indicadores!A1" display="1 - Indicadores" xr:uid="{00000000-0004-0000-0000-000000000000}"/>
    <hyperlink ref="B9" location="DRE!A1" display="2 - Demonstração de Resultado" xr:uid="{00000000-0004-0000-0000-000001000000}"/>
    <hyperlink ref="B11" location="BP!A1" display="4 - Balanço Patrimonial" xr:uid="{00000000-0004-0000-0000-000002000000}"/>
    <hyperlink ref="B13" location="'Carteira de Crédito e Repasses'!A1" display="5 - Carteira de Crédito e Repasses Interfinanceiros" xr:uid="{00000000-0004-0000-0000-000003000000}"/>
    <hyperlink ref="B15" location="'Remuneração Acionista'!A1" display="5 - Remuneração Acionista" xr:uid="{00000000-0004-0000-0000-000004000000}"/>
    <hyperlink ref="B17" location="'Séries Descontinuadas'!A1" display="6 - Séries Descontinuadas" xr:uid="{57BAF5B1-B47A-430F-B169-0F907A2CFE84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3643-D6F7-4266-BF79-038EAAC15A09}">
  <sheetPr>
    <tabColor theme="0" tint="-0.14999847407452621"/>
    <pageSetUpPr fitToPage="1"/>
  </sheetPr>
  <dimension ref="A1:CU86"/>
  <sheetViews>
    <sheetView showGridLines="0" zoomScaleNormal="100" workbookViewId="0">
      <pane xSplit="2" ySplit="3" topLeftCell="CJ4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81640625" style="114" hidden="1" customWidth="1"/>
    <col min="5" max="34" width="10.54296875" style="114" hidden="1" customWidth="1"/>
    <col min="35" max="69" width="10.54296875" style="114" customWidth="1"/>
    <col min="70" max="79" width="10.81640625" style="114" customWidth="1"/>
    <col min="80" max="81" width="10.81640625" style="232" customWidth="1"/>
    <col min="82" max="82" width="13.1796875" style="232" customWidth="1"/>
    <col min="83" max="83" width="10.81640625" style="114" customWidth="1"/>
    <col min="84" max="89" width="10.81640625" style="232" customWidth="1"/>
    <col min="90" max="93" width="9.54296875" style="232" bestFit="1" customWidth="1"/>
    <col min="94" max="94" width="10.1796875" style="232" customWidth="1"/>
    <col min="95" max="95" width="10.54296875" style="232" customWidth="1"/>
    <col min="96" max="96" width="0" style="114" hidden="1" customWidth="1"/>
    <col min="97" max="97" width="10.81640625" style="114" hidden="1" customWidth="1"/>
    <col min="98" max="99" width="0" style="114" hidden="1" customWidth="1"/>
    <col min="100" max="16384" width="10" style="114" hidden="1"/>
  </cols>
  <sheetData>
    <row r="1" spans="1:95" s="21" customFormat="1" ht="64.5" customHeight="1">
      <c r="BA1" s="97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Q1" s="98"/>
      <c r="BR1" s="10"/>
      <c r="BV1" s="10"/>
      <c r="BW1" s="10"/>
      <c r="BX1" s="10"/>
      <c r="CB1" s="225"/>
      <c r="CC1" s="225"/>
      <c r="CD1" s="10"/>
      <c r="CF1" s="225"/>
      <c r="CG1" s="10"/>
      <c r="CH1" s="10"/>
      <c r="CI1" s="10"/>
      <c r="CJ1" s="225"/>
      <c r="CK1" s="10"/>
      <c r="CL1" s="10"/>
      <c r="CM1" s="10"/>
      <c r="CN1" s="10"/>
      <c r="CQ1" s="10" t="s">
        <v>116</v>
      </c>
    </row>
    <row r="2" spans="1:95" s="100" customFormat="1" ht="15" customHeight="1">
      <c r="A2" s="99"/>
      <c r="B2" s="328" t="s">
        <v>117</v>
      </c>
      <c r="C2" s="332" t="s">
        <v>118</v>
      </c>
      <c r="D2" s="331">
        <v>2002</v>
      </c>
      <c r="E2" s="328">
        <v>2002</v>
      </c>
      <c r="F2" s="328"/>
      <c r="G2" s="332"/>
      <c r="H2" s="331">
        <v>2003</v>
      </c>
      <c r="I2" s="328">
        <v>2003</v>
      </c>
      <c r="J2" s="328"/>
      <c r="K2" s="332"/>
      <c r="L2" s="331">
        <v>2004</v>
      </c>
      <c r="M2" s="328">
        <v>2004</v>
      </c>
      <c r="N2" s="328"/>
      <c r="O2" s="332"/>
      <c r="P2" s="331">
        <v>2005</v>
      </c>
      <c r="Q2" s="328">
        <v>2005</v>
      </c>
      <c r="R2" s="328"/>
      <c r="S2" s="332"/>
      <c r="T2" s="331">
        <v>2006</v>
      </c>
      <c r="U2" s="328">
        <v>2006</v>
      </c>
      <c r="V2" s="328"/>
      <c r="W2" s="332"/>
      <c r="X2" s="331">
        <v>2007</v>
      </c>
      <c r="Y2" s="328">
        <v>2007</v>
      </c>
      <c r="Z2" s="328"/>
      <c r="AA2" s="332"/>
      <c r="AB2" s="331">
        <v>2008</v>
      </c>
      <c r="AC2" s="328">
        <v>2008</v>
      </c>
      <c r="AD2" s="328"/>
      <c r="AE2" s="332"/>
      <c r="AF2" s="293">
        <v>2009</v>
      </c>
      <c r="AG2" s="291">
        <v>2009</v>
      </c>
      <c r="AH2" s="291"/>
      <c r="AI2" s="292">
        <v>2009</v>
      </c>
      <c r="AJ2" s="331">
        <v>2010</v>
      </c>
      <c r="AK2" s="328">
        <v>2010</v>
      </c>
      <c r="AL2" s="328"/>
      <c r="AM2" s="332"/>
      <c r="AN2" s="331">
        <v>2011</v>
      </c>
      <c r="AO2" s="328">
        <v>2011</v>
      </c>
      <c r="AP2" s="328"/>
      <c r="AQ2" s="332"/>
      <c r="AR2" s="331">
        <v>2012</v>
      </c>
      <c r="AS2" s="328">
        <v>2012</v>
      </c>
      <c r="AT2" s="328"/>
      <c r="AU2" s="332"/>
      <c r="AV2" s="331">
        <v>2013</v>
      </c>
      <c r="AW2" s="328">
        <v>2013</v>
      </c>
      <c r="AX2" s="328"/>
      <c r="AY2" s="332"/>
      <c r="AZ2" s="331">
        <v>2014</v>
      </c>
      <c r="BA2" s="328">
        <v>2014</v>
      </c>
      <c r="BB2" s="328"/>
      <c r="BC2" s="332"/>
      <c r="BD2" s="331">
        <v>2015</v>
      </c>
      <c r="BE2" s="328">
        <v>2015</v>
      </c>
      <c r="BF2" s="328"/>
      <c r="BG2" s="332"/>
      <c r="BH2" s="331">
        <v>2016</v>
      </c>
      <c r="BI2" s="328"/>
      <c r="BJ2" s="328"/>
      <c r="BK2" s="332"/>
      <c r="BL2" s="331">
        <v>2017</v>
      </c>
      <c r="BM2" s="328"/>
      <c r="BN2" s="328"/>
      <c r="BO2" s="332"/>
      <c r="BP2" s="331">
        <v>2018</v>
      </c>
      <c r="BQ2" s="328"/>
      <c r="BR2" s="328"/>
      <c r="BS2" s="333"/>
      <c r="BT2" s="328">
        <v>2019</v>
      </c>
      <c r="BU2" s="328"/>
      <c r="BV2" s="328"/>
      <c r="BW2" s="333"/>
      <c r="BX2" s="334">
        <v>2020</v>
      </c>
      <c r="BY2" s="334"/>
      <c r="BZ2" s="334"/>
      <c r="CA2" s="335"/>
      <c r="CB2" s="329">
        <v>2021</v>
      </c>
      <c r="CC2" s="330"/>
      <c r="CD2" s="330"/>
      <c r="CE2" s="330"/>
      <c r="CF2" s="329">
        <v>2022</v>
      </c>
      <c r="CG2" s="330"/>
      <c r="CH2" s="330"/>
      <c r="CI2" s="330"/>
      <c r="CJ2" s="329">
        <v>2023</v>
      </c>
      <c r="CK2" s="330"/>
      <c r="CL2" s="330"/>
      <c r="CM2" s="330"/>
      <c r="CN2" s="329">
        <v>2024</v>
      </c>
      <c r="CO2" s="330"/>
      <c r="CP2" s="330"/>
      <c r="CQ2" s="330"/>
    </row>
    <row r="3" spans="1:95" s="100" customFormat="1" ht="15" customHeight="1">
      <c r="A3" s="99"/>
      <c r="B3" s="328"/>
      <c r="C3" s="332"/>
      <c r="D3" s="101" t="s">
        <v>119</v>
      </c>
      <c r="E3" s="101" t="s">
        <v>120</v>
      </c>
      <c r="F3" s="101" t="s">
        <v>121</v>
      </c>
      <c r="G3" s="102" t="s">
        <v>122</v>
      </c>
      <c r="H3" s="101" t="s">
        <v>119</v>
      </c>
      <c r="I3" s="101" t="s">
        <v>120</v>
      </c>
      <c r="J3" s="101" t="s">
        <v>121</v>
      </c>
      <c r="K3" s="102" t="s">
        <v>122</v>
      </c>
      <c r="L3" s="101" t="s">
        <v>119</v>
      </c>
      <c r="M3" s="101" t="s">
        <v>120</v>
      </c>
      <c r="N3" s="101" t="s">
        <v>121</v>
      </c>
      <c r="O3" s="102" t="s">
        <v>122</v>
      </c>
      <c r="P3" s="101" t="s">
        <v>119</v>
      </c>
      <c r="Q3" s="101" t="s">
        <v>120</v>
      </c>
      <c r="R3" s="101" t="s">
        <v>121</v>
      </c>
      <c r="S3" s="102" t="s">
        <v>122</v>
      </c>
      <c r="T3" s="101" t="s">
        <v>119</v>
      </c>
      <c r="U3" s="101" t="s">
        <v>120</v>
      </c>
      <c r="V3" s="101" t="s">
        <v>121</v>
      </c>
      <c r="W3" s="102" t="s">
        <v>122</v>
      </c>
      <c r="X3" s="101" t="s">
        <v>119</v>
      </c>
      <c r="Y3" s="101" t="s">
        <v>120</v>
      </c>
      <c r="Z3" s="101" t="s">
        <v>121</v>
      </c>
      <c r="AA3" s="102" t="s">
        <v>122</v>
      </c>
      <c r="AB3" s="101" t="s">
        <v>119</v>
      </c>
      <c r="AC3" s="101" t="s">
        <v>120</v>
      </c>
      <c r="AD3" s="101" t="s">
        <v>121</v>
      </c>
      <c r="AE3" s="102" t="s">
        <v>122</v>
      </c>
      <c r="AF3" s="101" t="s">
        <v>119</v>
      </c>
      <c r="AG3" s="101" t="s">
        <v>120</v>
      </c>
      <c r="AH3" s="101" t="s">
        <v>121</v>
      </c>
      <c r="AI3" s="102" t="s">
        <v>122</v>
      </c>
      <c r="AJ3" s="101" t="s">
        <v>119</v>
      </c>
      <c r="AK3" s="101" t="s">
        <v>120</v>
      </c>
      <c r="AL3" s="101" t="s">
        <v>121</v>
      </c>
      <c r="AM3" s="102" t="s">
        <v>122</v>
      </c>
      <c r="AN3" s="101" t="s">
        <v>119</v>
      </c>
      <c r="AO3" s="101" t="s">
        <v>120</v>
      </c>
      <c r="AP3" s="101" t="s">
        <v>121</v>
      </c>
      <c r="AQ3" s="102" t="s">
        <v>122</v>
      </c>
      <c r="AR3" s="101" t="s">
        <v>119</v>
      </c>
      <c r="AS3" s="101" t="s">
        <v>120</v>
      </c>
      <c r="AT3" s="101" t="s">
        <v>121</v>
      </c>
      <c r="AU3" s="102" t="s">
        <v>122</v>
      </c>
      <c r="AV3" s="101" t="s">
        <v>119</v>
      </c>
      <c r="AW3" s="101" t="s">
        <v>120</v>
      </c>
      <c r="AX3" s="101" t="s">
        <v>121</v>
      </c>
      <c r="AY3" s="102" t="s">
        <v>122</v>
      </c>
      <c r="AZ3" s="101" t="s">
        <v>119</v>
      </c>
      <c r="BA3" s="101" t="s">
        <v>120</v>
      </c>
      <c r="BB3" s="101" t="s">
        <v>121</v>
      </c>
      <c r="BC3" s="102" t="s">
        <v>122</v>
      </c>
      <c r="BD3" s="101" t="s">
        <v>119</v>
      </c>
      <c r="BE3" s="101" t="s">
        <v>120</v>
      </c>
      <c r="BF3" s="101" t="s">
        <v>121</v>
      </c>
      <c r="BG3" s="102" t="s">
        <v>122</v>
      </c>
      <c r="BH3" s="101" t="s">
        <v>119</v>
      </c>
      <c r="BI3" s="101" t="s">
        <v>120</v>
      </c>
      <c r="BJ3" s="101" t="s">
        <v>121</v>
      </c>
      <c r="BK3" s="102" t="s">
        <v>122</v>
      </c>
      <c r="BL3" s="101" t="s">
        <v>119</v>
      </c>
      <c r="BM3" s="101" t="s">
        <v>120</v>
      </c>
      <c r="BN3" s="101" t="s">
        <v>121</v>
      </c>
      <c r="BO3" s="102" t="s">
        <v>122</v>
      </c>
      <c r="BP3" s="101" t="s">
        <v>119</v>
      </c>
      <c r="BQ3" s="101" t="s">
        <v>120</v>
      </c>
      <c r="BR3" s="101" t="s">
        <v>121</v>
      </c>
      <c r="BS3" s="233" t="s">
        <v>122</v>
      </c>
      <c r="BT3" s="101" t="s">
        <v>119</v>
      </c>
      <c r="BU3" s="101" t="s">
        <v>120</v>
      </c>
      <c r="BV3" s="101" t="s">
        <v>121</v>
      </c>
      <c r="BW3" s="233" t="s">
        <v>122</v>
      </c>
      <c r="BX3" s="101" t="s">
        <v>119</v>
      </c>
      <c r="BY3" s="101" t="s">
        <v>120</v>
      </c>
      <c r="BZ3" s="101" t="s">
        <v>121</v>
      </c>
      <c r="CA3" s="233" t="s">
        <v>122</v>
      </c>
      <c r="CB3" s="226" t="s">
        <v>119</v>
      </c>
      <c r="CC3" s="226">
        <v>42915</v>
      </c>
      <c r="CD3" s="101" t="s">
        <v>121</v>
      </c>
      <c r="CE3" s="233" t="s">
        <v>122</v>
      </c>
      <c r="CF3" s="226" t="s">
        <v>119</v>
      </c>
      <c r="CG3" s="226">
        <v>42915</v>
      </c>
      <c r="CH3" s="101">
        <v>43372</v>
      </c>
      <c r="CI3" s="233">
        <v>43464</v>
      </c>
      <c r="CJ3" s="226" t="s">
        <v>119</v>
      </c>
      <c r="CK3" s="226">
        <v>42915</v>
      </c>
      <c r="CL3" s="226">
        <v>43737</v>
      </c>
      <c r="CM3" s="226">
        <v>43829</v>
      </c>
      <c r="CN3" s="289">
        <v>43920</v>
      </c>
      <c r="CO3" s="226">
        <v>44011</v>
      </c>
      <c r="CP3" s="226">
        <v>44103</v>
      </c>
      <c r="CQ3" s="233">
        <v>43464</v>
      </c>
    </row>
    <row r="4" spans="1:95" s="21" customFormat="1" ht="15.75" customHeight="1">
      <c r="A4" s="103"/>
      <c r="B4" s="21" t="s">
        <v>123</v>
      </c>
      <c r="C4" s="21" t="s">
        <v>124</v>
      </c>
      <c r="D4" s="104"/>
      <c r="E4" s="104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>
        <v>3.9E-2</v>
      </c>
      <c r="AJ4" s="106">
        <v>0.39300000000000002</v>
      </c>
      <c r="AK4" s="106">
        <v>0.112</v>
      </c>
      <c r="AL4" s="106">
        <v>2E-3</v>
      </c>
      <c r="AM4" s="105">
        <v>1E-3</v>
      </c>
      <c r="AN4" s="105">
        <v>3.0000000000000001E-3</v>
      </c>
      <c r="AO4" s="105">
        <v>8.0000000000000002E-3</v>
      </c>
      <c r="AP4" s="105">
        <v>5.0000000000000001E-3</v>
      </c>
      <c r="AQ4" s="105">
        <v>1.2E-2</v>
      </c>
      <c r="AR4" s="105">
        <v>0.67400000000000004</v>
      </c>
      <c r="AS4" s="105">
        <v>0.02</v>
      </c>
      <c r="AT4" s="105">
        <v>3.5999999999999997E-2</v>
      </c>
      <c r="AU4" s="105">
        <v>5.3999999999999999E-2</v>
      </c>
      <c r="AV4" s="105">
        <v>5.2999999999999999E-2</v>
      </c>
      <c r="AW4" s="105">
        <v>9.9000000000000005E-2</v>
      </c>
      <c r="AX4" s="105">
        <v>0.08</v>
      </c>
      <c r="AY4" s="105">
        <v>5.0000000000000001E-3</v>
      </c>
      <c r="AZ4" s="105">
        <v>0.01</v>
      </c>
      <c r="BA4" s="104">
        <v>0</v>
      </c>
      <c r="BB4" s="104">
        <v>0</v>
      </c>
      <c r="BC4" s="104">
        <v>561.197</v>
      </c>
      <c r="BD4" s="104">
        <v>277.25799999999998</v>
      </c>
      <c r="BE4" s="104">
        <v>3752.587</v>
      </c>
      <c r="BF4" s="104">
        <v>4476.6670000000004</v>
      </c>
      <c r="BG4" s="104">
        <v>5316.7460000000001</v>
      </c>
      <c r="BH4" s="104">
        <v>7776.1019999999999</v>
      </c>
      <c r="BI4" s="104">
        <v>14864.334999999999</v>
      </c>
      <c r="BJ4" s="104">
        <v>8823.1059999999998</v>
      </c>
      <c r="BK4" s="104">
        <v>5002.4110000000001</v>
      </c>
      <c r="BL4" s="104">
        <v>2986.8829999999998</v>
      </c>
      <c r="BM4" s="104">
        <v>903.11900000000003</v>
      </c>
      <c r="BN4" s="104">
        <v>1364.5709999999999</v>
      </c>
      <c r="BO4" s="104">
        <v>349.04399999999998</v>
      </c>
      <c r="BP4" s="104">
        <v>1826.6030000000001</v>
      </c>
      <c r="BQ4" s="104">
        <v>2982.6260000000002</v>
      </c>
      <c r="BR4" s="104">
        <v>1975</v>
      </c>
      <c r="BS4" s="234">
        <v>2619</v>
      </c>
      <c r="BT4" s="104">
        <v>4340.93</v>
      </c>
      <c r="BU4" s="104">
        <v>3242.1129999999998</v>
      </c>
      <c r="BV4" s="104">
        <v>2345.5819999999999</v>
      </c>
      <c r="BW4" s="234">
        <v>2129.261</v>
      </c>
      <c r="BX4" s="104">
        <v>3405.0889999999999</v>
      </c>
      <c r="BY4" s="104">
        <v>2340</v>
      </c>
      <c r="BZ4" s="104">
        <v>1727.626</v>
      </c>
      <c r="CA4" s="234">
        <v>275.92</v>
      </c>
      <c r="CB4" s="227">
        <v>2834.2719999999999</v>
      </c>
      <c r="CC4" s="227">
        <v>3436.6750000000002</v>
      </c>
      <c r="CD4" s="227">
        <v>3500.32</v>
      </c>
      <c r="CE4" s="234">
        <v>2613</v>
      </c>
      <c r="CF4" s="227">
        <v>1208</v>
      </c>
      <c r="CG4" s="227">
        <v>2165</v>
      </c>
      <c r="CH4" s="227">
        <v>2571</v>
      </c>
      <c r="CI4" s="227">
        <v>1073</v>
      </c>
      <c r="CJ4" s="227">
        <v>1928</v>
      </c>
      <c r="CK4" s="227">
        <v>3237</v>
      </c>
      <c r="CL4" s="227">
        <v>640</v>
      </c>
      <c r="CM4" s="227">
        <v>2451</v>
      </c>
      <c r="CN4" s="227">
        <v>2682</v>
      </c>
      <c r="CO4" s="227">
        <v>3754</v>
      </c>
      <c r="CP4" s="227">
        <v>4167</v>
      </c>
      <c r="CQ4" s="227">
        <v>1629</v>
      </c>
    </row>
    <row r="5" spans="1:95" s="21" customFormat="1" ht="15" customHeight="1">
      <c r="A5" s="107"/>
      <c r="B5" s="108" t="s">
        <v>125</v>
      </c>
      <c r="C5" s="108" t="s">
        <v>126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6">
        <v>68532.172999999995</v>
      </c>
      <c r="AJ5" s="106">
        <v>74608.191999999995</v>
      </c>
      <c r="AK5" s="106">
        <v>82010.141000000003</v>
      </c>
      <c r="AL5" s="106">
        <v>88616.17</v>
      </c>
      <c r="AM5" s="109">
        <v>96648.467999999993</v>
      </c>
      <c r="AN5" s="109">
        <v>101261.428</v>
      </c>
      <c r="AO5" s="109">
        <v>106243.3</v>
      </c>
      <c r="AP5" s="109">
        <v>113583.60400000001</v>
      </c>
      <c r="AQ5" s="109">
        <v>117641.769</v>
      </c>
      <c r="AR5" s="109">
        <v>118578.374</v>
      </c>
      <c r="AS5" s="109">
        <v>119317.51377358014</v>
      </c>
      <c r="AT5" s="109">
        <v>121009.39377358013</v>
      </c>
      <c r="AU5" s="109">
        <v>125153.552</v>
      </c>
      <c r="AV5" s="109">
        <v>132241.47700000001</v>
      </c>
      <c r="AW5" s="109">
        <v>140577.337</v>
      </c>
      <c r="AX5" s="109">
        <v>147532.05499999999</v>
      </c>
      <c r="AY5" s="109">
        <v>155323.59599999999</v>
      </c>
      <c r="AZ5" s="109">
        <v>162712.625</v>
      </c>
      <c r="BA5" s="109">
        <v>162948.356</v>
      </c>
      <c r="BB5" s="109">
        <v>167808.74600000001</v>
      </c>
      <c r="BC5" s="109">
        <v>175400.80499999999</v>
      </c>
      <c r="BD5" s="109">
        <v>177674.37400000001</v>
      </c>
      <c r="BE5" s="109">
        <v>171223.81299999999</v>
      </c>
      <c r="BF5" s="109">
        <v>167913.27299999999</v>
      </c>
      <c r="BG5" s="109">
        <v>163433.45300000001</v>
      </c>
      <c r="BH5" s="109">
        <v>156065.231</v>
      </c>
      <c r="BI5" s="109">
        <v>146489.117</v>
      </c>
      <c r="BJ5" s="109">
        <v>140341.43400000001</v>
      </c>
      <c r="BK5" s="109">
        <v>136046.21799999999</v>
      </c>
      <c r="BL5" s="109">
        <v>130565.196</v>
      </c>
      <c r="BM5" s="109">
        <v>124755.19</v>
      </c>
      <c r="BN5" s="109">
        <v>118810.049</v>
      </c>
      <c r="BO5" s="109">
        <v>115532.747</v>
      </c>
      <c r="BP5" s="109">
        <v>110939.15</v>
      </c>
      <c r="BQ5" s="109">
        <v>107572.849</v>
      </c>
      <c r="BR5" s="109">
        <v>104793</v>
      </c>
      <c r="BS5" s="235">
        <v>103646</v>
      </c>
      <c r="BT5" s="109">
        <v>100696.709</v>
      </c>
      <c r="BU5" s="109">
        <v>95392.14</v>
      </c>
      <c r="BV5" s="109">
        <v>92317.571282999997</v>
      </c>
      <c r="BW5" s="235">
        <v>89522.308000000005</v>
      </c>
      <c r="BX5" s="109">
        <v>90933.488031999994</v>
      </c>
      <c r="BY5" s="104">
        <v>88177</v>
      </c>
      <c r="BZ5" s="104">
        <v>87873.757907000007</v>
      </c>
      <c r="CA5" s="234">
        <v>88552.203968000002</v>
      </c>
      <c r="CB5" s="228">
        <v>89274.775890000004</v>
      </c>
      <c r="CC5" s="228">
        <v>82576.241999999998</v>
      </c>
      <c r="CD5" s="228">
        <v>85182.113687999998</v>
      </c>
      <c r="CE5" s="234">
        <v>89977</v>
      </c>
      <c r="CF5" s="228">
        <v>88460</v>
      </c>
      <c r="CG5" s="228">
        <v>89416</v>
      </c>
      <c r="CH5" s="228">
        <v>95972</v>
      </c>
      <c r="CI5" s="228">
        <v>106068</v>
      </c>
      <c r="CJ5" s="228">
        <v>110353</v>
      </c>
      <c r="CK5" s="228">
        <v>108193</v>
      </c>
      <c r="CL5" s="228">
        <v>115015</v>
      </c>
      <c r="CM5" s="228">
        <v>121859</v>
      </c>
      <c r="CN5" s="228">
        <v>123288</v>
      </c>
      <c r="CO5" s="228">
        <v>126948</v>
      </c>
      <c r="CP5" s="228">
        <v>129180</v>
      </c>
      <c r="CQ5" s="228">
        <v>139889</v>
      </c>
    </row>
    <row r="6" spans="1:95" s="21" customFormat="1" ht="15" customHeight="1">
      <c r="A6" s="103"/>
      <c r="B6" s="21" t="s">
        <v>127</v>
      </c>
      <c r="C6" s="21" t="s">
        <v>128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6">
        <v>376.33</v>
      </c>
      <c r="AJ6" s="106">
        <v>510.52600000000001</v>
      </c>
      <c r="AK6" s="106">
        <v>668.54200000000003</v>
      </c>
      <c r="AL6" s="106">
        <v>1251.588</v>
      </c>
      <c r="AM6" s="104">
        <v>1763.316</v>
      </c>
      <c r="AN6" s="104">
        <v>2353.6329999999998</v>
      </c>
      <c r="AO6" s="104">
        <v>2967.7469999999998</v>
      </c>
      <c r="AP6" s="104">
        <v>3520.4270000000001</v>
      </c>
      <c r="AQ6" s="104">
        <v>4222.6139999999996</v>
      </c>
      <c r="AR6" s="104">
        <v>4893.7979999999998</v>
      </c>
      <c r="AS6" s="104">
        <v>5128.2780000000002</v>
      </c>
      <c r="AT6" s="104">
        <v>5754.3950000000004</v>
      </c>
      <c r="AU6" s="104">
        <v>6499.7849999999999</v>
      </c>
      <c r="AV6" s="104">
        <v>7309.9179999999997</v>
      </c>
      <c r="AW6" s="104">
        <v>8320.1180000000004</v>
      </c>
      <c r="AX6" s="104">
        <v>9269.5679999999993</v>
      </c>
      <c r="AY6" s="104">
        <v>11009.867</v>
      </c>
      <c r="AZ6" s="104">
        <v>12480.276</v>
      </c>
      <c r="BA6" s="104">
        <v>14112.385</v>
      </c>
      <c r="BB6" s="104">
        <v>15718.953</v>
      </c>
      <c r="BC6" s="104">
        <v>17521.012999999999</v>
      </c>
      <c r="BD6" s="104">
        <v>19418.967000000001</v>
      </c>
      <c r="BE6" s="104">
        <v>19096.030999999999</v>
      </c>
      <c r="BF6" s="104">
        <v>19753.038</v>
      </c>
      <c r="BG6" s="104">
        <v>4290.8490000000002</v>
      </c>
      <c r="BH6" s="104">
        <v>2290.0059999999999</v>
      </c>
      <c r="BI6" s="104">
        <v>4206.51</v>
      </c>
      <c r="BJ6" s="104">
        <v>2026.4190000000001</v>
      </c>
      <c r="BK6" s="104">
        <v>3682.125</v>
      </c>
      <c r="BL6" s="104">
        <v>1751.9780000000001</v>
      </c>
      <c r="BM6" s="104">
        <v>3020.7359999999999</v>
      </c>
      <c r="BN6" s="104">
        <v>1426.308</v>
      </c>
      <c r="BO6" s="104">
        <v>2488.7939999999999</v>
      </c>
      <c r="BP6" s="104">
        <v>1180.2059999999999</v>
      </c>
      <c r="BQ6" s="104">
        <v>1986.65</v>
      </c>
      <c r="BR6" s="104">
        <v>1029</v>
      </c>
      <c r="BS6" s="234">
        <v>1764</v>
      </c>
      <c r="BT6" s="104">
        <v>930.08900000000006</v>
      </c>
      <c r="BU6" s="104">
        <v>1520.2829999999999</v>
      </c>
      <c r="BV6" s="104">
        <v>695.70799999999997</v>
      </c>
      <c r="BW6" s="234">
        <v>1026.3630000000001</v>
      </c>
      <c r="BX6" s="104">
        <v>737.38699999999994</v>
      </c>
      <c r="BY6" s="104">
        <v>549</v>
      </c>
      <c r="BZ6" s="104">
        <v>220.68600000000001</v>
      </c>
      <c r="CA6" s="234">
        <v>595.27099999999996</v>
      </c>
      <c r="CB6" s="227">
        <v>452.56900000000002</v>
      </c>
      <c r="CC6" s="227">
        <v>792.649</v>
      </c>
      <c r="CD6" s="227">
        <v>393.51400000000001</v>
      </c>
      <c r="CE6" s="234">
        <v>900</v>
      </c>
      <c r="CF6" s="227">
        <v>392</v>
      </c>
      <c r="CG6" s="227">
        <v>798</v>
      </c>
      <c r="CH6" s="227">
        <v>111</v>
      </c>
      <c r="CI6" s="227">
        <v>247</v>
      </c>
      <c r="CJ6" s="227">
        <v>269</v>
      </c>
      <c r="CK6" s="227">
        <v>388</v>
      </c>
      <c r="CL6" s="227">
        <v>62</v>
      </c>
      <c r="CM6" s="227">
        <v>98</v>
      </c>
      <c r="CN6" s="227">
        <v>138</v>
      </c>
      <c r="CO6" s="227">
        <v>158</v>
      </c>
      <c r="CP6" s="227">
        <v>36</v>
      </c>
      <c r="CQ6" s="227">
        <v>115</v>
      </c>
    </row>
    <row r="7" spans="1:95" s="21" customFormat="1" ht="15" customHeight="1">
      <c r="A7" s="103"/>
      <c r="B7" s="21" t="s">
        <v>129</v>
      </c>
      <c r="C7" s="21" t="s">
        <v>130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6">
        <v>892.63199999999995</v>
      </c>
      <c r="AJ7" s="106">
        <v>857.80399999999997</v>
      </c>
      <c r="AK7" s="106">
        <v>1226.002</v>
      </c>
      <c r="AL7" s="106">
        <v>1268.059</v>
      </c>
      <c r="AM7" s="104">
        <v>1092.7880000000043</v>
      </c>
      <c r="AN7" s="104">
        <v>1222.4959999999962</v>
      </c>
      <c r="AO7" s="104">
        <v>597.36399999998844</v>
      </c>
      <c r="AP7" s="104">
        <v>767.73699999999837</v>
      </c>
      <c r="AQ7" s="104">
        <v>495.47599999999755</v>
      </c>
      <c r="AR7" s="104">
        <v>495.27200000001085</v>
      </c>
      <c r="AS7" s="104">
        <v>630.68799999998419</v>
      </c>
      <c r="AT7" s="104">
        <v>475.58200000000221</v>
      </c>
      <c r="AU7" s="104">
        <v>629.21599999998955</v>
      </c>
      <c r="AV7" s="104">
        <v>918.99499999998068</v>
      </c>
      <c r="AW7" s="104">
        <v>603.52400000002137</v>
      </c>
      <c r="AX7" s="104">
        <v>695.21700000002045</v>
      </c>
      <c r="AY7" s="104">
        <v>425.58100000001025</v>
      </c>
      <c r="AZ7" s="104">
        <v>1382.8929999999912</v>
      </c>
      <c r="BA7" s="104">
        <v>339.92199999999139</v>
      </c>
      <c r="BB7" s="104">
        <v>161.61799999998766</v>
      </c>
      <c r="BC7" s="104">
        <v>161.13600000001327</v>
      </c>
      <c r="BD7" s="104">
        <v>159.60899999999839</v>
      </c>
      <c r="BE7" s="104">
        <v>82.212000000028183</v>
      </c>
      <c r="BF7" s="104">
        <v>83.272000000012667</v>
      </c>
      <c r="BG7" s="104">
        <v>97.717000000017833</v>
      </c>
      <c r="BH7" s="104">
        <v>99.680000000006658</v>
      </c>
      <c r="BI7" s="104">
        <v>111.77399999999761</v>
      </c>
      <c r="BJ7" s="104">
        <v>327.06299999999464</v>
      </c>
      <c r="BK7" s="104">
        <v>379.58500000001368</v>
      </c>
      <c r="BL7" s="104">
        <v>400.93499999999949</v>
      </c>
      <c r="BM7" s="104">
        <v>332.33499999999788</v>
      </c>
      <c r="BN7" s="104">
        <v>434.00810378999086</v>
      </c>
      <c r="BO7" s="104">
        <v>353.4519999999992</v>
      </c>
      <c r="BP7" s="104">
        <v>332.0429999999933</v>
      </c>
      <c r="BQ7" s="104">
        <v>325.52300000000469</v>
      </c>
      <c r="BR7" s="104">
        <v>317</v>
      </c>
      <c r="BS7" s="234">
        <v>303</v>
      </c>
      <c r="BT7" s="104">
        <v>361.92699999998877</v>
      </c>
      <c r="BU7" s="104">
        <v>351.42700000000002</v>
      </c>
      <c r="BV7" s="104">
        <v>293.404</v>
      </c>
      <c r="BW7" s="234">
        <v>312.50200000000001</v>
      </c>
      <c r="BX7" s="104">
        <v>555.400000000011</v>
      </c>
      <c r="BY7" s="104">
        <v>724</v>
      </c>
      <c r="BZ7" s="104">
        <v>742.06</v>
      </c>
      <c r="CA7" s="234">
        <v>666.98099999999999</v>
      </c>
      <c r="CB7" s="227">
        <v>598.98699999999997</v>
      </c>
      <c r="CC7" s="227">
        <v>556.14</v>
      </c>
      <c r="CD7" s="227">
        <v>585.41399999999999</v>
      </c>
      <c r="CE7" s="234">
        <v>579</v>
      </c>
      <c r="CF7" s="227">
        <v>400</v>
      </c>
      <c r="CG7" s="227">
        <v>417</v>
      </c>
      <c r="CH7" s="227">
        <v>410</v>
      </c>
      <c r="CI7" s="227">
        <v>441</v>
      </c>
      <c r="CJ7" s="227">
        <v>456</v>
      </c>
      <c r="CK7" s="227">
        <v>438</v>
      </c>
      <c r="CL7" s="227">
        <v>453</v>
      </c>
      <c r="CM7" s="227">
        <v>471</v>
      </c>
      <c r="CN7" s="227">
        <v>517</v>
      </c>
      <c r="CO7" s="227">
        <v>532</v>
      </c>
      <c r="CP7" s="227">
        <v>548</v>
      </c>
      <c r="CQ7" s="227">
        <v>563</v>
      </c>
    </row>
    <row r="8" spans="1:95" ht="15" customHeight="1">
      <c r="B8" s="110" t="s">
        <v>69</v>
      </c>
      <c r="C8" s="110" t="s">
        <v>70</v>
      </c>
      <c r="D8" s="111"/>
      <c r="E8" s="112"/>
      <c r="F8" s="112"/>
      <c r="G8" s="113"/>
      <c r="H8" s="111"/>
      <c r="I8" s="112"/>
      <c r="J8" s="112"/>
      <c r="K8" s="113"/>
      <c r="L8" s="111"/>
      <c r="M8" s="112"/>
      <c r="N8" s="112"/>
      <c r="O8" s="113"/>
      <c r="P8" s="111"/>
      <c r="Q8" s="112"/>
      <c r="R8" s="112"/>
      <c r="S8" s="113"/>
      <c r="T8" s="111"/>
      <c r="U8" s="112"/>
      <c r="V8" s="112"/>
      <c r="W8" s="113"/>
      <c r="X8" s="111"/>
      <c r="Y8" s="112"/>
      <c r="Z8" s="112"/>
      <c r="AA8" s="113"/>
      <c r="AB8" s="111"/>
      <c r="AC8" s="112"/>
      <c r="AD8" s="112"/>
      <c r="AE8" s="113"/>
      <c r="AF8" s="111"/>
      <c r="AG8" s="112"/>
      <c r="AH8" s="112"/>
      <c r="AI8" s="113">
        <v>69801</v>
      </c>
      <c r="AJ8" s="111">
        <v>75976.914999999994</v>
      </c>
      <c r="AK8" s="112">
        <v>83904.796999999991</v>
      </c>
      <c r="AL8" s="112">
        <v>91135.818999999989</v>
      </c>
      <c r="AM8" s="113">
        <v>99504.573000000004</v>
      </c>
      <c r="AN8" s="111">
        <v>104837.56</v>
      </c>
      <c r="AO8" s="112">
        <v>109808.41899999999</v>
      </c>
      <c r="AP8" s="112">
        <v>117871.773</v>
      </c>
      <c r="AQ8" s="113">
        <v>122359.871</v>
      </c>
      <c r="AR8" s="111">
        <v>123968.118</v>
      </c>
      <c r="AS8" s="112">
        <v>125076.49977358013</v>
      </c>
      <c r="AT8" s="112">
        <v>127239.40677358014</v>
      </c>
      <c r="AU8" s="113">
        <v>132282.60699999999</v>
      </c>
      <c r="AV8" s="111">
        <v>140470.443</v>
      </c>
      <c r="AW8" s="112">
        <v>149501.07800000001</v>
      </c>
      <c r="AX8" s="112">
        <v>157496.92000000001</v>
      </c>
      <c r="AY8" s="113">
        <v>166759.049</v>
      </c>
      <c r="AZ8" s="111">
        <v>176575.804</v>
      </c>
      <c r="BA8" s="112">
        <v>177400.663</v>
      </c>
      <c r="BB8" s="112">
        <v>183689.31700000001</v>
      </c>
      <c r="BC8" s="113">
        <v>193644.15100000001</v>
      </c>
      <c r="BD8" s="111">
        <v>197530.20800000001</v>
      </c>
      <c r="BE8" s="112">
        <v>194154.64300000001</v>
      </c>
      <c r="BF8" s="112">
        <v>192226.25</v>
      </c>
      <c r="BG8" s="113">
        <v>173138.76500000001</v>
      </c>
      <c r="BH8" s="111">
        <v>166231.019</v>
      </c>
      <c r="BI8" s="112">
        <v>165671.736</v>
      </c>
      <c r="BJ8" s="112">
        <v>151518.022</v>
      </c>
      <c r="BK8" s="113">
        <v>145110.33900000001</v>
      </c>
      <c r="BL8" s="111">
        <v>135704.992</v>
      </c>
      <c r="BM8" s="112">
        <v>129011.38</v>
      </c>
      <c r="BN8" s="112">
        <v>122034.93610378999</v>
      </c>
      <c r="BO8" s="113">
        <v>118724.037</v>
      </c>
      <c r="BP8" s="112">
        <v>114278.00199999999</v>
      </c>
      <c r="BQ8" s="112">
        <v>112867.648</v>
      </c>
      <c r="BR8" s="112">
        <v>108114</v>
      </c>
      <c r="BS8" s="236">
        <v>108332</v>
      </c>
      <c r="BT8" s="112">
        <v>106329.655</v>
      </c>
      <c r="BU8" s="112">
        <v>100505.96299999999</v>
      </c>
      <c r="BV8" s="112">
        <v>95652.265283000001</v>
      </c>
      <c r="BW8" s="236">
        <v>92990.433999999994</v>
      </c>
      <c r="BX8" s="112">
        <v>95630.364031999998</v>
      </c>
      <c r="BY8" s="112">
        <v>91790</v>
      </c>
      <c r="BZ8" s="112">
        <v>90564.12990700001</v>
      </c>
      <c r="CA8" s="236">
        <v>90090.375967999993</v>
      </c>
      <c r="CB8" s="229">
        <v>93160.603889999999</v>
      </c>
      <c r="CC8" s="229">
        <v>87361.706000000006</v>
      </c>
      <c r="CD8" s="229">
        <v>89661.361688000005</v>
      </c>
      <c r="CE8" s="236">
        <v>94069</v>
      </c>
      <c r="CF8" s="236">
        <v>90460</v>
      </c>
      <c r="CG8" s="236">
        <v>92796</v>
      </c>
      <c r="CH8" s="236">
        <v>99064</v>
      </c>
      <c r="CI8" s="236">
        <v>107829</v>
      </c>
      <c r="CJ8" s="236">
        <v>113006</v>
      </c>
      <c r="CK8" s="236">
        <v>112256</v>
      </c>
      <c r="CL8" s="236">
        <v>116170</v>
      </c>
      <c r="CM8" s="236">
        <v>124879</v>
      </c>
      <c r="CN8" s="236">
        <v>126625</v>
      </c>
      <c r="CO8" s="236">
        <v>131392</v>
      </c>
      <c r="CP8" s="112">
        <v>133931</v>
      </c>
      <c r="CQ8" s="236">
        <v>142196</v>
      </c>
    </row>
    <row r="9" spans="1:95" s="21" customFormat="1" ht="20.25" customHeight="1">
      <c r="A9" s="103"/>
      <c r="B9" s="21" t="s">
        <v>131</v>
      </c>
      <c r="C9" s="115" t="s">
        <v>132</v>
      </c>
      <c r="D9" s="105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6">
        <v>60765.255000000005</v>
      </c>
      <c r="AJ9" s="106">
        <v>66815.138000000006</v>
      </c>
      <c r="AK9" s="106">
        <v>75115.868000000002</v>
      </c>
      <c r="AL9" s="106">
        <v>82215.878000000012</v>
      </c>
      <c r="AM9" s="116">
        <v>89603.218000000008</v>
      </c>
      <c r="AN9" s="104">
        <v>97160.770999999993</v>
      </c>
      <c r="AO9" s="104">
        <v>101994.81600000001</v>
      </c>
      <c r="AP9" s="104">
        <v>109852.19</v>
      </c>
      <c r="AQ9" s="104">
        <v>111889.173</v>
      </c>
      <c r="AR9" s="104">
        <v>113485.43399999999</v>
      </c>
      <c r="AS9" s="104">
        <v>114174.712</v>
      </c>
      <c r="AT9" s="104">
        <v>116299.83100000001</v>
      </c>
      <c r="AU9" s="104">
        <v>121695.447</v>
      </c>
      <c r="AV9" s="104">
        <v>129360.226</v>
      </c>
      <c r="AW9" s="104">
        <v>138347.02499999999</v>
      </c>
      <c r="AX9" s="104">
        <v>146135.90599999999</v>
      </c>
      <c r="AY9" s="104">
        <v>154330.68100000001</v>
      </c>
      <c r="AZ9" s="104">
        <v>164302.00700000001</v>
      </c>
      <c r="BA9" s="104">
        <v>165125.38399999999</v>
      </c>
      <c r="BB9" s="104">
        <v>171134.77299999999</v>
      </c>
      <c r="BC9" s="104">
        <v>180203.193</v>
      </c>
      <c r="BD9" s="104">
        <v>184508.546</v>
      </c>
      <c r="BE9" s="104">
        <v>180302.20800000001</v>
      </c>
      <c r="BF9" s="104">
        <v>177852.58900000001</v>
      </c>
      <c r="BG9" s="104">
        <v>158632.658</v>
      </c>
      <c r="BH9" s="104">
        <v>152087.20499999999</v>
      </c>
      <c r="BI9" s="104">
        <v>150871.49</v>
      </c>
      <c r="BJ9" s="104">
        <v>136403.027</v>
      </c>
      <c r="BK9" s="104">
        <v>129539.03</v>
      </c>
      <c r="BL9" s="104">
        <v>120482.09299999999</v>
      </c>
      <c r="BM9" s="104">
        <v>114089.637</v>
      </c>
      <c r="BN9" s="104">
        <v>106711.246</v>
      </c>
      <c r="BO9" s="104">
        <v>103004.762</v>
      </c>
      <c r="BP9" s="104">
        <v>98742.159</v>
      </c>
      <c r="BQ9" s="104">
        <v>97274.278999999995</v>
      </c>
      <c r="BR9" s="104">
        <v>92163</v>
      </c>
      <c r="BS9" s="234">
        <v>91920</v>
      </c>
      <c r="BT9" s="104">
        <v>90202.851999999999</v>
      </c>
      <c r="BU9" s="104">
        <v>84568.475999999995</v>
      </c>
      <c r="BV9" s="104">
        <v>79366.343999999997</v>
      </c>
      <c r="BW9" s="234">
        <v>76213.915999999997</v>
      </c>
      <c r="BX9" s="104">
        <v>79273</v>
      </c>
      <c r="BY9" s="104">
        <v>76079</v>
      </c>
      <c r="BZ9" s="104">
        <v>74453.072</v>
      </c>
      <c r="CA9" s="234">
        <v>73794.600999999995</v>
      </c>
      <c r="CB9" s="227">
        <v>77075.264999999999</v>
      </c>
      <c r="CC9" s="227">
        <v>71016.153999999995</v>
      </c>
      <c r="CD9" s="227">
        <v>72757.792000000001</v>
      </c>
      <c r="CE9" s="234">
        <v>76791</v>
      </c>
      <c r="CF9" s="227">
        <v>73247</v>
      </c>
      <c r="CG9" s="227">
        <v>75841</v>
      </c>
      <c r="CH9" s="227">
        <v>81180</v>
      </c>
      <c r="CI9" s="227">
        <v>89145</v>
      </c>
      <c r="CJ9" s="227">
        <v>94954</v>
      </c>
      <c r="CK9" s="227">
        <v>93450</v>
      </c>
      <c r="CL9" s="227">
        <v>98251</v>
      </c>
      <c r="CM9" s="227">
        <v>106211</v>
      </c>
      <c r="CN9" s="227">
        <v>108348</v>
      </c>
      <c r="CO9" s="227">
        <v>112390</v>
      </c>
      <c r="CP9" s="227">
        <v>115750</v>
      </c>
      <c r="CQ9" s="227">
        <v>122833</v>
      </c>
    </row>
    <row r="10" spans="1:95" s="21" customFormat="1" ht="15" customHeight="1">
      <c r="A10" s="103"/>
      <c r="B10" s="21" t="s">
        <v>133</v>
      </c>
      <c r="C10" s="21" t="s">
        <v>134</v>
      </c>
      <c r="D10" s="105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6">
        <v>2546.0639999999999</v>
      </c>
      <c r="AJ10" s="106">
        <v>2669.6779999999999</v>
      </c>
      <c r="AK10" s="106">
        <v>2583.9760000000001</v>
      </c>
      <c r="AL10" s="106">
        <v>2666.2940000000003</v>
      </c>
      <c r="AM10" s="116">
        <v>3362.7719999999999</v>
      </c>
      <c r="AN10" s="104">
        <v>870.35599999999999</v>
      </c>
      <c r="AO10" s="104">
        <v>837.11599999999999</v>
      </c>
      <c r="AP10" s="104">
        <v>905.22900000000004</v>
      </c>
      <c r="AQ10" s="104">
        <v>1023.438</v>
      </c>
      <c r="AR10" s="104">
        <v>782.22500000000002</v>
      </c>
      <c r="AS10" s="104">
        <v>1003.895</v>
      </c>
      <c r="AT10" s="104">
        <v>783.529</v>
      </c>
      <c r="AU10" s="104">
        <v>494.10697499999998</v>
      </c>
      <c r="AV10" s="104">
        <v>865.39800000000002</v>
      </c>
      <c r="AW10" s="104">
        <v>710.11400000000003</v>
      </c>
      <c r="AX10" s="104">
        <v>706.81600000000003</v>
      </c>
      <c r="AY10" s="104">
        <v>1175.3989999999999</v>
      </c>
      <c r="AZ10" s="104">
        <v>896.31100000000004</v>
      </c>
      <c r="BA10" s="104">
        <v>740.06100000000004</v>
      </c>
      <c r="BB10" s="104">
        <v>808.47799999999995</v>
      </c>
      <c r="BC10" s="104">
        <v>1466.8420000000001</v>
      </c>
      <c r="BD10" s="104">
        <v>926.59699999999998</v>
      </c>
      <c r="BE10" s="104">
        <v>1215.703</v>
      </c>
      <c r="BF10" s="104">
        <v>1310.2560000000001</v>
      </c>
      <c r="BG10" s="104">
        <v>1451.2030000000086</v>
      </c>
      <c r="BH10" s="104">
        <v>820.65499999999884</v>
      </c>
      <c r="BI10" s="104">
        <v>1267.8050000000221</v>
      </c>
      <c r="BJ10" s="104">
        <v>1015.9919999999984</v>
      </c>
      <c r="BK10" s="104">
        <v>2017.606</v>
      </c>
      <c r="BL10" s="104">
        <v>1417.114</v>
      </c>
      <c r="BM10" s="104">
        <v>854.66</v>
      </c>
      <c r="BN10" s="104">
        <v>1061.3853884899997</v>
      </c>
      <c r="BO10" s="104">
        <v>1758.037</v>
      </c>
      <c r="BP10" s="104">
        <v>1304.1199999999999</v>
      </c>
      <c r="BQ10" s="104">
        <v>979.41200000000003</v>
      </c>
      <c r="BR10" s="104">
        <v>1103</v>
      </c>
      <c r="BS10" s="234">
        <v>1551</v>
      </c>
      <c r="BT10" s="104">
        <v>935.02099999999996</v>
      </c>
      <c r="BU10" s="104">
        <v>960.81100000000004</v>
      </c>
      <c r="BV10" s="104">
        <v>1073.1959999999999</v>
      </c>
      <c r="BW10" s="234">
        <v>1554.329</v>
      </c>
      <c r="BX10" s="104">
        <v>1220</v>
      </c>
      <c r="BY10" s="104">
        <v>1120</v>
      </c>
      <c r="BZ10" s="104">
        <v>1251.597</v>
      </c>
      <c r="CA10" s="234">
        <v>1485.441</v>
      </c>
      <c r="CB10" s="227">
        <v>940.57799999999997</v>
      </c>
      <c r="CC10" s="227">
        <v>976.52700000000004</v>
      </c>
      <c r="CD10" s="227">
        <v>1241.3910000000001</v>
      </c>
      <c r="CE10" s="234">
        <v>1608</v>
      </c>
      <c r="CF10" s="227">
        <v>1064</v>
      </c>
      <c r="CG10" s="227">
        <v>1229</v>
      </c>
      <c r="CH10" s="227">
        <v>1696</v>
      </c>
      <c r="CI10" s="227">
        <v>2380</v>
      </c>
      <c r="CJ10" s="227">
        <v>1481</v>
      </c>
      <c r="CK10" s="227">
        <v>3131</v>
      </c>
      <c r="CL10" s="227">
        <v>1777</v>
      </c>
      <c r="CM10" s="227">
        <v>2430</v>
      </c>
      <c r="CN10" s="227">
        <v>1594</v>
      </c>
      <c r="CO10" s="227">
        <v>1833</v>
      </c>
      <c r="CP10" s="227">
        <v>1952</v>
      </c>
      <c r="CQ10" s="227">
        <v>3066</v>
      </c>
    </row>
    <row r="11" spans="1:95" s="21" customFormat="1" ht="15" customHeight="1">
      <c r="A11" s="103"/>
      <c r="B11" s="21" t="s">
        <v>135</v>
      </c>
      <c r="C11" s="21" t="s">
        <v>72</v>
      </c>
      <c r="D11" s="105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6">
        <v>6489.8549999999996</v>
      </c>
      <c r="AJ11" s="106">
        <v>6492.0990000000002</v>
      </c>
      <c r="AK11" s="106">
        <v>6204.9530000000004</v>
      </c>
      <c r="AL11" s="106">
        <v>6253.6469999999999</v>
      </c>
      <c r="AM11" s="116">
        <v>6538.5829999999996</v>
      </c>
      <c r="AN11" s="104">
        <v>6806.4330000000045</v>
      </c>
      <c r="AO11" s="104">
        <v>6976.4869999999937</v>
      </c>
      <c r="AP11" s="104">
        <v>7114.3539999999921</v>
      </c>
      <c r="AQ11" s="104">
        <v>9447.2600000000093</v>
      </c>
      <c r="AR11" s="104">
        <v>9700.4590000000026</v>
      </c>
      <c r="AS11" s="104">
        <v>9897.8927735801262</v>
      </c>
      <c r="AT11" s="104">
        <v>10156.046773580136</v>
      </c>
      <c r="AU11" s="104">
        <v>10093.053024999987</v>
      </c>
      <c r="AV11" s="104">
        <v>10244.819000000018</v>
      </c>
      <c r="AW11" s="104">
        <v>10443.939000000013</v>
      </c>
      <c r="AX11" s="104">
        <v>10654.198000000033</v>
      </c>
      <c r="AY11" s="104">
        <v>11252.968999999983</v>
      </c>
      <c r="AZ11" s="104">
        <v>11377.486000000001</v>
      </c>
      <c r="BA11" s="104">
        <v>11717</v>
      </c>
      <c r="BB11" s="104">
        <v>11746.066000000001</v>
      </c>
      <c r="BC11" s="104">
        <v>11974.116000000009</v>
      </c>
      <c r="BD11" s="104">
        <v>12095.065000000002</v>
      </c>
      <c r="BE11" s="104">
        <v>12636.731999999989</v>
      </c>
      <c r="BF11" s="104">
        <v>13063.404999999999</v>
      </c>
      <c r="BG11" s="104">
        <v>13054.904</v>
      </c>
      <c r="BH11" s="104">
        <v>13323.159</v>
      </c>
      <c r="BI11" s="104">
        <v>13532.441000000001</v>
      </c>
      <c r="BJ11" s="104">
        <v>14099.003000000001</v>
      </c>
      <c r="BK11" s="104">
        <v>13553.703</v>
      </c>
      <c r="BL11" s="104">
        <v>13805.785</v>
      </c>
      <c r="BM11" s="104">
        <v>14067.083000000001</v>
      </c>
      <c r="BN11" s="104">
        <v>14262.30439879</v>
      </c>
      <c r="BO11" s="104">
        <v>13961.237999999999</v>
      </c>
      <c r="BP11" s="104">
        <v>14231.723</v>
      </c>
      <c r="BQ11" s="104">
        <v>14613.957</v>
      </c>
      <c r="BR11" s="104">
        <v>14848</v>
      </c>
      <c r="BS11" s="234">
        <v>14861</v>
      </c>
      <c r="BT11" s="104">
        <v>15191.781000000001</v>
      </c>
      <c r="BU11" s="104">
        <v>14976.675999999999</v>
      </c>
      <c r="BV11" s="104">
        <v>15212.725</v>
      </c>
      <c r="BW11" s="234">
        <v>15222.188999999998</v>
      </c>
      <c r="BX11" s="104">
        <v>15136.720999999998</v>
      </c>
      <c r="BY11" s="104">
        <v>14591</v>
      </c>
      <c r="BZ11" s="104">
        <v>14859.460999999999</v>
      </c>
      <c r="CA11" s="234">
        <v>14810.334000000001</v>
      </c>
      <c r="CB11" s="227">
        <v>15144.761</v>
      </c>
      <c r="CC11" s="227">
        <v>15369.025</v>
      </c>
      <c r="CD11" s="227">
        <v>15662.179</v>
      </c>
      <c r="CE11" s="234">
        <v>15670</v>
      </c>
      <c r="CF11" s="234">
        <v>16149</v>
      </c>
      <c r="CG11" s="234">
        <v>15726</v>
      </c>
      <c r="CH11" s="234">
        <v>16188</v>
      </c>
      <c r="CI11" s="234">
        <v>16304</v>
      </c>
      <c r="CJ11" s="234">
        <v>16571</v>
      </c>
      <c r="CK11" s="234">
        <v>15675</v>
      </c>
      <c r="CL11" s="234">
        <v>16142</v>
      </c>
      <c r="CM11" s="234">
        <v>16238</v>
      </c>
      <c r="CN11" s="234">
        <v>16683</v>
      </c>
      <c r="CO11" s="234">
        <v>17169</v>
      </c>
      <c r="CP11" s="104">
        <v>16229</v>
      </c>
      <c r="CQ11" s="234">
        <v>16297</v>
      </c>
    </row>
    <row r="12" spans="1:95" s="124" customFormat="1" ht="15" customHeight="1">
      <c r="A12" s="103"/>
      <c r="B12" s="117" t="s">
        <v>136</v>
      </c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1">
        <v>5994.0619999999999</v>
      </c>
      <c r="AJ12" s="122">
        <v>5994.0619999999999</v>
      </c>
      <c r="AK12" s="121">
        <v>5994.0619999999999</v>
      </c>
      <c r="AL12" s="121">
        <v>5994.0619999999999</v>
      </c>
      <c r="AM12" s="123">
        <v>5994.0619999999999</v>
      </c>
      <c r="AN12" s="122">
        <v>5994.0619999999999</v>
      </c>
      <c r="AO12" s="121">
        <v>6317.6819999999998</v>
      </c>
      <c r="AP12" s="121">
        <v>6498.9260000000004</v>
      </c>
      <c r="AQ12" s="123">
        <v>9498.9259999999995</v>
      </c>
      <c r="AR12" s="122">
        <v>9498.9259999999995</v>
      </c>
      <c r="AS12" s="121">
        <v>9498.9259999999995</v>
      </c>
      <c r="AT12" s="121">
        <v>9498.9259999999995</v>
      </c>
      <c r="AU12" s="123">
        <v>9498.9259999999995</v>
      </c>
      <c r="AV12" s="122">
        <v>9498.9259999999995</v>
      </c>
      <c r="AW12" s="121">
        <v>9498.9259999999995</v>
      </c>
      <c r="AX12" s="121">
        <v>9498.9259999999995</v>
      </c>
      <c r="AY12" s="123">
        <v>9498.9259999999995</v>
      </c>
      <c r="AZ12" s="122">
        <v>9498.9259999999995</v>
      </c>
      <c r="BA12" s="121">
        <v>9680.723</v>
      </c>
      <c r="BB12" s="121">
        <v>10044.790999999999</v>
      </c>
      <c r="BC12" s="123">
        <v>11131.591</v>
      </c>
      <c r="BD12" s="122">
        <v>11131.591</v>
      </c>
      <c r="BE12" s="121">
        <v>11131.591</v>
      </c>
      <c r="BF12" s="121">
        <v>11131.591</v>
      </c>
      <c r="BG12" s="123">
        <v>11131.591</v>
      </c>
      <c r="BH12" s="122">
        <v>11131.591</v>
      </c>
      <c r="BI12" s="121">
        <v>11131.591</v>
      </c>
      <c r="BJ12" s="121">
        <v>11131.591</v>
      </c>
      <c r="BK12" s="123">
        <v>11131.591</v>
      </c>
      <c r="BL12" s="122">
        <v>11131.591</v>
      </c>
      <c r="BM12" s="121">
        <v>12833.986999999999</v>
      </c>
      <c r="BN12" s="121">
        <v>12833.986999999999</v>
      </c>
      <c r="BO12" s="123">
        <v>12833.986999999999</v>
      </c>
      <c r="BP12" s="122">
        <v>12833.986999999999</v>
      </c>
      <c r="BQ12" s="121">
        <v>12833.986999999999</v>
      </c>
      <c r="BR12" s="121">
        <v>12833.986999999999</v>
      </c>
      <c r="BS12" s="123">
        <v>12833.986999999999</v>
      </c>
      <c r="BT12" s="121">
        <v>12833.986999999999</v>
      </c>
      <c r="BU12" s="121">
        <v>12833.986999999999</v>
      </c>
      <c r="BV12" s="121">
        <v>12833.986999999999</v>
      </c>
      <c r="BW12" s="123">
        <v>12833.986999999999</v>
      </c>
      <c r="BX12" s="121">
        <v>12833.986999999999</v>
      </c>
      <c r="BY12" s="121">
        <v>14184</v>
      </c>
      <c r="BZ12" s="121">
        <v>14184.281000000001</v>
      </c>
      <c r="CA12" s="123">
        <v>14184.281000000001</v>
      </c>
      <c r="CB12" s="237">
        <v>14184.281000000001</v>
      </c>
      <c r="CC12" s="262">
        <v>14184.281000000001</v>
      </c>
      <c r="CD12" s="262">
        <v>14184.281000000001</v>
      </c>
      <c r="CE12" s="123">
        <v>14184</v>
      </c>
      <c r="CF12" s="237">
        <v>14184</v>
      </c>
      <c r="CG12" s="237">
        <v>14184</v>
      </c>
      <c r="CH12" s="237">
        <v>14184</v>
      </c>
      <c r="CI12" s="237">
        <v>14184</v>
      </c>
      <c r="CJ12" s="237">
        <v>14184</v>
      </c>
      <c r="CK12" s="237">
        <v>14184</v>
      </c>
      <c r="CL12" s="237">
        <v>14184</v>
      </c>
      <c r="CM12" s="237">
        <v>14184</v>
      </c>
      <c r="CN12" s="237">
        <v>14184</v>
      </c>
      <c r="CO12" s="237">
        <v>14184</v>
      </c>
      <c r="CP12" s="237">
        <v>14184</v>
      </c>
      <c r="CQ12" s="237">
        <v>14184</v>
      </c>
    </row>
    <row r="13" spans="1:95" s="124" customFormat="1" ht="15" customHeight="1">
      <c r="A13" s="103"/>
      <c r="B13" s="117" t="s">
        <v>137</v>
      </c>
      <c r="C13" s="118"/>
      <c r="D13" s="1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>
        <v>495.79300000000001</v>
      </c>
      <c r="AJ13" s="122">
        <v>495.79300000000001</v>
      </c>
      <c r="AK13" s="121">
        <v>495.79300000000001</v>
      </c>
      <c r="AL13" s="121">
        <v>495.79300000000001</v>
      </c>
      <c r="AM13" s="123">
        <v>544.52099999999996</v>
      </c>
      <c r="AN13" s="122">
        <v>544.52099999999996</v>
      </c>
      <c r="AO13" s="121">
        <v>220.90100000000001</v>
      </c>
      <c r="AP13" s="121">
        <v>39.656999999999996</v>
      </c>
      <c r="AQ13" s="123">
        <v>0</v>
      </c>
      <c r="AR13" s="122">
        <v>0</v>
      </c>
      <c r="AS13" s="121">
        <v>0</v>
      </c>
      <c r="AT13" s="121">
        <v>0</v>
      </c>
      <c r="AU13" s="123">
        <v>594.12702500000171</v>
      </c>
      <c r="AV13" s="122">
        <v>594.12800000000004</v>
      </c>
      <c r="AW13" s="121">
        <v>594.12800000000004</v>
      </c>
      <c r="AX13" s="121">
        <v>594.12800000000004</v>
      </c>
      <c r="AY13" s="123">
        <v>1769.9049999999993</v>
      </c>
      <c r="AZ13" s="122">
        <v>1769.905</v>
      </c>
      <c r="BA13" s="121">
        <v>1570.9970000000001</v>
      </c>
      <c r="BB13" s="121">
        <v>1224.04</v>
      </c>
      <c r="BC13" s="123">
        <v>933.77000000000089</v>
      </c>
      <c r="BD13" s="122">
        <v>933.77099999999996</v>
      </c>
      <c r="BE13" s="121">
        <v>933.77099999999996</v>
      </c>
      <c r="BF13" s="121">
        <v>933.77099999999996</v>
      </c>
      <c r="BG13" s="123">
        <v>1959.1030000000014</v>
      </c>
      <c r="BH13" s="122">
        <v>1959.1030000000001</v>
      </c>
      <c r="BI13" s="121">
        <v>1959.1030000000001</v>
      </c>
      <c r="BJ13" s="121">
        <v>1959.1030000000001</v>
      </c>
      <c r="BK13" s="123">
        <v>2526.143</v>
      </c>
      <c r="BL13" s="122">
        <v>2526.143</v>
      </c>
      <c r="BM13" s="121">
        <v>823.74699999999996</v>
      </c>
      <c r="BN13" s="121">
        <v>823.74599999999998</v>
      </c>
      <c r="BO13" s="123">
        <v>1258.635</v>
      </c>
      <c r="BP13" s="122">
        <v>1258.635</v>
      </c>
      <c r="BQ13" s="121">
        <v>1258.635</v>
      </c>
      <c r="BR13" s="121">
        <v>1258.635</v>
      </c>
      <c r="BS13" s="123">
        <v>2191.431</v>
      </c>
      <c r="BT13" s="121">
        <v>2191.431</v>
      </c>
      <c r="BU13" s="121">
        <v>1784.671</v>
      </c>
      <c r="BV13" s="121">
        <v>1784.671</v>
      </c>
      <c r="BW13" s="123">
        <v>2559.6840000000002</v>
      </c>
      <c r="BX13" s="121">
        <v>2559.6849999999999</v>
      </c>
      <c r="BY13" s="121">
        <v>485</v>
      </c>
      <c r="BZ13" s="121">
        <v>485.19799999999998</v>
      </c>
      <c r="CA13" s="123">
        <v>765.42899999999997</v>
      </c>
      <c r="CB13" s="237">
        <v>765.42899999999997</v>
      </c>
      <c r="CC13" s="262">
        <v>765.42899999999997</v>
      </c>
      <c r="CD13" s="262">
        <v>765.42899999999997</v>
      </c>
      <c r="CE13" s="123">
        <v>1499</v>
      </c>
      <c r="CF13" s="237">
        <v>1499</v>
      </c>
      <c r="CG13" s="237">
        <v>814</v>
      </c>
      <c r="CH13" s="237">
        <v>814</v>
      </c>
      <c r="CI13" s="237">
        <v>2107</v>
      </c>
      <c r="CJ13" s="237">
        <v>2107</v>
      </c>
      <c r="CK13" s="237">
        <v>898</v>
      </c>
      <c r="CL13" s="237">
        <v>898</v>
      </c>
      <c r="CM13" s="237">
        <v>2086</v>
      </c>
      <c r="CN13" s="237">
        <v>2086</v>
      </c>
      <c r="CO13" s="237">
        <v>2086</v>
      </c>
      <c r="CP13" s="237">
        <v>714</v>
      </c>
      <c r="CQ13" s="237">
        <v>2079</v>
      </c>
    </row>
    <row r="14" spans="1:95" s="124" customFormat="1" ht="15" customHeight="1">
      <c r="A14" s="103"/>
      <c r="B14" s="117" t="s">
        <v>138</v>
      </c>
      <c r="C14" s="118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1">
        <v>0</v>
      </c>
      <c r="AJ14" s="122">
        <v>0</v>
      </c>
      <c r="AK14" s="121">
        <v>0</v>
      </c>
      <c r="AL14" s="121">
        <v>0</v>
      </c>
      <c r="AM14" s="123">
        <v>0</v>
      </c>
      <c r="AN14" s="122">
        <v>0</v>
      </c>
      <c r="AO14" s="121">
        <v>1.4999999999999999E-2</v>
      </c>
      <c r="AP14" s="121">
        <v>1.4999999999999999E-2</v>
      </c>
      <c r="AQ14" s="123">
        <v>1.6E-2</v>
      </c>
      <c r="AR14" s="122">
        <v>1.7999999999999999E-2</v>
      </c>
      <c r="AS14" s="121">
        <v>0</v>
      </c>
      <c r="AT14" s="121">
        <v>0</v>
      </c>
      <c r="AU14" s="123">
        <v>0</v>
      </c>
      <c r="AV14" s="122">
        <v>-150.72499999999999</v>
      </c>
      <c r="AW14" s="121">
        <v>-93.036000000000001</v>
      </c>
      <c r="AX14" s="121">
        <v>-53.664999999999999</v>
      </c>
      <c r="AY14" s="123">
        <v>-15.862</v>
      </c>
      <c r="AZ14" s="122">
        <v>-17.805</v>
      </c>
      <c r="BA14" s="121">
        <v>-64.555000000000007</v>
      </c>
      <c r="BB14" s="121">
        <v>-90.787999999999997</v>
      </c>
      <c r="BC14" s="123">
        <v>-91.245000000000005</v>
      </c>
      <c r="BD14" s="122">
        <v>-73.635000000000005</v>
      </c>
      <c r="BE14" s="121">
        <v>-105.59399999999999</v>
      </c>
      <c r="BF14" s="121">
        <v>-41.518000000000001</v>
      </c>
      <c r="BG14" s="123">
        <v>-35.79</v>
      </c>
      <c r="BH14" s="122">
        <v>-39.485999999999997</v>
      </c>
      <c r="BI14" s="121">
        <v>-114.67700000000001</v>
      </c>
      <c r="BJ14" s="121">
        <v>-104.962</v>
      </c>
      <c r="BK14" s="123">
        <v>-104.03100000000001</v>
      </c>
      <c r="BL14" s="122">
        <v>-121.08799999999999</v>
      </c>
      <c r="BM14" s="121">
        <v>-119.253</v>
      </c>
      <c r="BN14" s="121">
        <v>-139.25278833000002</v>
      </c>
      <c r="BO14" s="123">
        <v>-131.38399999999999</v>
      </c>
      <c r="BP14" s="122">
        <v>-158.80500000000001</v>
      </c>
      <c r="BQ14" s="121">
        <v>-103.818</v>
      </c>
      <c r="BR14" s="121">
        <v>-176.74299999999999</v>
      </c>
      <c r="BS14" s="123">
        <v>-164.39599999999999</v>
      </c>
      <c r="BT14" s="121">
        <v>-81.084000000000003</v>
      </c>
      <c r="BU14" s="121">
        <v>-150.00800000000001</v>
      </c>
      <c r="BV14" s="121">
        <v>-170.995</v>
      </c>
      <c r="BW14" s="123">
        <v>-171.482</v>
      </c>
      <c r="BX14" s="121">
        <v>-225.42</v>
      </c>
      <c r="BY14" s="121">
        <v>-135</v>
      </c>
      <c r="BZ14" s="121">
        <v>-109.52500000000001</v>
      </c>
      <c r="CA14" s="123">
        <v>-139.376</v>
      </c>
      <c r="CB14" s="237">
        <v>-85.417000000000002</v>
      </c>
      <c r="CC14" s="262">
        <v>-82.789000000000001</v>
      </c>
      <c r="CD14" s="262">
        <v>-59.664000000000001</v>
      </c>
      <c r="CE14" s="123">
        <v>-13</v>
      </c>
      <c r="CF14" s="237">
        <v>7</v>
      </c>
      <c r="CG14" s="237">
        <v>17</v>
      </c>
      <c r="CH14" s="237">
        <v>-28</v>
      </c>
      <c r="CI14" s="237">
        <v>12</v>
      </c>
      <c r="CJ14" s="237">
        <v>-8</v>
      </c>
      <c r="CK14" s="237">
        <v>-43</v>
      </c>
      <c r="CL14" s="237">
        <v>-60</v>
      </c>
      <c r="CM14" s="237">
        <v>-32</v>
      </c>
      <c r="CN14" s="237">
        <v>-28</v>
      </c>
      <c r="CO14" s="237">
        <v>-5</v>
      </c>
      <c r="CP14" s="237">
        <v>-14</v>
      </c>
      <c r="CQ14" s="237">
        <v>34</v>
      </c>
    </row>
    <row r="15" spans="1:95" s="124" customFormat="1" ht="15" customHeight="1">
      <c r="A15" s="103"/>
      <c r="B15" s="117" t="s">
        <v>139</v>
      </c>
      <c r="C15" s="11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>
        <v>0</v>
      </c>
      <c r="AJ15" s="122">
        <v>2.2440000000000002</v>
      </c>
      <c r="AK15" s="121">
        <v>-284.90199999999999</v>
      </c>
      <c r="AL15" s="121">
        <v>-236.208</v>
      </c>
      <c r="AM15" s="123">
        <v>0</v>
      </c>
      <c r="AN15" s="122">
        <v>267.84900000000016</v>
      </c>
      <c r="AO15" s="121">
        <v>437.88900000000012</v>
      </c>
      <c r="AP15" s="121">
        <v>575.7559999999994</v>
      </c>
      <c r="AQ15" s="123">
        <v>-51.338999999998094</v>
      </c>
      <c r="AR15" s="122">
        <v>201.51500000000124</v>
      </c>
      <c r="AS15" s="121">
        <v>398.96700000000055</v>
      </c>
      <c r="AT15" s="121">
        <v>657.121000000001</v>
      </c>
      <c r="AU15" s="123">
        <v>0</v>
      </c>
      <c r="AV15" s="122">
        <v>302.48999999999978</v>
      </c>
      <c r="AW15" s="121">
        <v>443.92100000000028</v>
      </c>
      <c r="AX15" s="121">
        <v>614.80900000000111</v>
      </c>
      <c r="AY15" s="123">
        <v>0</v>
      </c>
      <c r="AZ15" s="122">
        <v>126.46000000000095</v>
      </c>
      <c r="BA15" s="121">
        <v>530.02200000000005</v>
      </c>
      <c r="BB15" s="121">
        <v>568</v>
      </c>
      <c r="BC15" s="123">
        <v>0</v>
      </c>
      <c r="BD15" s="122">
        <v>103.33799999999974</v>
      </c>
      <c r="BE15" s="121">
        <v>676.96399999999812</v>
      </c>
      <c r="BF15" s="121">
        <v>1039.5609999999997</v>
      </c>
      <c r="BG15" s="123">
        <v>0</v>
      </c>
      <c r="BH15" s="122">
        <v>271.95100000000093</v>
      </c>
      <c r="BI15" s="121">
        <v>556.42400000000089</v>
      </c>
      <c r="BJ15" s="121">
        <v>1113.2710000000006</v>
      </c>
      <c r="BK15" s="123">
        <v>0</v>
      </c>
      <c r="BL15" s="122">
        <v>269.13899999999921</v>
      </c>
      <c r="BM15" s="121">
        <v>528.60200000000259</v>
      </c>
      <c r="BN15" s="121">
        <v>743.82418712000253</v>
      </c>
      <c r="BO15" s="123">
        <v>0</v>
      </c>
      <c r="BP15" s="122">
        <v>297.90600000000086</v>
      </c>
      <c r="BQ15" s="121">
        <v>625.15300000000025</v>
      </c>
      <c r="BR15" s="121">
        <v>932.46300000000156</v>
      </c>
      <c r="BS15" s="123">
        <v>0</v>
      </c>
      <c r="BT15" s="121">
        <v>247.66600000000108</v>
      </c>
      <c r="BU15" s="121">
        <v>508.35000000000036</v>
      </c>
      <c r="BV15" s="121">
        <v>765.33700000000135</v>
      </c>
      <c r="BW15" s="123">
        <v>0</v>
      </c>
      <c r="BX15" s="121">
        <v>-31.530999999999999</v>
      </c>
      <c r="BY15" s="121">
        <v>57</v>
      </c>
      <c r="BZ15" s="121">
        <v>299.50700000000001</v>
      </c>
      <c r="CA15" s="123">
        <v>0</v>
      </c>
      <c r="CB15" s="237">
        <v>280.46800000000002</v>
      </c>
      <c r="CC15" s="262">
        <v>502.10399999999998</v>
      </c>
      <c r="CD15" s="262">
        <v>772.13300000000004</v>
      </c>
      <c r="CE15" s="123">
        <v>0</v>
      </c>
      <c r="CF15" s="237">
        <v>458</v>
      </c>
      <c r="CG15" s="237">
        <v>711</v>
      </c>
      <c r="CH15" s="237">
        <v>1218</v>
      </c>
      <c r="CI15" s="237">
        <v>0</v>
      </c>
      <c r="CJ15" s="237">
        <v>288</v>
      </c>
      <c r="CK15" s="237">
        <v>636</v>
      </c>
      <c r="CL15" s="237">
        <v>1120</v>
      </c>
      <c r="CM15" s="237">
        <v>0</v>
      </c>
      <c r="CN15" s="237">
        <v>441</v>
      </c>
      <c r="CO15" s="237">
        <v>904</v>
      </c>
      <c r="CP15" s="237">
        <v>1344</v>
      </c>
      <c r="CQ15" s="237">
        <v>0</v>
      </c>
    </row>
    <row r="16" spans="1:95" ht="15" customHeight="1">
      <c r="B16" s="110" t="s">
        <v>140</v>
      </c>
      <c r="C16" s="110" t="s">
        <v>141</v>
      </c>
      <c r="D16" s="111"/>
      <c r="E16" s="112"/>
      <c r="F16" s="112"/>
      <c r="G16" s="113"/>
      <c r="H16" s="111"/>
      <c r="I16" s="112"/>
      <c r="J16" s="112"/>
      <c r="K16" s="113"/>
      <c r="L16" s="111"/>
      <c r="M16" s="112"/>
      <c r="N16" s="112"/>
      <c r="O16" s="113"/>
      <c r="P16" s="111"/>
      <c r="Q16" s="112"/>
      <c r="R16" s="112"/>
      <c r="S16" s="113"/>
      <c r="T16" s="111"/>
      <c r="U16" s="112"/>
      <c r="V16" s="112"/>
      <c r="W16" s="113"/>
      <c r="X16" s="111"/>
      <c r="Y16" s="112"/>
      <c r="Z16" s="112"/>
      <c r="AA16" s="113"/>
      <c r="AB16" s="111"/>
      <c r="AC16" s="112"/>
      <c r="AD16" s="112"/>
      <c r="AE16" s="113"/>
      <c r="AF16" s="111"/>
      <c r="AG16" s="112"/>
      <c r="AH16" s="112"/>
      <c r="AI16" s="112">
        <v>69801</v>
      </c>
      <c r="AJ16" s="111">
        <v>75976.914999999994</v>
      </c>
      <c r="AK16" s="112">
        <v>83904.796999999991</v>
      </c>
      <c r="AL16" s="112">
        <v>91135.818999999989</v>
      </c>
      <c r="AM16" s="113">
        <v>99504.573000000004</v>
      </c>
      <c r="AN16" s="111">
        <v>104837.56</v>
      </c>
      <c r="AO16" s="112">
        <v>109808.41899999999</v>
      </c>
      <c r="AP16" s="112">
        <v>117871.773</v>
      </c>
      <c r="AQ16" s="112">
        <v>122359.871</v>
      </c>
      <c r="AR16" s="111">
        <v>123968.118</v>
      </c>
      <c r="AS16" s="112">
        <v>125076.49977358013</v>
      </c>
      <c r="AT16" s="112">
        <v>127239.40677358014</v>
      </c>
      <c r="AU16" s="113">
        <v>132282.60699999999</v>
      </c>
      <c r="AV16" s="111">
        <v>140470.443</v>
      </c>
      <c r="AW16" s="112">
        <v>149501.07800000001</v>
      </c>
      <c r="AX16" s="112">
        <v>157496.92000000001</v>
      </c>
      <c r="AY16" s="113">
        <v>166759.049</v>
      </c>
      <c r="AZ16" s="111">
        <v>176575.804</v>
      </c>
      <c r="BA16" s="112">
        <v>177400.663</v>
      </c>
      <c r="BB16" s="112">
        <v>183689.31700000001</v>
      </c>
      <c r="BC16" s="113">
        <v>193644.15100000001</v>
      </c>
      <c r="BD16" s="111">
        <v>197530.20800000001</v>
      </c>
      <c r="BE16" s="112">
        <v>194154.64300000001</v>
      </c>
      <c r="BF16" s="112">
        <v>192226.25</v>
      </c>
      <c r="BG16" s="112">
        <v>173138.76500000001</v>
      </c>
      <c r="BH16" s="111">
        <v>166231.019</v>
      </c>
      <c r="BI16" s="112">
        <v>165671.736</v>
      </c>
      <c r="BJ16" s="112">
        <v>151518.022</v>
      </c>
      <c r="BK16" s="113">
        <v>145110.33900000001</v>
      </c>
      <c r="BL16" s="111">
        <v>135704.992</v>
      </c>
      <c r="BM16" s="112">
        <v>129011.38</v>
      </c>
      <c r="BN16" s="112">
        <v>122034.93610378999</v>
      </c>
      <c r="BO16" s="113">
        <v>118724.037</v>
      </c>
      <c r="BP16" s="111">
        <v>114278.00199999999</v>
      </c>
      <c r="BQ16" s="112">
        <v>112867.648</v>
      </c>
      <c r="BR16" s="112">
        <v>108114</v>
      </c>
      <c r="BS16" s="236">
        <v>108332</v>
      </c>
      <c r="BT16" s="112">
        <v>106329.65399999999</v>
      </c>
      <c r="BU16" s="112">
        <v>100505.96299999999</v>
      </c>
      <c r="BV16" s="112">
        <v>95652.264999999999</v>
      </c>
      <c r="BW16" s="112">
        <v>92990.433999999994</v>
      </c>
      <c r="BX16" s="111">
        <v>95629.72099999999</v>
      </c>
      <c r="BY16" s="112">
        <v>91790</v>
      </c>
      <c r="BZ16" s="112">
        <v>90564.12999999999</v>
      </c>
      <c r="CA16" s="236">
        <v>90090.376000000004</v>
      </c>
      <c r="CB16" s="229">
        <v>93160.603999999992</v>
      </c>
      <c r="CC16" s="263">
        <v>87361.705999999991</v>
      </c>
      <c r="CD16" s="263">
        <v>89661.362000000008</v>
      </c>
      <c r="CE16" s="236">
        <v>94069</v>
      </c>
      <c r="CF16" s="236">
        <v>90460</v>
      </c>
      <c r="CG16" s="236">
        <v>92796</v>
      </c>
      <c r="CH16" s="236">
        <v>99064</v>
      </c>
      <c r="CI16" s="236">
        <v>107829</v>
      </c>
      <c r="CJ16" s="236">
        <v>113006</v>
      </c>
      <c r="CK16" s="236">
        <v>112256</v>
      </c>
      <c r="CL16" s="236">
        <v>116170</v>
      </c>
      <c r="CM16" s="236">
        <v>124879</v>
      </c>
      <c r="CN16" s="236">
        <v>126625</v>
      </c>
      <c r="CO16" s="236">
        <v>131392</v>
      </c>
      <c r="CP16" s="112">
        <v>133931</v>
      </c>
      <c r="CQ16" s="112">
        <v>142196</v>
      </c>
    </row>
    <row r="17" spans="1:95" s="21" customFormat="1" ht="9.75" customHeight="1">
      <c r="A17" s="125"/>
      <c r="B17" s="126"/>
      <c r="C17" s="126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8">
        <v>2009</v>
      </c>
      <c r="AJ17" s="128"/>
      <c r="AK17" s="128"/>
      <c r="AL17" s="128"/>
      <c r="AM17" s="128">
        <v>2010</v>
      </c>
      <c r="AN17" s="128"/>
      <c r="AO17" s="128"/>
      <c r="AP17" s="128"/>
      <c r="AQ17" s="128">
        <v>2011</v>
      </c>
      <c r="AR17" s="128"/>
      <c r="AS17" s="128"/>
      <c r="AT17" s="128"/>
      <c r="AU17" s="128">
        <v>2012</v>
      </c>
      <c r="AV17" s="128"/>
      <c r="AW17" s="128"/>
      <c r="AX17" s="128"/>
      <c r="AY17" s="128">
        <v>2013</v>
      </c>
      <c r="AZ17" s="128"/>
      <c r="BA17" s="128"/>
      <c r="BB17" s="128"/>
      <c r="BC17" s="128">
        <v>2014</v>
      </c>
      <c r="BD17" s="128"/>
      <c r="BE17" s="128"/>
      <c r="BF17" s="128"/>
      <c r="BG17" s="128">
        <v>2015</v>
      </c>
      <c r="BH17" s="128"/>
      <c r="BI17" s="128"/>
      <c r="BJ17" s="128"/>
      <c r="BK17" s="128">
        <v>2016</v>
      </c>
      <c r="BL17" s="128"/>
      <c r="BM17" s="128"/>
      <c r="BN17" s="128"/>
      <c r="BO17" s="128">
        <v>2017</v>
      </c>
      <c r="BP17" s="128"/>
      <c r="BQ17" s="128"/>
      <c r="BR17" s="128"/>
      <c r="BS17" s="128">
        <v>2018</v>
      </c>
      <c r="BT17" s="128"/>
      <c r="BU17" s="128"/>
      <c r="BV17" s="128"/>
      <c r="BW17" s="128">
        <v>2019</v>
      </c>
      <c r="BX17" s="128"/>
      <c r="BY17" s="128"/>
      <c r="BZ17" s="128"/>
      <c r="CA17" s="128"/>
      <c r="CB17" s="230"/>
      <c r="CC17" s="230"/>
      <c r="CD17" s="230"/>
      <c r="CE17" s="128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</row>
    <row r="18" spans="1:95" ht="16.5" customHeight="1">
      <c r="B18" s="114" t="s">
        <v>142</v>
      </c>
      <c r="AJ18" s="129"/>
      <c r="AK18" s="129"/>
      <c r="AL18" s="129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31"/>
      <c r="CC18" s="231"/>
      <c r="CD18" s="231"/>
      <c r="CE18" s="130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</row>
    <row r="19" spans="1:95" ht="15" customHeight="1">
      <c r="AL19" s="131"/>
      <c r="AM19" s="131"/>
      <c r="AN19" s="131"/>
      <c r="CE19" s="130"/>
    </row>
    <row r="20" spans="1:95" ht="15" customHeight="1">
      <c r="CD20" s="231"/>
    </row>
    <row r="21" spans="1:95" ht="15" customHeight="1"/>
    <row r="22" spans="1:95" ht="15" customHeight="1">
      <c r="CD22" s="231"/>
    </row>
    <row r="23" spans="1:95" ht="15" customHeight="1"/>
    <row r="24" spans="1:95" ht="15" customHeight="1"/>
    <row r="25" spans="1:95" ht="15" customHeight="1"/>
    <row r="26" spans="1:95" ht="15" customHeight="1"/>
    <row r="27" spans="1:95" ht="15" customHeight="1"/>
    <row r="28" spans="1:95" ht="15" customHeight="1"/>
    <row r="29" spans="1:95" ht="15" customHeight="1"/>
    <row r="30" spans="1:95" ht="15" customHeight="1"/>
    <row r="31" spans="1:95" ht="15" customHeight="1"/>
    <row r="32" spans="1:9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24">
    <mergeCell ref="AJ2:AM2"/>
    <mergeCell ref="T2:W2"/>
    <mergeCell ref="X2:AA2"/>
    <mergeCell ref="AB2:AE2"/>
    <mergeCell ref="B2:B3"/>
    <mergeCell ref="C2:C3"/>
    <mergeCell ref="D2:G2"/>
    <mergeCell ref="H2:K2"/>
    <mergeCell ref="L2:O2"/>
    <mergeCell ref="P2:S2"/>
    <mergeCell ref="AN2:AQ2"/>
    <mergeCell ref="AR2:AU2"/>
    <mergeCell ref="AV2:AY2"/>
    <mergeCell ref="AZ2:BC2"/>
    <mergeCell ref="BD2:BG2"/>
    <mergeCell ref="CB2:CE2"/>
    <mergeCell ref="CF2:CI2"/>
    <mergeCell ref="CJ2:CM2"/>
    <mergeCell ref="CN2:CQ2"/>
    <mergeCell ref="BH2:BK2"/>
    <mergeCell ref="BL2:BO2"/>
    <mergeCell ref="BP2:BS2"/>
    <mergeCell ref="BT2:BW2"/>
    <mergeCell ref="BX2:CA2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D188-0DF0-4482-AD01-EA005F4CAAEC}">
  <sheetPr>
    <tabColor theme="0" tint="-0.14999847407452621"/>
  </sheetPr>
  <dimension ref="A1:CG84"/>
  <sheetViews>
    <sheetView showGridLines="0" zoomScaleNormal="100" workbookViewId="0">
      <pane xSplit="2" ySplit="2" topLeftCell="AY3" activePane="bottomRight" state="frozen"/>
      <selection activeCell="B17" sqref="B17"/>
      <selection pane="topRight" activeCell="B17" sqref="B17"/>
      <selection pane="bottomLeft" activeCell="B17" sqref="B17"/>
      <selection pane="bottomRight" activeCell="BG1" sqref="BG1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54296875" style="146" hidden="1" customWidth="1"/>
    <col min="4" max="6" width="9.54296875" style="146" hidden="1" customWidth="1"/>
    <col min="7" max="31" width="9.54296875" style="136" hidden="1" customWidth="1"/>
    <col min="32" max="32" width="11" style="136" customWidth="1"/>
    <col min="33" max="33" width="10" style="136" customWidth="1"/>
    <col min="34" max="52" width="9.54296875" style="136" customWidth="1"/>
    <col min="53" max="55" width="10.54296875" style="136" customWidth="1"/>
    <col min="56" max="56" width="10.453125" style="136" customWidth="1"/>
    <col min="57" max="59" width="9" style="136" customWidth="1"/>
    <col min="60" max="60" width="9.1796875" style="136" customWidth="1"/>
    <col min="61" max="85" width="0" style="136" hidden="1" customWidth="1"/>
    <col min="86" max="16384" width="9.1796875" style="136" hidden="1"/>
  </cols>
  <sheetData>
    <row r="1" spans="2:59" s="5" customFormat="1" ht="59.25" customHeight="1">
      <c r="B1" s="6"/>
      <c r="C1" s="6"/>
      <c r="D1" s="6"/>
      <c r="E1" s="6"/>
      <c r="F1" s="6"/>
      <c r="AF1" s="132"/>
      <c r="AG1" s="132"/>
      <c r="AH1" s="132"/>
      <c r="AI1" s="132"/>
      <c r="AJ1" s="132"/>
      <c r="AK1" s="132"/>
      <c r="AL1" s="222"/>
      <c r="AM1" s="222"/>
      <c r="AN1" s="98"/>
      <c r="AO1" s="98"/>
      <c r="AP1" s="10"/>
      <c r="AQ1" s="10"/>
      <c r="AR1" s="238"/>
      <c r="AS1" s="238"/>
      <c r="AT1" s="238"/>
      <c r="AV1" s="238"/>
      <c r="AW1" s="238"/>
      <c r="AX1" s="238"/>
      <c r="AY1" s="238"/>
      <c r="AZ1" s="238"/>
      <c r="BA1" s="238"/>
      <c r="BB1" s="238"/>
      <c r="BC1" s="238"/>
      <c r="BD1" s="238"/>
      <c r="BG1" s="238" t="s">
        <v>7</v>
      </c>
    </row>
    <row r="2" spans="2:59" ht="15" customHeight="1" thickBot="1">
      <c r="B2" s="133" t="s">
        <v>143</v>
      </c>
      <c r="C2" s="133" t="s">
        <v>144</v>
      </c>
      <c r="D2" s="336">
        <v>2002</v>
      </c>
      <c r="E2" s="337">
        <v>2002</v>
      </c>
      <c r="F2" s="337"/>
      <c r="G2" s="338"/>
      <c r="H2" s="336">
        <v>2003</v>
      </c>
      <c r="I2" s="337">
        <v>2003</v>
      </c>
      <c r="J2" s="337"/>
      <c r="K2" s="338"/>
      <c r="L2" s="336">
        <v>2004</v>
      </c>
      <c r="M2" s="337">
        <v>2004</v>
      </c>
      <c r="N2" s="337"/>
      <c r="O2" s="338"/>
      <c r="P2" s="336">
        <v>2005</v>
      </c>
      <c r="Q2" s="337">
        <v>2005</v>
      </c>
      <c r="R2" s="337"/>
      <c r="S2" s="338"/>
      <c r="T2" s="336">
        <v>2006</v>
      </c>
      <c r="U2" s="337">
        <v>2006</v>
      </c>
      <c r="V2" s="337"/>
      <c r="W2" s="338"/>
      <c r="X2" s="336">
        <v>2007</v>
      </c>
      <c r="Y2" s="337">
        <v>2007</v>
      </c>
      <c r="Z2" s="337"/>
      <c r="AA2" s="338"/>
      <c r="AB2" s="336">
        <v>2008</v>
      </c>
      <c r="AC2" s="337">
        <v>2008</v>
      </c>
      <c r="AD2" s="337"/>
      <c r="AE2" s="338"/>
      <c r="AF2" s="134">
        <v>2009</v>
      </c>
      <c r="AG2" s="135">
        <v>2010</v>
      </c>
      <c r="AH2" s="135">
        <v>2011</v>
      </c>
      <c r="AI2" s="135">
        <v>2012</v>
      </c>
      <c r="AJ2" s="135">
        <v>2013</v>
      </c>
      <c r="AK2" s="135">
        <v>2014</v>
      </c>
      <c r="AL2" s="135">
        <v>2015</v>
      </c>
      <c r="AM2" s="135">
        <v>2016</v>
      </c>
      <c r="AN2" s="135">
        <v>2017</v>
      </c>
      <c r="AO2" s="135">
        <v>2018</v>
      </c>
      <c r="AP2" s="135">
        <v>2019</v>
      </c>
      <c r="AQ2" s="135">
        <v>2020</v>
      </c>
      <c r="AR2" s="239" t="s">
        <v>267</v>
      </c>
      <c r="AS2" s="239" t="s">
        <v>269</v>
      </c>
      <c r="AT2" s="239" t="s">
        <v>271</v>
      </c>
      <c r="AU2" s="135">
        <v>2021</v>
      </c>
      <c r="AV2" s="239" t="s">
        <v>274</v>
      </c>
      <c r="AW2" s="239" t="s">
        <v>277</v>
      </c>
      <c r="AX2" s="239" t="s">
        <v>279</v>
      </c>
      <c r="AY2" s="239">
        <v>2022</v>
      </c>
      <c r="AZ2" s="239" t="s">
        <v>281</v>
      </c>
      <c r="BA2" s="239" t="s">
        <v>283</v>
      </c>
      <c r="BB2" s="239" t="s">
        <v>285</v>
      </c>
      <c r="BC2" s="239">
        <v>2023</v>
      </c>
      <c r="BD2" s="239" t="s">
        <v>288</v>
      </c>
      <c r="BE2" s="239" t="s">
        <v>289</v>
      </c>
      <c r="BF2" s="239" t="s">
        <v>290</v>
      </c>
      <c r="BG2" s="239" t="s">
        <v>294</v>
      </c>
    </row>
    <row r="3" spans="2:59" ht="15" customHeight="1">
      <c r="B3" s="137" t="s">
        <v>145</v>
      </c>
      <c r="C3" s="137" t="s">
        <v>146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240"/>
      <c r="AS3" s="240"/>
      <c r="AT3" s="240"/>
      <c r="AU3" s="138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97"/>
      <c r="BG3" s="297"/>
    </row>
    <row r="4" spans="2:59" s="5" customFormat="1" ht="15" customHeight="1">
      <c r="B4" s="139" t="s">
        <v>147</v>
      </c>
      <c r="C4" s="139" t="s">
        <v>148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>
        <v>68975</v>
      </c>
      <c r="AG4" s="142">
        <v>97531</v>
      </c>
      <c r="AH4" s="142">
        <v>119060</v>
      </c>
      <c r="AI4" s="142">
        <v>126563</v>
      </c>
      <c r="AJ4" s="142">
        <v>156008</v>
      </c>
      <c r="AK4" s="142">
        <v>175860</v>
      </c>
      <c r="AL4" s="105">
        <v>163916</v>
      </c>
      <c r="AM4" s="105">
        <v>136706</v>
      </c>
      <c r="AN4" s="105">
        <v>116160</v>
      </c>
      <c r="AO4" s="105">
        <v>104123</v>
      </c>
      <c r="AP4" s="105">
        <v>89939.532999999996</v>
      </c>
      <c r="AQ4" s="105">
        <v>89438.875967999993</v>
      </c>
      <c r="AR4" s="241">
        <v>89989.742889999994</v>
      </c>
      <c r="AS4" s="241">
        <v>83216.800000000003</v>
      </c>
      <c r="AT4" s="241">
        <v>85848.126687999989</v>
      </c>
      <c r="AU4" s="105">
        <v>90645</v>
      </c>
      <c r="AV4" s="241">
        <v>88830</v>
      </c>
      <c r="AW4" s="241">
        <v>89830</v>
      </c>
      <c r="AX4" s="241">
        <v>96363</v>
      </c>
      <c r="AY4" s="241">
        <v>106485</v>
      </c>
      <c r="AZ4" s="241">
        <v>110875</v>
      </c>
      <c r="BA4" s="241">
        <v>108690</v>
      </c>
      <c r="BB4" s="241">
        <v>115568</v>
      </c>
      <c r="BC4" s="241">
        <v>122457</v>
      </c>
      <c r="BD4" s="241">
        <v>123845</v>
      </c>
      <c r="BE4" s="241">
        <v>127539</v>
      </c>
      <c r="BF4" s="241">
        <v>129790</v>
      </c>
      <c r="BG4" s="241">
        <v>140589</v>
      </c>
    </row>
    <row r="5" spans="2:59" s="5" customFormat="1" ht="15" customHeight="1">
      <c r="B5" s="139" t="s">
        <v>149</v>
      </c>
      <c r="C5" s="139" t="s">
        <v>150</v>
      </c>
      <c r="D5" s="140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  <c r="X5" s="141">
        <v>0</v>
      </c>
      <c r="Y5" s="141">
        <v>0</v>
      </c>
      <c r="Z5" s="141">
        <v>0</v>
      </c>
      <c r="AA5" s="141">
        <v>0</v>
      </c>
      <c r="AB5" s="141">
        <v>0</v>
      </c>
      <c r="AC5" s="141">
        <v>0</v>
      </c>
      <c r="AD5" s="141">
        <v>0</v>
      </c>
      <c r="AE5" s="141">
        <v>0</v>
      </c>
      <c r="AF5" s="143">
        <v>-442.91399999999999</v>
      </c>
      <c r="AG5" s="143">
        <v>-882.70699999999999</v>
      </c>
      <c r="AH5" s="143">
        <v>-1417.85</v>
      </c>
      <c r="AI5" s="143">
        <v>-1409.2850000000001</v>
      </c>
      <c r="AJ5" s="143">
        <v>-684.68100000000004</v>
      </c>
      <c r="AK5" s="143">
        <v>-459.387</v>
      </c>
      <c r="AL5" s="144">
        <v>-482.92099999999999</v>
      </c>
      <c r="AM5" s="144">
        <v>-659.48099999999999</v>
      </c>
      <c r="AN5" s="144">
        <v>-626.77300000000002</v>
      </c>
      <c r="AO5" s="144">
        <v>-476.75</v>
      </c>
      <c r="AP5" s="144">
        <v>-417.22500000000002</v>
      </c>
      <c r="AQ5" s="144">
        <v>-886.67200000000003</v>
      </c>
      <c r="AR5" s="144">
        <v>-714.96699999999998</v>
      </c>
      <c r="AS5" s="144">
        <v>-640.55799999999999</v>
      </c>
      <c r="AT5" s="144">
        <v>-666.01300000000003</v>
      </c>
      <c r="AU5" s="144">
        <v>-668</v>
      </c>
      <c r="AV5" s="144">
        <v>-370</v>
      </c>
      <c r="AW5" s="144">
        <v>-414</v>
      </c>
      <c r="AX5" s="144">
        <v>-391</v>
      </c>
      <c r="AY5" s="144">
        <v>-417</v>
      </c>
      <c r="AZ5" s="144">
        <v>-522</v>
      </c>
      <c r="BA5" s="144">
        <v>-497</v>
      </c>
      <c r="BB5" s="144">
        <v>-553</v>
      </c>
      <c r="BC5" s="144">
        <v>-598</v>
      </c>
      <c r="BD5" s="144">
        <v>-557</v>
      </c>
      <c r="BE5" s="144">
        <v>-591</v>
      </c>
      <c r="BF5" s="144">
        <v>-610</v>
      </c>
      <c r="BG5" s="144">
        <v>-700</v>
      </c>
    </row>
    <row r="6" spans="2:59" s="5" customFormat="1" ht="15" customHeight="1">
      <c r="B6" s="139" t="s">
        <v>151</v>
      </c>
      <c r="C6" s="139" t="s">
        <v>152</v>
      </c>
      <c r="AF6" s="142">
        <v>68532.172999999995</v>
      </c>
      <c r="AG6" s="142">
        <v>96648.467999999993</v>
      </c>
      <c r="AH6" s="142">
        <v>117641.769</v>
      </c>
      <c r="AI6" s="142">
        <v>125153.552</v>
      </c>
      <c r="AJ6" s="142">
        <v>155323.59599999999</v>
      </c>
      <c r="AK6" s="142">
        <v>175400.80499999999</v>
      </c>
      <c r="AL6" s="105">
        <v>163433.45300000001</v>
      </c>
      <c r="AM6" s="105">
        <v>136046.21799999999</v>
      </c>
      <c r="AN6" s="105">
        <v>115532.747</v>
      </c>
      <c r="AO6" s="105">
        <v>103646</v>
      </c>
      <c r="AP6" s="105">
        <v>89522.308000000005</v>
      </c>
      <c r="AQ6" s="105">
        <v>88552.203967999987</v>
      </c>
      <c r="AR6" s="241">
        <v>89274.77588999999</v>
      </c>
      <c r="AS6" s="241">
        <v>82576.241999999998</v>
      </c>
      <c r="AT6" s="241">
        <v>85182.113687999983</v>
      </c>
      <c r="AU6" s="105">
        <v>89977</v>
      </c>
      <c r="AV6" s="105">
        <v>88460</v>
      </c>
      <c r="AW6" s="105">
        <v>89416</v>
      </c>
      <c r="AX6" s="105">
        <v>95972</v>
      </c>
      <c r="AY6" s="105">
        <v>106068</v>
      </c>
      <c r="AZ6" s="105">
        <v>110353</v>
      </c>
      <c r="BA6" s="105">
        <v>108193</v>
      </c>
      <c r="BB6" s="105">
        <v>115015</v>
      </c>
      <c r="BC6" s="105">
        <v>121859</v>
      </c>
      <c r="BD6" s="105">
        <v>123288</v>
      </c>
      <c r="BE6" s="105">
        <v>126948</v>
      </c>
      <c r="BF6" s="105">
        <v>129180</v>
      </c>
      <c r="BG6" s="105">
        <v>139889</v>
      </c>
    </row>
    <row r="7" spans="2:59" s="5" customFormat="1" ht="15" customHeight="1">
      <c r="B7" s="145" t="s">
        <v>153</v>
      </c>
      <c r="C7" s="145" t="s">
        <v>152</v>
      </c>
      <c r="D7" s="146">
        <v>0</v>
      </c>
      <c r="E7" s="146">
        <v>0</v>
      </c>
      <c r="F7" s="14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0</v>
      </c>
      <c r="AB7" s="136">
        <v>0</v>
      </c>
      <c r="AC7" s="136">
        <v>0</v>
      </c>
      <c r="AD7" s="136">
        <v>0</v>
      </c>
      <c r="AE7" s="136">
        <v>0</v>
      </c>
      <c r="AF7" s="147">
        <v>9123.9444999999996</v>
      </c>
      <c r="AG7" s="147">
        <v>49614.546340000001</v>
      </c>
      <c r="AH7" s="147">
        <v>75214.237830000013</v>
      </c>
      <c r="AI7" s="147">
        <v>89575.805200000003</v>
      </c>
      <c r="AJ7" s="147">
        <v>130014.28788999999</v>
      </c>
      <c r="AK7" s="147">
        <v>153192.0203</v>
      </c>
      <c r="AL7" s="148">
        <v>133111.89003000001</v>
      </c>
      <c r="AM7" s="148">
        <v>96209.292270000005</v>
      </c>
      <c r="AN7" s="148">
        <v>63568.760577219888</v>
      </c>
      <c r="AO7" s="148">
        <v>41178.347760000004</v>
      </c>
      <c r="AP7" s="148">
        <v>24873.135098139999</v>
      </c>
      <c r="AQ7" s="148">
        <v>14942.230910750901</v>
      </c>
      <c r="AR7" s="242">
        <v>13438.292743</v>
      </c>
      <c r="AS7" s="242">
        <v>11530.879036840301</v>
      </c>
      <c r="AT7" s="242">
        <v>10015.6621063201</v>
      </c>
      <c r="AU7" s="148">
        <v>8662.1409193699928</v>
      </c>
      <c r="AV7" s="242">
        <v>7639</v>
      </c>
      <c r="AW7" s="242">
        <v>6211</v>
      </c>
      <c r="AX7" s="242">
        <v>5014</v>
      </c>
      <c r="AY7" s="242">
        <v>3853</v>
      </c>
      <c r="AZ7" s="242">
        <v>3132</v>
      </c>
      <c r="BA7" s="242">
        <v>2339</v>
      </c>
      <c r="BB7" s="242">
        <v>1652</v>
      </c>
      <c r="BC7" s="286">
        <v>1127</v>
      </c>
      <c r="BD7" s="286">
        <v>817</v>
      </c>
      <c r="BE7" s="286">
        <v>483</v>
      </c>
      <c r="BF7" s="286">
        <v>215</v>
      </c>
      <c r="BG7" s="286">
        <v>39.980873760000001</v>
      </c>
    </row>
    <row r="8" spans="2:59" s="5" customFormat="1" ht="15" customHeight="1">
      <c r="B8" s="149" t="s">
        <v>154</v>
      </c>
      <c r="C8" s="149"/>
      <c r="D8" s="146"/>
      <c r="E8" s="146"/>
      <c r="F8" s="14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50">
        <v>0.13227900688655309</v>
      </c>
      <c r="AG8" s="150">
        <v>0.5087053997190637</v>
      </c>
      <c r="AH8" s="150">
        <v>0.63173389744666564</v>
      </c>
      <c r="AI8" s="150">
        <v>0.70775665241816332</v>
      </c>
      <c r="AJ8" s="150">
        <v>0.83338218482385518</v>
      </c>
      <c r="AK8" s="150">
        <v>0.87110212839758905</v>
      </c>
      <c r="AL8" s="151">
        <v>0.81207380627882575</v>
      </c>
      <c r="AM8" s="151">
        <v>0.70376788341404184</v>
      </c>
      <c r="AN8" s="151">
        <v>0.54725172673226485</v>
      </c>
      <c r="AO8" s="151">
        <v>0.3954779228412551</v>
      </c>
      <c r="AP8" s="151">
        <v>0.27655397207966381</v>
      </c>
      <c r="AQ8" s="151">
        <v>0.16706639868883222</v>
      </c>
      <c r="AR8" s="243">
        <v>0.14933138279355296</v>
      </c>
      <c r="AS8" s="243">
        <v>0.1385643167826725</v>
      </c>
      <c r="AT8" s="243">
        <v>0.11666721794315062</v>
      </c>
      <c r="AU8" s="151">
        <v>9.556115526912673E-2</v>
      </c>
      <c r="AV8" s="151">
        <v>8.5995722165934929E-2</v>
      </c>
      <c r="AW8" s="151">
        <v>6.9461841281202474E-2</v>
      </c>
      <c r="AX8" s="151">
        <v>5.2032419082012803E-2</v>
      </c>
      <c r="AY8" s="151">
        <v>3.6183500023477484E-2</v>
      </c>
      <c r="AZ8" s="151">
        <v>2.8248027057497183E-2</v>
      </c>
      <c r="BA8" s="151">
        <v>2.1519919035789863E-2</v>
      </c>
      <c r="BB8" s="151">
        <v>1.4294614426138724E-2</v>
      </c>
      <c r="BC8" s="151">
        <v>9.2032305217341591E-3</v>
      </c>
      <c r="BD8" s="151">
        <v>6.5969558722596792E-3</v>
      </c>
      <c r="BE8" s="290">
        <v>3.7870768941265023E-3</v>
      </c>
      <c r="BF8" s="298">
        <v>1.656522074119732E-3</v>
      </c>
      <c r="BG8" s="299">
        <v>2.8438123722339587E-4</v>
      </c>
    </row>
    <row r="9" spans="2:59" ht="12.75" customHeight="1">
      <c r="B9" s="152" t="s">
        <v>155</v>
      </c>
      <c r="C9" s="152" t="s">
        <v>156</v>
      </c>
      <c r="AF9" s="153"/>
      <c r="AG9" s="153"/>
      <c r="AH9" s="153"/>
      <c r="AI9" s="153"/>
      <c r="AJ9" s="153"/>
      <c r="AK9" s="153"/>
      <c r="AL9" s="154"/>
      <c r="AM9" s="154"/>
      <c r="AN9" s="154"/>
      <c r="AO9" s="154"/>
      <c r="AP9" s="154"/>
      <c r="AQ9" s="154"/>
      <c r="AR9" s="244"/>
      <c r="AS9" s="244"/>
      <c r="AT9" s="244"/>
      <c r="AU9" s="15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</row>
    <row r="10" spans="2:59" ht="12.75" customHeight="1">
      <c r="B10" s="139" t="s">
        <v>157</v>
      </c>
      <c r="C10" s="139" t="s">
        <v>158</v>
      </c>
      <c r="AF10" s="155">
        <v>20643.937999999998</v>
      </c>
      <c r="AG10" s="155">
        <v>26561.488000000001</v>
      </c>
      <c r="AH10" s="155">
        <v>32834.69</v>
      </c>
      <c r="AI10" s="155">
        <v>36311.741999999998</v>
      </c>
      <c r="AJ10" s="155">
        <v>42864.447</v>
      </c>
      <c r="AK10" s="155">
        <v>46903.328999999998</v>
      </c>
      <c r="AL10" s="156">
        <v>45554.334000000003</v>
      </c>
      <c r="AM10" s="156">
        <v>39052.106</v>
      </c>
      <c r="AN10" s="156">
        <v>33922.777999999998</v>
      </c>
      <c r="AO10" s="156">
        <v>28659.583999999999</v>
      </c>
      <c r="AP10" s="156">
        <v>24430.249</v>
      </c>
      <c r="AQ10" s="156">
        <v>23543.814000000002</v>
      </c>
      <c r="AR10" s="245">
        <v>23505.273000000001</v>
      </c>
      <c r="AS10" s="245">
        <v>22171.86</v>
      </c>
      <c r="AT10" s="245">
        <v>22741.870999999999</v>
      </c>
      <c r="AU10" s="156">
        <v>23610.202000000001</v>
      </c>
      <c r="AV10" s="245">
        <v>23675.625</v>
      </c>
      <c r="AW10" s="245">
        <v>23912.806</v>
      </c>
      <c r="AX10" s="245">
        <v>25557.584999999999</v>
      </c>
      <c r="AY10" s="245">
        <v>28921.963</v>
      </c>
      <c r="AZ10" s="245">
        <v>30538.718000000001</v>
      </c>
      <c r="BA10" s="245">
        <v>30895.971000000001</v>
      </c>
      <c r="BB10" s="245">
        <v>34529.42</v>
      </c>
      <c r="BC10" s="284">
        <v>35683.457999999999</v>
      </c>
      <c r="BD10" s="284">
        <v>34321.671000000002</v>
      </c>
      <c r="BE10" s="284">
        <v>34477.381000000001</v>
      </c>
      <c r="BF10" s="284">
        <v>34965.836000000003</v>
      </c>
      <c r="BG10" s="284">
        <v>37082.167000000001</v>
      </c>
    </row>
    <row r="11" spans="2:59" ht="12.75" customHeight="1">
      <c r="B11" s="139" t="s">
        <v>159</v>
      </c>
      <c r="C11" s="139" t="s">
        <v>160</v>
      </c>
      <c r="AF11" s="155">
        <v>48331.148999999998</v>
      </c>
      <c r="AG11" s="155">
        <v>70969.687000000005</v>
      </c>
      <c r="AH11" s="155">
        <v>86224.929000000004</v>
      </c>
      <c r="AI11" s="155">
        <v>90251.095000000001</v>
      </c>
      <c r="AJ11" s="155">
        <v>113143.83</v>
      </c>
      <c r="AK11" s="155">
        <v>128956.863</v>
      </c>
      <c r="AL11" s="156">
        <v>118362.04</v>
      </c>
      <c r="AM11" s="156">
        <v>97653.592999999993</v>
      </c>
      <c r="AN11" s="156">
        <v>82236.743000000002</v>
      </c>
      <c r="AO11" s="156">
        <v>75463.320999999996</v>
      </c>
      <c r="AP11" s="156">
        <v>65509.284</v>
      </c>
      <c r="AQ11" s="156">
        <v>65895.061967999995</v>
      </c>
      <c r="AR11" s="245">
        <v>66484.469889999993</v>
      </c>
      <c r="AS11" s="245">
        <v>61044.94</v>
      </c>
      <c r="AT11" s="245">
        <v>63106.25568799999</v>
      </c>
      <c r="AU11" s="156">
        <v>67034.797999999995</v>
      </c>
      <c r="AV11" s="245">
        <v>65154.735000000001</v>
      </c>
      <c r="AW11" s="245">
        <v>65917.15400000001</v>
      </c>
      <c r="AX11" s="245">
        <v>70805.608999999997</v>
      </c>
      <c r="AY11" s="245">
        <v>77563.308999999994</v>
      </c>
      <c r="AZ11" s="245">
        <v>80336.723999999987</v>
      </c>
      <c r="BA11" s="245">
        <v>77793.667000000001</v>
      </c>
      <c r="BB11" s="245">
        <v>81038.930999999997</v>
      </c>
      <c r="BC11" s="284">
        <v>86773.088000000003</v>
      </c>
      <c r="BD11" s="284">
        <v>89523.04</v>
      </c>
      <c r="BE11" s="284">
        <v>93061.828000000009</v>
      </c>
      <c r="BF11" s="284">
        <v>94824</v>
      </c>
      <c r="BG11" s="284">
        <v>103507.065</v>
      </c>
    </row>
    <row r="12" spans="2:59" ht="12.75" customHeight="1">
      <c r="B12" s="152" t="s">
        <v>161</v>
      </c>
      <c r="C12" s="152" t="s">
        <v>162</v>
      </c>
      <c r="AF12" s="157"/>
      <c r="AG12" s="157"/>
      <c r="AH12" s="157"/>
      <c r="AI12" s="157"/>
      <c r="AJ12" s="157"/>
      <c r="AK12" s="157"/>
      <c r="AL12" s="158"/>
      <c r="AM12" s="158"/>
      <c r="AN12" s="158"/>
      <c r="AO12" s="158"/>
      <c r="AP12" s="158"/>
      <c r="AQ12" s="158"/>
      <c r="AR12" s="246"/>
      <c r="AS12" s="246"/>
      <c r="AT12" s="246"/>
      <c r="AU12" s="158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</row>
    <row r="13" spans="2:59" ht="12.75" customHeight="1">
      <c r="B13" s="139" t="s">
        <v>163</v>
      </c>
      <c r="C13" s="139" t="s">
        <v>164</v>
      </c>
      <c r="AF13" s="155">
        <v>8415.7139999999999</v>
      </c>
      <c r="AG13" s="155">
        <v>7511.71</v>
      </c>
      <c r="AH13" s="155">
        <v>7497.1329999999998</v>
      </c>
      <c r="AI13" s="155">
        <v>7653.1350000000002</v>
      </c>
      <c r="AJ13" s="155">
        <v>7519.924</v>
      </c>
      <c r="AK13" s="155">
        <v>9640.0830000000005</v>
      </c>
      <c r="AL13" s="156">
        <v>14239.508</v>
      </c>
      <c r="AM13" s="156">
        <v>14706.513999999999</v>
      </c>
      <c r="AN13" s="156">
        <v>13836.278</v>
      </c>
      <c r="AO13" s="156">
        <v>17462.852999999999</v>
      </c>
      <c r="AP13" s="156">
        <v>16908.316999999999</v>
      </c>
      <c r="AQ13" s="156">
        <v>23990.786967999997</v>
      </c>
      <c r="AR13" s="245">
        <v>25917.865890000001</v>
      </c>
      <c r="AS13" s="245">
        <v>23264.133000000002</v>
      </c>
      <c r="AT13" s="245">
        <v>25728.467688000001</v>
      </c>
      <c r="AU13" s="156">
        <v>27414.171999999999</v>
      </c>
      <c r="AV13" s="245">
        <v>23947.715</v>
      </c>
      <c r="AW13" s="245">
        <v>26225.116000000002</v>
      </c>
      <c r="AX13" s="245">
        <v>28059.682000000001</v>
      </c>
      <c r="AY13" s="245">
        <v>27471.99</v>
      </c>
      <c r="AZ13" s="245">
        <v>27984.45</v>
      </c>
      <c r="BA13" s="245">
        <v>27456.353999999999</v>
      </c>
      <c r="BB13" s="284">
        <v>28947.687999999998</v>
      </c>
      <c r="BC13" s="284">
        <v>29699.886999999999</v>
      </c>
      <c r="BD13" s="284">
        <v>31069.826000000001</v>
      </c>
      <c r="BE13" s="284">
        <v>34611.898000000001</v>
      </c>
      <c r="BF13" s="284">
        <v>34751</v>
      </c>
      <c r="BG13" s="284">
        <v>39230.893595000001</v>
      </c>
    </row>
    <row r="14" spans="2:59" ht="12.75" customHeight="1">
      <c r="B14" s="139" t="s">
        <v>165</v>
      </c>
      <c r="C14" s="139" t="s">
        <v>166</v>
      </c>
      <c r="AF14" s="155">
        <v>60559.373</v>
      </c>
      <c r="AG14" s="155">
        <v>90019.464999999997</v>
      </c>
      <c r="AH14" s="155">
        <v>111562.486</v>
      </c>
      <c r="AI14" s="155">
        <v>118909.702</v>
      </c>
      <c r="AJ14" s="155">
        <v>148488.353</v>
      </c>
      <c r="AK14" s="155">
        <v>166220.109</v>
      </c>
      <c r="AL14" s="156">
        <v>149676.86600000001</v>
      </c>
      <c r="AM14" s="156">
        <v>121999.185</v>
      </c>
      <c r="AN14" s="156">
        <v>102323.243</v>
      </c>
      <c r="AO14" s="156">
        <v>86660.051999999996</v>
      </c>
      <c r="AP14" s="156">
        <v>73031.216</v>
      </c>
      <c r="AQ14" s="156">
        <v>65448.089</v>
      </c>
      <c r="AR14" s="245">
        <v>64071.877</v>
      </c>
      <c r="AS14" s="245">
        <v>59952.667000000001</v>
      </c>
      <c r="AT14" s="245">
        <v>60119.659</v>
      </c>
      <c r="AU14" s="156">
        <v>63231.226000000002</v>
      </c>
      <c r="AV14" s="245">
        <v>64882.644999999997</v>
      </c>
      <c r="AW14" s="245">
        <v>63604.843999999997</v>
      </c>
      <c r="AX14" s="245">
        <v>68303.512000000002</v>
      </c>
      <c r="AY14" s="245">
        <v>79013.282000000007</v>
      </c>
      <c r="AZ14" s="245">
        <v>82890.991999999998</v>
      </c>
      <c r="BA14" s="245">
        <v>81233.284</v>
      </c>
      <c r="BB14" s="284">
        <v>86620.663</v>
      </c>
      <c r="BC14" s="284">
        <v>92756.659</v>
      </c>
      <c r="BD14" s="284">
        <v>92774.884999999995</v>
      </c>
      <c r="BE14" s="284">
        <v>92927.311000000002</v>
      </c>
      <c r="BF14" s="284">
        <v>95039</v>
      </c>
      <c r="BG14" s="284">
        <v>101358.338</v>
      </c>
    </row>
    <row r="15" spans="2:59" ht="12.75" customHeight="1">
      <c r="B15" s="152" t="s">
        <v>167</v>
      </c>
      <c r="C15" s="152" t="s">
        <v>168</v>
      </c>
      <c r="AF15" s="159"/>
      <c r="AG15" s="159"/>
      <c r="AH15" s="159"/>
      <c r="AI15" s="159"/>
      <c r="AJ15" s="159"/>
      <c r="AK15" s="159"/>
      <c r="AL15" s="160"/>
      <c r="AM15" s="160"/>
      <c r="AN15" s="160"/>
      <c r="AO15" s="160"/>
      <c r="AP15" s="160"/>
      <c r="AQ15" s="160"/>
      <c r="AR15" s="247"/>
      <c r="AS15" s="247"/>
      <c r="AT15" s="247"/>
      <c r="AU15" s="160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</row>
    <row r="16" spans="2:59" ht="12.75" customHeight="1">
      <c r="B16" s="139" t="s">
        <v>169</v>
      </c>
      <c r="C16" s="139" t="s">
        <v>170</v>
      </c>
      <c r="AF16" s="155">
        <v>10096.078</v>
      </c>
      <c r="AG16" s="155">
        <v>16820.223999999998</v>
      </c>
      <c r="AH16" s="155">
        <v>20489.005000000001</v>
      </c>
      <c r="AI16" s="155">
        <v>24146.48</v>
      </c>
      <c r="AJ16" s="155">
        <v>37059.275999999998</v>
      </c>
      <c r="AK16" s="155">
        <v>44016.925999999999</v>
      </c>
      <c r="AL16" s="156">
        <v>41538.813000000002</v>
      </c>
      <c r="AM16" s="156">
        <v>33856.635000000002</v>
      </c>
      <c r="AN16" s="156">
        <v>27027.233</v>
      </c>
      <c r="AO16" s="156">
        <v>21116.184000000001</v>
      </c>
      <c r="AP16" s="156">
        <v>16722.748</v>
      </c>
      <c r="AQ16" s="156">
        <v>12489.675999999999</v>
      </c>
      <c r="AR16" s="245">
        <v>11558.937</v>
      </c>
      <c r="AS16" s="245">
        <v>10563.281999999999</v>
      </c>
      <c r="AT16" s="245">
        <v>9594.8829999999998</v>
      </c>
      <c r="AU16" s="156">
        <v>8788.8240000000005</v>
      </c>
      <c r="AV16" s="245">
        <v>8209.1319999999996</v>
      </c>
      <c r="AW16" s="245">
        <v>7526.44</v>
      </c>
      <c r="AX16" s="245">
        <v>6838.2449999999999</v>
      </c>
      <c r="AY16" s="245">
        <v>6296.9059999999999</v>
      </c>
      <c r="AZ16" s="245">
        <v>6193.1570000000002</v>
      </c>
      <c r="BA16" s="245">
        <v>5769.1679999999997</v>
      </c>
      <c r="BB16" s="245">
        <v>5669.9229999999998</v>
      </c>
      <c r="BC16" s="284">
        <v>6047.5789999999997</v>
      </c>
      <c r="BD16" s="284">
        <v>6819.6030000000001</v>
      </c>
      <c r="BE16" s="284">
        <v>7348.9110000000001</v>
      </c>
      <c r="BF16" s="284">
        <v>7936</v>
      </c>
      <c r="BG16" s="284">
        <v>8872.4619999999995</v>
      </c>
    </row>
    <row r="17" spans="2:61" ht="12.75" customHeight="1">
      <c r="B17" s="139" t="s">
        <v>171</v>
      </c>
      <c r="C17" s="139" t="s">
        <v>172</v>
      </c>
      <c r="AF17" s="155">
        <v>58879.008999999998</v>
      </c>
      <c r="AG17" s="155">
        <v>80710.951000000001</v>
      </c>
      <c r="AH17" s="155">
        <v>98570.614000000001</v>
      </c>
      <c r="AI17" s="155">
        <v>102416.357</v>
      </c>
      <c r="AJ17" s="155">
        <v>118949.001</v>
      </c>
      <c r="AK17" s="155">
        <v>131843.266</v>
      </c>
      <c r="AL17" s="156">
        <v>122377.561</v>
      </c>
      <c r="AM17" s="156">
        <v>102849.064</v>
      </c>
      <c r="AN17" s="156">
        <v>89132.288</v>
      </c>
      <c r="AO17" s="156">
        <v>83006.721000000005</v>
      </c>
      <c r="AP17" s="156">
        <v>73216.785000000003</v>
      </c>
      <c r="AQ17" s="156">
        <v>76949.202000000005</v>
      </c>
      <c r="AR17" s="245">
        <v>78430.805999999997</v>
      </c>
      <c r="AS17" s="245">
        <v>72653.517999999996</v>
      </c>
      <c r="AT17" s="245">
        <v>76253.243000000002</v>
      </c>
      <c r="AU17" s="156">
        <v>81856.573999999993</v>
      </c>
      <c r="AV17" s="245">
        <v>80621.228000000003</v>
      </c>
      <c r="AW17" s="245">
        <v>82303.520000000004</v>
      </c>
      <c r="AX17" s="245">
        <v>89524.948999999993</v>
      </c>
      <c r="AY17" s="245">
        <v>100188.36599999999</v>
      </c>
      <c r="AZ17" s="245">
        <v>104682.285</v>
      </c>
      <c r="BA17" s="245">
        <v>102920.47</v>
      </c>
      <c r="BB17" s="245">
        <v>109898.428</v>
      </c>
      <c r="BC17" s="284">
        <v>116408.967</v>
      </c>
      <c r="BD17" s="284">
        <v>117025.10799999999</v>
      </c>
      <c r="BE17" s="284">
        <v>120190.29</v>
      </c>
      <c r="BF17" s="284">
        <v>121854</v>
      </c>
      <c r="BG17" s="284">
        <v>131716.76999999999</v>
      </c>
    </row>
    <row r="18" spans="2:61" s="5" customFormat="1" ht="12.75" customHeight="1">
      <c r="B18" s="152" t="s">
        <v>173</v>
      </c>
      <c r="C18" s="152" t="s">
        <v>174</v>
      </c>
      <c r="D18" s="146"/>
      <c r="E18" s="146"/>
      <c r="F18" s="14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61"/>
      <c r="AG18" s="161"/>
      <c r="AH18" s="161"/>
      <c r="AI18" s="161"/>
      <c r="AJ18" s="161"/>
      <c r="AK18" s="161"/>
      <c r="AL18" s="162"/>
      <c r="AM18" s="162"/>
      <c r="AN18" s="162"/>
      <c r="AO18" s="162"/>
      <c r="AP18" s="162"/>
      <c r="AQ18" s="162"/>
      <c r="AR18" s="248"/>
      <c r="AS18" s="248"/>
      <c r="AT18" s="248"/>
      <c r="AU18" s="162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136"/>
      <c r="BI18" s="136"/>
    </row>
    <row r="19" spans="2:61" s="5" customFormat="1" ht="12.75" customHeight="1">
      <c r="B19" s="139" t="s">
        <v>175</v>
      </c>
      <c r="C19" s="139" t="s">
        <v>176</v>
      </c>
      <c r="D19" s="146"/>
      <c r="E19" s="146"/>
      <c r="F19" s="14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42">
        <v>68975.087</v>
      </c>
      <c r="AG19" s="142">
        <v>97149.395000000004</v>
      </c>
      <c r="AH19" s="142">
        <v>119060</v>
      </c>
      <c r="AI19" s="142">
        <v>126530</v>
      </c>
      <c r="AJ19" s="142">
        <v>156008.277</v>
      </c>
      <c r="AK19" s="142">
        <v>175860.19200000001</v>
      </c>
      <c r="AL19" s="105">
        <v>163916.37400000001</v>
      </c>
      <c r="AM19" s="105">
        <v>136705.69899999999</v>
      </c>
      <c r="AN19" s="105">
        <v>116159.52099999999</v>
      </c>
      <c r="AO19" s="105">
        <v>104122.905</v>
      </c>
      <c r="AP19" s="105">
        <v>89935.532999999996</v>
      </c>
      <c r="AQ19" s="105">
        <v>89438.875967999993</v>
      </c>
      <c r="AR19" s="241">
        <v>89989.742889999994</v>
      </c>
      <c r="AS19" s="241">
        <v>83216.800000000003</v>
      </c>
      <c r="AT19" s="241">
        <v>85848.126687999989</v>
      </c>
      <c r="AU19" s="105">
        <v>90645</v>
      </c>
      <c r="AV19" s="105">
        <v>88814</v>
      </c>
      <c r="AW19" s="105">
        <v>89814</v>
      </c>
      <c r="AX19" s="105">
        <v>96347</v>
      </c>
      <c r="AY19" s="105">
        <v>106485</v>
      </c>
      <c r="AZ19" s="105">
        <v>110811</v>
      </c>
      <c r="BA19" s="105">
        <v>108624.36441309001</v>
      </c>
      <c r="BB19" s="105">
        <v>115501.31566723999</v>
      </c>
      <c r="BC19" s="105">
        <v>122390.31566723999</v>
      </c>
      <c r="BD19" s="105">
        <v>123845</v>
      </c>
      <c r="BE19" s="105">
        <v>127539</v>
      </c>
      <c r="BF19" s="105">
        <v>129790</v>
      </c>
      <c r="BG19" s="105">
        <v>140589</v>
      </c>
      <c r="BH19" s="136"/>
      <c r="BI19" s="136"/>
    </row>
    <row r="20" spans="2:61" s="5" customFormat="1" ht="12.75" customHeight="1">
      <c r="B20" s="139" t="s">
        <v>177</v>
      </c>
      <c r="C20" s="139" t="s">
        <v>150</v>
      </c>
      <c r="D20" s="146"/>
      <c r="E20" s="146"/>
      <c r="F20" s="14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42">
        <v>-442.91399999999999</v>
      </c>
      <c r="AG20" s="142">
        <v>-500.92700000000002</v>
      </c>
      <c r="AH20" s="142">
        <v>-1417.85</v>
      </c>
      <c r="AI20" s="142">
        <v>-1392</v>
      </c>
      <c r="AJ20" s="142">
        <v>-684.68100000000004</v>
      </c>
      <c r="AK20" s="142">
        <v>-459.387</v>
      </c>
      <c r="AL20" s="105">
        <v>-482.92099999999999</v>
      </c>
      <c r="AM20" s="105">
        <v>-659.48099999999999</v>
      </c>
      <c r="AN20" s="105">
        <v>-626.77300000000002</v>
      </c>
      <c r="AO20" s="105">
        <v>-476.75</v>
      </c>
      <c r="AP20" s="105">
        <v>-413.50500272155</v>
      </c>
      <c r="AQ20" s="105">
        <v>-886.67200000000003</v>
      </c>
      <c r="AR20" s="241">
        <v>-714.96699999999998</v>
      </c>
      <c r="AS20" s="241">
        <v>-640.55799999999999</v>
      </c>
      <c r="AT20" s="241">
        <v>-666.01300000000003</v>
      </c>
      <c r="AU20" s="105">
        <v>-668</v>
      </c>
      <c r="AV20" s="105">
        <v>-365</v>
      </c>
      <c r="AW20" s="105">
        <v>-398</v>
      </c>
      <c r="AX20" s="105">
        <v>-375</v>
      </c>
      <c r="AY20" s="105">
        <v>-417</v>
      </c>
      <c r="AZ20" s="105">
        <v>-477.34345806300001</v>
      </c>
      <c r="BA20" s="105">
        <v>-451.05508916299999</v>
      </c>
      <c r="BB20" s="105">
        <v>-486.31566723999998</v>
      </c>
      <c r="BC20" s="105">
        <v>-531.31566724000004</v>
      </c>
      <c r="BD20" s="105">
        <v>-557</v>
      </c>
      <c r="BE20" s="105">
        <v>-591</v>
      </c>
      <c r="BF20" s="105">
        <v>-610</v>
      </c>
      <c r="BG20" s="105">
        <v>-700</v>
      </c>
      <c r="BH20" s="136"/>
      <c r="BI20" s="136"/>
    </row>
    <row r="21" spans="2:61" s="5" customFormat="1" ht="12.75" customHeight="1">
      <c r="B21" s="139" t="s">
        <v>178</v>
      </c>
      <c r="C21" s="139" t="s">
        <v>179</v>
      </c>
      <c r="D21" s="146"/>
      <c r="E21" s="146"/>
      <c r="F21" s="14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42">
        <v>0</v>
      </c>
      <c r="AG21" s="142">
        <v>381.78</v>
      </c>
      <c r="AH21" s="142">
        <v>0</v>
      </c>
      <c r="AI21" s="142">
        <v>33</v>
      </c>
      <c r="AJ21" s="142">
        <v>0</v>
      </c>
      <c r="AK21" s="142">
        <v>0</v>
      </c>
      <c r="AL21" s="105">
        <v>0</v>
      </c>
      <c r="AM21" s="105">
        <v>0</v>
      </c>
      <c r="AN21" s="105">
        <v>0</v>
      </c>
      <c r="AO21" s="105">
        <v>0</v>
      </c>
      <c r="AP21" s="142">
        <v>4</v>
      </c>
      <c r="AQ21" s="142">
        <v>0</v>
      </c>
      <c r="AR21" s="249">
        <v>0</v>
      </c>
      <c r="AS21" s="249">
        <v>0</v>
      </c>
      <c r="AT21" s="249">
        <v>0</v>
      </c>
      <c r="AU21" s="142">
        <v>0</v>
      </c>
      <c r="AV21" s="142">
        <v>16</v>
      </c>
      <c r="AW21" s="142">
        <v>16</v>
      </c>
      <c r="AX21" s="142">
        <v>16</v>
      </c>
      <c r="AY21" s="142">
        <v>0</v>
      </c>
      <c r="AZ21" s="142">
        <v>64</v>
      </c>
      <c r="BA21" s="142">
        <v>65.635586910000001</v>
      </c>
      <c r="BB21" s="142">
        <v>66.684332760000004</v>
      </c>
      <c r="BC21" s="142">
        <v>66.684332760000004</v>
      </c>
      <c r="BD21" s="142">
        <v>0</v>
      </c>
      <c r="BE21" s="142">
        <v>0</v>
      </c>
      <c r="BF21" s="142">
        <v>0</v>
      </c>
      <c r="BG21" s="142">
        <v>0</v>
      </c>
      <c r="BH21" s="136"/>
      <c r="BI21" s="136"/>
    </row>
    <row r="22" spans="2:61" s="5" customFormat="1" ht="12.75" customHeight="1">
      <c r="B22" s="145" t="s">
        <v>180</v>
      </c>
      <c r="C22" s="145" t="s">
        <v>181</v>
      </c>
      <c r="D22" s="146"/>
      <c r="E22" s="146"/>
      <c r="F22" s="14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63">
        <v>0</v>
      </c>
      <c r="AG22" s="163">
        <v>0</v>
      </c>
      <c r="AH22" s="163">
        <v>0</v>
      </c>
      <c r="AI22" s="163">
        <v>0</v>
      </c>
      <c r="AJ22" s="163">
        <v>0</v>
      </c>
      <c r="AK22" s="163">
        <v>0</v>
      </c>
      <c r="AL22" s="164">
        <v>0</v>
      </c>
      <c r="AM22" s="164">
        <v>0</v>
      </c>
      <c r="AN22" s="164">
        <v>0</v>
      </c>
      <c r="AO22" s="164">
        <v>0</v>
      </c>
      <c r="AP22" s="164">
        <v>0</v>
      </c>
      <c r="AQ22" s="164">
        <v>0</v>
      </c>
      <c r="AR22" s="250">
        <v>0</v>
      </c>
      <c r="AS22" s="250">
        <v>0</v>
      </c>
      <c r="AT22" s="250">
        <v>0</v>
      </c>
      <c r="AU22" s="164">
        <v>0</v>
      </c>
      <c r="AV22" s="164">
        <v>16</v>
      </c>
      <c r="AW22" s="164">
        <v>0</v>
      </c>
      <c r="AX22" s="164">
        <v>0</v>
      </c>
      <c r="AY22" s="164">
        <v>0</v>
      </c>
      <c r="AZ22" s="164">
        <v>64</v>
      </c>
      <c r="BA22" s="164">
        <v>0</v>
      </c>
      <c r="BB22" s="164">
        <v>0</v>
      </c>
      <c r="BC22" s="164">
        <v>0</v>
      </c>
      <c r="BD22" s="164">
        <v>0</v>
      </c>
      <c r="BE22" s="164">
        <v>0</v>
      </c>
      <c r="BF22" s="164">
        <v>0</v>
      </c>
      <c r="BG22" s="164">
        <v>0</v>
      </c>
      <c r="BH22" s="136"/>
      <c r="BI22" s="136"/>
    </row>
    <row r="23" spans="2:61" s="5" customFormat="1" ht="12.75" customHeight="1">
      <c r="B23" s="149" t="s">
        <v>182</v>
      </c>
      <c r="C23" s="149" t="s">
        <v>183</v>
      </c>
      <c r="D23" s="146"/>
      <c r="E23" s="146"/>
      <c r="F23" s="14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65">
        <v>0</v>
      </c>
      <c r="AG23" s="165">
        <v>381.78</v>
      </c>
      <c r="AH23" s="165">
        <v>0</v>
      </c>
      <c r="AI23" s="165">
        <v>33</v>
      </c>
      <c r="AJ23" s="165">
        <v>0</v>
      </c>
      <c r="AK23" s="165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4</v>
      </c>
      <c r="AQ23" s="166">
        <v>0</v>
      </c>
      <c r="AR23" s="251">
        <v>0</v>
      </c>
      <c r="AS23" s="251">
        <v>0</v>
      </c>
      <c r="AT23" s="251">
        <v>0</v>
      </c>
      <c r="AU23" s="166">
        <v>0</v>
      </c>
      <c r="AV23" s="166">
        <v>0</v>
      </c>
      <c r="AW23" s="166">
        <v>16</v>
      </c>
      <c r="AX23" s="166">
        <v>16</v>
      </c>
      <c r="AY23" s="166">
        <v>0</v>
      </c>
      <c r="AZ23" s="166">
        <v>0</v>
      </c>
      <c r="BA23" s="166">
        <v>65.635586910000001</v>
      </c>
      <c r="BB23" s="166">
        <v>66.684332760000004</v>
      </c>
      <c r="BC23" s="166">
        <v>66.684332760000004</v>
      </c>
      <c r="BD23" s="166">
        <v>0</v>
      </c>
      <c r="BE23" s="166">
        <v>0</v>
      </c>
      <c r="BF23" s="166">
        <v>0</v>
      </c>
      <c r="BG23" s="166">
        <v>0</v>
      </c>
      <c r="BH23" s="136"/>
      <c r="BI23" s="136"/>
    </row>
    <row r="24" spans="2:61" s="5" customFormat="1" ht="13.5" customHeight="1">
      <c r="B24" s="139" t="s">
        <v>184</v>
      </c>
      <c r="C24" s="139" t="s">
        <v>150</v>
      </c>
      <c r="D24" s="146"/>
      <c r="E24" s="146"/>
      <c r="F24" s="14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42">
        <v>0</v>
      </c>
      <c r="AG24" s="142">
        <v>-381.78</v>
      </c>
      <c r="AH24" s="142">
        <v>0</v>
      </c>
      <c r="AI24" s="142">
        <v>-17</v>
      </c>
      <c r="AJ24" s="142">
        <v>0</v>
      </c>
      <c r="AK24" s="142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-3.7166731799999999</v>
      </c>
      <c r="AQ24" s="105">
        <v>0</v>
      </c>
      <c r="AR24" s="241">
        <v>0</v>
      </c>
      <c r="AS24" s="241">
        <v>0</v>
      </c>
      <c r="AT24" s="241">
        <v>0</v>
      </c>
      <c r="AU24" s="105">
        <v>0</v>
      </c>
      <c r="AV24" s="105">
        <v>-5</v>
      </c>
      <c r="AW24" s="106">
        <v>-16</v>
      </c>
      <c r="AX24" s="106">
        <v>-16</v>
      </c>
      <c r="AY24" s="106">
        <v>0</v>
      </c>
      <c r="AZ24" s="106">
        <v>-44.656541937</v>
      </c>
      <c r="BA24" s="106">
        <v>-45.944910837000002</v>
      </c>
      <c r="BB24" s="106">
        <v>-66.684332760000004</v>
      </c>
      <c r="BC24" s="106">
        <v>-66.684332760000004</v>
      </c>
      <c r="BD24" s="106">
        <v>0</v>
      </c>
      <c r="BE24" s="106">
        <v>0</v>
      </c>
      <c r="BF24" s="106">
        <v>0</v>
      </c>
      <c r="BG24" s="106">
        <v>0</v>
      </c>
      <c r="BH24" s="136"/>
      <c r="BI24" s="136"/>
    </row>
    <row r="25" spans="2:61" s="5" customFormat="1" ht="12.75" customHeight="1">
      <c r="B25" s="152" t="s">
        <v>185</v>
      </c>
      <c r="C25" s="152" t="s">
        <v>186</v>
      </c>
      <c r="D25" s="146"/>
      <c r="E25" s="146"/>
      <c r="F25" s="14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59"/>
      <c r="AG25" s="159"/>
      <c r="AH25" s="159"/>
      <c r="AI25" s="159"/>
      <c r="AJ25" s="159"/>
      <c r="AK25" s="159"/>
      <c r="AL25" s="160"/>
      <c r="AM25" s="160"/>
      <c r="AN25" s="160"/>
      <c r="AO25" s="160"/>
      <c r="AP25" s="160"/>
      <c r="AQ25" s="160"/>
      <c r="AR25" s="247"/>
      <c r="AS25" s="247"/>
      <c r="AT25" s="247"/>
      <c r="AU25" s="160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136"/>
      <c r="BI25" s="136"/>
    </row>
    <row r="26" spans="2:61" s="5" customFormat="1" ht="12.75" customHeight="1">
      <c r="B26" s="139" t="s">
        <v>187</v>
      </c>
      <c r="C26" s="139" t="s">
        <v>188</v>
      </c>
      <c r="D26" s="146"/>
      <c r="E26" s="146"/>
      <c r="F26" s="14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67">
        <v>0</v>
      </c>
      <c r="AG26" s="167">
        <v>2.3120828749541622</v>
      </c>
      <c r="AH26" s="167">
        <v>0</v>
      </c>
      <c r="AI26" s="167">
        <v>42.705606060606065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0</v>
      </c>
      <c r="AP26" s="167">
        <v>104.30625000000001</v>
      </c>
      <c r="AQ26" s="167">
        <v>0</v>
      </c>
      <c r="AR26" s="252">
        <v>0</v>
      </c>
      <c r="AS26" s="252">
        <v>0</v>
      </c>
      <c r="AT26" s="252">
        <v>0</v>
      </c>
      <c r="AU26" s="167">
        <v>0</v>
      </c>
      <c r="AV26" s="252">
        <v>23.125</v>
      </c>
      <c r="AW26" s="252">
        <v>25.875</v>
      </c>
      <c r="AX26" s="252">
        <v>24.4375</v>
      </c>
      <c r="AY26" s="252">
        <v>0</v>
      </c>
      <c r="AZ26" s="252">
        <v>8.15625</v>
      </c>
      <c r="BA26" s="252">
        <v>7.57211176737842</v>
      </c>
      <c r="BB26" s="252">
        <v>8.2928024786612564</v>
      </c>
      <c r="BC26" s="252">
        <v>8.9676236568524974</v>
      </c>
      <c r="BD26" s="252">
        <v>0</v>
      </c>
      <c r="BE26" s="249">
        <v>0</v>
      </c>
      <c r="BF26" s="249">
        <v>0</v>
      </c>
      <c r="BG26" s="249">
        <v>0</v>
      </c>
      <c r="BH26" s="136"/>
      <c r="BI26" s="136"/>
    </row>
    <row r="27" spans="2:61" s="5" customFormat="1" ht="12.75" customHeight="1">
      <c r="B27" s="152" t="s">
        <v>189</v>
      </c>
      <c r="C27" s="152" t="s">
        <v>190</v>
      </c>
      <c r="D27" s="146"/>
      <c r="E27" s="146"/>
      <c r="F27" s="14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57"/>
      <c r="AG27" s="157"/>
      <c r="AH27" s="157"/>
      <c r="AI27" s="157"/>
      <c r="AJ27" s="157"/>
      <c r="AK27" s="157"/>
      <c r="AL27" s="158"/>
      <c r="AM27" s="158"/>
      <c r="AN27" s="158"/>
      <c r="AO27" s="158"/>
      <c r="AP27" s="158"/>
      <c r="AQ27" s="158"/>
      <c r="AR27" s="246"/>
      <c r="AS27" s="246"/>
      <c r="AT27" s="246"/>
      <c r="AU27" s="158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136"/>
      <c r="BI27" s="136"/>
    </row>
    <row r="28" spans="2:61" s="5" customFormat="1" ht="12.5">
      <c r="B28" s="139" t="s">
        <v>191</v>
      </c>
      <c r="C28" s="139" t="s">
        <v>192</v>
      </c>
      <c r="D28" s="146"/>
      <c r="E28" s="146"/>
      <c r="F28" s="14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67">
        <v>0</v>
      </c>
      <c r="AG28" s="168">
        <v>3.9144477140601449E-3</v>
      </c>
      <c r="AH28" s="167">
        <v>0</v>
      </c>
      <c r="AI28" s="168">
        <v>2.6073971065793323E-4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0</v>
      </c>
      <c r="AP28" s="169">
        <v>4.447432476661848E-5</v>
      </c>
      <c r="AQ28" s="167">
        <v>0</v>
      </c>
      <c r="AR28" s="252">
        <v>0</v>
      </c>
      <c r="AS28" s="252">
        <v>0</v>
      </c>
      <c r="AT28" s="252">
        <v>0</v>
      </c>
      <c r="AU28" s="167">
        <v>0</v>
      </c>
      <c r="AV28" s="282">
        <v>1.8011932905549928E-4</v>
      </c>
      <c r="AW28" s="167">
        <v>0</v>
      </c>
      <c r="AX28" s="167">
        <v>0</v>
      </c>
      <c r="AY28" s="167">
        <v>0</v>
      </c>
      <c r="AZ28" s="282">
        <v>5.7722660653889519E-4</v>
      </c>
      <c r="BA28" s="282">
        <v>0</v>
      </c>
      <c r="BB28" s="282">
        <v>0</v>
      </c>
      <c r="BC28" s="282">
        <v>0</v>
      </c>
      <c r="BD28" s="282">
        <v>0</v>
      </c>
      <c r="BE28" s="282">
        <v>0</v>
      </c>
      <c r="BF28" s="282">
        <v>0</v>
      </c>
      <c r="BG28" s="282">
        <v>0</v>
      </c>
      <c r="BH28" s="136"/>
      <c r="BI28" s="136"/>
    </row>
    <row r="29" spans="2:61" s="5" customFormat="1" ht="12.75" customHeight="1">
      <c r="B29" s="139" t="s">
        <v>193</v>
      </c>
      <c r="C29" s="21" t="s">
        <v>194</v>
      </c>
      <c r="D29" s="146"/>
      <c r="E29" s="146"/>
      <c r="F29" s="14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67">
        <v>0</v>
      </c>
      <c r="AG29" s="168">
        <v>3.9144477140601449E-3</v>
      </c>
      <c r="AH29" s="167">
        <v>0</v>
      </c>
      <c r="AI29" s="168">
        <v>2.6073971065793323E-4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0</v>
      </c>
      <c r="AP29" s="169">
        <v>4.447432476661848E-5</v>
      </c>
      <c r="AQ29" s="167">
        <v>0</v>
      </c>
      <c r="AR29" s="252">
        <v>0</v>
      </c>
      <c r="AS29" s="252">
        <v>0</v>
      </c>
      <c r="AT29" s="252">
        <v>0</v>
      </c>
      <c r="AU29" s="167">
        <v>0</v>
      </c>
      <c r="AV29" s="167">
        <v>0</v>
      </c>
      <c r="AW29" s="167">
        <v>0</v>
      </c>
      <c r="AX29" s="167">
        <v>0</v>
      </c>
      <c r="AY29" s="167">
        <v>0</v>
      </c>
      <c r="AZ29" s="167">
        <v>0</v>
      </c>
      <c r="BA29" s="282">
        <v>6.0387880126966604E-4</v>
      </c>
      <c r="BB29" s="282">
        <v>5.7701381662744018E-4</v>
      </c>
      <c r="BC29" s="282">
        <v>5.4455304931526989E-4</v>
      </c>
      <c r="BD29" s="282">
        <v>0</v>
      </c>
      <c r="BE29" s="282">
        <v>0</v>
      </c>
      <c r="BF29" s="282">
        <v>0</v>
      </c>
      <c r="BG29" s="282">
        <v>0</v>
      </c>
      <c r="BH29" s="136"/>
      <c r="BI29" s="136"/>
    </row>
    <row r="30" spans="2:61" s="5" customFormat="1" ht="12.75" customHeight="1">
      <c r="B30" s="21" t="s">
        <v>195</v>
      </c>
      <c r="C30" s="21" t="s">
        <v>196</v>
      </c>
      <c r="D30" s="146"/>
      <c r="E30" s="146"/>
      <c r="F30" s="14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67">
        <v>0</v>
      </c>
      <c r="AG30" s="168">
        <v>3.9144477140601449E-3</v>
      </c>
      <c r="AH30" s="167">
        <v>0</v>
      </c>
      <c r="AI30" s="168">
        <v>2.6073971065793323E-4</v>
      </c>
      <c r="AJ30" s="167">
        <v>0</v>
      </c>
      <c r="AK30" s="167">
        <v>0</v>
      </c>
      <c r="AL30" s="167">
        <v>0</v>
      </c>
      <c r="AM30" s="167">
        <v>0</v>
      </c>
      <c r="AN30" s="167">
        <v>0</v>
      </c>
      <c r="AO30" s="167">
        <v>0</v>
      </c>
      <c r="AP30" s="169">
        <v>4.447432476661848E-5</v>
      </c>
      <c r="AQ30" s="167">
        <v>0</v>
      </c>
      <c r="AR30" s="252">
        <v>0</v>
      </c>
      <c r="AS30" s="252">
        <v>0</v>
      </c>
      <c r="AT30" s="252">
        <v>0</v>
      </c>
      <c r="AU30" s="167">
        <v>0</v>
      </c>
      <c r="AV30" s="167">
        <v>0</v>
      </c>
      <c r="AW30" s="283">
        <v>1.7893889236825623E-4</v>
      </c>
      <c r="AX30" s="283">
        <v>1.6603883233191162E-4</v>
      </c>
      <c r="AY30" s="167">
        <v>0</v>
      </c>
      <c r="AZ30" s="167">
        <v>0</v>
      </c>
      <c r="BA30" s="282">
        <v>2.390542710441452E-3</v>
      </c>
      <c r="BB30" s="282">
        <v>2.3036151543432419E-3</v>
      </c>
      <c r="BC30" s="282">
        <v>2.2452722719113376E-3</v>
      </c>
      <c r="BD30" s="282">
        <v>0</v>
      </c>
      <c r="BE30" s="282">
        <v>0</v>
      </c>
      <c r="BF30" s="282">
        <v>0</v>
      </c>
      <c r="BG30" s="282">
        <v>0</v>
      </c>
      <c r="BH30" s="136"/>
      <c r="BI30" s="136"/>
    </row>
    <row r="31" spans="2:61" s="5" customFormat="1" ht="12.75" customHeight="1">
      <c r="B31" s="152" t="s">
        <v>197</v>
      </c>
      <c r="C31" s="152" t="s">
        <v>198</v>
      </c>
      <c r="D31" s="146"/>
      <c r="E31" s="146"/>
      <c r="F31" s="14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57"/>
      <c r="AG31" s="157"/>
      <c r="AH31" s="157"/>
      <c r="AI31" s="157"/>
      <c r="AJ31" s="157"/>
      <c r="AK31" s="157"/>
      <c r="AL31" s="158"/>
      <c r="AM31" s="158"/>
      <c r="AN31" s="158"/>
      <c r="AO31" s="158"/>
      <c r="AP31" s="158"/>
      <c r="AQ31" s="158"/>
      <c r="AR31" s="246"/>
      <c r="AS31" s="246"/>
      <c r="AT31" s="246"/>
      <c r="AU31" s="158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136"/>
      <c r="BI31" s="136"/>
    </row>
    <row r="32" spans="2:61" s="5" customFormat="1" ht="12.75" customHeight="1">
      <c r="B32" s="139" t="s">
        <v>199</v>
      </c>
      <c r="C32" s="139" t="s">
        <v>199</v>
      </c>
      <c r="D32" s="146"/>
      <c r="E32" s="146"/>
      <c r="F32" s="14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42">
        <v>18342.476999999999</v>
      </c>
      <c r="AG32" s="142">
        <v>25832.365000000002</v>
      </c>
      <c r="AH32" s="142">
        <v>24780.513999999999</v>
      </c>
      <c r="AI32" s="142">
        <v>28798.897000000001</v>
      </c>
      <c r="AJ32" s="142">
        <v>41605.154999999999</v>
      </c>
      <c r="AK32" s="142">
        <v>100094.174</v>
      </c>
      <c r="AL32" s="105">
        <v>89334.879000000001</v>
      </c>
      <c r="AM32" s="105">
        <v>44065.3</v>
      </c>
      <c r="AN32" s="105">
        <v>33818.553999999996</v>
      </c>
      <c r="AO32" s="105">
        <v>41535.913</v>
      </c>
      <c r="AP32" s="105">
        <v>33195.409201980001</v>
      </c>
      <c r="AQ32" s="105">
        <v>21733.09232295</v>
      </c>
      <c r="AR32" s="241">
        <v>21369.14</v>
      </c>
      <c r="AS32" s="241">
        <v>18830.105</v>
      </c>
      <c r="AT32" s="241">
        <v>18710.205999999998</v>
      </c>
      <c r="AU32" s="105">
        <v>19467.554</v>
      </c>
      <c r="AV32" s="241">
        <v>29725.246218920001</v>
      </c>
      <c r="AW32" s="278">
        <v>23947.078915919999</v>
      </c>
      <c r="AX32" s="278">
        <v>30331.23312972</v>
      </c>
      <c r="AY32" s="278">
        <v>32800.366078579988</v>
      </c>
      <c r="AZ32" s="241">
        <v>24989.191197889999</v>
      </c>
      <c r="BA32" s="241">
        <v>28437.013914499999</v>
      </c>
      <c r="BB32" s="241">
        <v>29240.900643630001</v>
      </c>
      <c r="BC32" s="241">
        <v>79697.281049989993</v>
      </c>
      <c r="BD32" s="241">
        <v>31342.49247995</v>
      </c>
      <c r="BE32" s="241">
        <v>31474.801494759999</v>
      </c>
      <c r="BF32" s="241">
        <v>31508.812522759999</v>
      </c>
      <c r="BG32" s="241">
        <v>27787.687612810001</v>
      </c>
      <c r="BH32" s="136"/>
      <c r="BI32" s="136"/>
    </row>
    <row r="33" spans="2:61" s="5" customFormat="1" ht="12.75" customHeight="1">
      <c r="B33" s="139" t="s">
        <v>200</v>
      </c>
      <c r="C33" s="139" t="s">
        <v>200</v>
      </c>
      <c r="D33" s="146"/>
      <c r="E33" s="146"/>
      <c r="F33" s="14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42">
        <v>40992.266000000003</v>
      </c>
      <c r="AG33" s="142">
        <v>60472.11</v>
      </c>
      <c r="AH33" s="142">
        <v>83327.152000000002</v>
      </c>
      <c r="AI33" s="142">
        <v>84771.676999999996</v>
      </c>
      <c r="AJ33" s="142">
        <v>100568.605</v>
      </c>
      <c r="AK33" s="142">
        <v>61935.040999999997</v>
      </c>
      <c r="AL33" s="142">
        <v>56207.328000000001</v>
      </c>
      <c r="AM33" s="105">
        <v>62608.605000000003</v>
      </c>
      <c r="AN33" s="105">
        <v>63679.762000000002</v>
      </c>
      <c r="AO33" s="105">
        <v>42802.135999999999</v>
      </c>
      <c r="AP33" s="105">
        <v>36826.69851219</v>
      </c>
      <c r="AQ33" s="105">
        <v>38071.936711169998</v>
      </c>
      <c r="AR33" s="241">
        <v>37904.624000000003</v>
      </c>
      <c r="AS33" s="241">
        <v>38716.707999999999</v>
      </c>
      <c r="AT33" s="241">
        <v>39781.279999999999</v>
      </c>
      <c r="AU33" s="105">
        <v>44651.243000000002</v>
      </c>
      <c r="AV33" s="241">
        <v>46866.31064725</v>
      </c>
      <c r="AW33" s="278">
        <v>53474.803976509997</v>
      </c>
      <c r="AX33" s="278">
        <v>57359.407036320001</v>
      </c>
      <c r="AY33" s="278">
        <v>64173.569984390087</v>
      </c>
      <c r="AZ33" s="241">
        <v>76196.761633949995</v>
      </c>
      <c r="BA33" s="241">
        <v>70211.022993069899</v>
      </c>
      <c r="BB33" s="241">
        <v>75541.415250060105</v>
      </c>
      <c r="BC33" s="241">
        <v>30868.10943529</v>
      </c>
      <c r="BD33" s="241">
        <v>79597.471011289905</v>
      </c>
      <c r="BE33" s="241">
        <v>80266.262089290001</v>
      </c>
      <c r="BF33" s="241">
        <v>83031.274307799802</v>
      </c>
      <c r="BG33" s="241">
        <v>95866.695324699904</v>
      </c>
      <c r="BH33" s="136"/>
      <c r="BI33" s="136"/>
    </row>
    <row r="34" spans="2:61" s="5" customFormat="1" ht="12.75" customHeight="1">
      <c r="B34" s="139" t="s">
        <v>201</v>
      </c>
      <c r="C34" s="139" t="s">
        <v>201</v>
      </c>
      <c r="D34" s="146"/>
      <c r="E34" s="146"/>
      <c r="F34" s="14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42">
        <v>5052.6120000000001</v>
      </c>
      <c r="AG34" s="142">
        <v>6774.34</v>
      </c>
      <c r="AH34" s="142">
        <v>7246.3280000000004</v>
      </c>
      <c r="AI34" s="142">
        <v>9772.1139999999996</v>
      </c>
      <c r="AJ34" s="142">
        <v>12038.355</v>
      </c>
      <c r="AK34" s="142">
        <v>13667.182000000001</v>
      </c>
      <c r="AL34" s="105">
        <v>18278.095000000001</v>
      </c>
      <c r="AM34" s="105">
        <v>28214.832999999999</v>
      </c>
      <c r="AN34" s="105">
        <v>16842.631000000001</v>
      </c>
      <c r="AO34" s="105">
        <v>17306.258999999998</v>
      </c>
      <c r="AP34" s="105">
        <v>18725.961704199999</v>
      </c>
      <c r="AQ34" s="105">
        <v>10016.54331818</v>
      </c>
      <c r="AR34" s="241">
        <v>20168.974999999999</v>
      </c>
      <c r="AS34" s="241">
        <v>17075.666000000001</v>
      </c>
      <c r="AT34" s="241">
        <v>18365.330999999998</v>
      </c>
      <c r="AU34" s="105">
        <v>18216.023000000001</v>
      </c>
      <c r="AV34" s="241">
        <v>12093.558561059999</v>
      </c>
      <c r="AW34" s="241">
        <v>12369.380764150001</v>
      </c>
      <c r="AX34" s="241">
        <v>8632.0109618200004</v>
      </c>
      <c r="AY34" s="241">
        <v>9478.5789307700052</v>
      </c>
      <c r="AZ34" s="241">
        <v>9614.19267967001</v>
      </c>
      <c r="BA34" s="241">
        <v>9965.8744376899904</v>
      </c>
      <c r="BB34" s="241">
        <v>10650.605238280001</v>
      </c>
      <c r="BC34" s="241">
        <v>11572.76574178</v>
      </c>
      <c r="BD34" s="241">
        <v>12584.4071317</v>
      </c>
      <c r="BE34" s="241">
        <v>15293.05551335</v>
      </c>
      <c r="BF34" s="241">
        <v>14121.65673225</v>
      </c>
      <c r="BG34" s="241">
        <v>15798.80102493</v>
      </c>
      <c r="BH34" s="136"/>
      <c r="BI34" s="136"/>
    </row>
    <row r="35" spans="2:61" s="5" customFormat="1" ht="12.75" customHeight="1">
      <c r="B35" s="139" t="s">
        <v>202</v>
      </c>
      <c r="C35" s="139" t="s">
        <v>202</v>
      </c>
      <c r="D35" s="146"/>
      <c r="E35" s="146"/>
      <c r="F35" s="14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42">
        <v>4099.0119999999997</v>
      </c>
      <c r="AG35" s="142">
        <v>4049.1309999999999</v>
      </c>
      <c r="AH35" s="142">
        <v>677.80100000000004</v>
      </c>
      <c r="AI35" s="142">
        <v>46.098999999999997</v>
      </c>
      <c r="AJ35" s="142">
        <v>1730.96</v>
      </c>
      <c r="AK35" s="142">
        <v>133.297</v>
      </c>
      <c r="AL35" s="105">
        <v>36.241</v>
      </c>
      <c r="AM35" s="105">
        <v>1789.2429999999999</v>
      </c>
      <c r="AN35" s="105">
        <v>700.99699999999996</v>
      </c>
      <c r="AO35" s="105">
        <v>2431.098</v>
      </c>
      <c r="AP35" s="105">
        <v>1163.7451499199999</v>
      </c>
      <c r="AQ35" s="105">
        <v>19598.993493810001</v>
      </c>
      <c r="AR35" s="241">
        <v>10530.157999999999</v>
      </c>
      <c r="AS35" s="241">
        <v>8549.9969999999994</v>
      </c>
      <c r="AT35" s="241">
        <v>8951.6309999999994</v>
      </c>
      <c r="AU35" s="105">
        <v>8271.61</v>
      </c>
      <c r="AV35" s="241">
        <v>117.71313687999999</v>
      </c>
      <c r="AW35" s="241">
        <v>12.358538640000001</v>
      </c>
      <c r="AX35" s="241">
        <v>20.458020220000002</v>
      </c>
      <c r="AY35" s="241">
        <v>30.245287820000001</v>
      </c>
      <c r="AZ35" s="241">
        <v>11.497640179999999</v>
      </c>
      <c r="BA35" s="241">
        <v>10.0921874</v>
      </c>
      <c r="BB35" s="241">
        <v>68.745574199999993</v>
      </c>
      <c r="BC35" s="241">
        <v>150.74050070999999</v>
      </c>
      <c r="BD35" s="241">
        <v>151.74731068</v>
      </c>
      <c r="BE35" s="241">
        <v>356.30057620999997</v>
      </c>
      <c r="BF35" s="241">
        <v>984.05174575000001</v>
      </c>
      <c r="BG35" s="241">
        <v>1070.1776762300001</v>
      </c>
      <c r="BH35" s="136"/>
      <c r="BI35" s="136"/>
    </row>
    <row r="36" spans="2:61" s="5" customFormat="1" ht="12.75" customHeight="1">
      <c r="B36" s="139" t="s">
        <v>203</v>
      </c>
      <c r="C36" s="139" t="s">
        <v>203</v>
      </c>
      <c r="D36" s="146"/>
      <c r="E36" s="146"/>
      <c r="F36" s="14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42">
        <v>471.40300000000002</v>
      </c>
      <c r="AG36" s="142">
        <v>0</v>
      </c>
      <c r="AH36" s="142">
        <v>0</v>
      </c>
      <c r="AI36" s="142">
        <v>329.495</v>
      </c>
      <c r="AJ36" s="142">
        <v>57.686999999999998</v>
      </c>
      <c r="AK36" s="142">
        <v>0.98899999999999999</v>
      </c>
      <c r="AL36" s="105">
        <v>0</v>
      </c>
      <c r="AM36" s="105">
        <v>2.3E-2</v>
      </c>
      <c r="AN36" s="105">
        <v>1100.2940000000001</v>
      </c>
      <c r="AO36" s="105">
        <v>0</v>
      </c>
      <c r="AP36" s="105">
        <v>0</v>
      </c>
      <c r="AQ36" s="105">
        <v>0</v>
      </c>
      <c r="AR36" s="241">
        <v>0</v>
      </c>
      <c r="AS36" s="241">
        <v>0</v>
      </c>
      <c r="AT36" s="241">
        <v>0</v>
      </c>
      <c r="AU36" s="105">
        <v>0</v>
      </c>
      <c r="AV36" s="241">
        <v>0</v>
      </c>
      <c r="AW36" s="241">
        <v>0</v>
      </c>
      <c r="AX36" s="241">
        <v>0</v>
      </c>
      <c r="AY36" s="241">
        <v>0</v>
      </c>
      <c r="AZ36" s="241">
        <v>0</v>
      </c>
      <c r="BA36" s="241">
        <v>0</v>
      </c>
      <c r="BB36" s="241">
        <v>0</v>
      </c>
      <c r="BC36" s="241">
        <v>90.790352490000004</v>
      </c>
      <c r="BD36" s="241">
        <v>111.68714325000001</v>
      </c>
      <c r="BE36" s="241">
        <v>93.340174660000002</v>
      </c>
      <c r="BF36" s="241">
        <v>95.323807880000004</v>
      </c>
      <c r="BG36" s="241">
        <v>17.204463319999999</v>
      </c>
      <c r="BH36" s="136"/>
      <c r="BI36" s="136"/>
    </row>
    <row r="37" spans="2:61" s="5" customFormat="1" ht="12.75" customHeight="1">
      <c r="B37" s="139" t="s">
        <v>204</v>
      </c>
      <c r="C37" s="139" t="s">
        <v>204</v>
      </c>
      <c r="D37" s="146"/>
      <c r="E37" s="146"/>
      <c r="F37" s="14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42">
        <v>0</v>
      </c>
      <c r="AG37" s="142">
        <v>16.012</v>
      </c>
      <c r="AH37" s="142">
        <v>3027.4740000000002</v>
      </c>
      <c r="AI37" s="142">
        <v>2844.5219999999999</v>
      </c>
      <c r="AJ37" s="142">
        <v>0</v>
      </c>
      <c r="AK37" s="142">
        <v>29.38</v>
      </c>
      <c r="AL37" s="105">
        <v>59.734999999999999</v>
      </c>
      <c r="AM37" s="105">
        <v>24.407</v>
      </c>
      <c r="AN37" s="105">
        <v>11.992000000000001</v>
      </c>
      <c r="AO37" s="105">
        <v>43.936</v>
      </c>
      <c r="AP37" s="105">
        <v>23.998462069999999</v>
      </c>
      <c r="AQ37" s="105">
        <v>14.47632288</v>
      </c>
      <c r="AR37" s="241">
        <v>12.852</v>
      </c>
      <c r="AS37" s="241">
        <v>35.146999999999998</v>
      </c>
      <c r="AT37" s="241">
        <v>35.39</v>
      </c>
      <c r="AU37" s="105">
        <v>34.451000000000001</v>
      </c>
      <c r="AV37" s="241">
        <v>22.844452090000001</v>
      </c>
      <c r="AW37" s="241">
        <v>5.11500062</v>
      </c>
      <c r="AX37" s="241">
        <v>3.7649099800000001</v>
      </c>
      <c r="AY37" s="241">
        <v>2.5120843500000003</v>
      </c>
      <c r="AZ37" s="241">
        <v>4.0839600000000002E-3</v>
      </c>
      <c r="BA37" s="241">
        <v>0</v>
      </c>
      <c r="BB37" s="241">
        <v>0</v>
      </c>
      <c r="BC37" s="241">
        <v>10.17529324</v>
      </c>
      <c r="BD37" s="241">
        <v>56.906119269999998</v>
      </c>
      <c r="BE37" s="241">
        <v>55.372685429999997</v>
      </c>
      <c r="BF37" s="241">
        <v>48.774645710000001</v>
      </c>
      <c r="BG37" s="241">
        <v>28.534488100000001</v>
      </c>
      <c r="BH37" s="136"/>
      <c r="BI37" s="136"/>
    </row>
    <row r="38" spans="2:61" s="5" customFormat="1" ht="12.75" customHeight="1">
      <c r="B38" s="139" t="s">
        <v>205</v>
      </c>
      <c r="C38" s="139" t="s">
        <v>205</v>
      </c>
      <c r="D38" s="146"/>
      <c r="E38" s="146"/>
      <c r="F38" s="14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42">
        <v>0</v>
      </c>
      <c r="AG38" s="142">
        <v>1.7809999999999999</v>
      </c>
      <c r="AH38" s="142">
        <v>0.35</v>
      </c>
      <c r="AI38" s="142">
        <v>3.3000000000000002E-2</v>
      </c>
      <c r="AJ38" s="142">
        <v>7.5149999999999997</v>
      </c>
      <c r="AK38" s="142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241">
        <v>0</v>
      </c>
      <c r="AS38" s="241">
        <v>0</v>
      </c>
      <c r="AT38" s="241">
        <v>0</v>
      </c>
      <c r="AU38" s="105">
        <v>0</v>
      </c>
      <c r="AV38" s="241">
        <v>0</v>
      </c>
      <c r="AW38" s="241">
        <v>0</v>
      </c>
      <c r="AX38" s="241">
        <v>0</v>
      </c>
      <c r="AY38" s="241">
        <v>0</v>
      </c>
      <c r="AZ38" s="241">
        <v>0</v>
      </c>
      <c r="BA38" s="241">
        <v>0</v>
      </c>
      <c r="BB38" s="241">
        <v>0</v>
      </c>
      <c r="BC38" s="241">
        <v>0</v>
      </c>
      <c r="BD38" s="241">
        <v>0</v>
      </c>
      <c r="BE38" s="241">
        <v>0</v>
      </c>
      <c r="BF38" s="241">
        <v>0</v>
      </c>
      <c r="BG38" s="241">
        <v>0</v>
      </c>
      <c r="BH38" s="136"/>
      <c r="BI38" s="136"/>
    </row>
    <row r="39" spans="2:61" s="5" customFormat="1" ht="12.75" customHeight="1">
      <c r="B39" s="139" t="s">
        <v>206</v>
      </c>
      <c r="C39" s="139" t="s">
        <v>206</v>
      </c>
      <c r="D39" s="146"/>
      <c r="E39" s="146"/>
      <c r="F39" s="14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42">
        <v>0</v>
      </c>
      <c r="AG39" s="142">
        <v>0</v>
      </c>
      <c r="AH39" s="142">
        <v>0</v>
      </c>
      <c r="AI39" s="142">
        <v>0</v>
      </c>
      <c r="AJ39" s="142">
        <v>0</v>
      </c>
      <c r="AK39" s="142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241">
        <v>0</v>
      </c>
      <c r="AS39" s="241">
        <v>0</v>
      </c>
      <c r="AT39" s="241">
        <v>0</v>
      </c>
      <c r="AU39" s="105">
        <v>0</v>
      </c>
      <c r="AV39" s="241">
        <v>0</v>
      </c>
      <c r="AW39" s="241">
        <v>0</v>
      </c>
      <c r="AX39" s="241">
        <v>0</v>
      </c>
      <c r="AY39" s="241">
        <v>0</v>
      </c>
      <c r="AZ39" s="241">
        <v>63.795059909999999</v>
      </c>
      <c r="BA39" s="241">
        <v>65.635586910000001</v>
      </c>
      <c r="BB39" s="241">
        <v>0</v>
      </c>
      <c r="BC39" s="241">
        <v>0</v>
      </c>
      <c r="BD39" s="241">
        <v>0</v>
      </c>
      <c r="BE39" s="241">
        <v>0</v>
      </c>
      <c r="BF39" s="241">
        <v>0</v>
      </c>
      <c r="BG39" s="241">
        <v>0</v>
      </c>
      <c r="BH39" s="136"/>
      <c r="BI39" s="136"/>
    </row>
    <row r="40" spans="2:61" s="5" customFormat="1" ht="12.75" customHeight="1">
      <c r="B40" s="139" t="s">
        <v>207</v>
      </c>
      <c r="C40" s="139" t="s">
        <v>207</v>
      </c>
      <c r="D40" s="146"/>
      <c r="E40" s="146"/>
      <c r="F40" s="14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42">
        <v>17.317</v>
      </c>
      <c r="AG40" s="142">
        <v>385.43599999999998</v>
      </c>
      <c r="AH40" s="142">
        <v>0</v>
      </c>
      <c r="AI40" s="142">
        <v>0</v>
      </c>
      <c r="AJ40" s="142">
        <v>0</v>
      </c>
      <c r="AK40" s="142">
        <v>0.129</v>
      </c>
      <c r="AL40" s="105">
        <v>9.6000000000000002E-2</v>
      </c>
      <c r="AM40" s="105">
        <v>3.2879999999999998</v>
      </c>
      <c r="AN40" s="105">
        <v>5.2910000000000004</v>
      </c>
      <c r="AO40" s="105">
        <v>3.5630000000000002</v>
      </c>
      <c r="AP40" s="105">
        <v>4.0019999999999998</v>
      </c>
      <c r="AQ40" s="105">
        <v>3.8334307399999998</v>
      </c>
      <c r="AR40" s="241">
        <v>3.9940000000000002</v>
      </c>
      <c r="AS40" s="241">
        <v>9.1739999999999995</v>
      </c>
      <c r="AT40" s="241">
        <v>4.2869999999999999</v>
      </c>
      <c r="AU40" s="105">
        <v>4.5170000000000003</v>
      </c>
      <c r="AV40" s="241">
        <v>4.6864556799999999</v>
      </c>
      <c r="AW40" s="278">
        <v>21.222407409999999</v>
      </c>
      <c r="AX40" s="278">
        <v>16.022254350000001</v>
      </c>
      <c r="AY40" s="278">
        <v>0</v>
      </c>
      <c r="AZ40" s="278">
        <v>0</v>
      </c>
      <c r="BA40" s="278">
        <v>0</v>
      </c>
      <c r="BB40" s="241">
        <v>66.684332760000004</v>
      </c>
      <c r="BC40" s="241">
        <v>66.684332760000004</v>
      </c>
      <c r="BD40" s="241">
        <v>0</v>
      </c>
      <c r="BE40" s="300">
        <v>0</v>
      </c>
      <c r="BF40" s="300">
        <v>0</v>
      </c>
      <c r="BG40" s="241">
        <v>20.131447829999999</v>
      </c>
      <c r="BH40" s="136"/>
      <c r="BI40" s="136"/>
    </row>
    <row r="41" spans="2:61" s="5" customFormat="1" ht="12.75" customHeight="1">
      <c r="B41" s="152" t="s">
        <v>208</v>
      </c>
      <c r="C41" s="152" t="s">
        <v>209</v>
      </c>
      <c r="D41" s="146"/>
      <c r="E41" s="146"/>
      <c r="F41" s="14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70"/>
      <c r="AG41" s="170"/>
      <c r="AH41" s="170"/>
      <c r="AI41" s="170"/>
      <c r="AJ41" s="170"/>
      <c r="AK41" s="170"/>
      <c r="AL41" s="171"/>
      <c r="AM41" s="171"/>
      <c r="AN41" s="171"/>
      <c r="AO41" s="171"/>
      <c r="AP41" s="171"/>
      <c r="AQ41" s="171"/>
      <c r="AR41" s="253"/>
      <c r="AS41" s="253"/>
      <c r="AT41" s="253"/>
      <c r="AU41" s="171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136"/>
      <c r="BI41" s="136"/>
    </row>
    <row r="42" spans="2:61" s="5" customFormat="1" ht="12.75" customHeight="1">
      <c r="B42" s="139" t="s">
        <v>199</v>
      </c>
      <c r="C42" s="139" t="s">
        <v>199</v>
      </c>
      <c r="D42" s="146"/>
      <c r="E42" s="146"/>
      <c r="F42" s="14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42">
        <v>0</v>
      </c>
      <c r="AG42" s="142">
        <v>0</v>
      </c>
      <c r="AH42" s="142">
        <v>0</v>
      </c>
      <c r="AI42" s="142">
        <v>0</v>
      </c>
      <c r="AJ42" s="142">
        <v>0</v>
      </c>
      <c r="AK42" s="142">
        <v>0</v>
      </c>
      <c r="AL42" s="142">
        <v>0</v>
      </c>
      <c r="AM42" s="142">
        <v>0</v>
      </c>
      <c r="AN42" s="142">
        <v>0</v>
      </c>
      <c r="AO42" s="142">
        <v>0</v>
      </c>
      <c r="AP42" s="142">
        <v>0</v>
      </c>
      <c r="AQ42" s="172">
        <v>0</v>
      </c>
      <c r="AR42" s="249">
        <v>0</v>
      </c>
      <c r="AS42" s="249">
        <v>0</v>
      </c>
      <c r="AT42" s="249">
        <v>0</v>
      </c>
      <c r="AU42" s="172">
        <v>0</v>
      </c>
      <c r="AV42" s="249">
        <v>0</v>
      </c>
      <c r="AW42" s="279">
        <v>0</v>
      </c>
      <c r="AX42" s="279">
        <v>0</v>
      </c>
      <c r="AY42" s="279">
        <v>0</v>
      </c>
      <c r="AZ42" s="279">
        <v>0</v>
      </c>
      <c r="BA42" s="279">
        <v>0</v>
      </c>
      <c r="BB42" s="279">
        <v>0</v>
      </c>
      <c r="BC42" s="279">
        <v>0</v>
      </c>
      <c r="BD42" s="279">
        <v>0</v>
      </c>
      <c r="BE42" s="279">
        <v>0</v>
      </c>
      <c r="BF42" s="279">
        <v>0</v>
      </c>
      <c r="BG42" s="279">
        <v>0</v>
      </c>
      <c r="BH42" s="136"/>
      <c r="BI42" s="136"/>
    </row>
    <row r="43" spans="2:61" s="5" customFormat="1" ht="12.75" customHeight="1">
      <c r="B43" s="139" t="s">
        <v>200</v>
      </c>
      <c r="C43" s="139" t="s">
        <v>200</v>
      </c>
      <c r="D43" s="146"/>
      <c r="E43" s="146"/>
      <c r="F43" s="14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42">
        <v>204.96100000000001</v>
      </c>
      <c r="AG43" s="142">
        <v>302.35899999999998</v>
      </c>
      <c r="AH43" s="142">
        <v>416.63600000000002</v>
      </c>
      <c r="AI43" s="142">
        <v>423.858</v>
      </c>
      <c r="AJ43" s="142">
        <v>502.84300000000002</v>
      </c>
      <c r="AK43" s="142">
        <v>309.67399999999998</v>
      </c>
      <c r="AL43" s="105">
        <v>281.03699999999998</v>
      </c>
      <c r="AM43" s="105">
        <v>313.04300000000001</v>
      </c>
      <c r="AN43" s="105">
        <v>318.399</v>
      </c>
      <c r="AO43" s="105">
        <v>214.01</v>
      </c>
      <c r="AP43" s="105">
        <v>184.13349256095</v>
      </c>
      <c r="AQ43" s="105">
        <v>190.35968355585001</v>
      </c>
      <c r="AR43" s="241">
        <v>189.523</v>
      </c>
      <c r="AS43" s="241">
        <v>193.584</v>
      </c>
      <c r="AT43" s="241">
        <v>198.905</v>
      </c>
      <c r="AU43" s="105">
        <v>223.256</v>
      </c>
      <c r="AV43" s="241">
        <v>234.33155323624999</v>
      </c>
      <c r="AW43" s="278">
        <v>267</v>
      </c>
      <c r="AX43" s="278">
        <v>286.79703518159999</v>
      </c>
      <c r="AY43" s="278">
        <v>320.8678499219501</v>
      </c>
      <c r="AZ43" s="278">
        <v>380.98380816974998</v>
      </c>
      <c r="BA43" s="278">
        <v>351.05511496535001</v>
      </c>
      <c r="BB43" s="278">
        <v>377.70707625030099</v>
      </c>
      <c r="BC43" s="278">
        <v>398.48640524995</v>
      </c>
      <c r="BD43" s="278">
        <v>397.98735505645101</v>
      </c>
      <c r="BE43" s="278">
        <v>401.33131044644898</v>
      </c>
      <c r="BF43" s="278">
        <v>415.15637153900002</v>
      </c>
      <c r="BG43" s="278">
        <v>479.333476623499</v>
      </c>
      <c r="BH43" s="136"/>
      <c r="BI43" s="136"/>
    </row>
    <row r="44" spans="2:61" s="5" customFormat="1" ht="12.75" customHeight="1">
      <c r="B44" s="139" t="s">
        <v>201</v>
      </c>
      <c r="C44" s="139" t="s">
        <v>201</v>
      </c>
      <c r="D44" s="146"/>
      <c r="E44" s="146"/>
      <c r="F44" s="14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42">
        <v>50.526000000000003</v>
      </c>
      <c r="AG44" s="142">
        <v>67.744</v>
      </c>
      <c r="AH44" s="142">
        <v>72.462999999999994</v>
      </c>
      <c r="AI44" s="142">
        <v>97.721000000000004</v>
      </c>
      <c r="AJ44" s="142">
        <v>120.384</v>
      </c>
      <c r="AK44" s="142">
        <v>136.672</v>
      </c>
      <c r="AL44" s="105">
        <v>182.78100000000001</v>
      </c>
      <c r="AM44" s="105">
        <v>282.14800000000002</v>
      </c>
      <c r="AN44" s="105">
        <v>168.42599999999999</v>
      </c>
      <c r="AO44" s="105">
        <v>173.06299999999999</v>
      </c>
      <c r="AP44" s="105">
        <v>187.259617042</v>
      </c>
      <c r="AQ44" s="105">
        <v>100.1654331818</v>
      </c>
      <c r="AR44" s="241">
        <v>201.69</v>
      </c>
      <c r="AS44" s="241">
        <v>170.75700000000001</v>
      </c>
      <c r="AT44" s="241">
        <v>183.65299999999999</v>
      </c>
      <c r="AU44" s="105">
        <v>182.16</v>
      </c>
      <c r="AV44" s="241">
        <v>120.9355856106</v>
      </c>
      <c r="AW44" s="241">
        <v>123.6938076415</v>
      </c>
      <c r="AX44" s="241">
        <v>86.320109618200206</v>
      </c>
      <c r="AY44" s="241">
        <v>94.785789307699943</v>
      </c>
      <c r="AZ44" s="241">
        <v>96.141926796699906</v>
      </c>
      <c r="BA44" s="241">
        <v>99.658744376900103</v>
      </c>
      <c r="BB44" s="241">
        <v>106.50605238279999</v>
      </c>
      <c r="BC44" s="241">
        <v>115.7276574178</v>
      </c>
      <c r="BD44" s="241">
        <v>125.844071317</v>
      </c>
      <c r="BE44" s="241">
        <v>152.93055513350001</v>
      </c>
      <c r="BF44" s="241">
        <v>141.2165673225</v>
      </c>
      <c r="BG44" s="241">
        <v>157.9880102493</v>
      </c>
      <c r="BH44" s="136"/>
      <c r="BI44" s="136"/>
    </row>
    <row r="45" spans="2:61" s="5" customFormat="1" ht="12.75" customHeight="1">
      <c r="B45" s="139" t="s">
        <v>202</v>
      </c>
      <c r="C45" s="139" t="s">
        <v>202</v>
      </c>
      <c r="D45" s="146"/>
      <c r="E45" s="146"/>
      <c r="F45" s="14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42">
        <v>122.97</v>
      </c>
      <c r="AG45" s="142">
        <v>121.473</v>
      </c>
      <c r="AH45" s="142">
        <v>20.334</v>
      </c>
      <c r="AI45" s="142">
        <v>1.383</v>
      </c>
      <c r="AJ45" s="142">
        <v>51.927999999999997</v>
      </c>
      <c r="AK45" s="142">
        <v>3.9990000000000001</v>
      </c>
      <c r="AL45" s="105">
        <v>1.087</v>
      </c>
      <c r="AM45" s="105">
        <v>53.677999999999997</v>
      </c>
      <c r="AN45" s="105">
        <v>21.03</v>
      </c>
      <c r="AO45" s="105">
        <v>72.933000000000007</v>
      </c>
      <c r="AP45" s="105">
        <v>34.912354497599999</v>
      </c>
      <c r="AQ45" s="105">
        <v>587.96980481430001</v>
      </c>
      <c r="AR45" s="241">
        <v>315.90499999999997</v>
      </c>
      <c r="AS45" s="241">
        <v>256.5</v>
      </c>
      <c r="AT45" s="241">
        <v>268.54899999999998</v>
      </c>
      <c r="AU45" s="105">
        <v>248.148</v>
      </c>
      <c r="AV45" s="241">
        <v>3.5313941064000001</v>
      </c>
      <c r="AW45" s="241">
        <v>0.37075615919999999</v>
      </c>
      <c r="AX45" s="241">
        <v>0.61374060659999996</v>
      </c>
      <c r="AY45" s="241">
        <v>0.90735863459999999</v>
      </c>
      <c r="AZ45" s="241">
        <v>0.34492920539999999</v>
      </c>
      <c r="BA45" s="241">
        <v>0.30276562200000001</v>
      </c>
      <c r="BB45" s="241">
        <v>2.0623672260000001</v>
      </c>
      <c r="BC45" s="241">
        <v>4.5222150213000001</v>
      </c>
      <c r="BD45" s="241">
        <v>4.5524193204000003</v>
      </c>
      <c r="BE45" s="241">
        <v>10.6890172863</v>
      </c>
      <c r="BF45" s="241">
        <v>29.5215523725</v>
      </c>
      <c r="BG45" s="241">
        <v>32.105330286899999</v>
      </c>
      <c r="BH45" s="136"/>
      <c r="BI45" s="136"/>
    </row>
    <row r="46" spans="2:61" s="5" customFormat="1" ht="12.75" customHeight="1">
      <c r="B46" s="139" t="s">
        <v>203</v>
      </c>
      <c r="C46" s="139" t="s">
        <v>203</v>
      </c>
      <c r="D46" s="146"/>
      <c r="E46" s="146"/>
      <c r="F46" s="14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42">
        <v>47.14</v>
      </c>
      <c r="AG46" s="142">
        <v>0</v>
      </c>
      <c r="AH46" s="142">
        <v>0</v>
      </c>
      <c r="AI46" s="142">
        <v>32.948999999999998</v>
      </c>
      <c r="AJ46" s="142">
        <v>5.7690000000000001</v>
      </c>
      <c r="AK46" s="142">
        <v>9.9000000000000005E-2</v>
      </c>
      <c r="AL46" s="105">
        <v>0</v>
      </c>
      <c r="AM46" s="105">
        <v>2E-3</v>
      </c>
      <c r="AN46" s="105">
        <v>110.029</v>
      </c>
      <c r="AO46" s="105">
        <v>0</v>
      </c>
      <c r="AP46" s="105">
        <v>0</v>
      </c>
      <c r="AQ46" s="105">
        <v>0</v>
      </c>
      <c r="AR46" s="241">
        <v>0</v>
      </c>
      <c r="AS46" s="241">
        <v>0</v>
      </c>
      <c r="AT46" s="241">
        <v>0</v>
      </c>
      <c r="AU46" s="105">
        <v>0</v>
      </c>
      <c r="AV46" s="241">
        <v>0</v>
      </c>
      <c r="AW46" s="241">
        <v>0</v>
      </c>
      <c r="AX46" s="241">
        <v>0</v>
      </c>
      <c r="AY46" s="241">
        <v>0</v>
      </c>
      <c r="AZ46" s="241">
        <v>0</v>
      </c>
      <c r="BA46" s="241">
        <v>0</v>
      </c>
      <c r="BB46" s="241">
        <v>0</v>
      </c>
      <c r="BC46" s="241">
        <v>9.0790352490000004</v>
      </c>
      <c r="BD46" s="241">
        <v>11.168714325</v>
      </c>
      <c r="BE46" s="241">
        <v>9.3340174660000006</v>
      </c>
      <c r="BF46" s="241">
        <v>9.5323807879999993</v>
      </c>
      <c r="BG46" s="241">
        <v>1.7204463320000001</v>
      </c>
      <c r="BH46" s="136"/>
      <c r="BI46" s="136"/>
    </row>
    <row r="47" spans="2:61" s="5" customFormat="1" ht="12.75" customHeight="1">
      <c r="B47" s="139" t="s">
        <v>204</v>
      </c>
      <c r="C47" s="139" t="s">
        <v>204</v>
      </c>
      <c r="D47" s="146"/>
      <c r="E47" s="146"/>
      <c r="F47" s="14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42">
        <v>0</v>
      </c>
      <c r="AG47" s="142">
        <v>4.8040000000000003</v>
      </c>
      <c r="AH47" s="142">
        <v>908.24199999999996</v>
      </c>
      <c r="AI47" s="142">
        <v>853.35699999999997</v>
      </c>
      <c r="AJ47" s="142">
        <v>0</v>
      </c>
      <c r="AK47" s="142">
        <v>8.8140000000000001</v>
      </c>
      <c r="AL47" s="105">
        <v>17.920000000000002</v>
      </c>
      <c r="AM47" s="105">
        <v>7.3220000000000001</v>
      </c>
      <c r="AN47" s="105">
        <v>3.5979999999999999</v>
      </c>
      <c r="AO47" s="105">
        <v>13.180999999999999</v>
      </c>
      <c r="AP47" s="105">
        <v>7.1995386210000003</v>
      </c>
      <c r="AQ47" s="105">
        <v>4.3428968640000001</v>
      </c>
      <c r="AR47" s="241">
        <v>3.8559999999999999</v>
      </c>
      <c r="AS47" s="241">
        <v>10.544</v>
      </c>
      <c r="AT47" s="241">
        <v>10.617000000000001</v>
      </c>
      <c r="AU47" s="105">
        <v>10.336</v>
      </c>
      <c r="AV47" s="241">
        <v>6.8533356269999999</v>
      </c>
      <c r="AW47" s="241">
        <v>1.534500186</v>
      </c>
      <c r="AX47" s="241">
        <v>1.1294729939999999</v>
      </c>
      <c r="AY47" s="241">
        <v>0.75362530500000002</v>
      </c>
      <c r="AZ47" s="241">
        <v>1.2251880000000001E-3</v>
      </c>
      <c r="BA47" s="241">
        <v>0</v>
      </c>
      <c r="BB47" s="241">
        <v>0</v>
      </c>
      <c r="BC47" s="241">
        <v>3.052587972</v>
      </c>
      <c r="BD47" s="241">
        <v>17.071835781000001</v>
      </c>
      <c r="BE47" s="241">
        <v>16.611805628999999</v>
      </c>
      <c r="BF47" s="241">
        <v>14.632393713000001</v>
      </c>
      <c r="BG47" s="241">
        <v>8.5603464299999992</v>
      </c>
      <c r="BH47" s="136"/>
      <c r="BI47" s="136"/>
    </row>
    <row r="48" spans="2:61" s="5" customFormat="1" ht="12.75" customHeight="1">
      <c r="B48" s="139" t="s">
        <v>205</v>
      </c>
      <c r="C48" s="139" t="s">
        <v>205</v>
      </c>
      <c r="D48" s="146"/>
      <c r="E48" s="146"/>
      <c r="F48" s="14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42">
        <v>0</v>
      </c>
      <c r="AG48" s="142">
        <v>0.89100000000000001</v>
      </c>
      <c r="AH48" s="142">
        <v>0.17499999999999999</v>
      </c>
      <c r="AI48" s="142">
        <v>1.7000000000000001E-2</v>
      </c>
      <c r="AJ48" s="142">
        <v>3.7570000000000001</v>
      </c>
      <c r="AK48" s="142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241">
        <v>0</v>
      </c>
      <c r="AS48" s="241">
        <v>0</v>
      </c>
      <c r="AT48" s="241">
        <v>0</v>
      </c>
      <c r="AU48" s="105">
        <v>0</v>
      </c>
      <c r="AV48" s="241">
        <v>0</v>
      </c>
      <c r="AW48" s="241">
        <v>0</v>
      </c>
      <c r="AX48" s="241">
        <v>0</v>
      </c>
      <c r="AY48" s="241">
        <v>0</v>
      </c>
      <c r="AZ48" s="241">
        <v>0</v>
      </c>
      <c r="BA48" s="241">
        <v>0</v>
      </c>
      <c r="BB48" s="241">
        <v>0</v>
      </c>
      <c r="BC48" s="241">
        <v>0</v>
      </c>
      <c r="BD48" s="241">
        <v>0</v>
      </c>
      <c r="BE48" s="241">
        <v>0</v>
      </c>
      <c r="BF48" s="241">
        <v>0</v>
      </c>
      <c r="BG48" s="241">
        <v>0</v>
      </c>
      <c r="BH48" s="136"/>
      <c r="BI48" s="136"/>
    </row>
    <row r="49" spans="2:61" s="5" customFormat="1" ht="12.75" customHeight="1">
      <c r="B49" s="139" t="s">
        <v>206</v>
      </c>
      <c r="C49" s="139" t="s">
        <v>206</v>
      </c>
      <c r="D49" s="146"/>
      <c r="E49" s="146"/>
      <c r="F49" s="14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42">
        <v>0</v>
      </c>
      <c r="AG49" s="142">
        <v>0</v>
      </c>
      <c r="AH49" s="142">
        <v>0</v>
      </c>
      <c r="AI49" s="142">
        <v>0</v>
      </c>
      <c r="AJ49" s="142">
        <v>0</v>
      </c>
      <c r="AK49" s="142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241">
        <v>0</v>
      </c>
      <c r="AS49" s="241">
        <v>0</v>
      </c>
      <c r="AT49" s="241">
        <v>0</v>
      </c>
      <c r="AU49" s="105">
        <v>0</v>
      </c>
      <c r="AV49" s="241">
        <v>0</v>
      </c>
      <c r="AW49" s="241">
        <v>0</v>
      </c>
      <c r="AX49" s="241">
        <v>0</v>
      </c>
      <c r="AY49" s="241">
        <v>0</v>
      </c>
      <c r="AZ49" s="241">
        <v>44.656541937</v>
      </c>
      <c r="BA49" s="241">
        <v>45.944910837000002</v>
      </c>
      <c r="BB49" s="241">
        <v>0</v>
      </c>
      <c r="BC49" s="241">
        <v>0</v>
      </c>
      <c r="BD49" s="241">
        <v>0</v>
      </c>
      <c r="BE49" s="241">
        <v>0</v>
      </c>
      <c r="BF49" s="241">
        <v>0</v>
      </c>
      <c r="BG49" s="241">
        <v>0</v>
      </c>
      <c r="BH49" s="136"/>
      <c r="BI49" s="136"/>
    </row>
    <row r="50" spans="2:61" s="5" customFormat="1" ht="12.75" customHeight="1">
      <c r="B50" s="139" t="s">
        <v>207</v>
      </c>
      <c r="C50" s="139" t="s">
        <v>207</v>
      </c>
      <c r="D50" s="146"/>
      <c r="E50" s="146"/>
      <c r="F50" s="14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42">
        <v>17.317</v>
      </c>
      <c r="AG50" s="142">
        <v>385.43599999999998</v>
      </c>
      <c r="AH50" s="142">
        <v>0</v>
      </c>
      <c r="AI50" s="142">
        <v>0</v>
      </c>
      <c r="AJ50" s="142">
        <v>0</v>
      </c>
      <c r="AK50" s="142">
        <v>0.129</v>
      </c>
      <c r="AL50" s="105">
        <v>9.6000000000000002E-2</v>
      </c>
      <c r="AM50" s="105">
        <v>3.2879999999999998</v>
      </c>
      <c r="AN50" s="105">
        <v>5.2910000000000004</v>
      </c>
      <c r="AO50" s="105">
        <v>3.5630000000000002</v>
      </c>
      <c r="AP50" s="105">
        <v>3.7166731799999999</v>
      </c>
      <c r="AQ50" s="105">
        <v>3.8334307399999998</v>
      </c>
      <c r="AR50" s="241">
        <v>3.9940000000000002</v>
      </c>
      <c r="AS50" s="241">
        <v>9.1739999999999995</v>
      </c>
      <c r="AT50" s="241">
        <v>4.2869999999999999</v>
      </c>
      <c r="AU50" s="105">
        <v>4.5170000000000003</v>
      </c>
      <c r="AV50" s="241">
        <v>4.6864556799999999</v>
      </c>
      <c r="AW50" s="278">
        <v>21.222407409999999</v>
      </c>
      <c r="AX50" s="278">
        <v>16.022254350000001</v>
      </c>
      <c r="AY50" s="278">
        <v>0</v>
      </c>
      <c r="AZ50" s="278">
        <v>1.45519152283669E-17</v>
      </c>
      <c r="BA50" s="278">
        <v>0</v>
      </c>
      <c r="BB50" s="278">
        <v>66.684332760000004</v>
      </c>
      <c r="BC50" s="278">
        <v>66.684332760000004</v>
      </c>
      <c r="BD50" s="278">
        <v>0</v>
      </c>
      <c r="BE50" s="301">
        <v>0</v>
      </c>
      <c r="BF50" s="301">
        <v>0</v>
      </c>
      <c r="BG50" s="278">
        <v>20.131447829999999</v>
      </c>
      <c r="BH50" s="136"/>
      <c r="BI50" s="136"/>
    </row>
    <row r="51" spans="2:61" s="5" customFormat="1" ht="12.75" customHeight="1">
      <c r="B51" s="152" t="s">
        <v>210</v>
      </c>
      <c r="C51" s="152" t="s">
        <v>211</v>
      </c>
      <c r="D51" s="146"/>
      <c r="E51" s="146"/>
      <c r="F51" s="14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3"/>
      <c r="AQ51" s="173"/>
      <c r="AR51" s="254"/>
      <c r="AS51" s="254"/>
      <c r="AT51" s="254"/>
      <c r="AU51" s="173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136"/>
      <c r="BI51" s="136"/>
    </row>
    <row r="52" spans="2:61" s="5" customFormat="1" ht="12.75" customHeight="1">
      <c r="B52" s="174" t="s">
        <v>212</v>
      </c>
      <c r="C52" s="139"/>
      <c r="D52" s="146"/>
      <c r="E52" s="146"/>
      <c r="F52" s="14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75" t="s">
        <v>213</v>
      </c>
      <c r="AG52" s="175" t="s">
        <v>213</v>
      </c>
      <c r="AH52" s="175" t="s">
        <v>213</v>
      </c>
      <c r="AI52" s="175" t="s">
        <v>213</v>
      </c>
      <c r="AJ52" s="175" t="s">
        <v>213</v>
      </c>
      <c r="AK52" s="175" t="s">
        <v>213</v>
      </c>
      <c r="AL52" s="175" t="s">
        <v>213</v>
      </c>
      <c r="AM52" s="176">
        <v>0.25218600538515412</v>
      </c>
      <c r="AN52" s="176">
        <v>0.29972842091778978</v>
      </c>
      <c r="AO52" s="176">
        <v>0.33201646000678242</v>
      </c>
      <c r="AP52" s="176">
        <v>0.38836293637992375</v>
      </c>
      <c r="AQ52" s="176">
        <v>0.39434651809974935</v>
      </c>
      <c r="AR52" s="255">
        <v>0.40099954101196122</v>
      </c>
      <c r="AS52" s="255">
        <v>0.39552887796825825</v>
      </c>
      <c r="AT52" s="255">
        <v>0.38980416293889869</v>
      </c>
      <c r="AU52" s="176">
        <v>0.39300000000000002</v>
      </c>
      <c r="AV52" s="255">
        <v>0.42199999999999999</v>
      </c>
      <c r="AW52" s="255">
        <v>0.38200000000000001</v>
      </c>
      <c r="AX52" s="255">
        <v>0.34</v>
      </c>
      <c r="AY52" s="255">
        <v>0.33200000000000002</v>
      </c>
      <c r="AZ52" s="255">
        <v>0.33200000000000002</v>
      </c>
      <c r="BA52" s="255">
        <v>0.317</v>
      </c>
      <c r="BB52" s="255">
        <v>0.312</v>
      </c>
      <c r="BC52" s="255">
        <v>0.31900000000000001</v>
      </c>
      <c r="BD52" s="255">
        <v>0.32600000000000001</v>
      </c>
      <c r="BE52" s="255">
        <v>0.309</v>
      </c>
      <c r="BF52" s="255">
        <v>0.29499999999999998</v>
      </c>
      <c r="BG52" s="255">
        <v>0.29699999999999999</v>
      </c>
      <c r="BH52" s="136"/>
      <c r="BI52" s="136"/>
    </row>
    <row r="53" spans="2:61" s="5" customFormat="1" ht="12.75" customHeight="1">
      <c r="B53" s="174" t="s">
        <v>214</v>
      </c>
      <c r="C53" s="177" t="s">
        <v>215</v>
      </c>
      <c r="D53" s="146"/>
      <c r="E53" s="146"/>
      <c r="F53" s="14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75" t="s">
        <v>213</v>
      </c>
      <c r="AG53" s="175" t="s">
        <v>213</v>
      </c>
      <c r="AH53" s="175" t="s">
        <v>213</v>
      </c>
      <c r="AI53" s="175" t="s">
        <v>213</v>
      </c>
      <c r="AJ53" s="175" t="s">
        <v>213</v>
      </c>
      <c r="AK53" s="175" t="s">
        <v>213</v>
      </c>
      <c r="AL53" s="175" t="s">
        <v>213</v>
      </c>
      <c r="AM53" s="176">
        <v>0.17600054296599529</v>
      </c>
      <c r="AN53" s="176">
        <v>0.14744832057787002</v>
      </c>
      <c r="AO53" s="176">
        <v>0.11294176801117027</v>
      </c>
      <c r="AP53" s="176">
        <v>8.6157477459879131E-2</v>
      </c>
      <c r="AQ53" s="176">
        <v>6.3573467575008341E-2</v>
      </c>
      <c r="AR53" s="255">
        <v>5.9937440212516388E-2</v>
      </c>
      <c r="AS53" s="255">
        <v>6.4877715175316319E-2</v>
      </c>
      <c r="AT53" s="255">
        <v>6.4294467155066037E-2</v>
      </c>
      <c r="AU53" s="176">
        <v>6.4000000000000001E-2</v>
      </c>
      <c r="AV53" s="255">
        <v>7.1999999999999995E-2</v>
      </c>
      <c r="AW53" s="255">
        <v>7.8E-2</v>
      </c>
      <c r="AX53" s="255">
        <v>0.105</v>
      </c>
      <c r="AY53" s="255">
        <v>0.121</v>
      </c>
      <c r="AZ53" s="255">
        <v>0.13100000000000001</v>
      </c>
      <c r="BA53" s="255">
        <v>0.125</v>
      </c>
      <c r="BB53" s="255">
        <v>0.13200000000000001</v>
      </c>
      <c r="BC53" s="255">
        <v>0.13400000000000001</v>
      </c>
      <c r="BD53" s="255">
        <v>0.13600000000000001</v>
      </c>
      <c r="BE53" s="255">
        <v>0.14699999999999999</v>
      </c>
      <c r="BF53" s="255">
        <v>0.14599999999999999</v>
      </c>
      <c r="BG53" s="255">
        <v>0.14000000000000001</v>
      </c>
      <c r="BH53" s="136"/>
      <c r="BI53" s="136"/>
    </row>
    <row r="54" spans="2:61" s="5" customFormat="1" ht="12.75" customHeight="1">
      <c r="B54" s="139" t="s">
        <v>216</v>
      </c>
      <c r="C54" s="146"/>
      <c r="D54" s="146"/>
      <c r="E54" s="146"/>
      <c r="F54" s="14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78" t="s">
        <v>213</v>
      </c>
      <c r="AG54" s="178" t="s">
        <v>213</v>
      </c>
      <c r="AH54" s="178" t="s">
        <v>213</v>
      </c>
      <c r="AI54" s="178" t="s">
        <v>213</v>
      </c>
      <c r="AJ54" s="178" t="s">
        <v>213</v>
      </c>
      <c r="AK54" s="178" t="s">
        <v>213</v>
      </c>
      <c r="AL54" s="178" t="s">
        <v>213</v>
      </c>
      <c r="AM54" s="179">
        <v>0.44734939874297597</v>
      </c>
      <c r="AN54" s="179">
        <v>0.440934467495192</v>
      </c>
      <c r="AO54" s="179">
        <v>0.44811939498908837</v>
      </c>
      <c r="AP54" s="179">
        <v>0.47627610830222916</v>
      </c>
      <c r="AQ54" s="179">
        <v>0.48436864965082504</v>
      </c>
      <c r="AR54" s="256">
        <v>0.4698019934068205</v>
      </c>
      <c r="AS54" s="256">
        <v>0.44034135491875798</v>
      </c>
      <c r="AT54" s="256">
        <v>0.41670274671459318</v>
      </c>
      <c r="AU54" s="179">
        <v>0.48399999999999999</v>
      </c>
      <c r="AV54" s="256">
        <v>0.432</v>
      </c>
      <c r="AW54" s="256">
        <v>0.434</v>
      </c>
      <c r="AX54" s="256">
        <v>0.45980303248978727</v>
      </c>
      <c r="AY54" s="256">
        <v>0.39017197522161157</v>
      </c>
      <c r="AZ54" s="256">
        <v>0.3768168224287603</v>
      </c>
      <c r="BA54" s="256">
        <v>0.42447564428798074</v>
      </c>
      <c r="BB54" s="256">
        <v>0.47965259019363549</v>
      </c>
      <c r="BC54" s="258">
        <v>0.48649519835822752</v>
      </c>
      <c r="BD54" s="258">
        <v>0.45629445691718229</v>
      </c>
      <c r="BE54" s="258">
        <v>0.43581536835223827</v>
      </c>
      <c r="BF54" s="258">
        <v>0.42366523189983296</v>
      </c>
      <c r="BG54" s="258">
        <v>0.42067603585818208</v>
      </c>
      <c r="BH54" s="136"/>
      <c r="BI54" s="136"/>
    </row>
    <row r="55" spans="2:61" s="5" customFormat="1" ht="12.75" customHeight="1">
      <c r="B55" s="139" t="s">
        <v>217</v>
      </c>
      <c r="C55" s="146"/>
      <c r="D55" s="146"/>
      <c r="E55" s="146"/>
      <c r="F55" s="14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78" t="s">
        <v>213</v>
      </c>
      <c r="AG55" s="178" t="s">
        <v>213</v>
      </c>
      <c r="AH55" s="178" t="s">
        <v>213</v>
      </c>
      <c r="AI55" s="178" t="s">
        <v>213</v>
      </c>
      <c r="AJ55" s="178" t="s">
        <v>213</v>
      </c>
      <c r="AK55" s="178" t="s">
        <v>213</v>
      </c>
      <c r="AL55" s="178" t="s">
        <v>213</v>
      </c>
      <c r="AM55" s="179">
        <v>0.26496567390183789</v>
      </c>
      <c r="AN55" s="179">
        <v>0.24167958402786555</v>
      </c>
      <c r="AO55" s="179">
        <v>0.22644366037837335</v>
      </c>
      <c r="AP55" s="179">
        <v>0.21972756001751223</v>
      </c>
      <c r="AQ55" s="179">
        <v>0.22642178044833203</v>
      </c>
      <c r="AR55" s="256">
        <v>0.24468449993795097</v>
      </c>
      <c r="AS55" s="256">
        <v>0.27246060868988037</v>
      </c>
      <c r="AT55" s="256">
        <v>0.29276038747805883</v>
      </c>
      <c r="AU55" s="179">
        <v>0.22600000000000001</v>
      </c>
      <c r="AV55" s="256">
        <v>0.313</v>
      </c>
      <c r="AW55" s="256">
        <v>0.31900000000000001</v>
      </c>
      <c r="AX55" s="256">
        <v>0.35527003277114966</v>
      </c>
      <c r="AY55" s="256">
        <v>0.40212179552523258</v>
      </c>
      <c r="AZ55" s="256">
        <v>0.38519257241236354</v>
      </c>
      <c r="BA55" s="256">
        <v>0.27842294884683011</v>
      </c>
      <c r="BB55" s="256">
        <v>0.25479590963628662</v>
      </c>
      <c r="BC55" s="258">
        <v>0.25767885839066884</v>
      </c>
      <c r="BD55" s="258">
        <v>0.2487314727271146</v>
      </c>
      <c r="BE55" s="258">
        <v>0.26505758197362705</v>
      </c>
      <c r="BF55" s="258">
        <v>0.27909003744909544</v>
      </c>
      <c r="BG55" s="258">
        <v>0.2804751363001225</v>
      </c>
      <c r="BH55" s="136"/>
      <c r="BI55" s="136"/>
    </row>
    <row r="56" spans="2:61" s="5" customFormat="1" ht="12.75" customHeight="1">
      <c r="B56" s="139" t="s">
        <v>218</v>
      </c>
      <c r="C56" s="146"/>
      <c r="D56" s="146"/>
      <c r="E56" s="146"/>
      <c r="F56" s="14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78" t="s">
        <v>213</v>
      </c>
      <c r="AG56" s="178" t="s">
        <v>213</v>
      </c>
      <c r="AH56" s="178" t="s">
        <v>213</v>
      </c>
      <c r="AI56" s="178" t="s">
        <v>213</v>
      </c>
      <c r="AJ56" s="178" t="s">
        <v>213</v>
      </c>
      <c r="AK56" s="178" t="s">
        <v>213</v>
      </c>
      <c r="AL56" s="178" t="s">
        <v>213</v>
      </c>
      <c r="AM56" s="179">
        <v>0.20944786758988959</v>
      </c>
      <c r="AN56" s="179">
        <v>0.22517012611541398</v>
      </c>
      <c r="AO56" s="179">
        <v>0.23338252888829922</v>
      </c>
      <c r="AP56" s="179">
        <v>0.20955413479374724</v>
      </c>
      <c r="AQ56" s="179">
        <v>0.20743899915562158</v>
      </c>
      <c r="AR56" s="256">
        <v>0.20616339329560657</v>
      </c>
      <c r="AS56" s="256">
        <v>0.21216433762577169</v>
      </c>
      <c r="AT56" s="256">
        <v>0.22243487056670647</v>
      </c>
      <c r="AU56" s="179">
        <v>0.20699999999999999</v>
      </c>
      <c r="AV56" s="256">
        <v>0.20300000000000001</v>
      </c>
      <c r="AW56" s="256">
        <v>0.20100000000000001</v>
      </c>
      <c r="AX56" s="256">
        <v>0.15236314491986158</v>
      </c>
      <c r="AY56" s="256">
        <v>0.17264727862131846</v>
      </c>
      <c r="AZ56" s="256">
        <v>0.20723168148277837</v>
      </c>
      <c r="BA56" s="256">
        <v>0.23030100512020565</v>
      </c>
      <c r="BB56" s="256">
        <v>0.20805945666606165</v>
      </c>
      <c r="BC56" s="258">
        <v>0.20285348332324304</v>
      </c>
      <c r="BD56" s="258">
        <v>0.24227875637542923</v>
      </c>
      <c r="BE56" s="258">
        <v>0.25017718668283906</v>
      </c>
      <c r="BF56" s="258">
        <v>0.2488425909741333</v>
      </c>
      <c r="BG56" s="258">
        <v>0.24790249981530732</v>
      </c>
      <c r="BH56" s="136"/>
      <c r="BI56" s="136"/>
    </row>
    <row r="57" spans="2:61" s="5" customFormat="1" ht="12.75" customHeight="1">
      <c r="B57" s="139" t="s">
        <v>219</v>
      </c>
      <c r="C57" s="146"/>
      <c r="D57" s="146"/>
      <c r="E57" s="146"/>
      <c r="F57" s="14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78" t="s">
        <v>213</v>
      </c>
      <c r="AG57" s="178" t="s">
        <v>213</v>
      </c>
      <c r="AH57" s="178" t="s">
        <v>213</v>
      </c>
      <c r="AI57" s="178" t="s">
        <v>213</v>
      </c>
      <c r="AJ57" s="178" t="s">
        <v>213</v>
      </c>
      <c r="AK57" s="178" t="s">
        <v>213</v>
      </c>
      <c r="AL57" s="178" t="s">
        <v>213</v>
      </c>
      <c r="AM57" s="179">
        <v>4.3705940089785546E-2</v>
      </c>
      <c r="AN57" s="179">
        <v>5.3027420690945258E-2</v>
      </c>
      <c r="AO57" s="179">
        <v>5.2644730202914741E-2</v>
      </c>
      <c r="AP57" s="179">
        <v>5.3292513762929983E-2</v>
      </c>
      <c r="AQ57" s="179">
        <v>4.4705428839526946E-2</v>
      </c>
      <c r="AR57" s="256">
        <v>4.2506645518815049E-2</v>
      </c>
      <c r="AS57" s="256">
        <v>3.7408173873328343E-2</v>
      </c>
      <c r="AT57" s="256">
        <v>3.195292540364663E-2</v>
      </c>
      <c r="AU57" s="179">
        <v>4.4999999999999998E-2</v>
      </c>
      <c r="AV57" s="256">
        <v>2.1999999999999999E-2</v>
      </c>
      <c r="AW57" s="256">
        <v>1.9E-2</v>
      </c>
      <c r="AX57" s="256">
        <v>1.0442962157883106E-2</v>
      </c>
      <c r="AY57" s="256">
        <v>9.9338160494531914E-3</v>
      </c>
      <c r="AZ57" s="256">
        <v>8.5312703773959119E-3</v>
      </c>
      <c r="BA57" s="257">
        <v>8.2747318828511277E-3</v>
      </c>
      <c r="BB57" s="257">
        <v>6.588872746731117E-3</v>
      </c>
      <c r="BC57" s="285">
        <v>5.837570710694651E-3</v>
      </c>
      <c r="BD57" s="285">
        <v>5.8349074592057041E-3</v>
      </c>
      <c r="BE57" s="258">
        <v>3.6733066606300935E-3</v>
      </c>
      <c r="BF57" s="258">
        <v>3.5614696399251713E-3</v>
      </c>
      <c r="BG57" s="258">
        <v>5.6863381336779394E-3</v>
      </c>
      <c r="BH57" s="136"/>
      <c r="BI57" s="136"/>
    </row>
    <row r="58" spans="2:61" s="5" customFormat="1" ht="12.75" customHeight="1">
      <c r="B58" s="139" t="s">
        <v>220</v>
      </c>
      <c r="C58" s="146"/>
      <c r="D58" s="146"/>
      <c r="E58" s="146"/>
      <c r="F58" s="14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78" t="s">
        <v>213</v>
      </c>
      <c r="AG58" s="178" t="s">
        <v>213</v>
      </c>
      <c r="AH58" s="178" t="s">
        <v>213</v>
      </c>
      <c r="AI58" s="178" t="s">
        <v>213</v>
      </c>
      <c r="AJ58" s="178" t="s">
        <v>213</v>
      </c>
      <c r="AK58" s="178" t="s">
        <v>213</v>
      </c>
      <c r="AL58" s="178" t="s">
        <v>213</v>
      </c>
      <c r="AM58" s="179">
        <v>3.4531119675510855E-2</v>
      </c>
      <c r="AN58" s="179">
        <v>3.9188401670583163E-2</v>
      </c>
      <c r="AO58" s="179">
        <v>3.9409685541324388E-2</v>
      </c>
      <c r="AP58" s="179">
        <v>4.114968312358136E-2</v>
      </c>
      <c r="AQ58" s="179">
        <v>3.7065141905694321E-2</v>
      </c>
      <c r="AR58" s="256">
        <v>3.6843467840806943E-2</v>
      </c>
      <c r="AS58" s="256">
        <v>3.7625524892261675E-2</v>
      </c>
      <c r="AT58" s="256">
        <v>3.614906983699484E-2</v>
      </c>
      <c r="AU58" s="179">
        <v>3.8000000000000034E-2</v>
      </c>
      <c r="AV58" s="256">
        <v>0.03</v>
      </c>
      <c r="AW58" s="256">
        <v>2.7E-2</v>
      </c>
      <c r="AX58" s="256">
        <v>2.2120827661318353E-2</v>
      </c>
      <c r="AY58" s="256">
        <v>2.512513458238419E-2</v>
      </c>
      <c r="AZ58" s="256">
        <v>2.222765329870191E-2</v>
      </c>
      <c r="BA58" s="256">
        <v>5.8525669862132368E-2</v>
      </c>
      <c r="BB58" s="256">
        <v>5.0903170757285121E-2</v>
      </c>
      <c r="BC58" s="258">
        <v>4.7134889217165798E-2</v>
      </c>
      <c r="BD58" s="258">
        <v>4.6860406521068154E-2</v>
      </c>
      <c r="BE58" s="258">
        <v>4.5276556330665629E-2</v>
      </c>
      <c r="BF58" s="258">
        <v>4.4840670037013086E-2</v>
      </c>
      <c r="BG58" s="258">
        <v>4.5259989892710184E-2</v>
      </c>
      <c r="BH58" s="136"/>
      <c r="BI58" s="136"/>
    </row>
    <row r="59" spans="2:61" s="5" customFormat="1" ht="12.75" customHeight="1">
      <c r="B59" s="174" t="s">
        <v>221</v>
      </c>
      <c r="C59" s="146"/>
      <c r="D59" s="146"/>
      <c r="E59" s="146"/>
      <c r="F59" s="14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75" t="s">
        <v>213</v>
      </c>
      <c r="AG59" s="175" t="s">
        <v>213</v>
      </c>
      <c r="AH59" s="175" t="s">
        <v>213</v>
      </c>
      <c r="AI59" s="175" t="s">
        <v>213</v>
      </c>
      <c r="AJ59" s="175" t="s">
        <v>213</v>
      </c>
      <c r="AK59" s="175" t="s">
        <v>213</v>
      </c>
      <c r="AL59" s="175" t="s">
        <v>213</v>
      </c>
      <c r="AM59" s="176">
        <v>0.30295516330079691</v>
      </c>
      <c r="AN59" s="176">
        <v>0.30523989483462116</v>
      </c>
      <c r="AO59" s="176">
        <v>0.32081925431457736</v>
      </c>
      <c r="AP59" s="176">
        <v>0.30981337209717275</v>
      </c>
      <c r="AQ59" s="176">
        <v>0.3544599356649763</v>
      </c>
      <c r="AR59" s="255">
        <v>0.36316054719829716</v>
      </c>
      <c r="AS59" s="255">
        <v>0.35320849627016332</v>
      </c>
      <c r="AT59" s="255">
        <v>0.36382639878788886</v>
      </c>
      <c r="AU59" s="176">
        <v>0.35599999999999998</v>
      </c>
      <c r="AV59" s="255">
        <v>0.311</v>
      </c>
      <c r="AW59" s="255">
        <v>0.33400000000000002</v>
      </c>
      <c r="AX59" s="255">
        <v>0.35599999999999998</v>
      </c>
      <c r="AY59" s="255">
        <v>0.33800000000000002</v>
      </c>
      <c r="AZ59" s="255">
        <v>0.32</v>
      </c>
      <c r="BA59" s="255">
        <v>0.316</v>
      </c>
      <c r="BB59" s="255">
        <v>0.32300000000000001</v>
      </c>
      <c r="BC59" s="255">
        <v>0.307</v>
      </c>
      <c r="BD59" s="255">
        <v>0.29799999999999999</v>
      </c>
      <c r="BE59" s="255">
        <v>0.29399999999999998</v>
      </c>
      <c r="BF59" s="255">
        <v>0.30499999999999999</v>
      </c>
      <c r="BG59" s="255">
        <v>0.316</v>
      </c>
      <c r="BH59" s="136"/>
      <c r="BI59" s="136"/>
    </row>
    <row r="60" spans="2:61" s="5" customFormat="1" ht="12.75" customHeight="1">
      <c r="B60" s="139" t="s">
        <v>222</v>
      </c>
      <c r="C60" s="146"/>
      <c r="D60" s="146"/>
      <c r="E60" s="146"/>
      <c r="F60" s="14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78" t="s">
        <v>213</v>
      </c>
      <c r="AG60" s="178" t="s">
        <v>213</v>
      </c>
      <c r="AH60" s="178" t="s">
        <v>213</v>
      </c>
      <c r="AI60" s="178" t="s">
        <v>213</v>
      </c>
      <c r="AJ60" s="178" t="s">
        <v>213</v>
      </c>
      <c r="AK60" s="178" t="s">
        <v>213</v>
      </c>
      <c r="AL60" s="178" t="s">
        <v>213</v>
      </c>
      <c r="AM60" s="179">
        <v>0.35573783908382989</v>
      </c>
      <c r="AN60" s="179">
        <v>0.39075493404597622</v>
      </c>
      <c r="AO60" s="179">
        <v>0.51856736989106433</v>
      </c>
      <c r="AP60" s="179">
        <v>0.60084893740904866</v>
      </c>
      <c r="AQ60" s="179">
        <v>0.74176964239725407</v>
      </c>
      <c r="AR60" s="256">
        <v>0.77019900117144868</v>
      </c>
      <c r="AS60" s="256">
        <v>0.7532933754858574</v>
      </c>
      <c r="AT60" s="256">
        <v>0.77359831488508601</v>
      </c>
      <c r="AU60" s="179">
        <v>0.74299999999999999</v>
      </c>
      <c r="AV60" s="256">
        <v>0.73374282028644489</v>
      </c>
      <c r="AW60" s="256">
        <v>0.73723018824470965</v>
      </c>
      <c r="AX60" s="256">
        <v>0.72329963164477928</v>
      </c>
      <c r="AY60" s="256">
        <v>0.65856313625364671</v>
      </c>
      <c r="AZ60" s="256">
        <v>0.62762060864026958</v>
      </c>
      <c r="BA60" s="256">
        <v>0.53656076221375615</v>
      </c>
      <c r="BB60" s="256">
        <v>0.49832920274601106</v>
      </c>
      <c r="BC60" s="258">
        <v>0.48155138459804625</v>
      </c>
      <c r="BD60" s="258">
        <v>0.49180964816003719</v>
      </c>
      <c r="BE60" s="258">
        <v>0.47163301015607728</v>
      </c>
      <c r="BF60" s="258">
        <v>0.50334089179982389</v>
      </c>
      <c r="BG60" s="258">
        <v>0.52956988112424153</v>
      </c>
      <c r="BH60" s="136"/>
      <c r="BI60" s="136"/>
    </row>
    <row r="61" spans="2:61" s="5" customFormat="1" ht="12.75" customHeight="1">
      <c r="B61" s="139" t="s">
        <v>223</v>
      </c>
      <c r="C61" s="146"/>
      <c r="D61" s="146"/>
      <c r="E61" s="146"/>
      <c r="F61" s="14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78" t="s">
        <v>213</v>
      </c>
      <c r="AG61" s="178" t="s">
        <v>213</v>
      </c>
      <c r="AH61" s="178" t="s">
        <v>213</v>
      </c>
      <c r="AI61" s="178" t="s">
        <v>213</v>
      </c>
      <c r="AJ61" s="178" t="s">
        <v>213</v>
      </c>
      <c r="AK61" s="178" t="s">
        <v>213</v>
      </c>
      <c r="AL61" s="178" t="s">
        <v>213</v>
      </c>
      <c r="AM61" s="179">
        <v>0.18129548474182522</v>
      </c>
      <c r="AN61" s="179">
        <v>0.17217736048030374</v>
      </c>
      <c r="AO61" s="179">
        <v>0.14412793648500899</v>
      </c>
      <c r="AP61" s="179">
        <v>0.12571037916167929</v>
      </c>
      <c r="AQ61" s="179">
        <v>7.9641723175107065E-2</v>
      </c>
      <c r="AR61" s="256">
        <v>7.108191607395567E-2</v>
      </c>
      <c r="AS61" s="256">
        <v>7.4319699076479048E-2</v>
      </c>
      <c r="AT61" s="256">
        <v>6.4515987226393914E-2</v>
      </c>
      <c r="AU61" s="179">
        <v>7.9000000000000001E-2</v>
      </c>
      <c r="AV61" s="256">
        <v>6.5175702007240294E-2</v>
      </c>
      <c r="AW61" s="256">
        <v>5.8610583844767666E-2</v>
      </c>
      <c r="AX61" s="256">
        <v>5.382020049364665E-2</v>
      </c>
      <c r="AY61" s="256">
        <v>7.1290332238297727E-2</v>
      </c>
      <c r="AZ61" s="256">
        <v>7.9418327458570734E-2</v>
      </c>
      <c r="BA61" s="256">
        <v>9.8151566990921119E-2</v>
      </c>
      <c r="BB61" s="256">
        <v>0.11886549455768916</v>
      </c>
      <c r="BC61" s="258">
        <v>0.13478657085926643</v>
      </c>
      <c r="BD61" s="258">
        <v>0.1244228125086906</v>
      </c>
      <c r="BE61" s="258">
        <v>0.12798415038944219</v>
      </c>
      <c r="BF61" s="258">
        <v>0.12086794151948234</v>
      </c>
      <c r="BG61" s="258">
        <v>0.11394245054104177</v>
      </c>
      <c r="BH61" s="136"/>
      <c r="BI61" s="136"/>
    </row>
    <row r="62" spans="2:61" s="5" customFormat="1" ht="12.75" customHeight="1">
      <c r="B62" s="139" t="s">
        <v>224</v>
      </c>
      <c r="C62" s="146"/>
      <c r="D62" s="146"/>
      <c r="E62" s="146"/>
      <c r="F62" s="14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78" t="s">
        <v>213</v>
      </c>
      <c r="AG62" s="178" t="s">
        <v>213</v>
      </c>
      <c r="AH62" s="178" t="s">
        <v>213</v>
      </c>
      <c r="AI62" s="178" t="s">
        <v>213</v>
      </c>
      <c r="AJ62" s="178" t="s">
        <v>213</v>
      </c>
      <c r="AK62" s="178" t="s">
        <v>213</v>
      </c>
      <c r="AL62" s="178" t="s">
        <v>213</v>
      </c>
      <c r="AM62" s="179">
        <v>0.12304520362046353</v>
      </c>
      <c r="AN62" s="179">
        <v>0.1225868285825223</v>
      </c>
      <c r="AO62" s="179">
        <v>0.10246649654908031</v>
      </c>
      <c r="AP62" s="179">
        <v>6.6593948271594858E-2</v>
      </c>
      <c r="AQ62" s="179">
        <v>3.8801716215278365E-2</v>
      </c>
      <c r="AR62" s="256">
        <v>3.0641001548784894E-2</v>
      </c>
      <c r="AS62" s="256">
        <v>3.1278516360500934E-2</v>
      </c>
      <c r="AT62" s="256">
        <v>2.5299486518583717E-2</v>
      </c>
      <c r="AU62" s="179">
        <v>3.9E-2</v>
      </c>
      <c r="AV62" s="256">
        <v>2.3061689914908225E-2</v>
      </c>
      <c r="AW62" s="256">
        <v>2.301807103742912E-2</v>
      </c>
      <c r="AX62" s="256">
        <v>3.5077538314198992E-2</v>
      </c>
      <c r="AY62" s="256">
        <v>3.744270112010871E-2</v>
      </c>
      <c r="AZ62" s="256">
        <v>1.3077509910030148E-2</v>
      </c>
      <c r="BA62" s="256">
        <v>4.2089771111914816E-2</v>
      </c>
      <c r="BB62" s="256">
        <v>6.8063200190000742E-2</v>
      </c>
      <c r="BC62" s="258">
        <v>2.808929951217112E-2</v>
      </c>
      <c r="BD62" s="258">
        <v>3.1300879263608423E-2</v>
      </c>
      <c r="BE62" s="258">
        <v>3.2680962139313381E-2</v>
      </c>
      <c r="BF62" s="258">
        <v>3.0590185208707165E-2</v>
      </c>
      <c r="BG62" s="258">
        <v>2.8539025187080812E-2</v>
      </c>
      <c r="BH62" s="136"/>
      <c r="BI62" s="136"/>
    </row>
    <row r="63" spans="2:61" s="5" customFormat="1" ht="12.75" customHeight="1">
      <c r="B63" s="139" t="s">
        <v>225</v>
      </c>
      <c r="C63" s="146"/>
      <c r="D63" s="146"/>
      <c r="E63" s="146"/>
      <c r="F63" s="14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78" t="s">
        <v>213</v>
      </c>
      <c r="AG63" s="178" t="s">
        <v>213</v>
      </c>
      <c r="AH63" s="178" t="s">
        <v>213</v>
      </c>
      <c r="AI63" s="178" t="s">
        <v>213</v>
      </c>
      <c r="AJ63" s="178" t="s">
        <v>213</v>
      </c>
      <c r="AK63" s="178" t="s">
        <v>213</v>
      </c>
      <c r="AL63" s="178" t="s">
        <v>213</v>
      </c>
      <c r="AM63" s="179">
        <v>3.0998434097603621E-2</v>
      </c>
      <c r="AN63" s="179">
        <v>2.9004258510808449E-2</v>
      </c>
      <c r="AO63" s="179">
        <v>2.4710379463572754E-2</v>
      </c>
      <c r="AP63" s="179">
        <v>2.3152662915910133E-2</v>
      </c>
      <c r="AQ63" s="179">
        <v>1.8488826447424941E-2</v>
      </c>
      <c r="AR63" s="256">
        <v>1.7403400989727241E-2</v>
      </c>
      <c r="AS63" s="256">
        <v>1.880637825632828E-2</v>
      </c>
      <c r="AT63" s="256">
        <v>1.7372057758890364E-2</v>
      </c>
      <c r="AU63" s="179">
        <v>1.7999999999999999E-2</v>
      </c>
      <c r="AV63" s="256">
        <v>2.1777055100035372E-2</v>
      </c>
      <c r="AW63" s="256">
        <v>2.135101620369401E-2</v>
      </c>
      <c r="AX63" s="256">
        <v>2.4790381600710992E-2</v>
      </c>
      <c r="AY63" s="256">
        <v>2.639781458967836E-2</v>
      </c>
      <c r="AZ63" s="256">
        <v>2.9636689626269534E-2</v>
      </c>
      <c r="BA63" s="256">
        <v>3.5102743194586429E-2</v>
      </c>
      <c r="BB63" s="256">
        <v>3.284737627804056E-2</v>
      </c>
      <c r="BC63" s="258">
        <v>3.3906032081932526E-2</v>
      </c>
      <c r="BD63" s="258">
        <v>4.3432528084690065E-2</v>
      </c>
      <c r="BE63" s="258">
        <v>4.9166476749226785E-2</v>
      </c>
      <c r="BF63" s="258">
        <v>4.9506006115042092E-2</v>
      </c>
      <c r="BG63" s="258">
        <v>4.8215542654392124E-2</v>
      </c>
      <c r="BH63" s="136"/>
      <c r="BI63" s="136"/>
    </row>
    <row r="64" spans="2:61" s="5" customFormat="1" ht="12.75" customHeight="1">
      <c r="B64" s="139" t="s">
        <v>226</v>
      </c>
      <c r="C64" s="146"/>
      <c r="D64" s="146"/>
      <c r="E64" s="146"/>
      <c r="F64" s="14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78" t="s">
        <v>213</v>
      </c>
      <c r="AG64" s="178" t="s">
        <v>213</v>
      </c>
      <c r="AH64" s="178" t="s">
        <v>213</v>
      </c>
      <c r="AI64" s="178" t="s">
        <v>213</v>
      </c>
      <c r="AJ64" s="178" t="s">
        <v>213</v>
      </c>
      <c r="AK64" s="178" t="s">
        <v>213</v>
      </c>
      <c r="AL64" s="178" t="s">
        <v>213</v>
      </c>
      <c r="AM64" s="179">
        <v>2.9699409876180739E-2</v>
      </c>
      <c r="AN64" s="179">
        <v>2.881238770381454E-2</v>
      </c>
      <c r="AO64" s="179">
        <v>2.5036540818299067E-2</v>
      </c>
      <c r="AP64" s="179">
        <v>2.2972981165107542E-2</v>
      </c>
      <c r="AQ64" s="179">
        <v>1.3143211218896464E-2</v>
      </c>
      <c r="AR64" s="256">
        <v>1.1992938370192651E-2</v>
      </c>
      <c r="AS64" s="256">
        <v>1.2292973480888203E-2</v>
      </c>
      <c r="AT64" s="256">
        <v>1.1317602089155858E-2</v>
      </c>
      <c r="AU64" s="179">
        <v>1.2999999999999999E-2</v>
      </c>
      <c r="AV64" s="256">
        <v>1.1636495016548856E-2</v>
      </c>
      <c r="AW64" s="256">
        <v>1.1908938517436195E-2</v>
      </c>
      <c r="AX64" s="256">
        <v>1.0342659931999362E-2</v>
      </c>
      <c r="AY64" s="256">
        <v>1.0615772790206649E-2</v>
      </c>
      <c r="AZ64" s="256">
        <v>1.1651692291312158E-2</v>
      </c>
      <c r="BA64" s="256">
        <v>2.8337292428645744E-2</v>
      </c>
      <c r="BB64" s="256">
        <v>2.6828512505949077E-2</v>
      </c>
      <c r="BC64" s="258">
        <v>2.6864396814933782E-2</v>
      </c>
      <c r="BD64" s="258">
        <v>2.4804266965837093E-2</v>
      </c>
      <c r="BE64" s="258">
        <v>2.5437159067797106E-2</v>
      </c>
      <c r="BF64" s="258">
        <v>2.384554296651252E-2</v>
      </c>
      <c r="BG64" s="258">
        <v>2.1723588358673548E-2</v>
      </c>
      <c r="BH64" s="136"/>
      <c r="BI64" s="136"/>
    </row>
    <row r="65" spans="2:85" s="5" customFormat="1" ht="12.75" customHeight="1">
      <c r="B65" s="139" t="s">
        <v>227</v>
      </c>
      <c r="C65" s="146"/>
      <c r="D65" s="146"/>
      <c r="E65" s="146"/>
      <c r="F65" s="14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78" t="s">
        <v>213</v>
      </c>
      <c r="AG65" s="178" t="s">
        <v>213</v>
      </c>
      <c r="AH65" s="178" t="s">
        <v>213</v>
      </c>
      <c r="AI65" s="178" t="s">
        <v>213</v>
      </c>
      <c r="AJ65" s="178" t="s">
        <v>213</v>
      </c>
      <c r="AK65" s="178" t="s">
        <v>213</v>
      </c>
      <c r="AL65" s="178" t="s">
        <v>213</v>
      </c>
      <c r="AM65" s="179">
        <v>4.3892416220446297E-2</v>
      </c>
      <c r="AN65" s="179">
        <v>3.6671811441961306E-2</v>
      </c>
      <c r="AO65" s="179">
        <v>2.7442259984569308E-2</v>
      </c>
      <c r="AP65" s="179">
        <v>2.1963590714067019E-2</v>
      </c>
      <c r="AQ65" s="179">
        <v>1.3084084339769783E-2</v>
      </c>
      <c r="AR65" s="256">
        <v>1.1955008696543049E-2</v>
      </c>
      <c r="AS65" s="256">
        <v>1.261459237176926E-2</v>
      </c>
      <c r="AT65" s="256">
        <v>1.1317602089155858E-2</v>
      </c>
      <c r="AU65" s="179">
        <v>1.2999999999999999E-2</v>
      </c>
      <c r="AV65" s="256">
        <v>1.2889402783900248E-2</v>
      </c>
      <c r="AW65" s="256">
        <v>1.2689543399087278E-2</v>
      </c>
      <c r="AX65" s="256">
        <v>1.1217537931862396E-2</v>
      </c>
      <c r="AY65" s="256">
        <v>1.5347774173913161E-2</v>
      </c>
      <c r="AZ65" s="256">
        <v>2.1905395380229533E-2</v>
      </c>
      <c r="BA65" s="256">
        <v>2.3083447230906905E-2</v>
      </c>
      <c r="BB65" s="256">
        <v>2.4369297821607572E-2</v>
      </c>
      <c r="BC65" s="258">
        <v>2.5742449275512135E-2</v>
      </c>
      <c r="BD65" s="258">
        <v>3.0156768215898931E-2</v>
      </c>
      <c r="BE65" s="258">
        <v>3.2683464916570669E-2</v>
      </c>
      <c r="BF65" s="258">
        <v>2.472510802724941E-2</v>
      </c>
      <c r="BG65" s="258">
        <v>2.4980770349467649E-2</v>
      </c>
      <c r="BH65" s="136"/>
      <c r="BI65" s="136"/>
    </row>
    <row r="66" spans="2:85" s="5" customFormat="1" ht="12.75" customHeight="1">
      <c r="B66" s="139" t="s">
        <v>228</v>
      </c>
      <c r="C66" s="146"/>
      <c r="D66" s="146"/>
      <c r="E66" s="146"/>
      <c r="F66" s="14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78" t="s">
        <v>213</v>
      </c>
      <c r="AG66" s="178" t="s">
        <v>213</v>
      </c>
      <c r="AH66" s="178" t="s">
        <v>213</v>
      </c>
      <c r="AI66" s="178" t="s">
        <v>213</v>
      </c>
      <c r="AJ66" s="178" t="s">
        <v>213</v>
      </c>
      <c r="AK66" s="178" t="s">
        <v>213</v>
      </c>
      <c r="AL66" s="178" t="s">
        <v>213</v>
      </c>
      <c r="AM66" s="179">
        <v>3.604181443863045E-2</v>
      </c>
      <c r="AN66" s="167">
        <v>0</v>
      </c>
      <c r="AO66" s="179">
        <v>1.8769640780358133E-2</v>
      </c>
      <c r="AP66" s="167">
        <v>0</v>
      </c>
      <c r="AQ66" s="167">
        <v>0</v>
      </c>
      <c r="AR66" s="252">
        <v>0</v>
      </c>
      <c r="AS66" s="276">
        <v>0</v>
      </c>
      <c r="AT66" s="252">
        <v>0</v>
      </c>
      <c r="AU66" s="218">
        <v>0.01</v>
      </c>
      <c r="AV66" s="256">
        <v>1.1118386531000331E-2</v>
      </c>
      <c r="AW66" s="256">
        <v>1.2009343483994739E-2</v>
      </c>
      <c r="AX66" s="256">
        <v>1.0422417494700366E-2</v>
      </c>
      <c r="AY66" s="256">
        <v>1.042682972695593E-2</v>
      </c>
      <c r="AZ66" s="256">
        <v>1.1851530187224813E-2</v>
      </c>
      <c r="BA66" s="256">
        <v>1.2320683943355493E-2</v>
      </c>
      <c r="BB66" s="256">
        <v>1.1236875474200299E-2</v>
      </c>
      <c r="BC66" s="258">
        <v>1.2097779838130556E-2</v>
      </c>
      <c r="BD66" s="258">
        <v>1.2732959807705356E-2</v>
      </c>
      <c r="BE66" s="258">
        <v>1.5243279017707225E-2</v>
      </c>
      <c r="BF66" s="258">
        <v>1.5097663667259181E-2</v>
      </c>
      <c r="BG66" s="258">
        <v>1.349697790986904E-2</v>
      </c>
      <c r="BH66" s="136"/>
      <c r="BI66" s="136"/>
    </row>
    <row r="67" spans="2:85" s="5" customFormat="1" ht="12.75" customHeight="1">
      <c r="B67" s="139" t="s">
        <v>229</v>
      </c>
      <c r="C67" s="146"/>
      <c r="D67" s="146"/>
      <c r="E67" s="146"/>
      <c r="F67" s="14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78" t="s">
        <v>213</v>
      </c>
      <c r="AG67" s="178" t="s">
        <v>213</v>
      </c>
      <c r="AH67" s="178" t="s">
        <v>213</v>
      </c>
      <c r="AI67" s="178" t="s">
        <v>213</v>
      </c>
      <c r="AJ67" s="178" t="s">
        <v>213</v>
      </c>
      <c r="AK67" s="178" t="s">
        <v>213</v>
      </c>
      <c r="AL67" s="178" t="s">
        <v>213</v>
      </c>
      <c r="AM67" s="167">
        <v>0</v>
      </c>
      <c r="AN67" s="179">
        <v>2.8737279825478947E-2</v>
      </c>
      <c r="AO67" s="167">
        <v>0</v>
      </c>
      <c r="AP67" s="167">
        <v>0</v>
      </c>
      <c r="AQ67" s="167">
        <v>0</v>
      </c>
      <c r="AR67" s="252">
        <v>0</v>
      </c>
      <c r="AS67" s="276">
        <v>0</v>
      </c>
      <c r="AT67" s="252">
        <v>0</v>
      </c>
      <c r="AU67" s="218">
        <v>4.0000000000000001E-3</v>
      </c>
      <c r="AV67" s="256">
        <v>6.7600682806096164E-3</v>
      </c>
      <c r="AW67" s="256">
        <v>6.5257402021434881E-3</v>
      </c>
      <c r="AX67" s="256">
        <v>5.0529600899419779E-3</v>
      </c>
      <c r="AY67" s="256">
        <v>1.9651463125193388E-2</v>
      </c>
      <c r="AZ67" s="256">
        <v>2.2135721285962834E-2</v>
      </c>
      <c r="BA67" s="256">
        <v>2.5206509708914009E-2</v>
      </c>
      <c r="BB67" s="256">
        <v>2.5603333535454877E-2</v>
      </c>
      <c r="BC67" s="258">
        <v>2.2064122120151908E-2</v>
      </c>
      <c r="BD67" s="258">
        <v>1.809126307317727E-2</v>
      </c>
      <c r="BE67" s="258">
        <v>1.999993875999577E-2</v>
      </c>
      <c r="BF67" s="258">
        <v>1.8713397337791648E-2</v>
      </c>
      <c r="BG67" s="258">
        <v>1.6762161198109332E-2</v>
      </c>
      <c r="BH67" s="136"/>
      <c r="BI67" s="136"/>
    </row>
    <row r="68" spans="2:85" s="5" customFormat="1" ht="12.75" customHeight="1">
      <c r="B68" s="139" t="s">
        <v>230</v>
      </c>
      <c r="C68" s="146"/>
      <c r="D68" s="146"/>
      <c r="E68" s="146"/>
      <c r="F68" s="14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78" t="s">
        <v>213</v>
      </c>
      <c r="AG68" s="178" t="s">
        <v>213</v>
      </c>
      <c r="AH68" s="178" t="s">
        <v>213</v>
      </c>
      <c r="AI68" s="178" t="s">
        <v>213</v>
      </c>
      <c r="AJ68" s="178" t="s">
        <v>213</v>
      </c>
      <c r="AK68" s="178" t="s">
        <v>213</v>
      </c>
      <c r="AL68" s="178" t="s">
        <v>213</v>
      </c>
      <c r="AM68" s="179">
        <v>2.6044084163653527E-2</v>
      </c>
      <c r="AN68" s="167">
        <v>0</v>
      </c>
      <c r="AO68" s="167">
        <v>0</v>
      </c>
      <c r="AP68" s="167">
        <v>0</v>
      </c>
      <c r="AQ68" s="218">
        <v>1.1349486597639229E-2</v>
      </c>
      <c r="AR68" s="257">
        <v>1.0548671934765575E-2</v>
      </c>
      <c r="AS68" s="257">
        <v>1.173122867682177E-2</v>
      </c>
      <c r="AT68" s="257">
        <v>1.0947339576432185E-2</v>
      </c>
      <c r="AU68" s="218">
        <v>1.0999999999999999E-2</v>
      </c>
      <c r="AV68" s="257">
        <v>1.3438188083555454E-2</v>
      </c>
      <c r="AW68" s="257">
        <v>1.3678321386339452E-2</v>
      </c>
      <c r="AX68" s="257">
        <v>1.4856292933893485E-2</v>
      </c>
      <c r="AY68" s="257">
        <v>3.744270112010871E-2</v>
      </c>
      <c r="AZ68" s="257">
        <v>3.6167983706492754E-2</v>
      </c>
      <c r="BA68" s="257">
        <v>2.4869878487479121E-2</v>
      </c>
      <c r="BB68" s="257">
        <v>2.9088971686848115E-2</v>
      </c>
      <c r="BC68" s="285">
        <v>2.9925528628945187E-2</v>
      </c>
      <c r="BD68" s="285">
        <v>2.4505259514393796E-2</v>
      </c>
      <c r="BE68" s="258">
        <v>2.783813326937545E-2</v>
      </c>
      <c r="BF68" s="258">
        <v>2.6204769670832274E-2</v>
      </c>
      <c r="BG68" s="258">
        <v>2.4635202319371878E-2</v>
      </c>
      <c r="BH68" s="136"/>
      <c r="BI68" s="136"/>
    </row>
    <row r="69" spans="2:85" s="5" customFormat="1" ht="12.75" customHeight="1">
      <c r="B69" s="139" t="s">
        <v>220</v>
      </c>
      <c r="C69" s="146"/>
      <c r="D69" s="146"/>
      <c r="E69" s="146"/>
      <c r="F69" s="14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78" t="s">
        <v>213</v>
      </c>
      <c r="AG69" s="178" t="s">
        <v>213</v>
      </c>
      <c r="AH69" s="178" t="s">
        <v>213</v>
      </c>
      <c r="AI69" s="178" t="s">
        <v>213</v>
      </c>
      <c r="AJ69" s="178" t="s">
        <v>213</v>
      </c>
      <c r="AK69" s="178" t="s">
        <v>213</v>
      </c>
      <c r="AL69" s="178" t="s">
        <v>213</v>
      </c>
      <c r="AM69" s="179">
        <v>0.17324531375736682</v>
      </c>
      <c r="AN69" s="179">
        <v>0.19125513940913438</v>
      </c>
      <c r="AO69" s="179">
        <v>0.13887937602804701</v>
      </c>
      <c r="AP69" s="179">
        <v>0.13875750036259249</v>
      </c>
      <c r="AQ69" s="179">
        <v>8.3721309608630001E-2</v>
      </c>
      <c r="AR69" s="256">
        <v>7.6178061214582149E-2</v>
      </c>
      <c r="AS69" s="256">
        <v>8.5663236291355194E-2</v>
      </c>
      <c r="AT69" s="256">
        <v>8.5631609856301916E-2</v>
      </c>
      <c r="AU69" s="179">
        <v>6.9999999999999951E-2</v>
      </c>
      <c r="AV69" s="256">
        <v>0.10040019199575678</v>
      </c>
      <c r="AW69" s="256">
        <v>0.10297825368039859</v>
      </c>
      <c r="AX69" s="256">
        <v>0.11112037956426646</v>
      </c>
      <c r="AY69" s="256">
        <v>0.11282147486189043</v>
      </c>
      <c r="AZ69" s="256">
        <v>0.14653454151363798</v>
      </c>
      <c r="BA69" s="256">
        <v>0.17427734468952027</v>
      </c>
      <c r="BB69" s="256">
        <v>0.16476773520419852</v>
      </c>
      <c r="BC69" s="258">
        <v>0.20497243627091011</v>
      </c>
      <c r="BD69" s="258">
        <v>0.19874361440596111</v>
      </c>
      <c r="BE69" s="258">
        <v>0.19733342553449407</v>
      </c>
      <c r="BF69" s="258">
        <v>0.18710849368729954</v>
      </c>
      <c r="BG69" s="258">
        <v>0.1781344003577523</v>
      </c>
      <c r="BH69" s="136"/>
      <c r="BI69" s="136"/>
    </row>
    <row r="70" spans="2:85" s="5" customFormat="1" ht="12.75" customHeight="1">
      <c r="B70" s="174" t="s">
        <v>231</v>
      </c>
      <c r="C70" s="146"/>
      <c r="D70" s="146"/>
      <c r="E70" s="146"/>
      <c r="F70" s="14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75" t="s">
        <v>213</v>
      </c>
      <c r="AG70" s="175" t="s">
        <v>213</v>
      </c>
      <c r="AH70" s="175" t="s">
        <v>213</v>
      </c>
      <c r="AI70" s="175" t="s">
        <v>213</v>
      </c>
      <c r="AJ70" s="175" t="s">
        <v>213</v>
      </c>
      <c r="AK70" s="175" t="s">
        <v>213</v>
      </c>
      <c r="AL70" s="175" t="s">
        <v>213</v>
      </c>
      <c r="AM70" s="176">
        <v>0.26885828834805353</v>
      </c>
      <c r="AN70" s="176">
        <v>0.24758336366971898</v>
      </c>
      <c r="AO70" s="176">
        <v>0.23422251766746999</v>
      </c>
      <c r="AP70" s="176">
        <v>0.21566621406302436</v>
      </c>
      <c r="AQ70" s="176">
        <v>0.18762007866026589</v>
      </c>
      <c r="AR70" s="255">
        <v>0.17590247157722527</v>
      </c>
      <c r="AS70" s="255">
        <v>0.18638491058626208</v>
      </c>
      <c r="AT70" s="255">
        <v>0.18207497111814633</v>
      </c>
      <c r="AU70" s="176">
        <v>0.187</v>
      </c>
      <c r="AV70" s="255">
        <v>0.19500000000000001</v>
      </c>
      <c r="AW70" s="255">
        <v>0.20699999999999999</v>
      </c>
      <c r="AX70" s="255">
        <v>0.19900000000000001</v>
      </c>
      <c r="AY70" s="255">
        <v>0.20899999999999999</v>
      </c>
      <c r="AZ70" s="255">
        <v>0.217</v>
      </c>
      <c r="BA70" s="255">
        <v>0.24099999999999999</v>
      </c>
      <c r="BB70" s="255">
        <v>0.23300000000000001</v>
      </c>
      <c r="BC70" s="255">
        <v>0.24</v>
      </c>
      <c r="BD70" s="255">
        <v>0.24</v>
      </c>
      <c r="BE70" s="255">
        <v>0.25</v>
      </c>
      <c r="BF70" s="255">
        <v>0.254</v>
      </c>
      <c r="BG70" s="255">
        <v>0.247</v>
      </c>
      <c r="BH70" s="136"/>
      <c r="BI70" s="136"/>
    </row>
    <row r="71" spans="2:85" s="5" customFormat="1" ht="12.75" customHeight="1">
      <c r="B71" s="139" t="s">
        <v>232</v>
      </c>
      <c r="C71" s="146"/>
      <c r="D71" s="146"/>
      <c r="E71" s="146"/>
      <c r="F71" s="14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78" t="s">
        <v>213</v>
      </c>
      <c r="AG71" s="178" t="s">
        <v>213</v>
      </c>
      <c r="AH71" s="178" t="s">
        <v>213</v>
      </c>
      <c r="AI71" s="178" t="s">
        <v>213</v>
      </c>
      <c r="AJ71" s="178" t="s">
        <v>213</v>
      </c>
      <c r="AK71" s="178" t="s">
        <v>213</v>
      </c>
      <c r="AL71" s="178" t="s">
        <v>213</v>
      </c>
      <c r="AM71" s="180">
        <v>0.84720325533611907</v>
      </c>
      <c r="AN71" s="180">
        <v>0.83616562617747037</v>
      </c>
      <c r="AO71" s="180">
        <v>0.86229362530593234</v>
      </c>
      <c r="AP71" s="180">
        <v>0.87224548450002271</v>
      </c>
      <c r="AQ71" s="180">
        <v>0.88920191679069438</v>
      </c>
      <c r="AR71" s="258">
        <v>0.89214452841514458</v>
      </c>
      <c r="AS71" s="258">
        <v>0.89694670854700886</v>
      </c>
      <c r="AT71" s="258">
        <v>0.90256321270553874</v>
      </c>
      <c r="AU71" s="180">
        <v>0.88900000000000001</v>
      </c>
      <c r="AV71" s="258">
        <v>0.91561351342602015</v>
      </c>
      <c r="AW71" s="258">
        <v>0.92407995526944697</v>
      </c>
      <c r="AX71" s="258">
        <v>0.93017999370405768</v>
      </c>
      <c r="AY71" s="258">
        <v>0.93230610748090648</v>
      </c>
      <c r="AZ71" s="258">
        <v>0.93625743519493487</v>
      </c>
      <c r="BA71" s="258">
        <v>0.92220965769844143</v>
      </c>
      <c r="BB71" s="258">
        <v>0.92667202440480478</v>
      </c>
      <c r="BC71" s="258">
        <v>0.93269080013588956</v>
      </c>
      <c r="BD71" s="258">
        <v>0.93675875917309537</v>
      </c>
      <c r="BE71" s="258">
        <v>0.93588941157341321</v>
      </c>
      <c r="BF71" s="258">
        <v>0.93655359849903463</v>
      </c>
      <c r="BG71" s="258">
        <v>0.93536552958514563</v>
      </c>
      <c r="BH71" s="136"/>
      <c r="BI71" s="136"/>
    </row>
    <row r="72" spans="2:85" s="5" customFormat="1" ht="12.75" customHeight="1">
      <c r="B72" s="139" t="s">
        <v>233</v>
      </c>
      <c r="C72" s="146"/>
      <c r="D72" s="146"/>
      <c r="E72" s="146"/>
      <c r="F72" s="14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78" t="s">
        <v>213</v>
      </c>
      <c r="AG72" s="178" t="s">
        <v>213</v>
      </c>
      <c r="AH72" s="178" t="s">
        <v>213</v>
      </c>
      <c r="AI72" s="178" t="s">
        <v>213</v>
      </c>
      <c r="AJ72" s="178" t="s">
        <v>213</v>
      </c>
      <c r="AK72" s="178" t="s">
        <v>213</v>
      </c>
      <c r="AL72" s="178" t="s">
        <v>213</v>
      </c>
      <c r="AM72" s="180">
        <v>4.140444366223664E-2</v>
      </c>
      <c r="AN72" s="180">
        <v>4.7242451227415834E-2</v>
      </c>
      <c r="AO72" s="180">
        <v>4.7229177761368452E-2</v>
      </c>
      <c r="AP72" s="180">
        <v>4.4896176429383615E-2</v>
      </c>
      <c r="AQ72" s="180">
        <v>3.8647369121355281E-2</v>
      </c>
      <c r="AR72" s="258">
        <v>3.8233372369106594E-2</v>
      </c>
      <c r="AS72" s="258">
        <v>3.7332205393608361E-2</v>
      </c>
      <c r="AT72" s="258">
        <v>3.4483518163845511E-2</v>
      </c>
      <c r="AU72" s="180">
        <v>3.9E-2</v>
      </c>
      <c r="AV72" s="258">
        <v>3.0134536659332859E-2</v>
      </c>
      <c r="AW72" s="258">
        <v>2.6674525509344404E-2</v>
      </c>
      <c r="AX72" s="258">
        <v>2.567728099165088E-2</v>
      </c>
      <c r="AY72" s="258">
        <v>2.327659006487243E-2</v>
      </c>
      <c r="AZ72" s="258">
        <v>2.266715074339341E-2</v>
      </c>
      <c r="BA72" s="258">
        <v>2.1658574202129039E-2</v>
      </c>
      <c r="BB72" s="258">
        <v>2.1855144307609198E-2</v>
      </c>
      <c r="BC72" s="258">
        <v>1.9774512289031647E-2</v>
      </c>
      <c r="BD72" s="258">
        <v>2.0676589266009751E-2</v>
      </c>
      <c r="BE72" s="258">
        <v>2.1154476542950461E-2</v>
      </c>
      <c r="BF72" s="258">
        <v>2.0082144941117836E-2</v>
      </c>
      <c r="BG72" s="258">
        <v>1.8756618603205145E-2</v>
      </c>
      <c r="BH72" s="136"/>
      <c r="BI72" s="136"/>
    </row>
    <row r="73" spans="2:85" s="5" customFormat="1" ht="12.75" customHeight="1">
      <c r="B73" s="181" t="s">
        <v>234</v>
      </c>
      <c r="C73" s="146"/>
      <c r="D73" s="146"/>
      <c r="E73" s="146"/>
      <c r="F73" s="14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78" t="s">
        <v>213</v>
      </c>
      <c r="AG73" s="178" t="s">
        <v>213</v>
      </c>
      <c r="AH73" s="178" t="s">
        <v>213</v>
      </c>
      <c r="AI73" s="178" t="s">
        <v>213</v>
      </c>
      <c r="AJ73" s="178" t="s">
        <v>213</v>
      </c>
      <c r="AK73" s="178" t="s">
        <v>213</v>
      </c>
      <c r="AL73" s="178" t="s">
        <v>213</v>
      </c>
      <c r="AM73" s="180">
        <v>3.1107663101977504E-2</v>
      </c>
      <c r="AN73" s="180">
        <v>3.4721548187840574E-2</v>
      </c>
      <c r="AO73" s="180">
        <v>3.2597884950083443E-2</v>
      </c>
      <c r="AP73" s="180">
        <v>2.8199408415020256E-2</v>
      </c>
      <c r="AQ73" s="180">
        <v>2.6464788682070261E-2</v>
      </c>
      <c r="AR73" s="258">
        <v>2.641128552782528E-2</v>
      </c>
      <c r="AS73" s="258">
        <v>2.5193105459117821E-2</v>
      </c>
      <c r="AT73" s="258">
        <v>2.5665627744442639E-2</v>
      </c>
      <c r="AU73" s="180">
        <v>2.5999999999999999E-2</v>
      </c>
      <c r="AV73" s="258">
        <v>2.1927664089257202E-2</v>
      </c>
      <c r="AW73" s="258">
        <v>2.0209114217287102E-2</v>
      </c>
      <c r="AX73" s="258">
        <v>1.8799477032274099E-2</v>
      </c>
      <c r="AY73" s="258">
        <v>2.2822550365131464E-2</v>
      </c>
      <c r="AZ73" s="258">
        <v>2.2063618751533579E-2</v>
      </c>
      <c r="BA73" s="258">
        <v>2.3105634005673413E-2</v>
      </c>
      <c r="BB73" s="258">
        <v>2.0787125167953665E-2</v>
      </c>
      <c r="BC73" s="258">
        <v>1.9466277335116702E-2</v>
      </c>
      <c r="BD73" s="258">
        <v>1.5127061374113277E-2</v>
      </c>
      <c r="BE73" s="258">
        <v>1.4299839264451632E-2</v>
      </c>
      <c r="BF73" s="258">
        <v>1.3709422781430445E-2</v>
      </c>
      <c r="BG73" s="258">
        <v>1.2973381349697125E-2</v>
      </c>
      <c r="BH73" s="136"/>
      <c r="BI73" s="136"/>
    </row>
    <row r="74" spans="2:85" s="5" customFormat="1" ht="12.75" customHeight="1" thickBot="1">
      <c r="B74" s="182" t="s">
        <v>220</v>
      </c>
      <c r="C74" s="146"/>
      <c r="D74" s="146"/>
      <c r="E74" s="146"/>
      <c r="F74" s="14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83" t="s">
        <v>213</v>
      </c>
      <c r="AG74" s="183" t="s">
        <v>213</v>
      </c>
      <c r="AH74" s="183" t="s">
        <v>213</v>
      </c>
      <c r="AI74" s="183" t="s">
        <v>213</v>
      </c>
      <c r="AJ74" s="183" t="s">
        <v>213</v>
      </c>
      <c r="AK74" s="183" t="s">
        <v>213</v>
      </c>
      <c r="AL74" s="183" t="s">
        <v>213</v>
      </c>
      <c r="AM74" s="183">
        <v>0.08</v>
      </c>
      <c r="AN74" s="183">
        <v>8.1870374407273225E-2</v>
      </c>
      <c r="AO74" s="183">
        <v>5.7879311982615769E-2</v>
      </c>
      <c r="AP74" s="183">
        <v>5.4658930655573479E-2</v>
      </c>
      <c r="AQ74" s="183">
        <v>4.5685925405880123E-2</v>
      </c>
      <c r="AR74" s="259">
        <v>4.3210813687923566E-2</v>
      </c>
      <c r="AS74" s="259">
        <v>4.0527980600264968E-2</v>
      </c>
      <c r="AT74" s="259">
        <v>3.7287641386173132E-2</v>
      </c>
      <c r="AU74" s="183">
        <v>4.599999999999993E-2</v>
      </c>
      <c r="AV74" s="259">
        <v>3.232428582538982E-2</v>
      </c>
      <c r="AW74" s="259">
        <v>2.9036405003921496E-2</v>
      </c>
      <c r="AX74" s="259">
        <v>2.5343248272017303E-2</v>
      </c>
      <c r="AY74" s="259">
        <v>2.1594752089089599E-2</v>
      </c>
      <c r="AZ74" s="259">
        <v>1.9011795310138184E-2</v>
      </c>
      <c r="BA74" s="259">
        <v>3.3026134093756064E-2</v>
      </c>
      <c r="BB74" s="259">
        <v>3.0685706119632353E-2</v>
      </c>
      <c r="BC74" s="259">
        <v>2.8068410239962045E-2</v>
      </c>
      <c r="BD74" s="259">
        <v>2.743759018678156E-2</v>
      </c>
      <c r="BE74" s="259">
        <v>2.8656272619184745E-2</v>
      </c>
      <c r="BF74" s="259">
        <v>2.9654833778417135E-2</v>
      </c>
      <c r="BG74" s="259">
        <v>3.2904470461952086E-2</v>
      </c>
      <c r="BH74" s="136"/>
      <c r="BI74" s="136"/>
    </row>
    <row r="75" spans="2:85" s="5" customFormat="1" ht="12.75" customHeight="1">
      <c r="B75" s="146"/>
      <c r="C75" s="146"/>
      <c r="D75" s="146"/>
      <c r="E75" s="146"/>
      <c r="F75" s="14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277"/>
      <c r="BB75" s="277"/>
      <c r="BC75" s="277"/>
      <c r="BD75" s="277"/>
      <c r="BE75" s="277"/>
      <c r="BF75" s="277"/>
      <c r="BG75" s="277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</row>
    <row r="76" spans="2:85" s="5" customFormat="1" ht="12.75" customHeight="1">
      <c r="B76" s="139" t="s">
        <v>235</v>
      </c>
      <c r="C76" s="146"/>
      <c r="D76" s="146"/>
      <c r="E76" s="146"/>
      <c r="F76" s="14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</row>
    <row r="77" spans="2:85" s="5" customFormat="1" ht="12.75" customHeight="1">
      <c r="B77" s="146"/>
      <c r="C77" s="146"/>
      <c r="D77" s="146"/>
      <c r="E77" s="146"/>
      <c r="F77" s="14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79"/>
      <c r="AT77" s="279"/>
      <c r="AU77" s="279"/>
      <c r="AV77" s="279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</row>
    <row r="78" spans="2:85" s="5" customFormat="1" ht="12.75" customHeight="1">
      <c r="B78" s="146"/>
      <c r="C78" s="146"/>
      <c r="D78" s="146"/>
      <c r="E78" s="146"/>
      <c r="F78" s="14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</row>
    <row r="79" spans="2:85" s="5" customFormat="1" ht="12.75" customHeight="1">
      <c r="B79" s="146"/>
      <c r="C79" s="146"/>
      <c r="D79" s="146"/>
      <c r="E79" s="146"/>
      <c r="F79" s="14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</row>
    <row r="80" spans="2:85" ht="0" hidden="1" customHeight="1">
      <c r="BA80" s="277">
        <v>1.0498710544316909E-3</v>
      </c>
      <c r="BB80" s="277">
        <v>1.0498710544316909E-3</v>
      </c>
      <c r="BC80" s="277">
        <v>1.0498710544316909E-3</v>
      </c>
      <c r="BD80" s="277">
        <v>1.0498710544316909E-3</v>
      </c>
      <c r="BE80" s="277">
        <v>1.0498710544316909E-3</v>
      </c>
      <c r="BF80" s="277"/>
      <c r="BG80" s="277"/>
    </row>
    <row r="81" spans="53:59" ht="0" hidden="1" customHeight="1">
      <c r="BA81" s="277">
        <v>8.622797922594607E-4</v>
      </c>
      <c r="BB81" s="277">
        <v>8.622797922594607E-4</v>
      </c>
      <c r="BC81" s="277">
        <v>8.622797922594607E-4</v>
      </c>
      <c r="BD81" s="277">
        <v>8.622797922594607E-4</v>
      </c>
      <c r="BE81" s="277">
        <v>8.622797922594607E-4</v>
      </c>
      <c r="BF81" s="277"/>
      <c r="BG81" s="277"/>
    </row>
    <row r="82" spans="53:59" ht="0" hidden="1" customHeight="1">
      <c r="BA82" s="277">
        <v>7.9260183476297335E-4</v>
      </c>
      <c r="BB82" s="277">
        <v>7.9260183476297335E-4</v>
      </c>
      <c r="BC82" s="277">
        <v>7.9260183476297335E-4</v>
      </c>
      <c r="BD82" s="277">
        <v>7.9260183476297335E-4</v>
      </c>
      <c r="BE82" s="277">
        <v>7.9260183476297335E-4</v>
      </c>
      <c r="BF82" s="277"/>
      <c r="BG82" s="277"/>
    </row>
    <row r="83" spans="53:59" ht="0" hidden="1" customHeight="1">
      <c r="BA83" s="277">
        <v>2.8503162567636552E-4</v>
      </c>
      <c r="BB83" s="277">
        <v>2.8503162567636552E-4</v>
      </c>
      <c r="BC83" s="277">
        <v>2.8503162567636552E-4</v>
      </c>
      <c r="BD83" s="277">
        <v>2.8503162567636552E-4</v>
      </c>
      <c r="BE83" s="277">
        <v>2.8503162567636552E-4</v>
      </c>
      <c r="BF83" s="277"/>
      <c r="BG83" s="277"/>
    </row>
    <row r="84" spans="53:59" ht="0" hidden="1" customHeight="1">
      <c r="BA84" s="277">
        <v>2.7172023367846527E-5</v>
      </c>
      <c r="BB84" s="277">
        <v>2.7172023367846527E-5</v>
      </c>
      <c r="BC84" s="277">
        <v>2.7172023367846527E-5</v>
      </c>
      <c r="BD84" s="277">
        <v>2.7172023367846527E-5</v>
      </c>
      <c r="BE84" s="277">
        <v>2.7172023367846527E-5</v>
      </c>
      <c r="BF84" s="277"/>
      <c r="BG84" s="277"/>
    </row>
  </sheetData>
  <mergeCells count="7">
    <mergeCell ref="AB2:AE2"/>
    <mergeCell ref="D2:G2"/>
    <mergeCell ref="H2:K2"/>
    <mergeCell ref="L2:O2"/>
    <mergeCell ref="P2:S2"/>
    <mergeCell ref="T2:W2"/>
    <mergeCell ref="X2:AA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0850-9DDB-4CC1-8B9F-0DB782C65DCB}">
  <sheetPr>
    <tabColor theme="0" tint="-0.14999847407452621"/>
  </sheetPr>
  <dimension ref="A1:CO19"/>
  <sheetViews>
    <sheetView showGridLines="0" zoomScaleNormal="100" workbookViewId="0">
      <pane xSplit="3" ySplit="2" topLeftCell="H3" activePane="bottomRight" state="frozen"/>
      <selection activeCell="B17" sqref="B17"/>
      <selection pane="topRight" activeCell="B17" sqref="B17"/>
      <selection pane="bottomLeft" activeCell="B17" sqref="B17"/>
      <selection pane="bottomRight" activeCell="S1" sqref="S1"/>
    </sheetView>
  </sheetViews>
  <sheetFormatPr defaultColWidth="0" defaultRowHeight="0" customHeight="1" zeroHeight="1"/>
  <cols>
    <col min="1" max="1" width="1" style="184" customWidth="1"/>
    <col min="2" max="2" width="38.453125" style="217" bestFit="1" customWidth="1"/>
    <col min="3" max="3" width="38.54296875" style="217" hidden="1" customWidth="1"/>
    <col min="4" max="19" width="8.453125" style="217" customWidth="1"/>
    <col min="20" max="20" width="2.54296875" style="217" customWidth="1"/>
    <col min="21" max="66" width="10" style="217" hidden="1" customWidth="1"/>
    <col min="67" max="67" width="2.54296875" style="217" hidden="1" customWidth="1"/>
    <col min="68" max="68" width="12.453125" style="217" hidden="1" customWidth="1"/>
    <col min="69" max="16384" width="9.1796875" style="217" hidden="1"/>
  </cols>
  <sheetData>
    <row r="1" spans="1:93" s="184" customFormat="1" ht="81.75" customHeight="1">
      <c r="C1" s="185"/>
      <c r="I1" s="186"/>
      <c r="J1" s="264"/>
      <c r="K1" s="264"/>
      <c r="L1" s="264"/>
      <c r="M1" s="264"/>
      <c r="N1" s="260"/>
      <c r="O1" s="260"/>
      <c r="P1" s="260"/>
      <c r="Q1" s="260"/>
      <c r="R1" s="260"/>
      <c r="S1" s="260" t="s">
        <v>7</v>
      </c>
      <c r="T1" s="264"/>
      <c r="U1" s="264"/>
      <c r="V1" s="264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K1" s="186"/>
      <c r="BM1" s="186"/>
      <c r="BN1" s="186"/>
    </row>
    <row r="2" spans="1:93" s="193" customFormat="1" ht="18.75" customHeight="1">
      <c r="A2" s="187"/>
      <c r="B2" s="188" t="s">
        <v>236</v>
      </c>
      <c r="C2" s="189" t="s">
        <v>237</v>
      </c>
      <c r="D2" s="190">
        <v>2009</v>
      </c>
      <c r="E2" s="190">
        <v>2010</v>
      </c>
      <c r="F2" s="190">
        <v>2011</v>
      </c>
      <c r="G2" s="190">
        <v>2012</v>
      </c>
      <c r="H2" s="191">
        <v>2013</v>
      </c>
      <c r="I2" s="191">
        <v>2014</v>
      </c>
      <c r="J2" s="191">
        <v>2015</v>
      </c>
      <c r="K2" s="192" t="s">
        <v>238</v>
      </c>
      <c r="L2" s="192" t="s">
        <v>239</v>
      </c>
      <c r="M2" s="13" t="s">
        <v>240</v>
      </c>
      <c r="N2" s="13" t="s">
        <v>241</v>
      </c>
      <c r="O2" s="13" t="s">
        <v>265</v>
      </c>
      <c r="P2" s="13" t="s">
        <v>272</v>
      </c>
      <c r="Q2" s="13" t="s">
        <v>275</v>
      </c>
      <c r="R2" s="13" t="s">
        <v>286</v>
      </c>
      <c r="S2" s="13" t="s">
        <v>293</v>
      </c>
    </row>
    <row r="3" spans="1:93" s="184" customFormat="1" ht="18.75" customHeight="1">
      <c r="B3" s="21" t="s">
        <v>242</v>
      </c>
      <c r="C3" s="21" t="s">
        <v>68</v>
      </c>
      <c r="D3" s="194">
        <v>203.37300000000002</v>
      </c>
      <c r="E3" s="194">
        <v>61.177000000000092</v>
      </c>
      <c r="F3" s="194">
        <v>-91.334999999999482</v>
      </c>
      <c r="G3" s="194">
        <v>827.76400000000012</v>
      </c>
      <c r="H3" s="194">
        <v>1538.0439999999999</v>
      </c>
      <c r="I3" s="194">
        <v>1044.7564039699998</v>
      </c>
      <c r="J3" s="194">
        <v>1344.6979999999994</v>
      </c>
      <c r="K3" s="194">
        <v>1318.6959999999999</v>
      </c>
      <c r="L3" s="194">
        <v>1011.3699999999983</v>
      </c>
      <c r="M3" s="194">
        <v>1223.3139246900002</v>
      </c>
      <c r="N3" s="194">
        <v>1016.4126046200005</v>
      </c>
      <c r="O3" s="194">
        <v>368</v>
      </c>
      <c r="P3" s="194">
        <v>962</v>
      </c>
      <c r="Q3" s="194">
        <v>1697</v>
      </c>
      <c r="R3" s="194">
        <v>1557</v>
      </c>
      <c r="S3" s="194">
        <v>1790</v>
      </c>
      <c r="CO3" s="287"/>
    </row>
    <row r="4" spans="1:93" s="184" customFormat="1" ht="18.75" customHeight="1">
      <c r="B4" s="21" t="s">
        <v>243</v>
      </c>
      <c r="C4" s="21" t="s">
        <v>244</v>
      </c>
      <c r="D4" s="194">
        <v>0</v>
      </c>
      <c r="E4" s="194">
        <v>2.08</v>
      </c>
      <c r="F4" s="194">
        <v>0</v>
      </c>
      <c r="G4" s="194">
        <v>0</v>
      </c>
      <c r="H4" s="194">
        <v>0</v>
      </c>
      <c r="I4" s="194">
        <v>0</v>
      </c>
      <c r="J4" s="194">
        <v>0</v>
      </c>
      <c r="K4" s="194">
        <v>0</v>
      </c>
      <c r="L4" s="194">
        <v>0</v>
      </c>
      <c r="M4" s="194">
        <v>0</v>
      </c>
      <c r="N4" s="194">
        <v>0</v>
      </c>
      <c r="O4" s="194">
        <v>0</v>
      </c>
      <c r="P4" s="194">
        <v>0</v>
      </c>
      <c r="Q4" s="194">
        <v>0</v>
      </c>
      <c r="R4" s="194">
        <v>0</v>
      </c>
      <c r="S4" s="194">
        <v>0</v>
      </c>
    </row>
    <row r="5" spans="1:93" s="184" customFormat="1" ht="18.75" customHeight="1">
      <c r="B5" s="21" t="s">
        <v>245</v>
      </c>
      <c r="C5" s="195" t="s">
        <v>246</v>
      </c>
      <c r="D5" s="194">
        <v>0</v>
      </c>
      <c r="E5" s="194">
        <v>0</v>
      </c>
      <c r="F5" s="194">
        <v>0</v>
      </c>
      <c r="G5" s="194">
        <v>-51.682000000000002</v>
      </c>
      <c r="H5" s="194">
        <v>0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4">
        <v>0</v>
      </c>
      <c r="R5" s="194">
        <v>0</v>
      </c>
      <c r="S5" s="194">
        <v>0</v>
      </c>
    </row>
    <row r="6" spans="1:93" s="184" customFormat="1" ht="18.75" customHeight="1" thickBot="1">
      <c r="B6" s="21" t="s">
        <v>247</v>
      </c>
      <c r="C6" s="21" t="s">
        <v>248</v>
      </c>
      <c r="D6" s="194">
        <v>-10.989000000000001</v>
      </c>
      <c r="E6" s="194">
        <v>-5.14</v>
      </c>
      <c r="F6" s="194">
        <v>0</v>
      </c>
      <c r="G6" s="194">
        <v>-48.262</v>
      </c>
      <c r="H6" s="194">
        <v>-88.977199999999996</v>
      </c>
      <c r="I6" s="194">
        <v>-52.237820198499996</v>
      </c>
      <c r="J6" s="194">
        <v>-67.234899999999968</v>
      </c>
      <c r="K6" s="194">
        <v>-65.934799999999996</v>
      </c>
      <c r="L6" s="194">
        <v>-50.568499999999915</v>
      </c>
      <c r="M6" s="194">
        <v>-61.165696234500018</v>
      </c>
      <c r="N6" s="194">
        <v>-50.820630231000024</v>
      </c>
      <c r="O6" s="194">
        <v>-18</v>
      </c>
      <c r="P6" s="194">
        <v>-48</v>
      </c>
      <c r="Q6" s="194">
        <v>-85</v>
      </c>
      <c r="R6" s="194">
        <v>-78</v>
      </c>
      <c r="S6" s="194">
        <v>-90</v>
      </c>
    </row>
    <row r="7" spans="1:93" s="184" customFormat="1" ht="18.75" customHeight="1">
      <c r="B7" s="196" t="s">
        <v>249</v>
      </c>
      <c r="C7" s="196" t="s">
        <v>250</v>
      </c>
      <c r="D7" s="197">
        <v>192.38400000000001</v>
      </c>
      <c r="E7" s="197">
        <v>58.11700000000009</v>
      </c>
      <c r="F7" s="197">
        <v>-91.334999999999482</v>
      </c>
      <c r="G7" s="197">
        <v>727.82000000000016</v>
      </c>
      <c r="H7" s="197">
        <v>1449.0667999999998</v>
      </c>
      <c r="I7" s="197">
        <v>992.51858377149983</v>
      </c>
      <c r="J7" s="197">
        <v>1277.4630999999995</v>
      </c>
      <c r="K7" s="197">
        <v>1252.7611999999999</v>
      </c>
      <c r="L7" s="197">
        <v>960.80149999999844</v>
      </c>
      <c r="M7" s="197">
        <v>1162.1482284555002</v>
      </c>
      <c r="N7" s="197">
        <v>964.59197438900048</v>
      </c>
      <c r="O7" s="197">
        <v>350</v>
      </c>
      <c r="P7" s="197">
        <v>914</v>
      </c>
      <c r="Q7" s="197">
        <v>1612</v>
      </c>
      <c r="R7" s="197">
        <v>1479</v>
      </c>
      <c r="S7" s="197">
        <v>1700</v>
      </c>
    </row>
    <row r="8" spans="1:93" s="198" customFormat="1" ht="15" customHeight="1">
      <c r="B8" s="21" t="s">
        <v>251</v>
      </c>
      <c r="C8" s="21" t="s">
        <v>252</v>
      </c>
      <c r="D8" s="194">
        <v>48.095999999999997</v>
      </c>
      <c r="E8" s="194">
        <v>14.529</v>
      </c>
      <c r="F8" s="194">
        <v>0</v>
      </c>
      <c r="G8" s="194">
        <v>181.95500000000001</v>
      </c>
      <c r="H8" s="194">
        <v>362.267</v>
      </c>
      <c r="I8" s="194">
        <v>248.1</v>
      </c>
      <c r="J8" s="194">
        <v>319.36599999999999</v>
      </c>
      <c r="K8" s="194">
        <v>313.19029999999998</v>
      </c>
      <c r="L8" s="194">
        <v>240.20037499999961</v>
      </c>
      <c r="M8" s="194">
        <v>290.53705711387505</v>
      </c>
      <c r="N8" s="194">
        <v>241.14799359725012</v>
      </c>
      <c r="O8" s="194">
        <v>88</v>
      </c>
      <c r="P8" s="194">
        <v>228</v>
      </c>
      <c r="Q8" s="194">
        <v>403</v>
      </c>
      <c r="R8" s="194">
        <v>370</v>
      </c>
      <c r="S8" s="194">
        <v>425</v>
      </c>
      <c r="T8" s="199"/>
      <c r="U8" s="199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</row>
    <row r="9" spans="1:93" s="198" customFormat="1" ht="15" customHeight="1" thickBot="1">
      <c r="B9" s="21" t="s">
        <v>253</v>
      </c>
      <c r="C9" s="21" t="s">
        <v>254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438.46670000000006</v>
      </c>
      <c r="L9" s="194">
        <v>336.28162500000036</v>
      </c>
      <c r="M9" s="194">
        <v>406.76</v>
      </c>
      <c r="N9" s="194">
        <v>723.44398079175039</v>
      </c>
      <c r="O9" s="194">
        <v>262</v>
      </c>
      <c r="P9" s="194">
        <v>686</v>
      </c>
      <c r="Q9" s="194">
        <v>1209</v>
      </c>
      <c r="R9" s="194">
        <v>1109</v>
      </c>
      <c r="S9" s="194">
        <v>1275</v>
      </c>
      <c r="T9" s="199"/>
      <c r="U9" s="199"/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</row>
    <row r="10" spans="1:93" s="198" customFormat="1" ht="15.75" customHeight="1">
      <c r="B10" s="196" t="s">
        <v>255</v>
      </c>
      <c r="C10" s="196" t="s">
        <v>256</v>
      </c>
      <c r="D10" s="202">
        <v>0.24999999999999997</v>
      </c>
      <c r="E10" s="202">
        <v>0.24999569833267335</v>
      </c>
      <c r="F10" s="202">
        <v>0</v>
      </c>
      <c r="G10" s="202">
        <v>0.24999999999999997</v>
      </c>
      <c r="H10" s="202">
        <v>0.25000020702979325</v>
      </c>
      <c r="I10" s="202">
        <v>0.24997013059164866</v>
      </c>
      <c r="J10" s="202">
        <v>0.25000017613033215</v>
      </c>
      <c r="K10" s="202">
        <v>0.60000022350628368</v>
      </c>
      <c r="L10" s="202">
        <v>0.6000011448774808</v>
      </c>
      <c r="M10" s="202">
        <v>0.6000069870954291</v>
      </c>
      <c r="N10" s="202">
        <v>1</v>
      </c>
      <c r="O10" s="202">
        <v>1</v>
      </c>
      <c r="P10" s="202">
        <v>1</v>
      </c>
      <c r="Q10" s="202">
        <v>1</v>
      </c>
      <c r="R10" s="202">
        <v>1</v>
      </c>
      <c r="S10" s="202">
        <v>1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5"/>
      <c r="AZ10" s="206"/>
      <c r="BA10" s="204"/>
      <c r="BB10" s="204"/>
      <c r="BC10" s="205"/>
      <c r="BD10" s="206"/>
      <c r="BE10" s="204"/>
      <c r="BF10" s="204"/>
      <c r="BG10" s="205"/>
      <c r="BH10" s="204"/>
      <c r="BI10" s="204"/>
      <c r="BJ10" s="204"/>
      <c r="BK10" s="205"/>
      <c r="BL10" s="204"/>
      <c r="BM10" s="204"/>
      <c r="BN10" s="204"/>
    </row>
    <row r="11" spans="1:93" s="198" customFormat="1" ht="15.75" customHeight="1">
      <c r="B11" s="207" t="s">
        <v>257</v>
      </c>
      <c r="C11" s="208" t="s">
        <v>258</v>
      </c>
      <c r="D11" s="209">
        <v>144.28800000000001</v>
      </c>
      <c r="E11" s="209">
        <v>43.588000000000001</v>
      </c>
      <c r="F11" s="209">
        <v>0</v>
      </c>
      <c r="G11" s="209">
        <v>545.86500000000001</v>
      </c>
      <c r="H11" s="209">
        <v>1086.8</v>
      </c>
      <c r="I11" s="209">
        <v>744.29899999999998</v>
      </c>
      <c r="J11" s="209">
        <v>958.09699999999998</v>
      </c>
      <c r="K11" s="209">
        <v>501.10500000000002</v>
      </c>
      <c r="L11" s="209">
        <v>384.32</v>
      </c>
      <c r="M11" s="209">
        <v>464.86900000000003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</row>
    <row r="12" spans="1:93" s="198" customFormat="1" ht="15.75" customHeight="1">
      <c r="B12" s="21" t="s">
        <v>259</v>
      </c>
      <c r="C12" s="21" t="s">
        <v>260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464.86900000000003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</row>
    <row r="13" spans="1:93" s="198" customFormat="1" ht="15.75" customHeight="1" thickBot="1">
      <c r="B13" s="210" t="s">
        <v>261</v>
      </c>
      <c r="C13" s="211" t="s">
        <v>262</v>
      </c>
      <c r="D13" s="194">
        <v>144.28800000000001</v>
      </c>
      <c r="E13" s="194">
        <v>43.588000000000001</v>
      </c>
      <c r="F13" s="194">
        <v>0</v>
      </c>
      <c r="G13" s="194">
        <v>545.86500000000001</v>
      </c>
      <c r="H13" s="194">
        <v>1086.8</v>
      </c>
      <c r="I13" s="194">
        <v>744.29899999999998</v>
      </c>
      <c r="J13" s="194">
        <v>958.09699999999998</v>
      </c>
      <c r="K13" s="194">
        <v>501.10500000000002</v>
      </c>
      <c r="L13" s="194">
        <v>384.32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</row>
    <row r="14" spans="1:93" s="198" customFormat="1" ht="15.75" customHeight="1">
      <c r="B14" s="196" t="s">
        <v>263</v>
      </c>
      <c r="C14" s="212" t="s">
        <v>264</v>
      </c>
      <c r="D14" s="202">
        <v>1</v>
      </c>
      <c r="E14" s="202">
        <v>0.99999999999999856</v>
      </c>
      <c r="F14" s="202">
        <v>0</v>
      </c>
      <c r="G14" s="202">
        <v>0.99999999999999989</v>
      </c>
      <c r="H14" s="202">
        <v>1.0000001380198622</v>
      </c>
      <c r="I14" s="202">
        <v>0.9998795148287849</v>
      </c>
      <c r="J14" s="202">
        <v>0.99999992171985275</v>
      </c>
      <c r="K14" s="202">
        <v>1.0000006385893818</v>
      </c>
      <c r="L14" s="202">
        <v>1.000000520398856</v>
      </c>
      <c r="M14" s="202">
        <v>1.0000153411225334</v>
      </c>
      <c r="N14" s="202">
        <v>1</v>
      </c>
      <c r="O14" s="202">
        <v>1</v>
      </c>
      <c r="P14" s="202">
        <v>1</v>
      </c>
      <c r="Q14" s="202">
        <v>1</v>
      </c>
      <c r="R14" s="202">
        <v>1</v>
      </c>
      <c r="S14" s="202">
        <v>1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</row>
    <row r="15" spans="1:93" s="198" customFormat="1" ht="15" customHeight="1">
      <c r="D15" s="221">
        <v>48.095999999999997</v>
      </c>
      <c r="E15" s="221">
        <v>14.529</v>
      </c>
      <c r="F15" s="221">
        <v>0</v>
      </c>
      <c r="G15" s="221">
        <v>181.95500000000001</v>
      </c>
      <c r="H15" s="221">
        <v>362.267</v>
      </c>
      <c r="I15" s="221">
        <v>248.1</v>
      </c>
      <c r="J15" s="221">
        <v>319.36599999999999</v>
      </c>
      <c r="K15" s="221">
        <v>751.65700000000004</v>
      </c>
      <c r="L15" s="221">
        <v>576.48199999999997</v>
      </c>
      <c r="M15" s="221">
        <v>697.2970571138751</v>
      </c>
      <c r="N15" s="221">
        <v>964.59197438900048</v>
      </c>
      <c r="O15" s="221">
        <v>350</v>
      </c>
      <c r="P15" s="221"/>
      <c r="Q15" s="221"/>
      <c r="R15" s="221"/>
      <c r="S15" s="221"/>
      <c r="T15" s="199"/>
      <c r="U15" s="199"/>
      <c r="V15" s="199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</row>
    <row r="16" spans="1:93" s="215" customFormat="1" ht="15" hidden="1" customHeight="1">
      <c r="A16" s="198"/>
      <c r="B16" s="207"/>
      <c r="C16" s="213"/>
      <c r="D16" s="207"/>
      <c r="E16" s="207"/>
      <c r="F16" s="207"/>
      <c r="G16" s="207"/>
      <c r="H16" s="207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</row>
    <row r="17" spans="1:66" s="215" customFormat="1" ht="15" hidden="1" customHeight="1">
      <c r="A17" s="198"/>
      <c r="B17" s="207"/>
      <c r="C17" s="207"/>
      <c r="D17" s="207"/>
      <c r="E17" s="207"/>
      <c r="F17" s="207"/>
      <c r="G17" s="207"/>
      <c r="H17" s="207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</row>
    <row r="18" spans="1:66" s="215" customFormat="1" ht="12.75" hidden="1" customHeight="1">
      <c r="A18" s="198"/>
      <c r="B18" s="327"/>
      <c r="C18" s="327"/>
      <c r="D18" s="216"/>
      <c r="E18" s="216"/>
      <c r="F18" s="216"/>
      <c r="G18" s="216"/>
      <c r="H18" s="216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</row>
    <row r="19" spans="1:66" s="184" customFormat="1" ht="17.25" hidden="1" customHeight="1"/>
  </sheetData>
  <mergeCells count="1">
    <mergeCell ref="B18:C1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F2:S2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33"/>
  </sheetPr>
  <dimension ref="A1:I50"/>
  <sheetViews>
    <sheetView showGridLines="0" zoomScaleNormal="100" workbookViewId="0">
      <pane xSplit="2" ySplit="1" topLeftCell="D2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ColWidth="0" defaultRowHeight="0" customHeight="1" zeroHeight="1"/>
  <cols>
    <col min="1" max="1" width="62" style="46" customWidth="1"/>
    <col min="2" max="2" width="63.453125" style="46" hidden="1" customWidth="1"/>
    <col min="3" max="3" width="13.453125" style="18" hidden="1" customWidth="1"/>
    <col min="4" max="4" width="9.1796875" style="18" customWidth="1"/>
    <col min="5" max="7" width="9.1796875" style="136" customWidth="1"/>
    <col min="8" max="8" width="9.1796875" style="18" customWidth="1"/>
    <col min="9" max="9" width="9.1796875" style="136" customWidth="1"/>
    <col min="10" max="16384" width="9.1796875" style="136" hidden="1"/>
  </cols>
  <sheetData>
    <row r="1" spans="1:9" ht="29.5" customHeight="1">
      <c r="A1" s="319" t="s">
        <v>356</v>
      </c>
      <c r="B1" s="291"/>
      <c r="C1" s="19">
        <v>44195</v>
      </c>
      <c r="D1" s="17" t="s">
        <v>295</v>
      </c>
      <c r="E1" s="17" t="s">
        <v>334</v>
      </c>
      <c r="F1" s="17" t="s">
        <v>342</v>
      </c>
      <c r="G1" s="321">
        <v>2025</v>
      </c>
      <c r="H1" s="322" t="s">
        <v>347</v>
      </c>
      <c r="I1" s="320"/>
    </row>
    <row r="2" spans="1:9" s="281" customFormat="1" ht="20.25" customHeight="1">
      <c r="A2" s="21" t="s">
        <v>67</v>
      </c>
      <c r="B2" s="21" t="s">
        <v>68</v>
      </c>
      <c r="C2" s="26">
        <v>1790</v>
      </c>
      <c r="D2" s="26">
        <v>1058</v>
      </c>
      <c r="E2" s="26">
        <v>1486</v>
      </c>
      <c r="F2" s="26">
        <v>2071</v>
      </c>
      <c r="G2" s="26">
        <v>2721.3947901200013</v>
      </c>
      <c r="H2" s="26">
        <v>690.41141223999921</v>
      </c>
    </row>
    <row r="3" spans="1:9" ht="20.25" customHeight="1">
      <c r="A3" s="21" t="s">
        <v>69</v>
      </c>
      <c r="B3" s="21" t="s">
        <v>70</v>
      </c>
      <c r="C3" s="26">
        <v>142196</v>
      </c>
      <c r="D3" s="309">
        <v>143315.11391364998</v>
      </c>
      <c r="E3" s="309">
        <v>141081.47842187001</v>
      </c>
      <c r="F3" s="309">
        <v>150789.50559980003</v>
      </c>
      <c r="G3" s="26">
        <v>160765.73833709996</v>
      </c>
      <c r="H3" s="309">
        <v>159213.71040431998</v>
      </c>
    </row>
    <row r="4" spans="1:9" ht="20.25" customHeight="1">
      <c r="A4" s="21" t="s">
        <v>71</v>
      </c>
      <c r="B4" s="21" t="s">
        <v>72</v>
      </c>
      <c r="C4" s="26">
        <v>16297</v>
      </c>
      <c r="D4" s="309">
        <v>16750.686578379999</v>
      </c>
      <c r="E4" s="309">
        <v>16051.77376853</v>
      </c>
      <c r="F4" s="309">
        <v>16621.60458684</v>
      </c>
      <c r="G4" s="26">
        <v>16733.421268400001</v>
      </c>
      <c r="H4" s="309">
        <v>17441.654699639999</v>
      </c>
    </row>
    <row r="5" spans="1:9" ht="20.25" customHeight="1">
      <c r="A5" s="21" t="s">
        <v>73</v>
      </c>
      <c r="B5" s="21" t="s">
        <v>74</v>
      </c>
      <c r="C5" s="31">
        <v>1.3404474398577179E-2</v>
      </c>
      <c r="D5" s="310">
        <v>2.9645080655458664E-2</v>
      </c>
      <c r="E5" s="310">
        <v>2.0982960004846972E-2</v>
      </c>
      <c r="F5" s="310">
        <v>1.8921601209666829E-2</v>
      </c>
      <c r="G5" s="31">
        <v>1.7469741518272578E-2</v>
      </c>
      <c r="H5" s="310">
        <v>1.7261393879028294E-2</v>
      </c>
    </row>
    <row r="6" spans="1:9" ht="20.25" customHeight="1">
      <c r="A6" s="21" t="s">
        <v>75</v>
      </c>
      <c r="B6" s="21" t="s">
        <v>76</v>
      </c>
      <c r="C6" s="31">
        <v>0.11003534654986938</v>
      </c>
      <c r="D6" s="310">
        <v>0.25611475042059978</v>
      </c>
      <c r="E6" s="310">
        <v>0.18374730499931738</v>
      </c>
      <c r="F6" s="310">
        <v>0.17492846810891854</v>
      </c>
      <c r="G6" s="310">
        <v>0.16317749546534835</v>
      </c>
      <c r="H6" s="310">
        <v>0.16161752802203833</v>
      </c>
    </row>
    <row r="7" spans="1:9" s="281" customFormat="1" ht="20.25" customHeight="1">
      <c r="A7" s="21" t="s">
        <v>77</v>
      </c>
      <c r="B7" s="21" t="s">
        <v>78</v>
      </c>
      <c r="C7" s="26">
        <v>351</v>
      </c>
      <c r="D7" s="309">
        <v>93</v>
      </c>
      <c r="E7" s="309">
        <v>183</v>
      </c>
      <c r="F7" s="309">
        <v>286</v>
      </c>
      <c r="G7" s="26">
        <v>414.09800919999998</v>
      </c>
      <c r="H7" s="309">
        <v>108.17206830000001</v>
      </c>
    </row>
    <row r="8" spans="1:9" s="281" customFormat="1" ht="20.25" customHeight="1">
      <c r="A8" s="21" t="s">
        <v>79</v>
      </c>
      <c r="B8" s="21" t="s">
        <v>80</v>
      </c>
      <c r="C8" s="35">
        <v>2.628475147430497E-3</v>
      </c>
      <c r="D8" s="311">
        <v>2.6058530254798257E-3</v>
      </c>
      <c r="E8" s="311">
        <v>2.5840388162092841E-3</v>
      </c>
      <c r="F8" s="311">
        <v>2.6030866786578241E-3</v>
      </c>
      <c r="G8" s="35">
        <v>2.6582637734954523E-3</v>
      </c>
      <c r="H8" s="311">
        <v>2.7044753961662188E-3</v>
      </c>
    </row>
    <row r="9" spans="1:9" ht="20.25" customHeight="1">
      <c r="A9" s="21" t="s">
        <v>340</v>
      </c>
      <c r="B9" s="21"/>
      <c r="C9" s="275">
        <v>0</v>
      </c>
      <c r="D9" s="312">
        <v>4.2750194020004293E-4</v>
      </c>
      <c r="E9" s="312">
        <v>0</v>
      </c>
      <c r="F9" s="312">
        <v>1.2999999999999999E-3</v>
      </c>
      <c r="G9" s="306">
        <v>1.2288992828985883E-3</v>
      </c>
      <c r="H9" s="312">
        <v>1.4434357394136389E-3</v>
      </c>
    </row>
    <row r="10" spans="1:9" ht="20.25" customHeight="1">
      <c r="A10" s="21" t="s">
        <v>341</v>
      </c>
      <c r="B10" s="21"/>
      <c r="C10" s="275"/>
      <c r="D10" s="312">
        <v>0</v>
      </c>
      <c r="E10" s="312">
        <v>0</v>
      </c>
      <c r="F10" s="312">
        <v>1E-4</v>
      </c>
      <c r="G10" s="306">
        <v>1.2288992828985883E-3</v>
      </c>
      <c r="H10" s="312">
        <v>1.258409529372993E-3</v>
      </c>
    </row>
    <row r="11" spans="1:9" ht="20.25" customHeight="1">
      <c r="A11" s="21" t="s">
        <v>82</v>
      </c>
      <c r="B11" s="21"/>
      <c r="C11" s="35">
        <v>4.9790524151960679E-3</v>
      </c>
      <c r="D11" s="311">
        <v>3.0626456710818031E-3</v>
      </c>
      <c r="E11" s="311">
        <v>3.4740256805423529E-3</v>
      </c>
      <c r="F11" s="311">
        <v>3.6162361623616238E-3</v>
      </c>
      <c r="G11" s="35">
        <v>3.8830404621648371E-3</v>
      </c>
      <c r="H11" s="311">
        <v>3.6589818509621124E-3</v>
      </c>
    </row>
    <row r="12" spans="1:9" ht="20.25" customHeight="1" thickBot="1">
      <c r="A12" s="42" t="s">
        <v>83</v>
      </c>
      <c r="B12" s="42"/>
      <c r="C12" s="266">
        <v>0.11460941236040395</v>
      </c>
      <c r="D12" s="266">
        <v>0.11688011208973115</v>
      </c>
      <c r="E12" s="266">
        <v>0.11377662006440743</v>
      </c>
      <c r="F12" s="266">
        <v>0.11023051319601941</v>
      </c>
      <c r="G12" s="266">
        <v>0.10408574265564409</v>
      </c>
      <c r="H12" s="266">
        <v>0.10954869813251178</v>
      </c>
    </row>
    <row r="13" spans="1:9" ht="12.5">
      <c r="A13" s="323" t="s">
        <v>352</v>
      </c>
    </row>
    <row r="14" spans="1:9" ht="12.5">
      <c r="A14" s="323" t="s">
        <v>353</v>
      </c>
    </row>
    <row r="15" spans="1:9" ht="12.5"/>
    <row r="16" spans="1:9" ht="12.5" hidden="1">
      <c r="A16" s="21"/>
    </row>
    <row r="17" ht="12.5" hidden="1"/>
    <row r="18" ht="12.5" hidden="1"/>
    <row r="19" ht="12.5" hidden="1"/>
    <row r="20" ht="12.5" hidden="1"/>
    <row r="21" ht="12.5" hidden="1"/>
    <row r="22" ht="12.5" hidden="1"/>
    <row r="23" ht="12.5" hidden="1"/>
    <row r="24" ht="12.5" hidden="1"/>
    <row r="25" ht="12.5" hidden="1"/>
    <row r="26" ht="12.5" hidden="1"/>
    <row r="27" ht="12.5" hidden="1"/>
    <row r="28" ht="12.5" hidden="1"/>
    <row r="29" ht="12.5" hidden="1"/>
    <row r="30" ht="12.5" hidden="1"/>
    <row r="31" ht="12.5" hidden="1"/>
    <row r="32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</sheetData>
  <phoneticPr fontId="118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33"/>
  </sheetPr>
  <dimension ref="A1:I57"/>
  <sheetViews>
    <sheetView showGridLines="0" zoomScaleNormal="100" workbookViewId="0"/>
  </sheetViews>
  <sheetFormatPr defaultColWidth="0" defaultRowHeight="0" customHeight="1" zeroHeight="1"/>
  <cols>
    <col min="1" max="1" width="42.6328125" style="93" customWidth="1"/>
    <col min="2" max="2" width="63.453125" style="93" hidden="1" customWidth="1"/>
    <col min="3" max="7" width="10.54296875" style="93" customWidth="1"/>
    <col min="8" max="8" width="2.453125" style="93" customWidth="1"/>
    <col min="9" max="9" width="0" style="93" hidden="1" customWidth="1"/>
    <col min="10" max="16384" width="12.453125" style="93" hidden="1"/>
  </cols>
  <sheetData>
    <row r="1" spans="1:7" s="67" customFormat="1" ht="26.5" customHeight="1">
      <c r="A1" s="318" t="s">
        <v>351</v>
      </c>
      <c r="B1" s="64" t="s">
        <v>87</v>
      </c>
      <c r="C1" s="66" t="s">
        <v>295</v>
      </c>
      <c r="D1" s="66" t="s">
        <v>334</v>
      </c>
      <c r="E1" s="66" t="s">
        <v>342</v>
      </c>
      <c r="F1" s="66">
        <v>2025</v>
      </c>
      <c r="G1" s="66" t="s">
        <v>347</v>
      </c>
    </row>
    <row r="2" spans="1:7" s="68" customFormat="1" ht="15" customHeight="1">
      <c r="A2" s="69" t="s">
        <v>324</v>
      </c>
      <c r="B2" s="68" t="s">
        <v>89</v>
      </c>
      <c r="C2" s="71">
        <v>3625</v>
      </c>
      <c r="D2" s="71">
        <v>7563</v>
      </c>
      <c r="E2" s="71">
        <v>11361</v>
      </c>
      <c r="F2" s="71">
        <v>15500.915513440001</v>
      </c>
      <c r="G2" s="71">
        <v>4209.9305604499996</v>
      </c>
    </row>
    <row r="3" spans="1:7" s="68" customFormat="1" ht="15" customHeight="1">
      <c r="A3" s="69" t="s">
        <v>343</v>
      </c>
      <c r="B3" s="68" t="s">
        <v>90</v>
      </c>
      <c r="C3" s="71">
        <v>30</v>
      </c>
      <c r="D3" s="71">
        <v>166</v>
      </c>
      <c r="E3" s="71">
        <v>274</v>
      </c>
      <c r="F3" s="71">
        <v>374.25228576000001</v>
      </c>
      <c r="G3" s="71">
        <v>72.713646560000001</v>
      </c>
    </row>
    <row r="4" spans="1:7" s="68" customFormat="1" ht="15" customHeight="1">
      <c r="A4" s="69" t="s">
        <v>325</v>
      </c>
      <c r="B4" s="68" t="s">
        <v>93</v>
      </c>
      <c r="C4" s="71">
        <v>-2621</v>
      </c>
      <c r="D4" s="71">
        <v>-5589</v>
      </c>
      <c r="E4" s="71">
        <v>-7989</v>
      </c>
      <c r="F4" s="71">
        <v>-10638.9276032</v>
      </c>
      <c r="G4" s="71">
        <v>-2930.3536782199999</v>
      </c>
    </row>
    <row r="5" spans="1:7" s="81" customFormat="1" ht="15" customHeight="1">
      <c r="A5" s="76" t="s">
        <v>94</v>
      </c>
      <c r="B5" s="76" t="s">
        <v>95</v>
      </c>
      <c r="C5" s="80">
        <f>SUM(C2:C4)</f>
        <v>1034</v>
      </c>
      <c r="D5" s="80">
        <v>2140</v>
      </c>
      <c r="E5" s="80">
        <v>3646</v>
      </c>
      <c r="F5" s="80">
        <v>5236.2401960000007</v>
      </c>
      <c r="G5" s="80">
        <v>1352.2905287899994</v>
      </c>
    </row>
    <row r="6" spans="1:7" s="68" customFormat="1" ht="15" customHeight="1">
      <c r="A6" s="68" t="s">
        <v>326</v>
      </c>
      <c r="B6" s="68" t="s">
        <v>97</v>
      </c>
      <c r="C6" s="71">
        <v>580</v>
      </c>
      <c r="D6" s="71">
        <v>530</v>
      </c>
      <c r="E6" s="71">
        <v>472</v>
      </c>
      <c r="F6" s="71">
        <v>397.23452311</v>
      </c>
      <c r="G6" s="71">
        <v>48.343841910000002</v>
      </c>
    </row>
    <row r="7" spans="1:7" s="81" customFormat="1" ht="15" customHeight="1">
      <c r="A7" s="76" t="s">
        <v>98</v>
      </c>
      <c r="B7" s="76" t="s">
        <v>99</v>
      </c>
      <c r="C7" s="80">
        <f t="shared" ref="C7" si="0">SUM(C5:C6)</f>
        <v>1614</v>
      </c>
      <c r="D7" s="80">
        <v>2670</v>
      </c>
      <c r="E7" s="80">
        <v>4118</v>
      </c>
      <c r="F7" s="80">
        <v>5633.4747191100005</v>
      </c>
      <c r="G7" s="80">
        <v>1400.6343706999994</v>
      </c>
    </row>
    <row r="8" spans="1:7" s="68" customFormat="1" ht="15" customHeight="1">
      <c r="A8" s="69" t="s">
        <v>330</v>
      </c>
      <c r="B8" s="68" t="s">
        <v>101</v>
      </c>
      <c r="C8" s="71">
        <v>19</v>
      </c>
      <c r="D8" s="71">
        <v>19</v>
      </c>
      <c r="E8" s="71">
        <v>19</v>
      </c>
      <c r="F8" s="71">
        <v>18.955008379999999</v>
      </c>
      <c r="G8" s="71">
        <v>0</v>
      </c>
    </row>
    <row r="9" spans="1:7" s="68" customFormat="1" ht="15" customHeight="1">
      <c r="A9" s="69" t="s">
        <v>331</v>
      </c>
      <c r="B9" s="68" t="s">
        <v>103</v>
      </c>
      <c r="C9" s="71">
        <v>-93</v>
      </c>
      <c r="D9" s="71">
        <v>-183</v>
      </c>
      <c r="E9" s="71">
        <v>-286</v>
      </c>
      <c r="F9" s="71">
        <v>-414.09800919999998</v>
      </c>
      <c r="G9" s="71">
        <v>-108.17206830000001</v>
      </c>
    </row>
    <row r="10" spans="1:7" s="68" customFormat="1" ht="15" customHeight="1">
      <c r="A10" s="68" t="s">
        <v>329</v>
      </c>
      <c r="B10" s="68" t="s">
        <v>113</v>
      </c>
      <c r="C10" s="71">
        <v>0</v>
      </c>
      <c r="D10" s="71">
        <v>0</v>
      </c>
      <c r="E10" s="71"/>
      <c r="F10" s="71">
        <v>-63.156530650000001</v>
      </c>
      <c r="G10" s="71">
        <v>0</v>
      </c>
    </row>
    <row r="11" spans="1:7" s="68" customFormat="1" ht="15" customHeight="1">
      <c r="A11" s="69" t="s">
        <v>327</v>
      </c>
      <c r="B11" s="68" t="s">
        <v>105</v>
      </c>
      <c r="C11" s="71">
        <v>-51</v>
      </c>
      <c r="D11" s="71">
        <v>-103</v>
      </c>
      <c r="E11" s="71">
        <v>-173</v>
      </c>
      <c r="F11" s="71">
        <v>-247.71258130000001</v>
      </c>
      <c r="G11" s="71">
        <v>-64.474434489999993</v>
      </c>
    </row>
    <row r="12" spans="1:7" s="68" customFormat="1" ht="15" customHeight="1">
      <c r="A12" s="69" t="s">
        <v>332</v>
      </c>
      <c r="B12" s="68" t="s">
        <v>107</v>
      </c>
      <c r="C12" s="71">
        <v>81</v>
      </c>
      <c r="D12" s="71">
        <v>-34</v>
      </c>
      <c r="E12" s="71">
        <v>-33</v>
      </c>
      <c r="F12" s="71">
        <v>-42.143351670000001</v>
      </c>
      <c r="G12" s="71">
        <v>-36.166472970000001</v>
      </c>
    </row>
    <row r="13" spans="1:7" s="81" customFormat="1" ht="15" customHeight="1">
      <c r="A13" s="76" t="s">
        <v>108</v>
      </c>
      <c r="B13" s="76" t="s">
        <v>109</v>
      </c>
      <c r="C13" s="80">
        <f t="shared" ref="C13" si="1">SUM(C7:C12)</f>
        <v>1570</v>
      </c>
      <c r="D13" s="80">
        <v>2369</v>
      </c>
      <c r="E13" s="80">
        <v>3645</v>
      </c>
      <c r="F13" s="80">
        <v>4885.3192546700011</v>
      </c>
      <c r="G13" s="80">
        <v>1191.8213949399992</v>
      </c>
    </row>
    <row r="14" spans="1:7" s="68" customFormat="1" ht="15" customHeight="1">
      <c r="A14" s="68" t="s">
        <v>328</v>
      </c>
      <c r="B14" s="68" t="s">
        <v>111</v>
      </c>
      <c r="C14" s="71">
        <v>-512</v>
      </c>
      <c r="D14" s="71">
        <v>-883</v>
      </c>
      <c r="E14" s="71">
        <v>-1574</v>
      </c>
      <c r="F14" s="71">
        <v>-2163.9244645499998</v>
      </c>
      <c r="G14" s="71">
        <v>-501.4099827</v>
      </c>
    </row>
    <row r="15" spans="1:7" s="81" customFormat="1" ht="15" customHeight="1">
      <c r="A15" s="76" t="s">
        <v>114</v>
      </c>
      <c r="B15" s="76" t="s">
        <v>115</v>
      </c>
      <c r="C15" s="80">
        <f>C13+C14+C10</f>
        <v>1058</v>
      </c>
      <c r="D15" s="80">
        <v>1486</v>
      </c>
      <c r="E15" s="80">
        <v>2071</v>
      </c>
      <c r="F15" s="80">
        <v>2721.3947901200013</v>
      </c>
      <c r="G15" s="80">
        <v>690.41141223999921</v>
      </c>
    </row>
    <row r="16" spans="1:7" s="82" customFormat="1" ht="14.25" customHeight="1">
      <c r="A16" s="45"/>
      <c r="B16" s="83"/>
    </row>
    <row r="17" spans="1:2" s="82" customFormat="1" ht="15" hidden="1" customHeight="1">
      <c r="A17" s="326"/>
      <c r="B17" s="326"/>
    </row>
    <row r="18" spans="1:2" s="82" customFormat="1" ht="15" hidden="1" customHeight="1">
      <c r="A18" s="326"/>
      <c r="B18" s="326"/>
    </row>
    <row r="19" spans="1:2" s="82" customFormat="1" ht="15" hidden="1" customHeight="1">
      <c r="A19" s="326"/>
      <c r="B19" s="326"/>
    </row>
    <row r="20" spans="1:2" s="82" customFormat="1" ht="20.25" hidden="1" customHeight="1">
      <c r="A20" s="326"/>
      <c r="B20" s="326"/>
    </row>
    <row r="21" spans="1:2" s="82" customFormat="1" ht="15" hidden="1" customHeight="1"/>
    <row r="22" spans="1:2" ht="15" hidden="1" customHeight="1">
      <c r="A22" s="91"/>
      <c r="B22" s="91"/>
    </row>
    <row r="23" spans="1:2" ht="15" hidden="1" customHeight="1"/>
    <row r="24" spans="1:2" ht="15" hidden="1" customHeight="1">
      <c r="A24" s="81"/>
      <c r="B24" s="81"/>
    </row>
    <row r="25" spans="1:2" ht="15" hidden="1" customHeight="1"/>
    <row r="26" spans="1:2" ht="15" hidden="1" customHeight="1">
      <c r="A26" s="81"/>
      <c r="B26" s="81"/>
    </row>
    <row r="27" spans="1:2" ht="15" hidden="1" customHeight="1"/>
    <row r="28" spans="1:2" ht="15" hidden="1" customHeight="1"/>
    <row r="29" spans="1:2" ht="15" hidden="1" customHeight="1"/>
    <row r="30" spans="1:2" ht="15" hidden="1" customHeight="1"/>
    <row r="31" spans="1:2" ht="15" hidden="1" customHeight="1"/>
    <row r="32" spans="1:2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</sheetData>
  <mergeCells count="2">
    <mergeCell ref="A17:A20"/>
    <mergeCell ref="B17:B20"/>
  </mergeCells>
  <phoneticPr fontId="8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33"/>
    <pageSetUpPr fitToPage="1"/>
  </sheetPr>
  <dimension ref="A1:CV23"/>
  <sheetViews>
    <sheetView showGridLines="0" zoomScaleNormal="100" workbookViewId="0">
      <pane xSplit="1" ySplit="1" topLeftCell="B2" activePane="bottomRight" state="frozen"/>
      <selection activeCell="CJ2" sqref="CJ2"/>
      <selection pane="topRight" activeCell="CJ2" sqref="CJ2"/>
      <selection pane="bottomLeft" activeCell="CJ2" sqref="CJ2"/>
      <selection pane="bottomRight"/>
    </sheetView>
  </sheetViews>
  <sheetFormatPr defaultColWidth="0" defaultRowHeight="0" customHeight="1" zeroHeight="1" outlineLevelRow="1"/>
  <cols>
    <col min="1" max="1" width="42.6328125" style="114" customWidth="1"/>
    <col min="2" max="2" width="60.54296875" style="114" hidden="1" customWidth="1"/>
    <col min="3" max="7" width="10.6328125" style="232" customWidth="1"/>
    <col min="8" max="8" width="10" style="114" customWidth="1"/>
    <col min="9" max="9" width="10.81640625" style="114" hidden="1" customWidth="1"/>
    <col min="10" max="10" width="10" style="114" hidden="1" customWidth="1"/>
    <col min="11" max="33" width="10.54296875" style="114" hidden="1" customWidth="1"/>
    <col min="34" max="94" width="10" style="114" hidden="1" customWidth="1"/>
    <col min="95" max="95" width="10.81640625" style="114" hidden="1" customWidth="1"/>
    <col min="96" max="96" width="10" style="114" hidden="1" customWidth="1"/>
    <col min="97" max="97" width="10.81640625" style="114" hidden="1" customWidth="1"/>
    <col min="98" max="98" width="10" style="114" hidden="1" customWidth="1"/>
    <col min="99" max="100" width="10.81640625" style="114" hidden="1" customWidth="1"/>
    <col min="101" max="16384" width="10" style="114" hidden="1"/>
  </cols>
  <sheetData>
    <row r="1" spans="1:7" s="100" customFormat="1" ht="30" customHeight="1" thickBot="1">
      <c r="A1" s="317" t="s">
        <v>350</v>
      </c>
      <c r="B1" s="190"/>
      <c r="C1" s="313">
        <v>44285</v>
      </c>
      <c r="D1" s="313">
        <v>44376</v>
      </c>
      <c r="E1" s="313">
        <v>44468</v>
      </c>
      <c r="F1" s="313">
        <v>44560</v>
      </c>
      <c r="G1" s="314">
        <v>44650</v>
      </c>
    </row>
    <row r="2" spans="1:7" s="21" customFormat="1" ht="15.75" customHeight="1">
      <c r="A2" s="21" t="s">
        <v>123</v>
      </c>
      <c r="B2" s="21" t="s">
        <v>124</v>
      </c>
      <c r="C2" s="227">
        <v>2622.4656035100002</v>
      </c>
      <c r="D2" s="227">
        <v>2425.2100584300001</v>
      </c>
      <c r="E2" s="227">
        <v>1950.80575598</v>
      </c>
      <c r="F2" s="227">
        <v>2541.1876953300002</v>
      </c>
      <c r="G2" s="227">
        <v>4637.9979111900002</v>
      </c>
    </row>
    <row r="3" spans="1:7" s="21" customFormat="1" ht="15" customHeight="1">
      <c r="A3" s="108" t="s">
        <v>304</v>
      </c>
      <c r="B3" s="108"/>
      <c r="C3" s="228">
        <v>38.588386739999997</v>
      </c>
      <c r="D3" s="228">
        <v>32.848986320000002</v>
      </c>
      <c r="E3" s="228">
        <v>37.187513160000002</v>
      </c>
      <c r="F3" s="228">
        <v>35.05296354</v>
      </c>
      <c r="G3" s="228">
        <v>37.805736320000001</v>
      </c>
    </row>
    <row r="4" spans="1:7" s="21" customFormat="1" ht="15" customHeight="1">
      <c r="A4" s="108" t="s">
        <v>344</v>
      </c>
      <c r="B4" s="108" t="s">
        <v>126</v>
      </c>
      <c r="C4" s="228">
        <v>140437.99699333002</v>
      </c>
      <c r="D4" s="228">
        <v>138275.19126254</v>
      </c>
      <c r="E4" s="228">
        <v>148553.10343101001</v>
      </c>
      <c r="F4" s="228">
        <v>157729.51808415996</v>
      </c>
      <c r="G4" s="228">
        <v>154296.28028101998</v>
      </c>
    </row>
    <row r="5" spans="1:7" s="124" customFormat="1" ht="15" customHeight="1" outlineLevel="1">
      <c r="A5" s="302" t="s">
        <v>305</v>
      </c>
      <c r="B5" s="118"/>
      <c r="C5" s="237">
        <v>37667.457501579993</v>
      </c>
      <c r="D5" s="237">
        <v>37445.506866779993</v>
      </c>
      <c r="E5" s="237">
        <v>39292.386210350007</v>
      </c>
      <c r="F5" s="237">
        <v>40912.855977089996</v>
      </c>
      <c r="G5" s="237">
        <v>39332.177015540008</v>
      </c>
    </row>
    <row r="6" spans="1:7" s="124" customFormat="1" ht="15" customHeight="1" outlineLevel="1">
      <c r="A6" s="302" t="s">
        <v>306</v>
      </c>
      <c r="B6" s="118"/>
      <c r="C6" s="237">
        <v>102629.06365575003</v>
      </c>
      <c r="D6" s="237">
        <v>100706.28654405</v>
      </c>
      <c r="E6" s="237">
        <v>109218.84366095002</v>
      </c>
      <c r="F6" s="237">
        <v>116744.28592726999</v>
      </c>
      <c r="G6" s="237">
        <v>114852.73900824998</v>
      </c>
    </row>
    <row r="7" spans="1:7" s="21" customFormat="1" ht="15" customHeight="1">
      <c r="A7" s="302" t="s">
        <v>345</v>
      </c>
      <c r="B7" s="118"/>
      <c r="C7" s="237">
        <v>141.47583599999999</v>
      </c>
      <c r="D7" s="237">
        <v>123.39785171</v>
      </c>
      <c r="E7" s="237">
        <v>41.873559710000002</v>
      </c>
      <c r="F7" s="237">
        <v>72.376179800000003</v>
      </c>
      <c r="G7" s="237">
        <v>111.36425723000001</v>
      </c>
    </row>
    <row r="8" spans="1:7" s="21" customFormat="1" ht="15" customHeight="1">
      <c r="A8" s="21" t="s">
        <v>311</v>
      </c>
      <c r="B8" s="21" t="s">
        <v>128</v>
      </c>
      <c r="C8" s="227">
        <v>204.87620604</v>
      </c>
      <c r="D8" s="227">
        <v>337.01920278</v>
      </c>
      <c r="E8" s="227">
        <v>237.62882526000001</v>
      </c>
      <c r="F8" s="227">
        <v>224.41669949999999</v>
      </c>
      <c r="G8" s="227">
        <v>229.41655850999999</v>
      </c>
    </row>
    <row r="9" spans="1:7" ht="15" customHeight="1">
      <c r="A9" s="21" t="s">
        <v>333</v>
      </c>
      <c r="B9" s="21" t="s">
        <v>130</v>
      </c>
      <c r="C9" s="227">
        <v>11.186724029986536</v>
      </c>
      <c r="D9" s="227">
        <v>11.208911799991213</v>
      </c>
      <c r="E9" s="227">
        <v>10.780074390026325</v>
      </c>
      <c r="F9" s="227">
        <v>235.56289457000375</v>
      </c>
      <c r="G9" s="227">
        <v>12.209917279984037</v>
      </c>
    </row>
    <row r="10" spans="1:7" s="21" customFormat="1" ht="20.25" customHeight="1">
      <c r="A10" s="110" t="s">
        <v>69</v>
      </c>
      <c r="B10" s="110" t="s">
        <v>70</v>
      </c>
      <c r="C10" s="236">
        <v>143315.11391364998</v>
      </c>
      <c r="D10" s="236">
        <v>141081.47842187001</v>
      </c>
      <c r="E10" s="236">
        <v>150789.50559980003</v>
      </c>
      <c r="F10" s="236">
        <v>160765.73833709996</v>
      </c>
      <c r="G10" s="236">
        <v>159213.71040431998</v>
      </c>
    </row>
    <row r="11" spans="1:7" s="21" customFormat="1" ht="15" customHeight="1">
      <c r="A11" s="21" t="s">
        <v>312</v>
      </c>
      <c r="B11" s="115" t="s">
        <v>132</v>
      </c>
      <c r="C11" s="227">
        <v>124400.67704092999</v>
      </c>
      <c r="D11" s="227">
        <v>122627.74678869999</v>
      </c>
      <c r="E11" s="227">
        <v>131162.21680282999</v>
      </c>
      <c r="F11" s="227">
        <v>139854.30123400001</v>
      </c>
      <c r="G11" s="227">
        <v>138445.44425063999</v>
      </c>
    </row>
    <row r="12" spans="1:7" s="21" customFormat="1" ht="15" customHeight="1">
      <c r="A12" s="21" t="s">
        <v>313</v>
      </c>
      <c r="B12" s="21" t="s">
        <v>134</v>
      </c>
      <c r="C12" s="227">
        <v>765.51492796000002</v>
      </c>
      <c r="D12" s="227">
        <v>977.14666499999998</v>
      </c>
      <c r="E12" s="227">
        <v>1294.79730971</v>
      </c>
      <c r="F12" s="227">
        <v>1432.4382618899999</v>
      </c>
      <c r="G12" s="227">
        <v>1709.00381214</v>
      </c>
    </row>
    <row r="13" spans="1:7" s="21" customFormat="1" ht="15" customHeight="1">
      <c r="A13" s="21" t="s">
        <v>314</v>
      </c>
      <c r="B13" s="21" t="s">
        <v>134</v>
      </c>
      <c r="C13" s="227">
        <v>422.22208784999998</v>
      </c>
      <c r="D13" s="227">
        <v>675.12106660999996</v>
      </c>
      <c r="E13" s="227">
        <v>1195.2688986799999</v>
      </c>
      <c r="F13" s="227">
        <v>1683.8390215899999</v>
      </c>
      <c r="G13" s="227">
        <v>474.82742510999998</v>
      </c>
    </row>
    <row r="14" spans="1:7" s="21" customFormat="1" ht="15" customHeight="1">
      <c r="A14" s="21" t="s">
        <v>315</v>
      </c>
      <c r="B14" s="21" t="s">
        <v>134</v>
      </c>
      <c r="C14" s="227">
        <v>976.01327901000002</v>
      </c>
      <c r="D14" s="227">
        <v>749.69013351000001</v>
      </c>
      <c r="E14" s="227">
        <v>515.61800221999999</v>
      </c>
      <c r="F14" s="227">
        <v>1061.7385517</v>
      </c>
      <c r="G14" s="227">
        <v>1142.7802172699999</v>
      </c>
    </row>
    <row r="15" spans="1:7" s="124" customFormat="1" ht="15" customHeight="1" outlineLevel="1">
      <c r="A15" s="21" t="s">
        <v>135</v>
      </c>
      <c r="B15" s="21" t="s">
        <v>72</v>
      </c>
      <c r="C15" s="104">
        <v>16750.686578379999</v>
      </c>
      <c r="D15" s="104">
        <v>16051.77376853</v>
      </c>
      <c r="E15" s="104">
        <v>16621.60458684</v>
      </c>
      <c r="F15" s="104">
        <v>16733.421268400001</v>
      </c>
      <c r="G15" s="104">
        <v>17441.654699639999</v>
      </c>
    </row>
    <row r="16" spans="1:7" s="124" customFormat="1" ht="15" customHeight="1" outlineLevel="1">
      <c r="A16" s="302" t="s">
        <v>307</v>
      </c>
      <c r="B16" s="118"/>
      <c r="C16" s="237">
        <v>14184.28108409</v>
      </c>
      <c r="D16" s="237">
        <v>14184.28108409</v>
      </c>
      <c r="E16" s="237">
        <v>14184.28108409</v>
      </c>
      <c r="F16" s="237">
        <v>14184.28108409</v>
      </c>
      <c r="G16" s="237">
        <v>14184.28108409</v>
      </c>
    </row>
    <row r="17" spans="1:7" s="124" customFormat="1" ht="15" customHeight="1" outlineLevel="1">
      <c r="A17" s="302" t="s">
        <v>308</v>
      </c>
      <c r="B17" s="118"/>
      <c r="C17" s="237">
        <v>2079.1674560900001</v>
      </c>
      <c r="D17" s="237">
        <v>803.87564397000006</v>
      </c>
      <c r="E17" s="237">
        <v>803.87564397000006</v>
      </c>
      <c r="F17" s="237">
        <v>803.87564397000006</v>
      </c>
      <c r="G17" s="237">
        <v>2588.0939596100002</v>
      </c>
    </row>
    <row r="18" spans="1:7" s="124" customFormat="1" ht="15" customHeight="1" outlineLevel="1">
      <c r="A18" s="302" t="s">
        <v>309</v>
      </c>
      <c r="B18" s="118"/>
      <c r="C18" s="237">
        <v>-52.381336589999997</v>
      </c>
      <c r="D18" s="237">
        <v>-38.88353549</v>
      </c>
      <c r="E18" s="237">
        <v>-54.063766340000001</v>
      </c>
      <c r="F18" s="237">
        <v>-38.953775299999997</v>
      </c>
      <c r="G18" s="237">
        <v>-21.131756299999999</v>
      </c>
    </row>
    <row r="19" spans="1:7" ht="15" customHeight="1">
      <c r="A19" s="302" t="s">
        <v>310</v>
      </c>
      <c r="B19" s="118"/>
      <c r="C19" s="237">
        <v>539.61937478999994</v>
      </c>
      <c r="D19" s="237">
        <v>1102.5005759599999</v>
      </c>
      <c r="E19" s="237">
        <v>1687.51162512</v>
      </c>
      <c r="F19" s="237">
        <v>1784.2183156399999</v>
      </c>
      <c r="G19" s="237">
        <v>690.41141224</v>
      </c>
    </row>
    <row r="20" spans="1:7" s="21" customFormat="1" ht="20.25" customHeight="1">
      <c r="A20" s="110" t="s">
        <v>140</v>
      </c>
      <c r="B20" s="110" t="s">
        <v>141</v>
      </c>
      <c r="C20" s="236">
        <v>143315.11391412999</v>
      </c>
      <c r="D20" s="236">
        <v>141081.47842234999</v>
      </c>
      <c r="E20" s="236">
        <v>150789.50560027998</v>
      </c>
      <c r="F20" s="236">
        <v>160765.73833758</v>
      </c>
      <c r="G20" s="236">
        <v>159213.71040479999</v>
      </c>
    </row>
    <row r="21" spans="1:7" ht="16.5" customHeight="1">
      <c r="A21" s="324" t="s">
        <v>354</v>
      </c>
      <c r="C21" s="231"/>
      <c r="D21" s="231"/>
      <c r="E21" s="231"/>
      <c r="F21" s="231"/>
      <c r="G21" s="231"/>
    </row>
    <row r="22" spans="1:7" ht="15" customHeight="1"/>
    <row r="23" spans="1:7" ht="15" customHeight="1"/>
  </sheetData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33"/>
  </sheetPr>
  <dimension ref="A1:AL57"/>
  <sheetViews>
    <sheetView showGridLines="0" zoomScaleNormal="100" workbookViewId="0">
      <pane xSplit="2" ySplit="1" topLeftCell="C2" activePane="bottomRight" state="frozen"/>
      <selection pane="topRight" activeCell="D1" sqref="D1"/>
      <selection pane="bottomLeft" activeCell="A5" sqref="A5"/>
      <selection pane="bottomRight" activeCell="G1" sqref="G1"/>
    </sheetView>
  </sheetViews>
  <sheetFormatPr defaultColWidth="0" defaultRowHeight="0" customHeight="1" zeroHeight="1"/>
  <cols>
    <col min="1" max="1" width="58.90625" style="146" customWidth="1"/>
    <col min="2" max="2" width="61.54296875" style="146" hidden="1" customWidth="1"/>
    <col min="3" max="7" width="9.6328125" style="136" customWidth="1"/>
    <col min="8" max="8" width="9.1796875" style="136" customWidth="1"/>
    <col min="9" max="16384" width="9.1796875" style="136" hidden="1"/>
  </cols>
  <sheetData>
    <row r="1" spans="1:38" ht="27.5" customHeight="1" thickBot="1">
      <c r="A1" s="315" t="s">
        <v>349</v>
      </c>
      <c r="B1" s="133"/>
      <c r="C1" s="313">
        <v>44285</v>
      </c>
      <c r="D1" s="313">
        <v>44376</v>
      </c>
      <c r="E1" s="313">
        <v>44468</v>
      </c>
      <c r="F1" s="313">
        <v>44560</v>
      </c>
      <c r="G1" s="314">
        <v>44650</v>
      </c>
    </row>
    <row r="2" spans="1:38" ht="13">
      <c r="A2" s="137" t="s">
        <v>145</v>
      </c>
      <c r="B2" s="137" t="s">
        <v>146</v>
      </c>
      <c r="C2" s="240"/>
      <c r="D2" s="240"/>
      <c r="E2" s="240"/>
      <c r="F2" s="240"/>
      <c r="G2" s="297"/>
      <c r="AL2" s="288">
        <v>43920</v>
      </c>
    </row>
    <row r="3" spans="1:38" s="5" customFormat="1" ht="12.5">
      <c r="A3" s="139" t="s">
        <v>147</v>
      </c>
      <c r="B3" s="139" t="s">
        <v>148</v>
      </c>
      <c r="C3" s="241">
        <v>140728</v>
      </c>
      <c r="D3" s="241">
        <v>138633.40943547999</v>
      </c>
      <c r="E3" s="241">
        <v>149050</v>
      </c>
      <c r="F3" s="241">
        <v>158271.71738698997</v>
      </c>
      <c r="G3" s="241">
        <v>154751.14766451</v>
      </c>
    </row>
    <row r="4" spans="1:38" s="5" customFormat="1" ht="12.5">
      <c r="A4" s="139" t="s">
        <v>149</v>
      </c>
      <c r="B4" s="139" t="s">
        <v>150</v>
      </c>
      <c r="C4" s="144">
        <v>-431</v>
      </c>
      <c r="D4" s="144">
        <v>-481.61602456000003</v>
      </c>
      <c r="E4" s="144">
        <v>-539</v>
      </c>
      <c r="F4" s="144">
        <v>-614.57548263000001</v>
      </c>
      <c r="G4" s="144">
        <v>-566.23164071999997</v>
      </c>
    </row>
    <row r="5" spans="1:38" s="5" customFormat="1" ht="12.5">
      <c r="A5" s="139" t="s">
        <v>151</v>
      </c>
      <c r="B5" s="139" t="s">
        <v>152</v>
      </c>
      <c r="C5" s="105">
        <f t="shared" ref="C5" si="0">C3+C4</f>
        <v>140297</v>
      </c>
      <c r="D5" s="105">
        <v>138151.79341091999</v>
      </c>
      <c r="E5" s="105">
        <v>148511</v>
      </c>
      <c r="F5" s="105">
        <v>157657.14190435997</v>
      </c>
      <c r="G5" s="105">
        <v>154184.91602378999</v>
      </c>
    </row>
    <row r="6" spans="1:38" ht="13">
      <c r="A6" s="152" t="s">
        <v>316</v>
      </c>
      <c r="B6" s="152" t="s">
        <v>156</v>
      </c>
      <c r="C6" s="244"/>
      <c r="D6" s="244"/>
      <c r="E6" s="244"/>
      <c r="F6" s="244"/>
      <c r="G6" s="244"/>
    </row>
    <row r="7" spans="1:38" ht="12" customHeight="1">
      <c r="A7" s="139" t="s">
        <v>157</v>
      </c>
      <c r="B7" s="139" t="s">
        <v>158</v>
      </c>
      <c r="C7" s="284">
        <v>37627.474999999999</v>
      </c>
      <c r="D7" s="284">
        <v>37597.423999999999</v>
      </c>
      <c r="E7" s="284">
        <v>46145</v>
      </c>
      <c r="F7" s="284">
        <v>50226.286</v>
      </c>
      <c r="G7" s="284">
        <v>49907.203999999998</v>
      </c>
    </row>
    <row r="8" spans="1:38" ht="12.5">
      <c r="A8" s="139" t="s">
        <v>159</v>
      </c>
      <c r="B8" s="139" t="s">
        <v>160</v>
      </c>
      <c r="C8" s="284">
        <v>102669.04700000001</v>
      </c>
      <c r="D8" s="284">
        <v>100554.368</v>
      </c>
      <c r="E8" s="284">
        <v>102366</v>
      </c>
      <c r="F8" s="284">
        <v>107430.857</v>
      </c>
      <c r="G8" s="284">
        <v>104277.713</v>
      </c>
    </row>
    <row r="9" spans="1:38" ht="12.75" customHeight="1">
      <c r="A9" s="152" t="s">
        <v>317</v>
      </c>
      <c r="B9" s="152" t="s">
        <v>162</v>
      </c>
      <c r="C9" s="246"/>
      <c r="D9" s="246"/>
      <c r="E9" s="246"/>
      <c r="F9" s="246"/>
      <c r="G9" s="246"/>
    </row>
    <row r="10" spans="1:38" ht="12.75" customHeight="1">
      <c r="A10" s="139" t="s">
        <v>163</v>
      </c>
      <c r="B10" s="139" t="s">
        <v>164</v>
      </c>
      <c r="C10" s="284">
        <v>37945.746351999995</v>
      </c>
      <c r="D10" s="284">
        <v>37774.880718999993</v>
      </c>
      <c r="E10" s="284">
        <v>39667.114529999999</v>
      </c>
      <c r="F10" s="284">
        <v>41350.991131379997</v>
      </c>
      <c r="G10" s="284">
        <v>39724.007565460008</v>
      </c>
    </row>
    <row r="11" spans="1:38" ht="12.75" customHeight="1">
      <c r="A11" s="139" t="s">
        <v>165</v>
      </c>
      <c r="B11" s="139" t="s">
        <v>166</v>
      </c>
      <c r="C11" s="284">
        <v>102782.20283998</v>
      </c>
      <c r="D11" s="284">
        <v>100858.52871648</v>
      </c>
      <c r="E11" s="284">
        <v>109383.58761216</v>
      </c>
      <c r="F11" s="284">
        <v>116920.72625560999</v>
      </c>
      <c r="G11" s="284">
        <v>115027.14009904998</v>
      </c>
    </row>
    <row r="12" spans="1:38" ht="12.75" customHeight="1">
      <c r="A12" s="152" t="s">
        <v>318</v>
      </c>
      <c r="B12" s="152" t="s">
        <v>168</v>
      </c>
      <c r="C12" s="247"/>
      <c r="D12" s="247"/>
      <c r="E12" s="247"/>
      <c r="F12" s="247"/>
      <c r="G12" s="247"/>
    </row>
    <row r="13" spans="1:38" ht="12.75" customHeight="1">
      <c r="A13" s="139" t="s">
        <v>169</v>
      </c>
      <c r="B13" s="139" t="s">
        <v>170</v>
      </c>
      <c r="C13" s="284">
        <v>9687.1890000000003</v>
      </c>
      <c r="D13" s="284">
        <v>10535.112999999999</v>
      </c>
      <c r="E13" s="284">
        <v>11605</v>
      </c>
      <c r="F13" s="284">
        <v>4881.5249999999996</v>
      </c>
      <c r="G13" s="284">
        <v>12586.329</v>
      </c>
    </row>
    <row r="14" spans="1:38" ht="12.75" customHeight="1">
      <c r="A14" s="139" t="s">
        <v>171</v>
      </c>
      <c r="B14" s="139" t="s">
        <v>172</v>
      </c>
      <c r="C14" s="284">
        <v>131040.761</v>
      </c>
      <c r="D14" s="284">
        <v>128098.296</v>
      </c>
      <c r="E14" s="284">
        <v>137445</v>
      </c>
      <c r="F14" s="284">
        <v>153390.193</v>
      </c>
      <c r="G14" s="284">
        <v>142164.81899999999</v>
      </c>
    </row>
    <row r="15" spans="1:38" ht="12.75" customHeight="1">
      <c r="A15" s="152" t="s">
        <v>335</v>
      </c>
      <c r="B15" s="152" t="s">
        <v>168</v>
      </c>
      <c r="C15" s="247"/>
      <c r="D15" s="247"/>
      <c r="E15" s="247"/>
      <c r="F15" s="247"/>
      <c r="G15" s="247"/>
    </row>
    <row r="16" spans="1:38" ht="12.75" customHeight="1">
      <c r="A16" s="139" t="s">
        <v>336</v>
      </c>
      <c r="B16" s="139" t="s">
        <v>170</v>
      </c>
      <c r="C16" s="284">
        <f>135138</f>
        <v>135138</v>
      </c>
      <c r="D16" s="284">
        <f>132885</f>
        <v>132885</v>
      </c>
      <c r="E16" s="284">
        <v>142984.60999999999</v>
      </c>
      <c r="F16" s="284">
        <v>151531.52900000001</v>
      </c>
      <c r="G16" s="284">
        <v>145045.14799999999</v>
      </c>
    </row>
    <row r="17" spans="1:29" ht="12.75" customHeight="1">
      <c r="A17" s="139" t="s">
        <v>337</v>
      </c>
      <c r="B17" s="139"/>
      <c r="C17" s="284">
        <f>5514+60</f>
        <v>5574</v>
      </c>
      <c r="D17" s="284">
        <v>5681</v>
      </c>
      <c r="E17" s="284">
        <v>5876.7520000000004</v>
      </c>
      <c r="F17" s="284">
        <v>6492.8789999999999</v>
      </c>
      <c r="G17" s="284">
        <v>9441.5010000000002</v>
      </c>
    </row>
    <row r="18" spans="1:29" ht="12.75" customHeight="1">
      <c r="A18" s="139" t="s">
        <v>338</v>
      </c>
      <c r="B18" s="139" t="s">
        <v>172</v>
      </c>
      <c r="C18" s="284">
        <f>16</f>
        <v>16</v>
      </c>
      <c r="D18" s="284">
        <v>67</v>
      </c>
      <c r="E18" s="284">
        <v>189.34100000000001</v>
      </c>
      <c r="F18" s="284">
        <v>247.31</v>
      </c>
      <c r="G18" s="284">
        <v>264.49900000000002</v>
      </c>
    </row>
    <row r="19" spans="1:29" ht="12.75" customHeight="1">
      <c r="A19" s="152" t="s">
        <v>339</v>
      </c>
      <c r="B19" s="152" t="s">
        <v>168</v>
      </c>
      <c r="C19" s="247"/>
      <c r="D19" s="247"/>
      <c r="E19" s="247"/>
      <c r="F19" s="247"/>
      <c r="G19" s="247"/>
    </row>
    <row r="20" spans="1:29" ht="12.75" customHeight="1">
      <c r="A20" s="139" t="s">
        <v>336</v>
      </c>
      <c r="B20" s="139" t="s">
        <v>170</v>
      </c>
      <c r="C20" s="284">
        <v>-315</v>
      </c>
      <c r="D20" s="284">
        <v>-323</v>
      </c>
      <c r="E20" s="284">
        <v>-325.637</v>
      </c>
      <c r="F20" s="284">
        <v>-353.52800000000002</v>
      </c>
      <c r="G20" s="284">
        <v>-353.71699999999998</v>
      </c>
    </row>
    <row r="21" spans="1:29" ht="12.75" customHeight="1">
      <c r="A21" s="139" t="s">
        <v>337</v>
      </c>
      <c r="B21" s="139"/>
      <c r="C21" s="284">
        <v>-114</v>
      </c>
      <c r="D21" s="284">
        <v>-129</v>
      </c>
      <c r="E21" s="284">
        <v>-128.21700000000001</v>
      </c>
      <c r="F21" s="284">
        <v>-134.27600000000001</v>
      </c>
      <c r="G21" s="284">
        <v>-59.762</v>
      </c>
    </row>
    <row r="22" spans="1:29" ht="12.75" customHeight="1">
      <c r="A22" s="139" t="s">
        <v>338</v>
      </c>
      <c r="B22" s="139" t="s">
        <v>172</v>
      </c>
      <c r="C22" s="284">
        <v>-2</v>
      </c>
      <c r="D22" s="284">
        <v>-30</v>
      </c>
      <c r="E22" s="284">
        <v>-85.617999999999995</v>
      </c>
      <c r="F22" s="284">
        <v>-126.771</v>
      </c>
      <c r="G22" s="284">
        <v>-152.75200000000001</v>
      </c>
    </row>
    <row r="23" spans="1:29" s="5" customFormat="1" ht="12.75" customHeight="1">
      <c r="A23" s="152" t="s">
        <v>189</v>
      </c>
      <c r="B23" s="152" t="s">
        <v>190</v>
      </c>
      <c r="C23" s="246"/>
      <c r="D23" s="246"/>
      <c r="E23" s="246"/>
      <c r="F23" s="246"/>
      <c r="G23" s="24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</row>
    <row r="24" spans="1:29" s="5" customFormat="1" ht="12.5">
      <c r="A24" s="139" t="s">
        <v>191</v>
      </c>
      <c r="B24" s="139" t="s">
        <v>192</v>
      </c>
      <c r="C24" s="283">
        <v>4.2750194020004293E-4</v>
      </c>
      <c r="D24" s="283">
        <v>0</v>
      </c>
      <c r="E24" s="283">
        <v>1.2999999999999999E-3</v>
      </c>
      <c r="F24" s="283">
        <v>1.2288992828985883E-3</v>
      </c>
      <c r="G24" s="283">
        <v>1.4434357394136389E-3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</row>
    <row r="25" spans="1:29" s="5" customFormat="1" ht="12.75" customHeight="1">
      <c r="A25" s="139" t="s">
        <v>193</v>
      </c>
      <c r="B25" s="21" t="s">
        <v>194</v>
      </c>
      <c r="C25" s="283">
        <v>0</v>
      </c>
      <c r="D25" s="283">
        <v>0</v>
      </c>
      <c r="E25" s="283">
        <v>1E-4</v>
      </c>
      <c r="F25" s="283">
        <v>1.2288992828985883E-3</v>
      </c>
      <c r="G25" s="283">
        <v>1.258409529372993E-3</v>
      </c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</row>
    <row r="26" spans="1:29" s="5" customFormat="1" ht="12.75" customHeight="1">
      <c r="A26" s="152" t="s">
        <v>346</v>
      </c>
      <c r="B26" s="152" t="s">
        <v>211</v>
      </c>
      <c r="C26" s="254"/>
      <c r="D26" s="254"/>
      <c r="E26" s="254"/>
      <c r="F26" s="254"/>
      <c r="G26" s="254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</row>
    <row r="27" spans="1:29" s="5" customFormat="1" ht="12.75" customHeight="1">
      <c r="A27" s="174" t="s">
        <v>212</v>
      </c>
      <c r="B27" s="139"/>
      <c r="C27" s="255">
        <v>0.30199999999999999</v>
      </c>
      <c r="D27" s="255">
        <v>0.28799999999999998</v>
      </c>
      <c r="E27" s="255">
        <v>0.254</v>
      </c>
      <c r="F27" s="255">
        <v>0.26150516291905307</v>
      </c>
      <c r="G27" s="255">
        <v>0.26393955838549193</v>
      </c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</row>
    <row r="28" spans="1:29" s="5" customFormat="1" ht="12.75" customHeight="1">
      <c r="A28" s="174" t="s">
        <v>214</v>
      </c>
      <c r="B28" s="177" t="s">
        <v>215</v>
      </c>
      <c r="C28" s="255">
        <v>0.14299999999999999</v>
      </c>
      <c r="D28" s="255">
        <v>0.153</v>
      </c>
      <c r="E28" s="255">
        <v>0.17299999999999999</v>
      </c>
      <c r="F28" s="255">
        <v>0.17852774848591682</v>
      </c>
      <c r="G28" s="255">
        <v>0.18538017162645853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</row>
    <row r="29" spans="1:29" s="5" customFormat="1" ht="12.75" customHeight="1">
      <c r="A29" s="139" t="s">
        <v>216</v>
      </c>
      <c r="B29" s="146"/>
      <c r="C29" s="258">
        <v>0.42499298205151947</v>
      </c>
      <c r="D29" s="258">
        <v>0.43341548981481659</v>
      </c>
      <c r="E29" s="258">
        <v>0.46500000000000002</v>
      </c>
      <c r="F29" s="258">
        <v>0.46745547797904408</v>
      </c>
      <c r="G29" s="258">
        <v>0.45530058577498467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</row>
    <row r="30" spans="1:29" s="5" customFormat="1" ht="12.75" customHeight="1">
      <c r="A30" s="139" t="s">
        <v>218</v>
      </c>
      <c r="B30" s="146"/>
      <c r="C30" s="258">
        <v>0.28255029134615028</v>
      </c>
      <c r="D30" s="258">
        <v>0.28286830899274351</v>
      </c>
      <c r="E30" s="258">
        <v>0.27700000000000002</v>
      </c>
      <c r="F30" s="258">
        <v>0.2658391287181795</v>
      </c>
      <c r="G30" s="258">
        <v>0.27838501520093356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</row>
    <row r="31" spans="1:29" s="5" customFormat="1" ht="12.75" customHeight="1">
      <c r="A31" s="139" t="s">
        <v>217</v>
      </c>
      <c r="B31" s="146"/>
      <c r="C31" s="258">
        <v>0.2418147377509885</v>
      </c>
      <c r="D31" s="258">
        <v>0.23239017235928403</v>
      </c>
      <c r="E31" s="258">
        <v>0.20300000000000001</v>
      </c>
      <c r="F31" s="258">
        <v>0.21995704758340895</v>
      </c>
      <c r="G31" s="258">
        <v>0.21364337581716755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</row>
    <row r="32" spans="1:29" s="5" customFormat="1" ht="12.75" customHeight="1">
      <c r="A32" s="139" t="s">
        <v>319</v>
      </c>
      <c r="B32" s="146"/>
      <c r="C32" s="258">
        <v>2.9591432623319276E-2</v>
      </c>
      <c r="D32" s="258">
        <v>2.9765167762400381E-2</v>
      </c>
      <c r="E32" s="258">
        <v>0.03</v>
      </c>
      <c r="F32" s="258">
        <v>2.2271283130237293E-2</v>
      </c>
      <c r="G32" s="258">
        <v>2.7460661580558453E-2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</row>
    <row r="33" spans="1:29" s="5" customFormat="1" ht="12.75" customHeight="1">
      <c r="A33" s="139" t="s">
        <v>220</v>
      </c>
      <c r="B33" s="146"/>
      <c r="C33" s="258">
        <v>2.1050556228022432E-2</v>
      </c>
      <c r="D33" s="258">
        <v>2.1560861070755472E-2</v>
      </c>
      <c r="E33" s="258">
        <v>2.5000000000000001E-2</v>
      </c>
      <c r="F33" s="258">
        <v>2.4477062589130193E-2</v>
      </c>
      <c r="G33" s="258">
        <v>4.3290596018647036E-3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</row>
    <row r="34" spans="1:29" s="5" customFormat="1" ht="12.75" customHeight="1">
      <c r="A34" s="174" t="s">
        <v>221</v>
      </c>
      <c r="B34" s="146"/>
      <c r="C34" s="255">
        <v>0.30599999999999999</v>
      </c>
      <c r="D34" s="255">
        <v>0.308</v>
      </c>
      <c r="E34" s="255">
        <v>0.32900000000000001</v>
      </c>
      <c r="F34" s="255">
        <v>0.33610198288712079</v>
      </c>
      <c r="G34" s="255">
        <v>0.33036794960450216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</row>
    <row r="35" spans="1:29" s="5" customFormat="1" ht="12.75" customHeight="1">
      <c r="A35" s="139" t="s">
        <v>222</v>
      </c>
      <c r="B35" s="146"/>
      <c r="C35" s="258">
        <v>0.49950812807840117</v>
      </c>
      <c r="D35" s="258">
        <v>0.48710941075920505</v>
      </c>
      <c r="E35" s="258">
        <v>0.41199999999999998</v>
      </c>
      <c r="F35" s="258">
        <v>0.41470344350376931</v>
      </c>
      <c r="G35" s="258">
        <v>0.38556627970094676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</row>
    <row r="36" spans="1:29" s="5" customFormat="1" ht="12.75" customHeight="1">
      <c r="A36" s="139" t="s">
        <v>223</v>
      </c>
      <c r="B36" s="146"/>
      <c r="C36" s="258">
        <v>0.11848723523485491</v>
      </c>
      <c r="D36" s="258">
        <v>0.11902854026080034</v>
      </c>
      <c r="E36" s="258">
        <v>0.127</v>
      </c>
      <c r="F36" s="258">
        <v>0.12621324526339131</v>
      </c>
      <c r="G36" s="258">
        <v>0.14162704239971957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</row>
    <row r="37" spans="1:29" s="5" customFormat="1" ht="12.75" customHeight="1">
      <c r="A37" s="139" t="s">
        <v>225</v>
      </c>
      <c r="B37" s="146"/>
      <c r="C37" s="258">
        <v>5.0764177421915545E-2</v>
      </c>
      <c r="D37" s="258">
        <v>5.3919861722074372E-2</v>
      </c>
      <c r="E37" s="258">
        <v>5.5E-2</v>
      </c>
      <c r="F37" s="258">
        <v>5.3351214110157287E-2</v>
      </c>
      <c r="G37" s="258">
        <v>5.113225740291176E-2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</row>
    <row r="38" spans="1:29" s="5" customFormat="1" ht="12.75" customHeight="1">
      <c r="A38" s="139" t="s">
        <v>320</v>
      </c>
      <c r="B38" s="146"/>
      <c r="C38" s="258">
        <v>3.673459060320107E-2</v>
      </c>
      <c r="D38" s="258">
        <v>3.6166365889876595E-2</v>
      </c>
      <c r="E38" s="258">
        <v>3.6999999999999998E-2</v>
      </c>
      <c r="F38" s="258">
        <v>3.9147268223120132E-2</v>
      </c>
      <c r="G38" s="258">
        <v>3.9622013168578787E-2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</row>
    <row r="39" spans="1:29" s="5" customFormat="1" ht="12.75" customHeight="1">
      <c r="A39" s="139" t="s">
        <v>224</v>
      </c>
      <c r="B39" s="146"/>
      <c r="C39" s="258">
        <v>3.204904117886085E-2</v>
      </c>
      <c r="D39" s="258">
        <v>3.2831660718646412E-2</v>
      </c>
      <c r="E39" s="258">
        <v>3.4000000000000002E-2</v>
      </c>
      <c r="F39" s="258">
        <v>3.1079537740025601E-2</v>
      </c>
      <c r="G39" s="258">
        <v>4.6751859382609465E-2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</row>
    <row r="40" spans="1:29" s="5" customFormat="1" ht="12.75" customHeight="1">
      <c r="A40" s="139" t="s">
        <v>227</v>
      </c>
      <c r="B40" s="146"/>
      <c r="C40" s="258">
        <v>2.6813583649650884E-2</v>
      </c>
      <c r="D40" s="258">
        <v>2.6696961246595631E-2</v>
      </c>
      <c r="E40" s="258">
        <v>2.7E-2</v>
      </c>
      <c r="F40" s="258">
        <v>2.8231003763602026E-2</v>
      </c>
      <c r="G40" s="258">
        <v>2.6684416833326546E-2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</row>
    <row r="41" spans="1:29" s="5" customFormat="1" ht="12.75" customHeight="1">
      <c r="A41" s="139" t="s">
        <v>230</v>
      </c>
      <c r="B41" s="146"/>
      <c r="C41" s="258">
        <v>2.643177936265987E-2</v>
      </c>
      <c r="D41" s="258">
        <v>2.7254224664572221E-2</v>
      </c>
      <c r="E41" s="258">
        <v>3.2000000000000001E-2</v>
      </c>
      <c r="F41" s="258">
        <v>3.0850722652734485E-2</v>
      </c>
      <c r="G41" s="258">
        <v>2.9778172813517925E-2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</row>
    <row r="42" spans="1:29" s="5" customFormat="1" ht="12.75" customHeight="1">
      <c r="A42" s="139" t="s">
        <v>220</v>
      </c>
      <c r="B42" s="146"/>
      <c r="C42" s="258">
        <v>0.20921146447045572</v>
      </c>
      <c r="D42" s="258">
        <v>0.21699297473822932</v>
      </c>
      <c r="E42" s="258">
        <v>0.27500000000000002</v>
      </c>
      <c r="F42" s="258">
        <v>0.27642356474319968</v>
      </c>
      <c r="G42" s="258">
        <v>0.2788379582983892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</row>
    <row r="43" spans="1:29" s="5" customFormat="1" ht="12.75" customHeight="1">
      <c r="A43" s="174" t="s">
        <v>231</v>
      </c>
      <c r="B43" s="146"/>
      <c r="C43" s="255">
        <v>0.249</v>
      </c>
      <c r="D43" s="255">
        <v>0.252</v>
      </c>
      <c r="E43" s="255">
        <v>0.24399999999999999</v>
      </c>
      <c r="F43" s="255">
        <v>0.22386510570790935</v>
      </c>
      <c r="G43" s="255">
        <v>0.22031232038354739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</row>
    <row r="44" spans="1:29" s="5" customFormat="1" ht="12.75" customHeight="1">
      <c r="A44" s="139" t="s">
        <v>232</v>
      </c>
      <c r="B44" s="146"/>
      <c r="C44" s="258">
        <v>0.93382977151849722</v>
      </c>
      <c r="D44" s="258">
        <v>0.92681341788121308</v>
      </c>
      <c r="E44" s="258">
        <v>0.877</v>
      </c>
      <c r="F44" s="258">
        <v>0.9111756264501224</v>
      </c>
      <c r="G44" s="258">
        <v>0.86494841564256808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</row>
    <row r="45" spans="1:29" s="5" customFormat="1" ht="12.75" customHeight="1">
      <c r="A45" s="139" t="s">
        <v>233</v>
      </c>
      <c r="B45" s="146"/>
      <c r="C45" s="258">
        <v>1.8786881910407192E-2</v>
      </c>
      <c r="D45" s="258">
        <v>1.9348228918932935E-2</v>
      </c>
      <c r="E45" s="258">
        <v>0.02</v>
      </c>
      <c r="F45" s="258">
        <v>2.1384624499545753E-2</v>
      </c>
      <c r="G45" s="258">
        <v>2.0897985354766647E-2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</row>
    <row r="46" spans="1:29" s="5" customFormat="1" ht="12.75" customHeight="1">
      <c r="A46" s="181" t="s">
        <v>321</v>
      </c>
      <c r="B46" s="146"/>
      <c r="C46" s="258">
        <v>1.2896346837335891E-2</v>
      </c>
      <c r="D46" s="258">
        <v>1.2818058679191979E-2</v>
      </c>
      <c r="E46" s="258">
        <v>1.2E-2</v>
      </c>
      <c r="F46" s="258">
        <v>1.3068960247923565E-2</v>
      </c>
      <c r="G46" s="258">
        <v>1.3039247264084166E-2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</row>
    <row r="47" spans="1:29" s="5" customFormat="1" ht="12.75" customHeight="1">
      <c r="A47" s="181" t="s">
        <v>234</v>
      </c>
      <c r="B47" s="146"/>
      <c r="C47" s="258">
        <v>1.2E-2</v>
      </c>
      <c r="D47" s="258">
        <v>3.1300000000000001E-2</v>
      </c>
      <c r="E47" s="258">
        <v>5.7000000000000002E-2</v>
      </c>
      <c r="F47" s="258">
        <v>1.4831418076902693E-2</v>
      </c>
      <c r="G47" s="258">
        <v>6.0553135869324551E-2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</row>
    <row r="48" spans="1:29" s="5" customFormat="1" ht="12.75" customHeight="1" thickBot="1">
      <c r="A48" s="182" t="s">
        <v>220</v>
      </c>
      <c r="B48" s="146"/>
      <c r="C48" s="259">
        <v>2.1999999999999999E-2</v>
      </c>
      <c r="D48" s="259">
        <v>2.8000000000000001E-2</v>
      </c>
      <c r="E48" s="259">
        <v>3.4000000000000002E-2</v>
      </c>
      <c r="F48" s="259">
        <v>3.953937072550557E-2</v>
      </c>
      <c r="G48" s="259">
        <v>4.0561215869256519E-2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</row>
    <row r="49" spans="1:29" s="5" customFormat="1" ht="12.75" customHeight="1">
      <c r="A49" s="325" t="s">
        <v>355</v>
      </c>
      <c r="B49" s="146"/>
      <c r="C49" s="277"/>
      <c r="D49" s="136"/>
      <c r="E49" s="136"/>
      <c r="F49" s="136"/>
      <c r="G49" s="277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</row>
    <row r="50" spans="1:29" s="5" customFormat="1" ht="12.75" customHeight="1">
      <c r="A50" s="146"/>
      <c r="B50" s="146"/>
      <c r="C50" s="277"/>
      <c r="D50" s="136"/>
      <c r="E50" s="136"/>
      <c r="F50" s="136"/>
      <c r="G50" s="277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</row>
    <row r="51" spans="1:29" s="5" customFormat="1" ht="12.75" customHeight="1">
      <c r="A51" s="146"/>
      <c r="B51" s="146"/>
      <c r="C51" s="277"/>
      <c r="D51" s="136"/>
      <c r="E51" s="136"/>
      <c r="F51" s="136"/>
      <c r="G51" s="277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</row>
    <row r="52" spans="1:29" s="5" customFormat="1" ht="12.75" customHeight="1">
      <c r="A52" s="146"/>
      <c r="B52" s="146"/>
      <c r="C52" s="277"/>
      <c r="D52" s="136"/>
      <c r="E52" s="136"/>
      <c r="F52" s="136"/>
      <c r="G52" s="277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</row>
    <row r="53" spans="1:29" ht="0" hidden="1" customHeight="1">
      <c r="C53" s="277">
        <v>1.0498710544316909E-3</v>
      </c>
      <c r="G53" s="277">
        <v>1.0498710544316909E-3</v>
      </c>
    </row>
    <row r="54" spans="1:29" ht="0" hidden="1" customHeight="1">
      <c r="C54" s="277">
        <v>8.622797922594607E-4</v>
      </c>
      <c r="G54" s="277">
        <v>8.622797922594607E-4</v>
      </c>
    </row>
    <row r="55" spans="1:29" ht="0" hidden="1" customHeight="1">
      <c r="C55" s="277">
        <v>7.9260183476297335E-4</v>
      </c>
      <c r="G55" s="277">
        <v>7.9260183476297335E-4</v>
      </c>
    </row>
    <row r="56" spans="1:29" ht="0" hidden="1" customHeight="1">
      <c r="C56" s="277">
        <v>2.8503162567636552E-4</v>
      </c>
      <c r="G56" s="277">
        <v>2.8503162567636552E-4</v>
      </c>
    </row>
    <row r="57" spans="1:29" ht="0" hidden="1" customHeight="1">
      <c r="C57" s="277">
        <v>2.7172023367846527E-5</v>
      </c>
      <c r="G57" s="277">
        <v>2.7172023367846527E-5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33"/>
  </sheetPr>
  <dimension ref="A1:CA18"/>
  <sheetViews>
    <sheetView showGridLines="0" zoomScaleNormal="100" workbookViewId="0">
      <pane xSplit="3" ySplit="1" topLeftCell="D2" activePane="bottomRight" state="frozen"/>
      <selection activeCell="CJ2" sqref="CJ2"/>
      <selection pane="topRight" activeCell="CJ2" sqref="CJ2"/>
      <selection pane="bottomLeft" activeCell="CJ2" sqref="CJ2"/>
      <selection pane="bottomRight" activeCell="B1" sqref="B1"/>
    </sheetView>
  </sheetViews>
  <sheetFormatPr defaultColWidth="0" defaultRowHeight="0" customHeight="1" zeroHeight="1"/>
  <cols>
    <col min="1" max="1" width="1" style="184" customWidth="1"/>
    <col min="2" max="2" width="47.54296875" style="217" customWidth="1"/>
    <col min="3" max="3" width="38.54296875" style="217" hidden="1" customWidth="1"/>
    <col min="4" max="4" width="11.54296875" style="217" hidden="1" customWidth="1"/>
    <col min="5" max="5" width="11.54296875" style="217" customWidth="1"/>
    <col min="6" max="6" width="2.54296875" style="217" customWidth="1"/>
    <col min="7" max="52" width="10" style="217" hidden="1" customWidth="1"/>
    <col min="53" max="53" width="2.54296875" style="217" hidden="1" customWidth="1"/>
    <col min="54" max="54" width="12.453125" style="217" hidden="1" customWidth="1"/>
    <col min="55" max="16384" width="9.1796875" style="217" hidden="1"/>
  </cols>
  <sheetData>
    <row r="1" spans="1:79" s="193" customFormat="1" ht="35.5" customHeight="1">
      <c r="A1" s="187"/>
      <c r="B1" s="316" t="s">
        <v>348</v>
      </c>
      <c r="C1" s="189" t="s">
        <v>237</v>
      </c>
      <c r="D1" s="13">
        <v>44195</v>
      </c>
      <c r="E1" s="14">
        <v>44560</v>
      </c>
    </row>
    <row r="2" spans="1:79" s="184" customFormat="1" ht="18.75" customHeight="1">
      <c r="B2" s="21" t="s">
        <v>242</v>
      </c>
      <c r="C2" s="21" t="s">
        <v>68</v>
      </c>
      <c r="D2" s="194">
        <v>1790</v>
      </c>
      <c r="E2" s="194">
        <v>2721</v>
      </c>
      <c r="CA2" s="287"/>
    </row>
    <row r="3" spans="1:79" s="184" customFormat="1" ht="18.75" customHeight="1">
      <c r="B3" s="21" t="s">
        <v>243</v>
      </c>
      <c r="C3" s="21" t="s">
        <v>244</v>
      </c>
      <c r="D3" s="194">
        <v>0</v>
      </c>
      <c r="E3" s="194">
        <v>-381</v>
      </c>
    </row>
    <row r="4" spans="1:79" s="184" customFormat="1" ht="18.75" customHeight="1">
      <c r="B4" s="21" t="s">
        <v>245</v>
      </c>
      <c r="C4" s="195" t="s">
        <v>246</v>
      </c>
      <c r="D4" s="194">
        <v>0</v>
      </c>
      <c r="E4" s="194">
        <v>0</v>
      </c>
    </row>
    <row r="5" spans="1:79" s="184" customFormat="1" ht="18.75" customHeight="1" thickBot="1">
      <c r="B5" s="21" t="s">
        <v>247</v>
      </c>
      <c r="C5" s="21" t="s">
        <v>248</v>
      </c>
      <c r="D5" s="194">
        <f>-ROUND(D2*5%,0)</f>
        <v>-90</v>
      </c>
      <c r="E5" s="194">
        <v>-117</v>
      </c>
    </row>
    <row r="6" spans="1:79" s="184" customFormat="1" ht="18.75" customHeight="1">
      <c r="B6" s="196" t="s">
        <v>249</v>
      </c>
      <c r="C6" s="196" t="s">
        <v>250</v>
      </c>
      <c r="D6" s="197">
        <f>SUM(D2:D5)</f>
        <v>1700</v>
      </c>
      <c r="E6" s="307">
        <v>2223</v>
      </c>
    </row>
    <row r="7" spans="1:79" s="198" customFormat="1" ht="15" customHeight="1">
      <c r="B7" s="21" t="s">
        <v>251</v>
      </c>
      <c r="C7" s="21" t="s">
        <v>252</v>
      </c>
      <c r="D7" s="194">
        <f>ROUND(D6*0.25,0)</f>
        <v>425</v>
      </c>
      <c r="E7" s="194">
        <v>556</v>
      </c>
      <c r="F7" s="199"/>
      <c r="G7" s="199"/>
      <c r="H7" s="199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</row>
    <row r="8" spans="1:79" s="198" customFormat="1" ht="15" customHeight="1" thickBot="1">
      <c r="B8" s="21" t="s">
        <v>253</v>
      </c>
      <c r="C8" s="21" t="s">
        <v>254</v>
      </c>
      <c r="D8" s="194">
        <f>ROUND(D6*0.75,0)</f>
        <v>1275</v>
      </c>
      <c r="E8" s="194">
        <v>1667</v>
      </c>
      <c r="F8" s="199"/>
      <c r="G8" s="199"/>
      <c r="H8" s="199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</row>
    <row r="9" spans="1:79" s="198" customFormat="1" ht="15.75" customHeight="1">
      <c r="B9" s="196" t="s">
        <v>255</v>
      </c>
      <c r="C9" s="196" t="s">
        <v>256</v>
      </c>
      <c r="D9" s="202">
        <f t="shared" ref="D9" si="0">(D7+D8)/D6</f>
        <v>1</v>
      </c>
      <c r="E9" s="308">
        <v>1</v>
      </c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4"/>
      <c r="AJ9" s="204"/>
      <c r="AK9" s="205"/>
      <c r="AL9" s="206"/>
      <c r="AM9" s="204"/>
      <c r="AN9" s="204"/>
      <c r="AO9" s="205"/>
      <c r="AP9" s="206"/>
      <c r="AQ9" s="204"/>
      <c r="AR9" s="204"/>
      <c r="AS9" s="205"/>
      <c r="AT9" s="204"/>
      <c r="AU9" s="204"/>
      <c r="AV9" s="204"/>
      <c r="AW9" s="205"/>
      <c r="AX9" s="204"/>
      <c r="AY9" s="204"/>
      <c r="AZ9" s="204"/>
    </row>
    <row r="10" spans="1:79" s="198" customFormat="1" ht="15.75" customHeight="1">
      <c r="B10" s="207" t="s">
        <v>257</v>
      </c>
      <c r="C10" s="208" t="s">
        <v>258</v>
      </c>
      <c r="D10" s="209">
        <f t="shared" ref="D10" si="1">D12+D11</f>
        <v>0</v>
      </c>
      <c r="E10" s="209">
        <v>0</v>
      </c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</row>
    <row r="11" spans="1:79" s="198" customFormat="1" ht="15.75" customHeight="1">
      <c r="B11" s="21" t="s">
        <v>259</v>
      </c>
      <c r="C11" s="21" t="s">
        <v>260</v>
      </c>
      <c r="D11" s="194">
        <v>0</v>
      </c>
      <c r="E11" s="194">
        <v>0</v>
      </c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</row>
    <row r="12" spans="1:79" s="198" customFormat="1" ht="15.75" customHeight="1" thickBot="1">
      <c r="B12" s="210" t="s">
        <v>261</v>
      </c>
      <c r="C12" s="211" t="s">
        <v>262</v>
      </c>
      <c r="D12" s="194">
        <v>0</v>
      </c>
      <c r="E12" s="194">
        <v>0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</row>
    <row r="13" spans="1:79" s="198" customFormat="1" ht="15.75" customHeight="1">
      <c r="B13" s="196" t="s">
        <v>263</v>
      </c>
      <c r="C13" s="212" t="s">
        <v>264</v>
      </c>
      <c r="D13" s="202">
        <f t="shared" ref="D13" si="2">(D10+D8+D7)/D6</f>
        <v>1</v>
      </c>
      <c r="E13" s="308">
        <v>1</v>
      </c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</row>
    <row r="14" spans="1:79" s="198" customFormat="1" ht="15" customHeight="1">
      <c r="D14" s="221"/>
      <c r="E14" s="221"/>
      <c r="F14" s="199"/>
      <c r="G14" s="199"/>
      <c r="H14" s="199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</row>
    <row r="15" spans="1:79" s="215" customFormat="1" ht="15" hidden="1" customHeight="1">
      <c r="A15" s="198"/>
      <c r="B15" s="207"/>
      <c r="C15" s="213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</row>
    <row r="16" spans="1:79" s="215" customFormat="1" ht="15" hidden="1" customHeight="1">
      <c r="A16" s="198"/>
      <c r="B16" s="207"/>
      <c r="C16" s="207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</row>
    <row r="17" spans="1:52" s="215" customFormat="1" ht="12.75" hidden="1" customHeight="1">
      <c r="A17" s="198"/>
      <c r="B17" s="327"/>
      <c r="C17" s="327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</row>
    <row r="18" spans="1:52" s="184" customFormat="1" ht="17.25" hidden="1" customHeight="1"/>
  </sheetData>
  <mergeCells count="1">
    <mergeCell ref="B17:C1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1625-5DFD-4E0D-AEEA-A383F213B197}">
  <sheetPr>
    <tabColor theme="0" tint="-0.14999847407452621"/>
  </sheetPr>
  <dimension ref="A1:B17"/>
  <sheetViews>
    <sheetView showGridLines="0" showRowColHeaders="0" workbookViewId="0">
      <selection activeCell="B6" sqref="B6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322</v>
      </c>
    </row>
    <row r="5" spans="1:2" ht="20">
      <c r="A5" s="1"/>
      <c r="B5" s="295"/>
    </row>
    <row r="6" spans="1:2" ht="20">
      <c r="A6" s="1"/>
      <c r="B6" s="296" t="s">
        <v>298</v>
      </c>
    </row>
    <row r="7" spans="1:2" ht="20">
      <c r="A7" s="1"/>
      <c r="B7" s="296"/>
    </row>
    <row r="8" spans="1:2" ht="20">
      <c r="A8" s="1"/>
      <c r="B8" s="296" t="s">
        <v>299</v>
      </c>
    </row>
    <row r="9" spans="1:2" ht="20">
      <c r="A9" s="1"/>
      <c r="B9" s="296"/>
    </row>
    <row r="10" spans="1:2" ht="20">
      <c r="A10" s="1"/>
      <c r="B10" s="296" t="s">
        <v>300</v>
      </c>
    </row>
    <row r="11" spans="1:2" ht="20">
      <c r="A11" s="1"/>
      <c r="B11" s="296"/>
    </row>
    <row r="12" spans="1:2" ht="20">
      <c r="A12" s="1"/>
      <c r="B12" s="296" t="s">
        <v>301</v>
      </c>
    </row>
    <row r="13" spans="1:2" ht="20">
      <c r="A13" s="1"/>
      <c r="B13" s="296"/>
    </row>
    <row r="14" spans="1:2" ht="20">
      <c r="A14" s="1"/>
      <c r="B14" s="296" t="s">
        <v>302</v>
      </c>
    </row>
    <row r="15" spans="1:2" ht="20">
      <c r="A15" s="1"/>
      <c r="B15" s="4"/>
    </row>
    <row r="16" spans="1:2" ht="9" customHeight="1">
      <c r="A16" s="1"/>
    </row>
    <row r="17" ht="20"/>
  </sheetData>
  <hyperlinks>
    <hyperlink ref="B6" location="'Indicadores_2009-2024'!A1" display="1 - Indicadores" xr:uid="{A8DC8BC5-5582-4432-96AE-A59116D0E1BD}"/>
    <hyperlink ref="B8" location="'DRE_2009-2024'!A1" display="2 - Demonstração do Resultado_2009-2024" xr:uid="{D745E704-7A5C-4D85-BAE8-0F5F0C0EBFA9}"/>
    <hyperlink ref="B10" location="'BP_2009-2024'!A1" display="3 - Balanço Patrimonial_2009-2024" xr:uid="{E7B9E199-01BE-4EED-A182-50223242D22C}"/>
    <hyperlink ref="B12" location="'Carteira de Crédito e Repasses'!A1" display="5 - Carteira de Crédito e Repasses Interfinanceiros" xr:uid="{E9F385FA-2233-4E31-B1BD-5F088F9ADE95}"/>
    <hyperlink ref="B14" location="'Remuneração Acionista'!A1" display="5 - Remuneração Acionista" xr:uid="{CE21CD13-7AF5-4089-897D-8CC35AAC47A6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C211-D6E2-4A15-9AAD-4E7F66EAB103}">
  <sheetPr>
    <tabColor theme="0" tint="-0.14999847407452621"/>
  </sheetPr>
  <dimension ref="A1:CR53"/>
  <sheetViews>
    <sheetView showGridLines="0" zoomScaleNormal="100" workbookViewId="0">
      <pane xSplit="3" ySplit="3" topLeftCell="CM5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34" width="11.54296875" style="18" hidden="1" customWidth="1"/>
    <col min="35" max="60" width="11.54296875" style="18" customWidth="1"/>
    <col min="61" max="70" width="10.453125" style="5" customWidth="1"/>
    <col min="71" max="74" width="11.1796875" style="5" customWidth="1"/>
    <col min="75" max="75" width="14.81640625" style="267" customWidth="1"/>
    <col min="76" max="78" width="14.81640625" style="18" customWidth="1"/>
    <col min="79" max="79" width="14.81640625" style="267" customWidth="1"/>
    <col min="80" max="81" width="14.81640625" style="223" customWidth="1"/>
    <col min="82" max="82" width="13.1796875" style="223" customWidth="1"/>
    <col min="83" max="84" width="14.81640625" style="267" customWidth="1"/>
    <col min="85" max="86" width="14.81640625" style="18" customWidth="1"/>
    <col min="87" max="88" width="14.81640625" style="267" customWidth="1"/>
    <col min="89" max="95" width="13.453125" style="18" customWidth="1"/>
    <col min="96" max="96" width="9.1796875" style="136" customWidth="1"/>
    <col min="97" max="16384" width="9.1796875" style="136" hidden="1"/>
  </cols>
  <sheetData>
    <row r="1" spans="1:95" ht="66" customHeight="1"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8" t="s">
        <v>6</v>
      </c>
      <c r="AW1" s="7"/>
      <c r="AX1" s="7"/>
      <c r="AY1" s="7"/>
      <c r="AZ1" s="7"/>
      <c r="BA1" s="7"/>
      <c r="BB1" s="9"/>
      <c r="BC1" s="7"/>
      <c r="BD1" s="7"/>
      <c r="BE1" s="7"/>
      <c r="BF1" s="7"/>
      <c r="BG1" s="7"/>
      <c r="BH1" s="7"/>
      <c r="BI1" s="7"/>
      <c r="BJ1" s="7"/>
      <c r="BK1" s="7"/>
      <c r="BL1" s="7"/>
      <c r="BM1" s="10"/>
      <c r="BN1" s="10"/>
      <c r="BO1" s="10"/>
      <c r="BQ1" s="11"/>
      <c r="BR1" s="10"/>
      <c r="BS1" s="10"/>
      <c r="BT1" s="10"/>
      <c r="BV1" s="12"/>
      <c r="BW1" s="265"/>
      <c r="BX1" s="5"/>
      <c r="BY1" s="5"/>
      <c r="BZ1" s="5"/>
      <c r="CA1" s="265"/>
      <c r="CD1" s="12"/>
      <c r="CE1" s="12"/>
      <c r="CF1" s="12"/>
      <c r="CG1" s="294"/>
      <c r="CH1" s="294"/>
      <c r="CI1" s="12"/>
      <c r="CJ1" s="12"/>
      <c r="CK1" s="12"/>
      <c r="CL1" s="12"/>
      <c r="CM1" s="12"/>
      <c r="CN1" s="12"/>
      <c r="CO1" s="12"/>
      <c r="CP1" s="12"/>
      <c r="CQ1" s="12" t="s">
        <v>7</v>
      </c>
    </row>
    <row r="2" spans="1:95" ht="15" customHeight="1">
      <c r="B2" s="328" t="s">
        <v>8</v>
      </c>
      <c r="C2" s="328" t="s">
        <v>9</v>
      </c>
      <c r="D2" s="13" t="s">
        <v>10</v>
      </c>
      <c r="E2" s="14" t="s">
        <v>11</v>
      </c>
      <c r="F2" s="15" t="s">
        <v>12</v>
      </c>
      <c r="G2" s="16">
        <v>2002</v>
      </c>
      <c r="H2" s="13" t="s">
        <v>13</v>
      </c>
      <c r="I2" s="14" t="s">
        <v>14</v>
      </c>
      <c r="J2" s="15" t="s">
        <v>15</v>
      </c>
      <c r="K2" s="16">
        <v>2003</v>
      </c>
      <c r="L2" s="13" t="s">
        <v>16</v>
      </c>
      <c r="M2" s="14" t="s">
        <v>17</v>
      </c>
      <c r="N2" s="15" t="s">
        <v>18</v>
      </c>
      <c r="O2" s="16">
        <v>2004</v>
      </c>
      <c r="P2" s="13" t="s">
        <v>19</v>
      </c>
      <c r="Q2" s="14" t="s">
        <v>20</v>
      </c>
      <c r="R2" s="15" t="s">
        <v>21</v>
      </c>
      <c r="S2" s="16">
        <v>2005</v>
      </c>
      <c r="T2" s="13" t="s">
        <v>22</v>
      </c>
      <c r="U2" s="14" t="s">
        <v>23</v>
      </c>
      <c r="V2" s="15" t="s">
        <v>24</v>
      </c>
      <c r="W2" s="16">
        <v>2006</v>
      </c>
      <c r="X2" s="13" t="s">
        <v>25</v>
      </c>
      <c r="Y2" s="14" t="s">
        <v>26</v>
      </c>
      <c r="Z2" s="15" t="s">
        <v>27</v>
      </c>
      <c r="AA2" s="16">
        <v>2007</v>
      </c>
      <c r="AB2" s="13" t="s">
        <v>28</v>
      </c>
      <c r="AC2" s="14" t="s">
        <v>29</v>
      </c>
      <c r="AD2" s="15" t="s">
        <v>30</v>
      </c>
      <c r="AE2" s="16">
        <v>2008</v>
      </c>
      <c r="AF2" s="13" t="s">
        <v>31</v>
      </c>
      <c r="AG2" s="14" t="s">
        <v>32</v>
      </c>
      <c r="AH2" s="15" t="s">
        <v>33</v>
      </c>
      <c r="AI2" s="16">
        <v>2009</v>
      </c>
      <c r="AJ2" s="13" t="s">
        <v>34</v>
      </c>
      <c r="AK2" s="14" t="s">
        <v>35</v>
      </c>
      <c r="AL2" s="15" t="s">
        <v>36</v>
      </c>
      <c r="AM2" s="16">
        <v>2010</v>
      </c>
      <c r="AN2" s="13" t="s">
        <v>37</v>
      </c>
      <c r="AO2" s="14" t="s">
        <v>38</v>
      </c>
      <c r="AP2" s="15" t="s">
        <v>39</v>
      </c>
      <c r="AQ2" s="16">
        <v>2011</v>
      </c>
      <c r="AR2" s="13" t="s">
        <v>40</v>
      </c>
      <c r="AS2" s="14" t="s">
        <v>41</v>
      </c>
      <c r="AT2" s="15" t="s">
        <v>42</v>
      </c>
      <c r="AU2" s="16">
        <v>2012</v>
      </c>
      <c r="AV2" s="13" t="s">
        <v>43</v>
      </c>
      <c r="AW2" s="14" t="s">
        <v>44</v>
      </c>
      <c r="AX2" s="15" t="s">
        <v>45</v>
      </c>
      <c r="AY2" s="16">
        <v>2013</v>
      </c>
      <c r="AZ2" s="13" t="s">
        <v>46</v>
      </c>
      <c r="BA2" s="14" t="s">
        <v>47</v>
      </c>
      <c r="BB2" s="15" t="s">
        <v>48</v>
      </c>
      <c r="BC2" s="16">
        <v>2014</v>
      </c>
      <c r="BD2" s="13" t="s">
        <v>49</v>
      </c>
      <c r="BE2" s="14" t="s">
        <v>50</v>
      </c>
      <c r="BF2" s="15" t="s">
        <v>51</v>
      </c>
      <c r="BG2" s="16">
        <v>2015</v>
      </c>
      <c r="BH2" s="13" t="s">
        <v>52</v>
      </c>
      <c r="BI2" s="14" t="s">
        <v>53</v>
      </c>
      <c r="BJ2" s="15" t="s">
        <v>54</v>
      </c>
      <c r="BK2" s="17">
        <v>2016</v>
      </c>
      <c r="BL2" s="13" t="s">
        <v>55</v>
      </c>
      <c r="BM2" s="14" t="s">
        <v>56</v>
      </c>
      <c r="BN2" s="15" t="s">
        <v>57</v>
      </c>
      <c r="BO2" s="17">
        <v>2017</v>
      </c>
      <c r="BP2" s="14" t="s">
        <v>58</v>
      </c>
      <c r="BQ2" s="14" t="s">
        <v>59</v>
      </c>
      <c r="BR2" s="14" t="s">
        <v>60</v>
      </c>
      <c r="BS2" s="17">
        <v>2018</v>
      </c>
      <c r="BT2" s="14" t="s">
        <v>61</v>
      </c>
      <c r="BU2" s="14" t="s">
        <v>62</v>
      </c>
      <c r="BV2" s="14" t="s">
        <v>63</v>
      </c>
      <c r="BW2" s="17">
        <v>2019</v>
      </c>
      <c r="BX2" s="14" t="s">
        <v>64</v>
      </c>
      <c r="BY2" s="14" t="s">
        <v>65</v>
      </c>
      <c r="BZ2" s="14" t="s">
        <v>66</v>
      </c>
      <c r="CA2" s="17">
        <v>2020</v>
      </c>
      <c r="CB2" s="14" t="s">
        <v>266</v>
      </c>
      <c r="CC2" s="261" t="s">
        <v>268</v>
      </c>
      <c r="CD2" s="261" t="s">
        <v>270</v>
      </c>
      <c r="CE2" s="17">
        <v>2021</v>
      </c>
      <c r="CF2" s="280" t="s">
        <v>273</v>
      </c>
      <c r="CG2" s="17" t="s">
        <v>276</v>
      </c>
      <c r="CH2" s="17" t="s">
        <v>278</v>
      </c>
      <c r="CI2" s="17">
        <v>2022</v>
      </c>
      <c r="CJ2" s="17" t="s">
        <v>280</v>
      </c>
      <c r="CK2" s="17" t="s">
        <v>282</v>
      </c>
      <c r="CL2" s="17" t="s">
        <v>284</v>
      </c>
      <c r="CM2" s="17">
        <v>2023</v>
      </c>
      <c r="CN2" s="17" t="s">
        <v>287</v>
      </c>
      <c r="CO2" s="17" t="s">
        <v>291</v>
      </c>
      <c r="CP2" s="17" t="s">
        <v>292</v>
      </c>
      <c r="CQ2" s="17" t="s">
        <v>293</v>
      </c>
    </row>
    <row r="3" spans="1:95" ht="15" customHeight="1">
      <c r="B3" s="328"/>
      <c r="C3" s="328"/>
      <c r="D3" s="13">
        <v>35884</v>
      </c>
      <c r="E3" s="14">
        <v>35975</v>
      </c>
      <c r="F3" s="15">
        <v>36067</v>
      </c>
      <c r="G3" s="19">
        <v>36159</v>
      </c>
      <c r="H3" s="13">
        <v>36249</v>
      </c>
      <c r="I3" s="14">
        <v>36340</v>
      </c>
      <c r="J3" s="15">
        <v>36432</v>
      </c>
      <c r="K3" s="19">
        <v>36524</v>
      </c>
      <c r="L3" s="13">
        <v>36615</v>
      </c>
      <c r="M3" s="14">
        <v>36706</v>
      </c>
      <c r="N3" s="15">
        <v>36798</v>
      </c>
      <c r="O3" s="19">
        <v>36890</v>
      </c>
      <c r="P3" s="13">
        <v>36980</v>
      </c>
      <c r="Q3" s="14">
        <v>37071</v>
      </c>
      <c r="R3" s="15">
        <v>37163</v>
      </c>
      <c r="S3" s="19">
        <v>37255</v>
      </c>
      <c r="T3" s="13">
        <v>37345</v>
      </c>
      <c r="U3" s="14">
        <v>37436</v>
      </c>
      <c r="V3" s="15">
        <v>37528</v>
      </c>
      <c r="W3" s="19">
        <v>37620</v>
      </c>
      <c r="X3" s="13">
        <v>37710</v>
      </c>
      <c r="Y3" s="14">
        <v>37801</v>
      </c>
      <c r="Z3" s="15">
        <v>37893</v>
      </c>
      <c r="AA3" s="19">
        <v>37985</v>
      </c>
      <c r="AB3" s="13">
        <v>38076</v>
      </c>
      <c r="AC3" s="14">
        <v>38167</v>
      </c>
      <c r="AD3" s="15">
        <v>38259</v>
      </c>
      <c r="AE3" s="19">
        <v>38351</v>
      </c>
      <c r="AF3" s="13">
        <v>38441</v>
      </c>
      <c r="AG3" s="14">
        <v>38532</v>
      </c>
      <c r="AH3" s="15">
        <v>38624</v>
      </c>
      <c r="AI3" s="19">
        <v>38716</v>
      </c>
      <c r="AJ3" s="13">
        <v>38806</v>
      </c>
      <c r="AK3" s="14">
        <v>38897</v>
      </c>
      <c r="AL3" s="15">
        <v>38989</v>
      </c>
      <c r="AM3" s="19">
        <v>39081</v>
      </c>
      <c r="AN3" s="13">
        <v>39171</v>
      </c>
      <c r="AO3" s="14">
        <v>39262</v>
      </c>
      <c r="AP3" s="15">
        <v>39354</v>
      </c>
      <c r="AQ3" s="19">
        <v>39446</v>
      </c>
      <c r="AR3" s="13">
        <v>39537</v>
      </c>
      <c r="AS3" s="14">
        <v>39628</v>
      </c>
      <c r="AT3" s="15">
        <v>39720</v>
      </c>
      <c r="AU3" s="19">
        <v>39812</v>
      </c>
      <c r="AV3" s="13">
        <v>39902</v>
      </c>
      <c r="AW3" s="14">
        <v>39993</v>
      </c>
      <c r="AX3" s="15">
        <v>40085</v>
      </c>
      <c r="AY3" s="19">
        <v>40177</v>
      </c>
      <c r="AZ3" s="13">
        <v>40267</v>
      </c>
      <c r="BA3" s="14">
        <v>40358</v>
      </c>
      <c r="BB3" s="15">
        <v>40450</v>
      </c>
      <c r="BC3" s="19">
        <v>40542</v>
      </c>
      <c r="BD3" s="13">
        <v>40632</v>
      </c>
      <c r="BE3" s="14">
        <v>40723</v>
      </c>
      <c r="BF3" s="15">
        <v>40815</v>
      </c>
      <c r="BG3" s="19">
        <v>40907</v>
      </c>
      <c r="BH3" s="13">
        <v>40998</v>
      </c>
      <c r="BI3" s="14">
        <v>41089</v>
      </c>
      <c r="BJ3" s="15">
        <v>41181</v>
      </c>
      <c r="BK3" s="19">
        <v>41273</v>
      </c>
      <c r="BL3" s="13">
        <v>41363</v>
      </c>
      <c r="BM3" s="14">
        <v>41454</v>
      </c>
      <c r="BN3" s="15">
        <v>41546</v>
      </c>
      <c r="BO3" s="19">
        <v>41638</v>
      </c>
      <c r="BP3" s="14">
        <v>41728</v>
      </c>
      <c r="BQ3" s="14">
        <v>41819</v>
      </c>
      <c r="BR3" s="14">
        <v>41911</v>
      </c>
      <c r="BS3" s="19">
        <v>42003</v>
      </c>
      <c r="BT3" s="14">
        <v>42093</v>
      </c>
      <c r="BU3" s="14">
        <v>42184</v>
      </c>
      <c r="BV3" s="14">
        <v>42276</v>
      </c>
      <c r="BW3" s="19">
        <v>42368</v>
      </c>
      <c r="BX3" s="14">
        <v>42459</v>
      </c>
      <c r="BY3" s="14">
        <v>42550</v>
      </c>
      <c r="BZ3" s="14">
        <v>42642</v>
      </c>
      <c r="CA3" s="19">
        <v>42734</v>
      </c>
      <c r="CB3" s="14">
        <v>42824</v>
      </c>
      <c r="CC3" s="261">
        <v>42915</v>
      </c>
      <c r="CD3" s="261">
        <v>43007</v>
      </c>
      <c r="CE3" s="19">
        <v>43099</v>
      </c>
      <c r="CF3" s="13">
        <v>43189</v>
      </c>
      <c r="CG3" s="19">
        <v>43280</v>
      </c>
      <c r="CH3" s="19">
        <v>43372</v>
      </c>
      <c r="CI3" s="19">
        <v>43464</v>
      </c>
      <c r="CJ3" s="19">
        <v>43554</v>
      </c>
      <c r="CK3" s="19">
        <v>43645</v>
      </c>
      <c r="CL3" s="19">
        <v>43737</v>
      </c>
      <c r="CM3" s="19">
        <v>43829</v>
      </c>
      <c r="CN3" s="19">
        <v>43920</v>
      </c>
      <c r="CO3" s="19">
        <v>44011</v>
      </c>
      <c r="CP3" s="19">
        <v>44103</v>
      </c>
      <c r="CQ3" s="19">
        <v>44195</v>
      </c>
    </row>
    <row r="4" spans="1:95" s="281" customFormat="1" ht="20.25" customHeight="1">
      <c r="A4" s="20"/>
      <c r="B4" s="21" t="s">
        <v>67</v>
      </c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>
        <v>203.37300000000002</v>
      </c>
      <c r="AJ4" s="22">
        <v>2.2440000000000531</v>
      </c>
      <c r="AK4" s="22">
        <v>-284.9019999999997</v>
      </c>
      <c r="AL4" s="22">
        <v>-238.28799999999995</v>
      </c>
      <c r="AM4" s="23">
        <v>61.177000000000092</v>
      </c>
      <c r="AN4" s="22">
        <v>267.84900000000022</v>
      </c>
      <c r="AO4" s="22">
        <v>437.88900000000046</v>
      </c>
      <c r="AP4" s="22">
        <v>575.75599999999986</v>
      </c>
      <c r="AQ4" s="24">
        <v>-91.334999999999482</v>
      </c>
      <c r="AR4" s="22">
        <v>253.19700000000012</v>
      </c>
      <c r="AS4" s="22">
        <v>450.6490000000004</v>
      </c>
      <c r="AT4" s="22">
        <v>708.80400000000054</v>
      </c>
      <c r="AU4" s="23">
        <v>827.76400000000012</v>
      </c>
      <c r="AV4" s="22">
        <v>302.49000000000024</v>
      </c>
      <c r="AW4" s="22">
        <v>443.92100000000039</v>
      </c>
      <c r="AX4" s="22">
        <v>614.81000000000051</v>
      </c>
      <c r="AY4" s="23">
        <v>1538.0439999999999</v>
      </c>
      <c r="AZ4" s="22">
        <v>126.45996035999987</v>
      </c>
      <c r="BA4" s="22">
        <v>330.94225337000017</v>
      </c>
      <c r="BB4" s="22">
        <v>568.02265036999961</v>
      </c>
      <c r="BC4" s="23">
        <v>1044.7564039699998</v>
      </c>
      <c r="BD4" s="22">
        <v>103.33800000000059</v>
      </c>
      <c r="BE4" s="22">
        <v>676.96458039999948</v>
      </c>
      <c r="BF4" s="22">
        <v>1039.5607272999987</v>
      </c>
      <c r="BG4" s="23">
        <v>1344.6979999999994</v>
      </c>
      <c r="BH4" s="22">
        <v>271.95066561999954</v>
      </c>
      <c r="BI4" s="22">
        <v>556.42428714000039</v>
      </c>
      <c r="BJ4" s="22">
        <v>1113.2719999999995</v>
      </c>
      <c r="BK4" s="23">
        <v>1318.6959999999999</v>
      </c>
      <c r="BL4" s="22">
        <v>269.13900000000001</v>
      </c>
      <c r="BM4" s="22">
        <v>528.60200000000009</v>
      </c>
      <c r="BN4" s="22">
        <v>743.82420193000075</v>
      </c>
      <c r="BO4" s="23">
        <v>1011.3699999999983</v>
      </c>
      <c r="BP4" s="22">
        <v>297.90739999999965</v>
      </c>
      <c r="BQ4" s="22">
        <v>625.15300000000013</v>
      </c>
      <c r="BR4" s="22">
        <v>932.46387785000093</v>
      </c>
      <c r="BS4" s="23">
        <v>1223.3139246900002</v>
      </c>
      <c r="BT4" s="25">
        <v>247.447</v>
      </c>
      <c r="BU4" s="25">
        <v>508.02673031000018</v>
      </c>
      <c r="BV4" s="25">
        <v>765.06215367999994</v>
      </c>
      <c r="BW4" s="26">
        <v>1016.4126046200005</v>
      </c>
      <c r="BX4" s="25">
        <v>-31.530880190000175</v>
      </c>
      <c r="BY4" s="25">
        <v>57.099696429999987</v>
      </c>
      <c r="BZ4" s="25">
        <v>299.50632645000161</v>
      </c>
      <c r="CA4" s="26">
        <v>367.51674429000019</v>
      </c>
      <c r="CB4" s="268">
        <v>280.46692307999956</v>
      </c>
      <c r="CC4" s="268">
        <v>502.10435374000042</v>
      </c>
      <c r="CD4" s="268">
        <v>772.1337446699996</v>
      </c>
      <c r="CE4" s="272">
        <v>962</v>
      </c>
      <c r="CF4" s="25">
        <v>458</v>
      </c>
      <c r="CG4" s="25">
        <v>711</v>
      </c>
      <c r="CH4" s="25">
        <v>1218</v>
      </c>
      <c r="CI4" s="26">
        <v>1697</v>
      </c>
      <c r="CJ4" s="26">
        <v>288</v>
      </c>
      <c r="CK4" s="26">
        <v>636</v>
      </c>
      <c r="CL4" s="26">
        <v>1120</v>
      </c>
      <c r="CM4" s="26">
        <v>1557</v>
      </c>
      <c r="CN4" s="26">
        <v>441</v>
      </c>
      <c r="CO4" s="26">
        <v>904</v>
      </c>
      <c r="CP4" s="26">
        <v>44103</v>
      </c>
      <c r="CQ4" s="26">
        <v>1790</v>
      </c>
    </row>
    <row r="5" spans="1:95" ht="20.25" customHeight="1">
      <c r="B5" s="21" t="s">
        <v>69</v>
      </c>
      <c r="C5" s="21" t="s">
        <v>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v>69801</v>
      </c>
      <c r="AJ5" s="22">
        <v>75976.914999999994</v>
      </c>
      <c r="AK5" s="22">
        <v>83904.796999999991</v>
      </c>
      <c r="AL5" s="22">
        <v>91135.818999999989</v>
      </c>
      <c r="AM5" s="23">
        <v>99504.573000000004</v>
      </c>
      <c r="AN5" s="22">
        <v>104837.56</v>
      </c>
      <c r="AO5" s="22">
        <v>109808.41899999999</v>
      </c>
      <c r="AP5" s="22">
        <v>117871.773</v>
      </c>
      <c r="AQ5" s="23">
        <v>122359.871</v>
      </c>
      <c r="AR5" s="22">
        <v>123968.118</v>
      </c>
      <c r="AS5" s="22">
        <v>125076.49977358013</v>
      </c>
      <c r="AT5" s="22">
        <v>127239.40677358014</v>
      </c>
      <c r="AU5" s="23">
        <v>132282.60699999999</v>
      </c>
      <c r="AV5" s="22">
        <v>140470.443</v>
      </c>
      <c r="AW5" s="22">
        <v>149501.07800000001</v>
      </c>
      <c r="AX5" s="22">
        <v>157496.92000000001</v>
      </c>
      <c r="AY5" s="23">
        <v>166759.049</v>
      </c>
      <c r="AZ5" s="22">
        <v>176575.804</v>
      </c>
      <c r="BA5" s="22">
        <v>177400.663</v>
      </c>
      <c r="BB5" s="22">
        <v>183689.31700000001</v>
      </c>
      <c r="BC5" s="23">
        <v>193644.15100000001</v>
      </c>
      <c r="BD5" s="22">
        <v>197530.20800000001</v>
      </c>
      <c r="BE5" s="22">
        <v>194154.64300000001</v>
      </c>
      <c r="BF5" s="22">
        <v>192226.25</v>
      </c>
      <c r="BG5" s="23">
        <v>173138.76500000001</v>
      </c>
      <c r="BH5" s="22">
        <v>166231.019</v>
      </c>
      <c r="BI5" s="22">
        <v>165671.736</v>
      </c>
      <c r="BJ5" s="22">
        <v>151518.022</v>
      </c>
      <c r="BK5" s="23">
        <v>145110.33900000001</v>
      </c>
      <c r="BL5" s="22">
        <v>135704.992</v>
      </c>
      <c r="BM5" s="22">
        <v>129011.38</v>
      </c>
      <c r="BN5" s="22">
        <v>122034.93610378999</v>
      </c>
      <c r="BO5" s="23">
        <v>118724.037</v>
      </c>
      <c r="BP5" s="22">
        <v>114278.00199999999</v>
      </c>
      <c r="BQ5" s="22">
        <v>112867.648</v>
      </c>
      <c r="BR5" s="22">
        <v>108114</v>
      </c>
      <c r="BS5" s="23">
        <v>108332</v>
      </c>
      <c r="BT5" s="25">
        <v>106329.655</v>
      </c>
      <c r="BU5" s="25">
        <v>100505.96299999999</v>
      </c>
      <c r="BV5" s="25">
        <v>95652.265283000001</v>
      </c>
      <c r="BW5" s="26">
        <v>92990.433999999994</v>
      </c>
      <c r="BX5" s="25">
        <v>95630.364031999998</v>
      </c>
      <c r="BY5" s="25">
        <v>91790</v>
      </c>
      <c r="BZ5" s="25">
        <v>90564.12990700001</v>
      </c>
      <c r="CA5" s="26">
        <v>90090.375967999993</v>
      </c>
      <c r="CB5" s="268">
        <v>93160.603889999999</v>
      </c>
      <c r="CC5" s="268">
        <v>87361.706000000006</v>
      </c>
      <c r="CD5" s="268">
        <v>89661.361688000005</v>
      </c>
      <c r="CE5" s="272">
        <v>94069</v>
      </c>
      <c r="CF5" s="25">
        <v>90460</v>
      </c>
      <c r="CG5" s="25">
        <v>92796</v>
      </c>
      <c r="CH5" s="25">
        <v>99064</v>
      </c>
      <c r="CI5" s="26">
        <v>107829</v>
      </c>
      <c r="CJ5" s="25">
        <v>113006</v>
      </c>
      <c r="CK5" s="25">
        <v>112256</v>
      </c>
      <c r="CL5" s="25">
        <v>116170</v>
      </c>
      <c r="CM5" s="26">
        <v>124879</v>
      </c>
      <c r="CN5" s="25">
        <v>126625</v>
      </c>
      <c r="CO5" s="25">
        <v>131392</v>
      </c>
      <c r="CP5" s="25">
        <v>133931</v>
      </c>
      <c r="CQ5" s="26">
        <v>142196</v>
      </c>
    </row>
    <row r="6" spans="1:95" ht="20.25" customHeight="1">
      <c r="B6" s="21" t="s">
        <v>71</v>
      </c>
      <c r="C6" s="21" t="s">
        <v>72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>
        <v>6489.8549999999996</v>
      </c>
      <c r="AJ6" s="22">
        <v>6492.0990000000002</v>
      </c>
      <c r="AK6" s="22">
        <v>6204.9530000000004</v>
      </c>
      <c r="AL6" s="22">
        <v>6253.6469999999999</v>
      </c>
      <c r="AM6" s="23">
        <v>6538.5829999999996</v>
      </c>
      <c r="AN6" s="22">
        <v>6806.4330000000045</v>
      </c>
      <c r="AO6" s="22">
        <v>6976.4869999999937</v>
      </c>
      <c r="AP6" s="22">
        <v>7114.3539999999921</v>
      </c>
      <c r="AQ6" s="23">
        <v>9447.2600000000093</v>
      </c>
      <c r="AR6" s="22">
        <v>9700.4590000000026</v>
      </c>
      <c r="AS6" s="22">
        <v>9897.8927735801262</v>
      </c>
      <c r="AT6" s="22">
        <v>10156.046773580136</v>
      </c>
      <c r="AU6" s="23">
        <v>10093.053024999987</v>
      </c>
      <c r="AV6" s="22">
        <v>10244.819000000018</v>
      </c>
      <c r="AW6" s="22">
        <v>10443.939000000013</v>
      </c>
      <c r="AX6" s="22">
        <v>10654.198000000033</v>
      </c>
      <c r="AY6" s="23">
        <v>11252.968999999983</v>
      </c>
      <c r="AZ6" s="22">
        <v>11377.486000000001</v>
      </c>
      <c r="BA6" s="22">
        <v>11717</v>
      </c>
      <c r="BB6" s="22">
        <v>11746.066000000001</v>
      </c>
      <c r="BC6" s="23">
        <v>11974.116000000009</v>
      </c>
      <c r="BD6" s="22">
        <v>12095.065000000002</v>
      </c>
      <c r="BE6" s="22">
        <v>12636.731999999989</v>
      </c>
      <c r="BF6" s="22">
        <v>13063.404999999999</v>
      </c>
      <c r="BG6" s="23">
        <v>13054.904</v>
      </c>
      <c r="BH6" s="22">
        <v>13323.159</v>
      </c>
      <c r="BI6" s="22">
        <v>13532.441000000001</v>
      </c>
      <c r="BJ6" s="22">
        <v>14099.003000000001</v>
      </c>
      <c r="BK6" s="23">
        <v>13553.703</v>
      </c>
      <c r="BL6" s="22">
        <v>13805.785</v>
      </c>
      <c r="BM6" s="22">
        <v>14067.083000000001</v>
      </c>
      <c r="BN6" s="22">
        <v>14262.30439879</v>
      </c>
      <c r="BO6" s="23">
        <v>13961.237999999999</v>
      </c>
      <c r="BP6" s="22">
        <v>14231.723</v>
      </c>
      <c r="BQ6" s="22">
        <v>14613.957</v>
      </c>
      <c r="BR6" s="22">
        <v>14848</v>
      </c>
      <c r="BS6" s="23">
        <v>14861</v>
      </c>
      <c r="BT6" s="25">
        <v>15191.781000000001</v>
      </c>
      <c r="BU6" s="25">
        <v>14976.675999999999</v>
      </c>
      <c r="BV6" s="25">
        <v>15212.725</v>
      </c>
      <c r="BW6" s="26">
        <v>15222.188999999998</v>
      </c>
      <c r="BX6" s="25">
        <v>15136.720999999998</v>
      </c>
      <c r="BY6" s="25">
        <v>14591</v>
      </c>
      <c r="BZ6" s="25">
        <v>14859.460999999999</v>
      </c>
      <c r="CA6" s="26">
        <v>14810.334000000001</v>
      </c>
      <c r="CB6" s="268">
        <v>15144.761</v>
      </c>
      <c r="CC6" s="268">
        <v>15369.025</v>
      </c>
      <c r="CD6" s="268">
        <v>15662.179</v>
      </c>
      <c r="CE6" s="272">
        <v>15670</v>
      </c>
      <c r="CF6" s="25">
        <v>16149</v>
      </c>
      <c r="CG6" s="25">
        <v>15726</v>
      </c>
      <c r="CH6" s="25">
        <v>16188</v>
      </c>
      <c r="CI6" s="26">
        <v>16304</v>
      </c>
      <c r="CJ6" s="25">
        <v>16571</v>
      </c>
      <c r="CK6" s="25">
        <v>15675</v>
      </c>
      <c r="CL6" s="25">
        <v>16142</v>
      </c>
      <c r="CM6" s="26">
        <v>16238</v>
      </c>
      <c r="CN6" s="25">
        <v>16683</v>
      </c>
      <c r="CO6" s="25">
        <v>17169</v>
      </c>
      <c r="CP6" s="25">
        <v>16229</v>
      </c>
      <c r="CQ6" s="26">
        <v>16297</v>
      </c>
    </row>
    <row r="7" spans="1:95" ht="20.25" customHeight="1">
      <c r="B7" s="21" t="s">
        <v>73</v>
      </c>
      <c r="C7" s="21" t="s">
        <v>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>
        <v>2.9330458547560164E-3</v>
      </c>
      <c r="AJ7" s="27">
        <v>1.2314622554452384E-4</v>
      </c>
      <c r="AK7" s="27">
        <v>-7.4142161339562154E-3</v>
      </c>
      <c r="AL7" s="27">
        <v>-3.9483486166497833E-3</v>
      </c>
      <c r="AM7" s="28">
        <v>7.2268146778606149E-4</v>
      </c>
      <c r="AN7" s="27">
        <v>1.048629555021823E-2</v>
      </c>
      <c r="AO7" s="27">
        <v>8.3681188791186068E-3</v>
      </c>
      <c r="AP7" s="27">
        <v>7.0630929334571345E-3</v>
      </c>
      <c r="AQ7" s="29">
        <v>-8.2334057998044495E-4</v>
      </c>
      <c r="AR7" s="27">
        <v>8.2230850348069904E-3</v>
      </c>
      <c r="AS7" s="27">
        <v>7.2850890690176282E-3</v>
      </c>
      <c r="AT7" s="27">
        <v>7.5727142196084967E-3</v>
      </c>
      <c r="AU7" s="28">
        <v>6.501381910051944E-3</v>
      </c>
      <c r="AV7" s="27">
        <v>8.8722014290949346E-3</v>
      </c>
      <c r="AW7" s="27">
        <v>6.3015855584399845E-3</v>
      </c>
      <c r="AX7" s="27">
        <v>5.6577265837463205E-3</v>
      </c>
      <c r="AY7" s="28">
        <v>1.0286486642516452E-2</v>
      </c>
      <c r="AZ7" s="27">
        <v>2.9466268106488999E-3</v>
      </c>
      <c r="BA7" s="27">
        <v>3.8463799431584854E-3</v>
      </c>
      <c r="BB7" s="27">
        <v>4.3222546161146378E-3</v>
      </c>
      <c r="BC7" s="28">
        <v>5.797708810410117E-3</v>
      </c>
      <c r="BD7" s="27">
        <v>2.1133900547914098E-3</v>
      </c>
      <c r="BE7" s="27">
        <v>6.9826372941221623E-3</v>
      </c>
      <c r="BF7" s="27">
        <v>7.1841787612692875E-3</v>
      </c>
      <c r="BG7" s="28">
        <v>7.3323916755163119E-3</v>
      </c>
      <c r="BH7" s="27">
        <v>6.4107219544330338E-3</v>
      </c>
      <c r="BI7" s="27">
        <v>6.5691504306709825E-3</v>
      </c>
      <c r="BJ7" s="27">
        <v>9.1441961240543296E-3</v>
      </c>
      <c r="BK7" s="28">
        <v>8.2871937952101807E-3</v>
      </c>
      <c r="BL7" s="27">
        <v>7.6673591585354004E-3</v>
      </c>
      <c r="BM7" s="27">
        <v>7.7133909991276544E-3</v>
      </c>
      <c r="BN7" s="27">
        <v>7.4249159165403044E-3</v>
      </c>
      <c r="BO7" s="28">
        <v>7.6667037505377868E-3</v>
      </c>
      <c r="BP7" s="27">
        <v>1.0228490747241904E-2</v>
      </c>
      <c r="BQ7" s="27">
        <v>1.0797503373232077E-2</v>
      </c>
      <c r="BR7" s="27">
        <v>1.0961875591144072E-2</v>
      </c>
      <c r="BS7" s="28">
        <v>1.077543623902852E-2</v>
      </c>
      <c r="BT7" s="30">
        <v>9.2218426248507224E-3</v>
      </c>
      <c r="BU7" s="30">
        <v>9.7305436810835051E-3</v>
      </c>
      <c r="BV7" s="30">
        <v>1.000158389822969E-2</v>
      </c>
      <c r="BW7" s="31">
        <v>1.0097360581483935E-2</v>
      </c>
      <c r="BX7" s="30">
        <v>-1.3373235833580085E-3</v>
      </c>
      <c r="BY7" s="30">
        <v>1.2360550344848737E-3</v>
      </c>
      <c r="BZ7" s="30">
        <v>4.3512050052030658E-3</v>
      </c>
      <c r="CA7" s="31">
        <v>4.014803565204208E-3</v>
      </c>
      <c r="CB7" s="269">
        <v>1.2244056683236578E-2</v>
      </c>
      <c r="CC7" s="269">
        <v>1.1318083128053581E-2</v>
      </c>
      <c r="CD7" s="269">
        <v>1.1454817327332079E-2</v>
      </c>
      <c r="CE7" s="273">
        <v>1.0447472412886105E-2</v>
      </c>
      <c r="CF7" s="30">
        <v>1.9855957600160408E-2</v>
      </c>
      <c r="CG7" s="30">
        <v>1.5219462074427665E-2</v>
      </c>
      <c r="CH7" s="30">
        <v>1.6799999999999999E-2</v>
      </c>
      <c r="CI7" s="31">
        <v>1.6810468652487889E-2</v>
      </c>
      <c r="CJ7" s="30">
        <v>1.0433128806575044E-2</v>
      </c>
      <c r="CK7" s="30">
        <v>1.1559170320557966E-2</v>
      </c>
      <c r="CL7" s="30">
        <v>1.333339285740859E-2</v>
      </c>
      <c r="CM7" s="31">
        <v>1.3381576911838012E-2</v>
      </c>
      <c r="CN7" s="30">
        <v>1.4027609898848527E-2</v>
      </c>
      <c r="CO7" s="30">
        <v>1.4110063175310512E-2</v>
      </c>
      <c r="CP7" s="30">
        <v>1.3755200417568584E-2</v>
      </c>
      <c r="CQ7" s="31">
        <v>1.3404474398577179E-2</v>
      </c>
    </row>
    <row r="8" spans="1:95" ht="20.25" customHeight="1">
      <c r="B8" s="21" t="s">
        <v>75</v>
      </c>
      <c r="C8" s="21" t="s">
        <v>76</v>
      </c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v>3.9394838958997501E-2</v>
      </c>
      <c r="AJ8" s="27">
        <v>1.382842675301455E-3</v>
      </c>
      <c r="AK8" s="27">
        <v>-8.9769612900013826E-2</v>
      </c>
      <c r="AL8" s="27">
        <v>-4.9863425820207551E-2</v>
      </c>
      <c r="AM8" s="28">
        <v>9.391302318819815E-3</v>
      </c>
      <c r="AN8" s="27">
        <v>0.16056870969656395</v>
      </c>
      <c r="AO8" s="27">
        <v>0.1296002166470468</v>
      </c>
      <c r="AP8" s="27">
        <v>0.1124556081474143</v>
      </c>
      <c r="AQ8" s="29">
        <v>-1.1426985739819843E-2</v>
      </c>
      <c r="AR8" s="27">
        <v>0.10578680416189519</v>
      </c>
      <c r="AS8" s="27">
        <v>9.3180758048177562E-2</v>
      </c>
      <c r="AT8" s="27">
        <v>9.6419651124747721E-2</v>
      </c>
      <c r="AU8" s="28">
        <v>8.4723719516770671E-2</v>
      </c>
      <c r="AV8" s="27">
        <v>0.11898589965682516</v>
      </c>
      <c r="AW8" s="27">
        <v>8.6462710694849274E-2</v>
      </c>
      <c r="AX8" s="27">
        <v>7.9022195825257921E-2</v>
      </c>
      <c r="AY8" s="28">
        <v>0.14410591333585979</v>
      </c>
      <c r="AZ8" s="27">
        <v>4.4704345665166678E-2</v>
      </c>
      <c r="BA8" s="27">
        <v>5.7630422290948745E-2</v>
      </c>
      <c r="BB8" s="27">
        <v>6.5860461869523365E-2</v>
      </c>
      <c r="BC8" s="28">
        <v>8.9960182603197963E-2</v>
      </c>
      <c r="BD8" s="27">
        <v>3.4346993360513778E-2</v>
      </c>
      <c r="BE8" s="27">
        <v>0.11002702229520893</v>
      </c>
      <c r="BF8" s="27">
        <v>0.11072030411743489</v>
      </c>
      <c r="BG8" s="28">
        <v>0.10745111075064057</v>
      </c>
      <c r="BH8" s="27">
        <v>8.2477827312793822E-2</v>
      </c>
      <c r="BI8" s="27">
        <v>8.3712651585180903E-2</v>
      </c>
      <c r="BJ8" s="27">
        <v>0.10932958315476782</v>
      </c>
      <c r="BK8" s="28">
        <v>9.9118003434001636E-2</v>
      </c>
      <c r="BL8" s="27">
        <v>7.8697086729108384E-2</v>
      </c>
      <c r="BM8" s="27">
        <v>7.6551333477620817E-2</v>
      </c>
      <c r="BN8" s="27">
        <v>7.130898323074765E-2</v>
      </c>
      <c r="BO8" s="28">
        <v>7.3514240862809652E-2</v>
      </c>
      <c r="BP8" s="27">
        <v>8.4533838073978726E-2</v>
      </c>
      <c r="BQ8" s="27">
        <v>8.7509884009540462E-2</v>
      </c>
      <c r="BR8" s="27">
        <v>8.6311562316689391E-2</v>
      </c>
      <c r="BS8" s="28">
        <v>8.4886810294884138E-2</v>
      </c>
      <c r="BT8" s="30">
        <v>6.586997722440395E-2</v>
      </c>
      <c r="BU8" s="30">
        <v>6.810540208426423E-2</v>
      </c>
      <c r="BV8" s="30">
        <v>6.7838810893784074E-2</v>
      </c>
      <c r="BW8" s="31">
        <v>6.7473461352119318E-2</v>
      </c>
      <c r="BX8" s="30">
        <v>-8.4088306372001303E-3</v>
      </c>
      <c r="BY8" s="30">
        <v>7.5609981481685826E-3</v>
      </c>
      <c r="BZ8" s="30">
        <v>2.6550522900173509E-2</v>
      </c>
      <c r="CA8" s="31">
        <v>2.4474583390146753E-2</v>
      </c>
      <c r="CB8" s="269">
        <v>7.4803297240085415E-2</v>
      </c>
      <c r="CC8" s="269">
        <v>6.654937286640189E-2</v>
      </c>
      <c r="CD8" s="269">
        <v>6.7569856123123134E-2</v>
      </c>
      <c r="CE8" s="273">
        <v>6.3122667881526484E-2</v>
      </c>
      <c r="CF8" s="30">
        <v>0.1151513246802225</v>
      </c>
      <c r="CG8" s="30">
        <v>9.0581902729560154E-2</v>
      </c>
      <c r="CH8" s="30">
        <v>0.10199999999999999</v>
      </c>
      <c r="CI8" s="31">
        <v>0.106148745856008</v>
      </c>
      <c r="CJ8" s="30">
        <v>7.0083650190114075E-2</v>
      </c>
      <c r="CK8" s="30">
        <v>7.9552206135276277E-2</v>
      </c>
      <c r="CL8" s="30">
        <v>9.2050381146109431E-2</v>
      </c>
      <c r="CM8" s="31">
        <v>9.5691721467641822E-2</v>
      </c>
      <c r="CN8" s="30">
        <v>0.10716563895385924</v>
      </c>
      <c r="CO8" s="30">
        <v>0.10824078785883198</v>
      </c>
      <c r="CP8" s="30">
        <v>0.10889645114244045</v>
      </c>
      <c r="CQ8" s="31">
        <v>0.11003534654986938</v>
      </c>
    </row>
    <row r="9" spans="1:95" s="281" customFormat="1" ht="20.25" customHeight="1">
      <c r="A9" s="20"/>
      <c r="B9" s="21" t="s">
        <v>77</v>
      </c>
      <c r="C9" s="21" t="s">
        <v>78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v>49.082999999999998</v>
      </c>
      <c r="AJ9" s="22">
        <v>10.103999999999999</v>
      </c>
      <c r="AK9" s="22">
        <v>22.646000000000001</v>
      </c>
      <c r="AL9" s="22">
        <v>35.518000000000001</v>
      </c>
      <c r="AM9" s="23">
        <v>54.454000000000001</v>
      </c>
      <c r="AN9" s="22">
        <v>25.258000000000003</v>
      </c>
      <c r="AO9" s="22">
        <v>58.366</v>
      </c>
      <c r="AP9" s="22">
        <v>93.927999999999997</v>
      </c>
      <c r="AQ9" s="23">
        <v>136.38900000000001</v>
      </c>
      <c r="AR9" s="22">
        <v>39.094000000000001</v>
      </c>
      <c r="AS9" s="22">
        <v>82.217999999999989</v>
      </c>
      <c r="AT9" s="22">
        <v>125.30600000000001</v>
      </c>
      <c r="AU9" s="23">
        <v>170.72300000000001</v>
      </c>
      <c r="AV9" s="22">
        <v>45.902999999999999</v>
      </c>
      <c r="AW9" s="22">
        <v>89.965000000000003</v>
      </c>
      <c r="AX9" s="22">
        <v>140.989</v>
      </c>
      <c r="AY9" s="23">
        <v>186.38300000000001</v>
      </c>
      <c r="AZ9" s="22">
        <v>49.658999999999999</v>
      </c>
      <c r="BA9" s="22">
        <v>96.533000000000001</v>
      </c>
      <c r="BB9" s="22">
        <v>147.124</v>
      </c>
      <c r="BC9" s="23">
        <v>198.31100000000001</v>
      </c>
      <c r="BD9" s="22">
        <v>41.463999999999999</v>
      </c>
      <c r="BE9" s="22">
        <v>95.641999999999996</v>
      </c>
      <c r="BF9" s="22">
        <v>144.39599999999999</v>
      </c>
      <c r="BG9" s="23">
        <v>204.44200000000001</v>
      </c>
      <c r="BH9" s="22">
        <v>62.040999999999997</v>
      </c>
      <c r="BI9" s="22">
        <v>133.17000000000002</v>
      </c>
      <c r="BJ9" s="22">
        <v>195.20499999999998</v>
      </c>
      <c r="BK9" s="23">
        <v>267.51299999999998</v>
      </c>
      <c r="BL9" s="22">
        <v>50.433999999999997</v>
      </c>
      <c r="BM9" s="22">
        <v>104.093</v>
      </c>
      <c r="BN9" s="22">
        <v>158.71441707</v>
      </c>
      <c r="BO9" s="23">
        <v>212.93100000000001</v>
      </c>
      <c r="BP9" s="22">
        <v>70.659000000000006</v>
      </c>
      <c r="BQ9" s="22">
        <v>135.864</v>
      </c>
      <c r="BR9" s="22">
        <v>205.75718699000001</v>
      </c>
      <c r="BS9" s="23">
        <v>280.65016258999998</v>
      </c>
      <c r="BT9" s="25">
        <v>102.73899999999999</v>
      </c>
      <c r="BU9" s="25">
        <v>215.27462889999998</v>
      </c>
      <c r="BV9" s="25">
        <v>320.06477806999999</v>
      </c>
      <c r="BW9" s="26">
        <v>426.61744382000001</v>
      </c>
      <c r="BX9" s="25">
        <v>77.60053001</v>
      </c>
      <c r="BY9" s="25">
        <v>151.07572383000002</v>
      </c>
      <c r="BZ9" s="25">
        <v>233.81762184999997</v>
      </c>
      <c r="CA9" s="26">
        <v>311.51138393999997</v>
      </c>
      <c r="CB9" s="268">
        <v>71.449674150000007</v>
      </c>
      <c r="CC9" s="268">
        <v>140.34532085000001</v>
      </c>
      <c r="CD9" s="268">
        <v>220.21259524000001</v>
      </c>
      <c r="CE9" s="272">
        <v>307</v>
      </c>
      <c r="CF9" s="25">
        <v>38</v>
      </c>
      <c r="CG9" s="25">
        <v>76</v>
      </c>
      <c r="CH9" s="25">
        <v>113</v>
      </c>
      <c r="CI9" s="26">
        <v>159</v>
      </c>
      <c r="CJ9" s="25">
        <v>71</v>
      </c>
      <c r="CK9" s="25">
        <v>146</v>
      </c>
      <c r="CL9" s="25">
        <v>214</v>
      </c>
      <c r="CM9" s="26">
        <v>294</v>
      </c>
      <c r="CN9" s="25">
        <v>84</v>
      </c>
      <c r="CO9" s="25">
        <v>172</v>
      </c>
      <c r="CP9" s="25">
        <v>253</v>
      </c>
      <c r="CQ9" s="26">
        <v>351</v>
      </c>
    </row>
    <row r="10" spans="1:95" s="281" customFormat="1" ht="20.25" customHeight="1">
      <c r="A10" s="20"/>
      <c r="B10" s="21" t="s">
        <v>79</v>
      </c>
      <c r="C10" s="2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>
        <v>7.078751343048955E-4</v>
      </c>
      <c r="AJ10" s="32">
        <v>5.5448728293308353E-4</v>
      </c>
      <c r="AK10" s="32">
        <v>5.893336605905632E-4</v>
      </c>
      <c r="AL10" s="32">
        <v>5.8852080745218827E-4</v>
      </c>
      <c r="AM10" s="33">
        <v>6.4326293618226021E-4</v>
      </c>
      <c r="AN10" s="32">
        <v>9.8885137897625859E-4</v>
      </c>
      <c r="AO10" s="32">
        <v>1.1153822692477684E-3</v>
      </c>
      <c r="AP10" s="32">
        <v>1.1522627520230127E-3</v>
      </c>
      <c r="AQ10" s="33">
        <v>1.2294804660092358E-3</v>
      </c>
      <c r="AR10" s="32">
        <v>1.2696567745697791E-3</v>
      </c>
      <c r="AS10" s="32">
        <v>1.3291174574369205E-3</v>
      </c>
      <c r="AT10" s="32">
        <v>1.3387431899400423E-3</v>
      </c>
      <c r="AU10" s="33">
        <v>1.3408839039023175E-3</v>
      </c>
      <c r="AV10" s="32">
        <v>1.3463607464701127E-3</v>
      </c>
      <c r="AW10" s="32">
        <v>1.277078905402206E-3</v>
      </c>
      <c r="AX10" s="32">
        <v>1.2974369533934212E-3</v>
      </c>
      <c r="AY10" s="33">
        <v>1.2465353656281252E-3</v>
      </c>
      <c r="AZ10" s="32">
        <v>1.1570977910593889E-3</v>
      </c>
      <c r="BA10" s="32">
        <v>1.1219558435706734E-3</v>
      </c>
      <c r="BB10" s="32">
        <v>1.1195106176259547E-3</v>
      </c>
      <c r="BC10" s="33">
        <v>1.1004952231278746E-3</v>
      </c>
      <c r="BD10" s="32">
        <v>8.4799014139881276E-4</v>
      </c>
      <c r="BE10" s="32">
        <v>9.8651157744446207E-4</v>
      </c>
      <c r="BF10" s="32">
        <v>9.9788944423337585E-4</v>
      </c>
      <c r="BG10" s="33">
        <v>1.1147847464084177E-3</v>
      </c>
      <c r="BH10" s="32">
        <v>1.4624990891941045E-3</v>
      </c>
      <c r="BI10" s="32">
        <v>1.5722062876675714E-3</v>
      </c>
      <c r="BJ10" s="32">
        <v>1.6033752797124385E-3</v>
      </c>
      <c r="BK10" s="33">
        <v>1.681154772394897E-3</v>
      </c>
      <c r="BL10" s="32">
        <v>1.436787651739712E-3</v>
      </c>
      <c r="BM10" s="32">
        <v>1.5189310847711413E-3</v>
      </c>
      <c r="BN10" s="32">
        <v>1.5843006968982156E-3</v>
      </c>
      <c r="BO10" s="33">
        <v>1.6141262804965188E-3</v>
      </c>
      <c r="BP10" s="32">
        <v>2.4260388553938796E-3</v>
      </c>
      <c r="BQ10" s="32">
        <v>2.3466127464809457E-3</v>
      </c>
      <c r="BR10" s="32">
        <v>2.4188440317588068E-3</v>
      </c>
      <c r="BS10" s="33">
        <v>2.4720784023020709E-3</v>
      </c>
      <c r="BT10" s="34">
        <v>3.8288719985877314E-3</v>
      </c>
      <c r="BU10" s="34">
        <v>4.1232853607176771E-3</v>
      </c>
      <c r="BV10" s="34">
        <v>4.1841760376429595E-3</v>
      </c>
      <c r="BW10" s="35">
        <v>4.2381510628865145E-3</v>
      </c>
      <c r="BX10" s="34">
        <v>3.2912820142701285E-3</v>
      </c>
      <c r="BY10" s="34">
        <v>3.2703835695071484E-3</v>
      </c>
      <c r="BZ10" s="34">
        <v>3.3968845284750148E-3</v>
      </c>
      <c r="CA10" s="35">
        <v>3.402993290170039E-3</v>
      </c>
      <c r="CB10" s="270">
        <v>3.1192051122614852E-3</v>
      </c>
      <c r="CC10" s="270">
        <v>3.1635654942681044E-3</v>
      </c>
      <c r="CD10" s="270">
        <v>3.2669146622130866E-3</v>
      </c>
      <c r="CE10" s="274">
        <v>3.3340686390395365E-3</v>
      </c>
      <c r="CF10" s="34">
        <v>1.6474375301443133E-3</v>
      </c>
      <c r="CG10" s="34">
        <v>1.6268342020485267E-3</v>
      </c>
      <c r="CH10" s="34">
        <v>1.6000000000000001E-3</v>
      </c>
      <c r="CI10" s="35">
        <v>1.5750527494081169E-3</v>
      </c>
      <c r="CJ10" s="34">
        <v>2.5720560599542643E-3</v>
      </c>
      <c r="CK10" s="34">
        <v>2.6535202308199104E-3</v>
      </c>
      <c r="CL10" s="34">
        <v>2.5476304209691414E-3</v>
      </c>
      <c r="CM10" s="35">
        <v>2.5267717482854047E-3</v>
      </c>
      <c r="CN10" s="34">
        <v>2.6719256950187673E-3</v>
      </c>
      <c r="CO10" s="34">
        <v>2.6846580377803183E-3</v>
      </c>
      <c r="CP10" s="34">
        <v>2.5261318605884738E-3</v>
      </c>
      <c r="CQ10" s="35">
        <v>2.628475147430497E-3</v>
      </c>
    </row>
    <row r="11" spans="1:95" ht="20.25" customHeight="1">
      <c r="B11" s="21" t="s">
        <v>81</v>
      </c>
      <c r="C11" s="2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>
        <v>0</v>
      </c>
      <c r="AJ11" s="38">
        <v>6.0000000000000001E-3</v>
      </c>
      <c r="AK11" s="38">
        <v>5.3E-3</v>
      </c>
      <c r="AL11" s="38">
        <v>4.7000000000000002E-3</v>
      </c>
      <c r="AM11" s="39">
        <v>3.8999999999999998E-3</v>
      </c>
      <c r="AN11" s="38">
        <v>0</v>
      </c>
      <c r="AO11" s="38">
        <v>2.8999999999999998E-3</v>
      </c>
      <c r="AP11" s="38">
        <v>0</v>
      </c>
      <c r="AQ11" s="39">
        <v>0</v>
      </c>
      <c r="AR11" s="38">
        <v>0</v>
      </c>
      <c r="AS11" s="38">
        <v>0</v>
      </c>
      <c r="AT11" s="38">
        <v>0</v>
      </c>
      <c r="AU11" s="39">
        <v>2.6389673969623409E-7</v>
      </c>
      <c r="AV11" s="38">
        <v>3.6109026217228466E-7</v>
      </c>
      <c r="AW11" s="38">
        <v>0</v>
      </c>
      <c r="AX11" s="38">
        <v>0</v>
      </c>
      <c r="AY11" s="39">
        <v>0</v>
      </c>
      <c r="AZ11" s="38">
        <v>0</v>
      </c>
      <c r="BA11" s="38">
        <v>0</v>
      </c>
      <c r="BB11" s="38">
        <v>0</v>
      </c>
      <c r="BC11" s="39">
        <v>0</v>
      </c>
      <c r="BD11" s="38">
        <v>0</v>
      </c>
      <c r="BE11" s="38">
        <v>0</v>
      </c>
      <c r="BF11" s="38">
        <v>0</v>
      </c>
      <c r="BG11" s="39">
        <v>0</v>
      </c>
      <c r="BH11" s="38">
        <v>0</v>
      </c>
      <c r="BI11" s="38">
        <v>0</v>
      </c>
      <c r="BJ11" s="38">
        <v>0</v>
      </c>
      <c r="BK11" s="39">
        <v>0</v>
      </c>
      <c r="BL11" s="38">
        <v>0</v>
      </c>
      <c r="BM11" s="38">
        <v>0</v>
      </c>
      <c r="BN11" s="38">
        <v>0</v>
      </c>
      <c r="BO11" s="39">
        <v>0</v>
      </c>
      <c r="BP11" s="38">
        <v>0</v>
      </c>
      <c r="BQ11" s="38">
        <v>0</v>
      </c>
      <c r="BR11" s="38">
        <v>0</v>
      </c>
      <c r="BS11" s="39">
        <v>0</v>
      </c>
      <c r="BT11" s="40">
        <v>0</v>
      </c>
      <c r="BU11" s="40">
        <v>0</v>
      </c>
      <c r="BV11" s="41">
        <v>4.447432476661848E-5</v>
      </c>
      <c r="BW11" s="220">
        <v>4.447432476661848E-5</v>
      </c>
      <c r="BX11" s="41">
        <v>0</v>
      </c>
      <c r="BY11" s="41">
        <v>0</v>
      </c>
      <c r="BZ11" s="41">
        <v>0</v>
      </c>
      <c r="CA11" s="220">
        <v>0</v>
      </c>
      <c r="CB11" s="271">
        <v>0</v>
      </c>
      <c r="CC11" s="271">
        <v>0</v>
      </c>
      <c r="CD11" s="271">
        <v>0</v>
      </c>
      <c r="CE11" s="275">
        <v>0</v>
      </c>
      <c r="CF11" s="271">
        <v>1.83811949958041E-4</v>
      </c>
      <c r="CG11" s="271">
        <v>1.83811949958041E-4</v>
      </c>
      <c r="CH11" s="271">
        <v>1.7000000000000001E-4</v>
      </c>
      <c r="CI11" s="275">
        <v>0</v>
      </c>
      <c r="CJ11" s="271">
        <v>5.7537592264968727E-4</v>
      </c>
      <c r="CK11" s="271">
        <v>6.0388080631856769E-4</v>
      </c>
      <c r="CL11" s="271">
        <v>5.770120639476535E-4</v>
      </c>
      <c r="CM11" s="275">
        <v>5.4455506507102155E-4</v>
      </c>
      <c r="CN11" s="271">
        <v>0</v>
      </c>
      <c r="CO11" s="271">
        <v>0</v>
      </c>
      <c r="CP11" s="271">
        <v>0</v>
      </c>
      <c r="CQ11" s="275">
        <v>0</v>
      </c>
    </row>
    <row r="12" spans="1:95" ht="20.25" customHeight="1">
      <c r="B12" s="21" t="s">
        <v>82</v>
      </c>
      <c r="C12" s="2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>
        <v>6.4000000000000003E-3</v>
      </c>
      <c r="AJ12" s="32">
        <v>6.4000000000000003E-3</v>
      </c>
      <c r="AK12" s="32">
        <v>9.2999999999999992E-3</v>
      </c>
      <c r="AL12" s="32">
        <v>1.01E-2</v>
      </c>
      <c r="AM12" s="33">
        <v>9.1000000000000004E-3</v>
      </c>
      <c r="AN12" s="32">
        <v>5.4000000000000003E-3</v>
      </c>
      <c r="AO12" s="32">
        <v>5.4999999999999997E-3</v>
      </c>
      <c r="AP12" s="32">
        <v>5.1000000000000004E-3</v>
      </c>
      <c r="AQ12" s="33">
        <v>1.1900000000000001E-2</v>
      </c>
      <c r="AR12" s="32">
        <v>1.0999999999999999E-2</v>
      </c>
      <c r="AS12" s="32">
        <v>1.18E-2</v>
      </c>
      <c r="AT12" s="32">
        <v>1.108636703149872E-2</v>
      </c>
      <c r="AU12" s="33">
        <v>1.1135063834304557E-2</v>
      </c>
      <c r="AV12" s="32">
        <v>9.4306363924063826E-3</v>
      </c>
      <c r="AW12" s="32">
        <v>9.3699140747262235E-3</v>
      </c>
      <c r="AX12" s="32">
        <v>8.7057483826494236E-3</v>
      </c>
      <c r="AY12" s="33">
        <v>4.3887510919876733E-3</v>
      </c>
      <c r="AZ12" s="32">
        <v>4.2644027489339509E-3</v>
      </c>
      <c r="BA12" s="32">
        <v>4.1000000000000003E-3</v>
      </c>
      <c r="BB12" s="32">
        <v>3.5000000000000001E-3</v>
      </c>
      <c r="BC12" s="33">
        <v>2.6122314837855195E-3</v>
      </c>
      <c r="BD12" s="32">
        <v>2.6454985747277502E-3</v>
      </c>
      <c r="BE12" s="32">
        <v>2.7270224337407902E-3</v>
      </c>
      <c r="BF12" s="32">
        <v>2.9733586474420155E-3</v>
      </c>
      <c r="BG12" s="33">
        <v>2.9461425250902631E-3</v>
      </c>
      <c r="BH12" s="32">
        <v>3.1115887541829559E-3</v>
      </c>
      <c r="BI12" s="32">
        <v>3.6206961667369464E-3</v>
      </c>
      <c r="BJ12" s="32">
        <v>3.8970761515271209E-3</v>
      </c>
      <c r="BK12" s="33">
        <v>4.8240732813195127E-3</v>
      </c>
      <c r="BL12" s="32">
        <v>4.9231203974202057E-3</v>
      </c>
      <c r="BM12" s="32">
        <v>5.0054399413763228E-3</v>
      </c>
      <c r="BN12" s="32">
        <v>5.5548863839997489E-3</v>
      </c>
      <c r="BO12" s="33">
        <v>5.3958009642276492E-3</v>
      </c>
      <c r="BP12" s="32">
        <v>5.3257780208548142E-3</v>
      </c>
      <c r="BQ12" s="32">
        <v>5.2953925794967946E-3</v>
      </c>
      <c r="BR12" s="32">
        <v>5.042390139601078E-3</v>
      </c>
      <c r="BS12" s="33">
        <v>4.5786949281650486E-3</v>
      </c>
      <c r="BT12" s="34">
        <v>4.6743698724918455E-3</v>
      </c>
      <c r="BU12" s="34">
        <v>4.5841876535052282E-3</v>
      </c>
      <c r="BV12" s="34">
        <v>4.6389500376880994E-3</v>
      </c>
      <c r="BW12" s="35">
        <v>4.6389500376880994E-3</v>
      </c>
      <c r="BX12" s="34">
        <v>9.9137202967224131E-3</v>
      </c>
      <c r="BY12" s="34">
        <v>9.9137202967224131E-3</v>
      </c>
      <c r="BZ12" s="34">
        <v>9.9137202967224131E-3</v>
      </c>
      <c r="CA12" s="35">
        <v>9.9137202967224131E-3</v>
      </c>
      <c r="CB12" s="270">
        <v>7.9449832507461227E-3</v>
      </c>
      <c r="CC12" s="270">
        <v>7.6974601282433349E-3</v>
      </c>
      <c r="CD12" s="270">
        <v>7.7580376613284509E-3</v>
      </c>
      <c r="CE12" s="274">
        <v>7.3694081306194493E-3</v>
      </c>
      <c r="CF12" s="34">
        <v>4.1652594844084206E-3</v>
      </c>
      <c r="CG12" s="34">
        <v>4.6087053322943338E-3</v>
      </c>
      <c r="CH12" s="34">
        <v>4.1000000000000003E-3</v>
      </c>
      <c r="CI12" s="35">
        <v>3.9160445133117339E-3</v>
      </c>
      <c r="CJ12" s="34">
        <v>4.7080045095828638E-3</v>
      </c>
      <c r="CK12" s="34">
        <v>4.5726377771644127E-3</v>
      </c>
      <c r="CL12" s="34">
        <v>4.7850616087498268E-3</v>
      </c>
      <c r="CM12" s="35">
        <v>4.8833468074507783E-3</v>
      </c>
      <c r="CN12" s="34">
        <v>4.4975574306592922E-3</v>
      </c>
      <c r="CO12" s="34">
        <v>4.6338766965398816E-3</v>
      </c>
      <c r="CP12" s="34">
        <v>4.6998998382001694E-3</v>
      </c>
      <c r="CQ12" s="35">
        <v>4.9790524151960679E-3</v>
      </c>
    </row>
    <row r="13" spans="1:95" ht="20.25" customHeight="1">
      <c r="B13" s="21" t="s">
        <v>83</v>
      </c>
      <c r="C13" s="2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>
        <v>9.2976533287488713E-2</v>
      </c>
      <c r="AJ13" s="32">
        <v>8.5448310187377322E-2</v>
      </c>
      <c r="AK13" s="32">
        <v>7.3952303346851558E-2</v>
      </c>
      <c r="AL13" s="32">
        <v>6.8618980644701302E-2</v>
      </c>
      <c r="AM13" s="33">
        <v>6.5711381928145143E-2</v>
      </c>
      <c r="AN13" s="32">
        <v>6.4923611346925703E-2</v>
      </c>
      <c r="AO13" s="32">
        <v>6.3533261507025193E-2</v>
      </c>
      <c r="AP13" s="32">
        <v>6.0356723403150916E-2</v>
      </c>
      <c r="AQ13" s="33">
        <v>7.7208809741226431E-2</v>
      </c>
      <c r="AR13" s="32">
        <v>7.8249627053304155E-2</v>
      </c>
      <c r="AS13" s="32">
        <v>7.913471188830673E-2</v>
      </c>
      <c r="AT13" s="32">
        <v>7.9818407135869546E-2</v>
      </c>
      <c r="AU13" s="33">
        <v>7.6299169285346691E-2</v>
      </c>
      <c r="AV13" s="32">
        <v>7.2932203965499112E-2</v>
      </c>
      <c r="AW13" s="32">
        <v>6.9858620016104586E-2</v>
      </c>
      <c r="AX13" s="32">
        <v>6.7647024462446831E-2</v>
      </c>
      <c r="AY13" s="33">
        <v>6.7480410013611811E-2</v>
      </c>
      <c r="AZ13" s="32">
        <v>6.4434003653184552E-2</v>
      </c>
      <c r="BA13" s="32">
        <v>6.6048231172619681E-2</v>
      </c>
      <c r="BB13" s="32">
        <v>6.3945286486094349E-2</v>
      </c>
      <c r="BC13" s="33">
        <v>6.1835670936428173E-2</v>
      </c>
      <c r="BD13" s="32">
        <v>6.123146997344326E-2</v>
      </c>
      <c r="BE13" s="32">
        <v>6.508591195524481E-2</v>
      </c>
      <c r="BF13" s="32">
        <v>6.7958486418998446E-2</v>
      </c>
      <c r="BG13" s="33">
        <v>7.540139263439935E-2</v>
      </c>
      <c r="BH13" s="32">
        <v>8.0148452919006644E-2</v>
      </c>
      <c r="BI13" s="32">
        <v>8.1682255083027566E-2</v>
      </c>
      <c r="BJ13" s="32">
        <v>9.3051656917749373E-2</v>
      </c>
      <c r="BK13" s="33">
        <v>9.340273817429369E-2</v>
      </c>
      <c r="BL13" s="32">
        <v>0.10173380357297394</v>
      </c>
      <c r="BM13" s="32">
        <v>0.10903753606852357</v>
      </c>
      <c r="BN13" s="32">
        <v>0.1168706671560019</v>
      </c>
      <c r="BO13" s="33">
        <v>0.11759403026364408</v>
      </c>
      <c r="BP13" s="32">
        <v>0.12453598024928718</v>
      </c>
      <c r="BQ13" s="32">
        <v>0.12947870589099189</v>
      </c>
      <c r="BR13" s="32">
        <v>0.13733651515992379</v>
      </c>
      <c r="BS13" s="33">
        <v>0.13718014990953734</v>
      </c>
      <c r="BT13" s="34">
        <v>0.14287435617091018</v>
      </c>
      <c r="BU13" s="34">
        <v>0.14901281031454822</v>
      </c>
      <c r="BV13" s="34">
        <v>0.15904197307811918</v>
      </c>
      <c r="BW13" s="35">
        <v>0.16369628944843939</v>
      </c>
      <c r="BX13" s="34">
        <v>0.15828362835610374</v>
      </c>
      <c r="BY13" s="34">
        <v>0.15896067109706941</v>
      </c>
      <c r="BZ13" s="34">
        <v>0.16407667158354117</v>
      </c>
      <c r="CA13" s="35">
        <v>0.16439418573700498</v>
      </c>
      <c r="CB13" s="270">
        <v>0.16256615315506409</v>
      </c>
      <c r="CC13" s="270">
        <v>0.17592404846123311</v>
      </c>
      <c r="CD13" s="270">
        <v>0.17468147600189946</v>
      </c>
      <c r="CE13" s="274">
        <v>0.16657985096046518</v>
      </c>
      <c r="CF13" s="34">
        <v>0.17852089321246961</v>
      </c>
      <c r="CG13" s="34">
        <v>0.16947746155586926</v>
      </c>
      <c r="CH13" s="34">
        <v>0.16339999999999999</v>
      </c>
      <c r="CI13" s="35">
        <v>0.15120236671025419</v>
      </c>
      <c r="CJ13" s="34">
        <v>0.14663823159832221</v>
      </c>
      <c r="CK13" s="34">
        <v>0.13963618871151653</v>
      </c>
      <c r="CL13" s="34">
        <v>0.13895153654127571</v>
      </c>
      <c r="CM13" s="35">
        <v>0.13002986891310789</v>
      </c>
      <c r="CN13" s="34">
        <v>0.13175123395853899</v>
      </c>
      <c r="CO13" s="34">
        <v>0.13067005601558696</v>
      </c>
      <c r="CP13" s="34">
        <v>0.1211743360387065</v>
      </c>
      <c r="CQ13" s="35">
        <v>0.11460941236040395</v>
      </c>
    </row>
    <row r="14" spans="1:95" ht="7.5" customHeight="1" thickBot="1"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Q14" s="44"/>
      <c r="BR14" s="44"/>
      <c r="BS14" s="44"/>
      <c r="BT14" s="44"/>
      <c r="BU14" s="44"/>
      <c r="BV14" s="44"/>
      <c r="BW14" s="266"/>
      <c r="BX14" s="44"/>
      <c r="BY14" s="44"/>
      <c r="BZ14" s="44"/>
      <c r="CA14" s="266"/>
      <c r="CB14" s="224"/>
      <c r="CC14" s="224"/>
      <c r="CD14" s="224"/>
      <c r="CE14" s="266"/>
      <c r="CF14" s="266"/>
      <c r="CG14" s="44"/>
      <c r="CH14" s="44"/>
      <c r="CI14" s="266"/>
      <c r="CJ14" s="266"/>
      <c r="CK14" s="266"/>
      <c r="CL14" s="266"/>
      <c r="CM14" s="266"/>
      <c r="CN14" s="266"/>
      <c r="CO14" s="266"/>
      <c r="CP14" s="266"/>
      <c r="CQ14" s="266"/>
    </row>
    <row r="15" spans="1:95" ht="6" customHeight="1"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W15" s="265"/>
      <c r="BX15" s="5"/>
      <c r="BY15" s="5"/>
      <c r="BZ15" s="5"/>
      <c r="CA15" s="265"/>
      <c r="CE15" s="265"/>
      <c r="CF15" s="265"/>
      <c r="CG15" s="5"/>
      <c r="CH15" s="5"/>
      <c r="CI15" s="265"/>
      <c r="CJ15" s="265"/>
      <c r="CK15" s="5"/>
      <c r="CL15" s="5"/>
      <c r="CM15" s="5"/>
      <c r="CN15" s="5"/>
      <c r="CO15" s="5"/>
      <c r="CP15" s="5"/>
      <c r="CQ15" s="5"/>
    </row>
    <row r="16" spans="1:95" ht="14.5">
      <c r="B16" s="45" t="s">
        <v>84</v>
      </c>
      <c r="D16" s="38"/>
      <c r="E16" s="38"/>
      <c r="F16" s="38"/>
      <c r="G16" s="47"/>
      <c r="H16" s="47"/>
      <c r="I16" s="48"/>
      <c r="J16" s="48"/>
      <c r="K16" s="49"/>
      <c r="L16" s="49"/>
      <c r="M16" s="48"/>
      <c r="N16" s="48"/>
      <c r="O16" s="49"/>
      <c r="P16" s="49"/>
      <c r="Q16" s="48"/>
      <c r="R16" s="48"/>
      <c r="S16" s="49"/>
      <c r="T16" s="49"/>
      <c r="U16" s="48"/>
      <c r="V16" s="48"/>
      <c r="W16" s="49"/>
      <c r="X16" s="49"/>
      <c r="Y16" s="48"/>
      <c r="Z16" s="48"/>
      <c r="AA16" s="49"/>
      <c r="AB16" s="49"/>
      <c r="AC16" s="48"/>
      <c r="AD16" s="48"/>
      <c r="AE16" s="49"/>
      <c r="AF16" s="49"/>
      <c r="AG16" s="48"/>
      <c r="AH16" s="48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49"/>
      <c r="AW16" s="48"/>
      <c r="AX16" s="48"/>
      <c r="AY16" s="49"/>
      <c r="AZ16" s="49"/>
      <c r="BA16" s="48"/>
      <c r="BB16" s="48"/>
      <c r="BC16" s="49"/>
      <c r="BD16" s="49"/>
      <c r="BE16" s="48"/>
      <c r="BF16" s="48"/>
      <c r="BG16" s="48"/>
      <c r="BH16" s="48"/>
      <c r="BI16" s="51"/>
      <c r="BJ16" s="51"/>
      <c r="BK16" s="51"/>
      <c r="BL16" s="52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2:74" ht="14.5">
      <c r="B17" s="45" t="s">
        <v>85</v>
      </c>
      <c r="D17" s="38"/>
      <c r="E17" s="38"/>
      <c r="F17" s="38"/>
      <c r="AA17" s="53"/>
      <c r="AB17" s="53"/>
      <c r="BC17" s="54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9"/>
      <c r="BT17" s="9"/>
      <c r="BU17" s="9"/>
      <c r="BV17" s="9"/>
    </row>
    <row r="18" spans="2:74" ht="13"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</row>
    <row r="19" spans="2:74" ht="13">
      <c r="B19" s="2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</row>
    <row r="20" spans="2:74" ht="13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</row>
    <row r="21" spans="2:74" ht="13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</row>
    <row r="22" spans="2:74" ht="13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</row>
    <row r="23" spans="2:74" ht="13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</row>
    <row r="24" spans="2:74" ht="13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</row>
    <row r="25" spans="2:74" ht="13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</row>
    <row r="26" spans="2:74" ht="13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</row>
    <row r="27" spans="2:74" ht="13"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</row>
    <row r="28" spans="2:74" ht="13"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</row>
    <row r="29" spans="2:74" ht="13"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</row>
    <row r="30" spans="2:74" ht="13"/>
    <row r="31" spans="2:74" ht="13"/>
    <row r="32" spans="2:74" ht="13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</row>
    <row r="33" spans="71:74" ht="13">
      <c r="BT33" s="57"/>
      <c r="BU33" s="57"/>
      <c r="BV33" s="57"/>
    </row>
    <row r="34" spans="71:74" ht="13">
      <c r="BS34" s="38"/>
      <c r="BT34" s="58"/>
      <c r="BU34" s="58"/>
      <c r="BV34" s="58"/>
    </row>
    <row r="35" spans="71:74" ht="13"/>
    <row r="36" spans="71:74" ht="13"/>
    <row r="37" spans="71:74" ht="13"/>
    <row r="38" spans="71:74" ht="13"/>
    <row r="39" spans="71:74" ht="13"/>
    <row r="40" spans="71:74" ht="13"/>
    <row r="41" spans="71:74" ht="13"/>
    <row r="42" spans="71:74" ht="13"/>
    <row r="43" spans="71:74" ht="13"/>
    <row r="44" spans="71:74" ht="13"/>
    <row r="45" spans="71:74" ht="13"/>
    <row r="46" spans="71:74" ht="13"/>
    <row r="47" spans="71:74" ht="13"/>
    <row r="48" spans="71:74" ht="13"/>
    <row r="49" ht="13"/>
    <row r="50" ht="13"/>
    <row r="51" ht="13"/>
    <row r="52" ht="13"/>
    <row r="53" ht="13"/>
  </sheetData>
  <mergeCells count="2">
    <mergeCell ref="B2:B3"/>
    <mergeCell ref="C2:C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707-6EDF-4172-BC4C-EE0A2DE10ADE}">
  <sheetPr>
    <tabColor theme="0" tint="-0.14999847407452621"/>
  </sheetPr>
  <dimension ref="A1:CR60"/>
  <sheetViews>
    <sheetView showGridLines="0" workbookViewId="0">
      <pane xSplit="2" ySplit="2" topLeftCell="CI3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15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6" width="8.54296875" style="93" hidden="1" customWidth="1"/>
    <col min="7" max="7" width="8.54296875" style="94" hidden="1" customWidth="1"/>
    <col min="8" max="10" width="8.54296875" style="93" hidden="1" customWidth="1"/>
    <col min="11" max="11" width="8.54296875" style="94" hidden="1" customWidth="1"/>
    <col min="12" max="14" width="8.54296875" style="93" hidden="1" customWidth="1"/>
    <col min="15" max="15" width="8.54296875" style="94" hidden="1" customWidth="1"/>
    <col min="16" max="18" width="8.54296875" style="93" hidden="1" customWidth="1"/>
    <col min="19" max="19" width="8.54296875" style="94" hidden="1" customWidth="1"/>
    <col min="20" max="22" width="8.54296875" style="93" hidden="1" customWidth="1"/>
    <col min="23" max="23" width="8.54296875" style="94" hidden="1" customWidth="1"/>
    <col min="24" max="26" width="8.54296875" style="93" hidden="1" customWidth="1"/>
    <col min="27" max="27" width="8.54296875" style="94" hidden="1" customWidth="1"/>
    <col min="28" max="30" width="8.54296875" style="93" hidden="1" customWidth="1"/>
    <col min="31" max="31" width="8.54296875" style="94" hidden="1" customWidth="1"/>
    <col min="32" max="34" width="8.54296875" style="93" hidden="1" customWidth="1"/>
    <col min="35" max="35" width="8.54296875" style="94" customWidth="1"/>
    <col min="36" max="38" width="8.54296875" style="93" customWidth="1"/>
    <col min="39" max="39" width="8.54296875" style="94" customWidth="1"/>
    <col min="40" max="42" width="8.54296875" style="93" customWidth="1"/>
    <col min="43" max="43" width="8.54296875" style="94" customWidth="1"/>
    <col min="44" max="46" width="8.54296875" style="93" customWidth="1"/>
    <col min="47" max="47" width="8.54296875" style="94" customWidth="1"/>
    <col min="48" max="50" width="8.54296875" style="93" customWidth="1"/>
    <col min="51" max="51" width="8.54296875" style="94" customWidth="1"/>
    <col min="52" max="54" width="8.54296875" style="93" customWidth="1"/>
    <col min="55" max="55" width="8.54296875" style="94" customWidth="1"/>
    <col min="56" max="58" width="8.54296875" style="93" customWidth="1"/>
    <col min="59" max="59" width="8.54296875" style="94" customWidth="1"/>
    <col min="60" max="62" width="8.54296875" style="93" customWidth="1"/>
    <col min="63" max="64" width="8.54296875" style="94" customWidth="1"/>
    <col min="65" max="76" width="8.54296875" style="93" customWidth="1"/>
    <col min="77" max="79" width="8.453125" style="93" customWidth="1"/>
    <col min="80" max="81" width="8.54296875" style="93" customWidth="1"/>
    <col min="82" max="88" width="8.453125" style="93" customWidth="1"/>
    <col min="89" max="94" width="9.1796875" style="93" customWidth="1"/>
    <col min="95" max="95" width="8.453125" style="93" customWidth="1"/>
    <col min="96" max="96" width="9" style="93" customWidth="1"/>
    <col min="97" max="16384" width="8.453125" style="93" hidden="1"/>
  </cols>
  <sheetData>
    <row r="1" spans="1:96" s="59" customFormat="1" ht="56.25" customHeight="1">
      <c r="G1" s="60"/>
      <c r="K1" s="60"/>
      <c r="O1" s="60"/>
      <c r="S1" s="60"/>
      <c r="W1" s="60"/>
      <c r="AA1" s="60"/>
      <c r="AE1" s="60"/>
      <c r="AI1" s="60"/>
      <c r="AM1" s="60"/>
      <c r="AQ1" s="60"/>
      <c r="AU1" s="60"/>
      <c r="AY1" s="60"/>
      <c r="BC1" s="60"/>
      <c r="BE1" s="61"/>
      <c r="BF1" s="61"/>
      <c r="BG1" s="62"/>
      <c r="BH1" s="61"/>
      <c r="BI1" s="61"/>
      <c r="BJ1" s="61"/>
      <c r="BK1" s="62"/>
      <c r="BL1" s="62"/>
      <c r="BM1" s="62"/>
      <c r="BN1" s="62"/>
      <c r="BO1" s="62"/>
      <c r="BQ1" s="62"/>
      <c r="BR1" s="12"/>
      <c r="BV1" s="12"/>
      <c r="BW1" s="12"/>
      <c r="BX1" s="12"/>
      <c r="CB1" s="12"/>
      <c r="CC1" s="12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Q1" s="10" t="s">
        <v>116</v>
      </c>
      <c r="CR1" s="10"/>
    </row>
    <row r="2" spans="1:96" s="67" customFormat="1" ht="15" customHeight="1">
      <c r="A2" s="63"/>
      <c r="B2" s="64" t="s">
        <v>86</v>
      </c>
      <c r="C2" s="64" t="s">
        <v>87</v>
      </c>
      <c r="D2" s="65" t="s">
        <v>10</v>
      </c>
      <c r="E2" s="66" t="s">
        <v>11</v>
      </c>
      <c r="F2" s="66" t="s">
        <v>12</v>
      </c>
      <c r="G2" s="16">
        <v>2002</v>
      </c>
      <c r="H2" s="65" t="s">
        <v>13</v>
      </c>
      <c r="I2" s="66" t="s">
        <v>14</v>
      </c>
      <c r="J2" s="66" t="s">
        <v>15</v>
      </c>
      <c r="K2" s="16">
        <v>2003</v>
      </c>
      <c r="L2" s="65" t="s">
        <v>16</v>
      </c>
      <c r="M2" s="66" t="s">
        <v>17</v>
      </c>
      <c r="N2" s="66" t="s">
        <v>18</v>
      </c>
      <c r="O2" s="16">
        <v>2004</v>
      </c>
      <c r="P2" s="65" t="s">
        <v>19</v>
      </c>
      <c r="Q2" s="66" t="s">
        <v>20</v>
      </c>
      <c r="R2" s="66" t="s">
        <v>21</v>
      </c>
      <c r="S2" s="16">
        <v>2005</v>
      </c>
      <c r="T2" s="65" t="s">
        <v>22</v>
      </c>
      <c r="U2" s="66" t="s">
        <v>23</v>
      </c>
      <c r="V2" s="66" t="s">
        <v>24</v>
      </c>
      <c r="W2" s="16">
        <v>2006</v>
      </c>
      <c r="X2" s="65" t="s">
        <v>25</v>
      </c>
      <c r="Y2" s="66" t="s">
        <v>26</v>
      </c>
      <c r="Z2" s="66" t="s">
        <v>27</v>
      </c>
      <c r="AA2" s="16">
        <v>2007</v>
      </c>
      <c r="AB2" s="65" t="s">
        <v>28</v>
      </c>
      <c r="AC2" s="66" t="s">
        <v>29</v>
      </c>
      <c r="AD2" s="66" t="s">
        <v>30</v>
      </c>
      <c r="AE2" s="16">
        <v>2008</v>
      </c>
      <c r="AF2" s="65" t="s">
        <v>31</v>
      </c>
      <c r="AG2" s="66" t="s">
        <v>32</v>
      </c>
      <c r="AH2" s="66" t="s">
        <v>33</v>
      </c>
      <c r="AI2" s="64">
        <v>2009</v>
      </c>
      <c r="AJ2" s="64" t="s">
        <v>34</v>
      </c>
      <c r="AK2" s="64" t="s">
        <v>35</v>
      </c>
      <c r="AL2" s="64" t="s">
        <v>36</v>
      </c>
      <c r="AM2" s="64">
        <v>2010</v>
      </c>
      <c r="AN2" s="64" t="s">
        <v>37</v>
      </c>
      <c r="AO2" s="64" t="s">
        <v>38</v>
      </c>
      <c r="AP2" s="64" t="s">
        <v>39</v>
      </c>
      <c r="AQ2" s="64">
        <v>2011</v>
      </c>
      <c r="AR2" s="64" t="s">
        <v>40</v>
      </c>
      <c r="AS2" s="64" t="s">
        <v>41</v>
      </c>
      <c r="AT2" s="64" t="s">
        <v>42</v>
      </c>
      <c r="AU2" s="64">
        <v>2012</v>
      </c>
      <c r="AV2" s="64" t="s">
        <v>43</v>
      </c>
      <c r="AW2" s="64" t="s">
        <v>44</v>
      </c>
      <c r="AX2" s="64" t="s">
        <v>45</v>
      </c>
      <c r="AY2" s="64">
        <v>2013</v>
      </c>
      <c r="AZ2" s="64" t="s">
        <v>46</v>
      </c>
      <c r="BA2" s="64" t="s">
        <v>47</v>
      </c>
      <c r="BB2" s="64" t="s">
        <v>48</v>
      </c>
      <c r="BC2" s="64">
        <v>2014</v>
      </c>
      <c r="BD2" s="64" t="s">
        <v>49</v>
      </c>
      <c r="BE2" s="64" t="s">
        <v>50</v>
      </c>
      <c r="BF2" s="64" t="s">
        <v>51</v>
      </c>
      <c r="BG2" s="64">
        <v>2015</v>
      </c>
      <c r="BH2" s="64" t="s">
        <v>52</v>
      </c>
      <c r="BI2" s="64" t="s">
        <v>53</v>
      </c>
      <c r="BJ2" s="64" t="s">
        <v>54</v>
      </c>
      <c r="BK2" s="64">
        <v>2016</v>
      </c>
      <c r="BL2" s="64" t="s">
        <v>55</v>
      </c>
      <c r="BM2" s="64" t="s">
        <v>56</v>
      </c>
      <c r="BN2" s="64" t="s">
        <v>57</v>
      </c>
      <c r="BO2" s="64">
        <v>2017</v>
      </c>
      <c r="BP2" s="64" t="s">
        <v>58</v>
      </c>
      <c r="BQ2" s="64" t="s">
        <v>59</v>
      </c>
      <c r="BR2" s="64" t="s">
        <v>60</v>
      </c>
      <c r="BS2" s="64">
        <v>2018</v>
      </c>
      <c r="BT2" s="64" t="s">
        <v>61</v>
      </c>
      <c r="BU2" s="64" t="s">
        <v>62</v>
      </c>
      <c r="BV2" s="64" t="s">
        <v>63</v>
      </c>
      <c r="BW2" s="64">
        <v>2019</v>
      </c>
      <c r="BX2" s="64" t="s">
        <v>64</v>
      </c>
      <c r="BY2" s="64" t="s">
        <v>65</v>
      </c>
      <c r="BZ2" s="64" t="s">
        <v>66</v>
      </c>
      <c r="CA2" s="64">
        <v>2020</v>
      </c>
      <c r="CB2" s="64" t="s">
        <v>266</v>
      </c>
      <c r="CC2" s="64" t="s">
        <v>268</v>
      </c>
      <c r="CD2" s="64" t="s">
        <v>270</v>
      </c>
      <c r="CE2" s="64">
        <v>2021</v>
      </c>
      <c r="CF2" s="64" t="s">
        <v>273</v>
      </c>
      <c r="CG2" s="64" t="s">
        <v>276</v>
      </c>
      <c r="CH2" s="64" t="s">
        <v>278</v>
      </c>
      <c r="CI2" s="64">
        <v>2022</v>
      </c>
      <c r="CJ2" s="64" t="s">
        <v>280</v>
      </c>
      <c r="CK2" s="64" t="s">
        <v>282</v>
      </c>
      <c r="CL2" s="64" t="s">
        <v>284</v>
      </c>
      <c r="CM2" s="64">
        <v>2023</v>
      </c>
      <c r="CN2" s="64" t="s">
        <v>287</v>
      </c>
      <c r="CO2" s="64" t="s">
        <v>291</v>
      </c>
      <c r="CP2" s="64" t="s">
        <v>292</v>
      </c>
      <c r="CQ2" s="64">
        <v>2024</v>
      </c>
    </row>
    <row r="3" spans="1:96" s="68" customFormat="1" ht="15" customHeight="1">
      <c r="B3" s="69" t="s">
        <v>88</v>
      </c>
      <c r="C3" s="68" t="s">
        <v>89</v>
      </c>
      <c r="D3" s="70"/>
      <c r="E3" s="70"/>
      <c r="F3" s="70"/>
      <c r="G3" s="71"/>
      <c r="H3" s="70"/>
      <c r="I3" s="70"/>
      <c r="J3" s="70"/>
      <c r="K3" s="71"/>
      <c r="L3" s="70"/>
      <c r="M3" s="70"/>
      <c r="N3" s="70"/>
      <c r="O3" s="71"/>
      <c r="P3" s="70"/>
      <c r="Q3" s="70"/>
      <c r="R3" s="70"/>
      <c r="S3" s="71"/>
      <c r="T3" s="70"/>
      <c r="U3" s="70"/>
      <c r="V3" s="70"/>
      <c r="W3" s="71"/>
      <c r="X3" s="70"/>
      <c r="Y3" s="70"/>
      <c r="Z3" s="70"/>
      <c r="AA3" s="71"/>
      <c r="AB3" s="70"/>
      <c r="AC3" s="70"/>
      <c r="AD3" s="70"/>
      <c r="AE3" s="71"/>
      <c r="AF3" s="70"/>
      <c r="AG3" s="70"/>
      <c r="AH3" s="70"/>
      <c r="AI3" s="71">
        <v>1428.671</v>
      </c>
      <c r="AJ3" s="70">
        <v>1311.644</v>
      </c>
      <c r="AK3" s="70">
        <v>2529.2350000000001</v>
      </c>
      <c r="AL3" s="70">
        <v>3174.8029999999999</v>
      </c>
      <c r="AM3" s="71">
        <v>4496.1469999999999</v>
      </c>
      <c r="AN3" s="70">
        <v>1043.7650000000001</v>
      </c>
      <c r="AO3" s="70">
        <v>1957.3040000000001</v>
      </c>
      <c r="AP3" s="70">
        <v>4437.4930000000004</v>
      </c>
      <c r="AQ3" s="71">
        <v>5910.1139999999996</v>
      </c>
      <c r="AR3" s="70">
        <v>1184.472</v>
      </c>
      <c r="AS3" s="70">
        <v>3414.2370000000001</v>
      </c>
      <c r="AT3" s="70">
        <v>4878.41</v>
      </c>
      <c r="AU3" s="71">
        <v>6287.3410000000003</v>
      </c>
      <c r="AV3" s="70">
        <v>1098.953</v>
      </c>
      <c r="AW3" s="70">
        <v>2955.6060000000002</v>
      </c>
      <c r="AX3" s="70">
        <v>4072.0479999999998</v>
      </c>
      <c r="AY3" s="71">
        <v>5466.0919999999996</v>
      </c>
      <c r="AZ3" s="70">
        <v>679.08399999999995</v>
      </c>
      <c r="BA3" s="70">
        <v>1425.8130000000001</v>
      </c>
      <c r="BB3" s="70">
        <v>3239.8380000000002</v>
      </c>
      <c r="BC3" s="71">
        <v>5201.1809999999996</v>
      </c>
      <c r="BD3" s="70">
        <v>2947.2170000000001</v>
      </c>
      <c r="BE3" s="70">
        <v>3688.2939999999999</v>
      </c>
      <c r="BF3" s="70">
        <v>8011.4440000000004</v>
      </c>
      <c r="BG3" s="71">
        <v>8975.0490000000009</v>
      </c>
      <c r="BH3" s="70">
        <v>-109.03133438000013</v>
      </c>
      <c r="BI3" s="70">
        <v>-323.25700000000001</v>
      </c>
      <c r="BJ3" s="70">
        <v>1004.378</v>
      </c>
      <c r="BK3" s="71">
        <v>2212.415</v>
      </c>
      <c r="BL3" s="70">
        <v>746.74900000000002</v>
      </c>
      <c r="BM3" s="70">
        <v>2563.4549999999999</v>
      </c>
      <c r="BN3" s="70">
        <v>3078.8882514400002</v>
      </c>
      <c r="BO3" s="71">
        <v>4847.3249999999998</v>
      </c>
      <c r="BP3" s="70">
        <v>1204.6769999999999</v>
      </c>
      <c r="BQ3" s="70">
        <v>4568.2920000000004</v>
      </c>
      <c r="BR3" s="70">
        <v>6405.1264339300005</v>
      </c>
      <c r="BS3" s="71">
        <v>7054.3759768100008</v>
      </c>
      <c r="BT3" s="70">
        <v>1265.558</v>
      </c>
      <c r="BU3" s="72">
        <v>2229.1736808000001</v>
      </c>
      <c r="BV3" s="70">
        <v>4717.6607424100002</v>
      </c>
      <c r="BW3" s="73">
        <v>5200.6869816200006</v>
      </c>
      <c r="BX3" s="70">
        <v>5911.3756349799996</v>
      </c>
      <c r="BY3" s="70">
        <v>7977.7185327999996</v>
      </c>
      <c r="BZ3" s="70">
        <v>9680.4026429500009</v>
      </c>
      <c r="CA3" s="71">
        <v>9121.4350989399991</v>
      </c>
      <c r="CB3" s="70">
        <v>3390.68850892</v>
      </c>
      <c r="CC3" s="70">
        <v>1482.6995376100001</v>
      </c>
      <c r="CD3" s="70">
        <v>4535.11467017</v>
      </c>
      <c r="CE3" s="71">
        <v>6559</v>
      </c>
      <c r="CF3" s="70">
        <v>-1996</v>
      </c>
      <c r="CG3" s="70">
        <v>1782</v>
      </c>
      <c r="CH3" s="70">
        <v>4213</v>
      </c>
      <c r="CI3" s="71">
        <v>5496</v>
      </c>
      <c r="CJ3" s="70">
        <v>1987</v>
      </c>
      <c r="CK3" s="70">
        <v>3631</v>
      </c>
      <c r="CL3" s="70">
        <v>6910</v>
      </c>
      <c r="CM3" s="71">
        <v>8924</v>
      </c>
      <c r="CN3" s="70">
        <v>3583</v>
      </c>
      <c r="CO3" s="70">
        <v>9060</v>
      </c>
      <c r="CP3" s="70">
        <v>11530</v>
      </c>
      <c r="CQ3" s="70">
        <v>18361</v>
      </c>
    </row>
    <row r="4" spans="1:96" s="68" customFormat="1" ht="15" customHeight="1">
      <c r="B4" s="69" t="s">
        <v>297</v>
      </c>
      <c r="C4" s="68" t="s">
        <v>90</v>
      </c>
      <c r="D4" s="70"/>
      <c r="E4" s="70"/>
      <c r="F4" s="70"/>
      <c r="G4" s="71"/>
      <c r="H4" s="70"/>
      <c r="I4" s="70"/>
      <c r="J4" s="70"/>
      <c r="K4" s="71"/>
      <c r="L4" s="70"/>
      <c r="M4" s="70"/>
      <c r="N4" s="70"/>
      <c r="O4" s="71"/>
      <c r="P4" s="70"/>
      <c r="Q4" s="70"/>
      <c r="R4" s="70"/>
      <c r="S4" s="71"/>
      <c r="T4" s="70"/>
      <c r="U4" s="70"/>
      <c r="V4" s="70"/>
      <c r="W4" s="71"/>
      <c r="X4" s="70"/>
      <c r="Y4" s="70"/>
      <c r="Z4" s="70"/>
      <c r="AA4" s="71"/>
      <c r="AB4" s="70"/>
      <c r="AC4" s="70"/>
      <c r="AD4" s="70"/>
      <c r="AE4" s="71"/>
      <c r="AF4" s="70"/>
      <c r="AG4" s="70"/>
      <c r="AH4" s="70"/>
      <c r="AI4" s="71">
        <v>94.004000000000005</v>
      </c>
      <c r="AJ4" s="70">
        <v>16.497</v>
      </c>
      <c r="AK4" s="70">
        <v>35.603000000000002</v>
      </c>
      <c r="AL4" s="70">
        <v>58.735999999999997</v>
      </c>
      <c r="AM4" s="71">
        <v>82.802000000000007</v>
      </c>
      <c r="AN4" s="70">
        <v>26.492000000000001</v>
      </c>
      <c r="AO4" s="70">
        <v>58.359000000000002</v>
      </c>
      <c r="AP4" s="70">
        <v>91.816000000000003</v>
      </c>
      <c r="AQ4" s="71">
        <v>114.47799999999999</v>
      </c>
      <c r="AR4" s="70">
        <v>11.137</v>
      </c>
      <c r="AS4" s="70">
        <v>19.834</v>
      </c>
      <c r="AT4" s="70">
        <v>25.978999999999999</v>
      </c>
      <c r="AU4" s="71">
        <v>34.880000000000003</v>
      </c>
      <c r="AV4" s="70">
        <v>9.68</v>
      </c>
      <c r="AW4" s="70">
        <v>19.934999999999999</v>
      </c>
      <c r="AX4" s="70">
        <v>27.577999999999999</v>
      </c>
      <c r="AY4" s="71">
        <v>73.075999999999993</v>
      </c>
      <c r="AZ4" s="70">
        <v>7.524</v>
      </c>
      <c r="BA4" s="70">
        <v>11.775</v>
      </c>
      <c r="BB4" s="70">
        <v>11.589</v>
      </c>
      <c r="BC4" s="71">
        <v>18.227</v>
      </c>
      <c r="BD4" s="70">
        <v>18.574999999999999</v>
      </c>
      <c r="BE4" s="70">
        <v>110.2242078</v>
      </c>
      <c r="BF4" s="70">
        <v>211.06892511000001</v>
      </c>
      <c r="BG4" s="71">
        <v>414.19400000000002</v>
      </c>
      <c r="BH4" s="70">
        <v>191.87299999999999</v>
      </c>
      <c r="BI4" s="70">
        <v>480.71779676999995</v>
      </c>
      <c r="BJ4" s="70">
        <v>827.47199999999998</v>
      </c>
      <c r="BK4" s="71">
        <v>999.75900000000001</v>
      </c>
      <c r="BL4" s="70">
        <v>131.673</v>
      </c>
      <c r="BM4" s="70">
        <v>169.309</v>
      </c>
      <c r="BN4" s="70">
        <v>203.76427903999999</v>
      </c>
      <c r="BO4" s="71">
        <v>227.58</v>
      </c>
      <c r="BP4" s="70">
        <v>37.936999999999998</v>
      </c>
      <c r="BQ4" s="70">
        <v>78.814999999999998</v>
      </c>
      <c r="BR4" s="70">
        <v>121.39858846</v>
      </c>
      <c r="BS4" s="71">
        <v>153.39248538000001</v>
      </c>
      <c r="BT4" s="70">
        <v>48.581000000000003</v>
      </c>
      <c r="BU4" s="72">
        <v>107.92930704</v>
      </c>
      <c r="BV4" s="70">
        <v>158.19490771</v>
      </c>
      <c r="BW4" s="73">
        <v>191.75373320000003</v>
      </c>
      <c r="BX4" s="70">
        <v>24.812225389999998</v>
      </c>
      <c r="BY4" s="70">
        <v>50.059570030000003</v>
      </c>
      <c r="BZ4" s="70">
        <v>60.490890880000002</v>
      </c>
      <c r="CA4" s="71">
        <v>67.659812110000004</v>
      </c>
      <c r="CB4" s="70">
        <v>9.0636741599999997</v>
      </c>
      <c r="CC4" s="70">
        <v>48.92331334</v>
      </c>
      <c r="CD4" s="70">
        <v>92.301800910000011</v>
      </c>
      <c r="CE4" s="71">
        <v>140</v>
      </c>
      <c r="CF4" s="70">
        <v>41</v>
      </c>
      <c r="CG4" s="70">
        <v>125</v>
      </c>
      <c r="CH4" s="70">
        <v>190</v>
      </c>
      <c r="CI4" s="71">
        <v>242</v>
      </c>
      <c r="CJ4" s="70">
        <v>61</v>
      </c>
      <c r="CK4" s="70">
        <v>166</v>
      </c>
      <c r="CL4" s="70">
        <v>218</v>
      </c>
      <c r="CM4" s="71">
        <v>266</v>
      </c>
      <c r="CN4" s="70">
        <v>60</v>
      </c>
      <c r="CO4" s="70">
        <v>151</v>
      </c>
      <c r="CP4" s="70">
        <v>263</v>
      </c>
      <c r="CQ4" s="70">
        <v>332</v>
      </c>
    </row>
    <row r="5" spans="1:96" s="68" customFormat="1" ht="15" customHeight="1">
      <c r="B5" s="69" t="s">
        <v>91</v>
      </c>
      <c r="C5" s="74"/>
      <c r="D5" s="70"/>
      <c r="E5" s="70"/>
      <c r="F5" s="70"/>
      <c r="G5" s="71"/>
      <c r="H5" s="70"/>
      <c r="I5" s="70"/>
      <c r="J5" s="70"/>
      <c r="K5" s="71"/>
      <c r="L5" s="70"/>
      <c r="M5" s="70"/>
      <c r="N5" s="70"/>
      <c r="O5" s="71"/>
      <c r="P5" s="70"/>
      <c r="Q5" s="70"/>
      <c r="R5" s="70"/>
      <c r="S5" s="71"/>
      <c r="T5" s="70"/>
      <c r="U5" s="70"/>
      <c r="V5" s="70"/>
      <c r="W5" s="71"/>
      <c r="X5" s="70"/>
      <c r="Y5" s="70"/>
      <c r="Z5" s="70"/>
      <c r="AA5" s="71"/>
      <c r="AB5" s="70"/>
      <c r="AC5" s="70"/>
      <c r="AD5" s="70"/>
      <c r="AE5" s="71"/>
      <c r="AF5" s="70"/>
      <c r="AG5" s="70"/>
      <c r="AH5" s="70"/>
      <c r="AI5" s="71">
        <v>90.346000000000004</v>
      </c>
      <c r="AJ5" s="70">
        <v>124.96899999999999</v>
      </c>
      <c r="AK5" s="70">
        <v>279.83999999999997</v>
      </c>
      <c r="AL5" s="70">
        <v>860.48299999999995</v>
      </c>
      <c r="AM5" s="71">
        <v>1396.7460000000001</v>
      </c>
      <c r="AN5" s="70">
        <v>590.35299999999995</v>
      </c>
      <c r="AO5" s="70">
        <v>1251.9190000000001</v>
      </c>
      <c r="AP5" s="70">
        <v>1916.5650000000001</v>
      </c>
      <c r="AQ5" s="71">
        <v>2604.9090000000001</v>
      </c>
      <c r="AR5" s="70">
        <v>669.65700000000004</v>
      </c>
      <c r="AS5" s="70">
        <v>1411.94</v>
      </c>
      <c r="AT5" s="70">
        <v>2022.2660000000001</v>
      </c>
      <c r="AU5" s="71">
        <v>2750.77</v>
      </c>
      <c r="AV5" s="70">
        <v>781.64700000000005</v>
      </c>
      <c r="AW5" s="70">
        <v>1783.826</v>
      </c>
      <c r="AX5" s="70">
        <v>2897.6869999999999</v>
      </c>
      <c r="AY5" s="71">
        <v>4450.7250000000004</v>
      </c>
      <c r="AZ5" s="70">
        <v>1454.5440000000001</v>
      </c>
      <c r="BA5" s="70">
        <v>3067.44</v>
      </c>
      <c r="BB5" s="70">
        <v>4659.7860000000001</v>
      </c>
      <c r="BC5" s="71">
        <v>6445.518</v>
      </c>
      <c r="BD5" s="70">
        <v>1889.5039999999999</v>
      </c>
      <c r="BE5" s="70">
        <v>4212.1059999999998</v>
      </c>
      <c r="BF5" s="70">
        <v>6470.71</v>
      </c>
      <c r="BG5" s="71">
        <v>8827.3979999999992</v>
      </c>
      <c r="BH5" s="70">
        <v>1995.7829999999999</v>
      </c>
      <c r="BI5" s="70">
        <v>3911.9630000000002</v>
      </c>
      <c r="BJ5" s="70">
        <v>5635.2079999999996</v>
      </c>
      <c r="BK5" s="71">
        <v>7290.6459999999997</v>
      </c>
      <c r="BL5" s="70">
        <v>1449.913</v>
      </c>
      <c r="BM5" s="70">
        <v>2717.1509999999998</v>
      </c>
      <c r="BN5" s="70">
        <v>3838.7353138900003</v>
      </c>
      <c r="BO5" s="71">
        <v>4899.6779999999999</v>
      </c>
      <c r="BP5" s="70">
        <v>874.5634</v>
      </c>
      <c r="BQ5" s="70">
        <v>1653.7539999999999</v>
      </c>
      <c r="BR5" s="70">
        <v>2377.0297907000004</v>
      </c>
      <c r="BS5" s="71">
        <v>3111.1171218599998</v>
      </c>
      <c r="BT5" s="70">
        <v>623.94600000000003</v>
      </c>
      <c r="BU5" s="72">
        <v>1212.5738570799999</v>
      </c>
      <c r="BV5" s="70">
        <v>1586.4082421099999</v>
      </c>
      <c r="BW5" s="75">
        <v>1897.4342452000001</v>
      </c>
      <c r="BX5" s="70">
        <v>431.63920533999999</v>
      </c>
      <c r="BY5" s="70">
        <v>522.39428107999993</v>
      </c>
      <c r="BZ5" s="70">
        <v>717.39053027</v>
      </c>
      <c r="CA5" s="71">
        <v>1134.24725423</v>
      </c>
      <c r="CB5" s="70">
        <v>545.04538019000006</v>
      </c>
      <c r="CC5" s="70">
        <v>969.65007263000007</v>
      </c>
      <c r="CD5" s="70">
        <v>1416.4224699599999</v>
      </c>
      <c r="CE5" s="71">
        <v>2125</v>
      </c>
      <c r="CF5" s="70">
        <v>498</v>
      </c>
      <c r="CG5" s="70">
        <v>1214</v>
      </c>
      <c r="CH5" s="70">
        <v>1231</v>
      </c>
      <c r="CI5" s="71">
        <v>1332</v>
      </c>
      <c r="CJ5" s="70">
        <v>366</v>
      </c>
      <c r="CK5" s="70">
        <v>706</v>
      </c>
      <c r="CL5" s="70">
        <v>762</v>
      </c>
      <c r="CM5" s="71">
        <v>857</v>
      </c>
      <c r="CN5" s="70">
        <v>226</v>
      </c>
      <c r="CO5" s="70">
        <v>379</v>
      </c>
      <c r="CP5" s="70">
        <v>464</v>
      </c>
      <c r="CQ5" s="70">
        <v>631</v>
      </c>
    </row>
    <row r="6" spans="1:96" s="68" customFormat="1" ht="15" customHeight="1">
      <c r="B6" s="69" t="s">
        <v>92</v>
      </c>
      <c r="C6" s="68" t="s">
        <v>93</v>
      </c>
      <c r="D6" s="70"/>
      <c r="E6" s="70"/>
      <c r="F6" s="70"/>
      <c r="G6" s="71"/>
      <c r="H6" s="70"/>
      <c r="I6" s="70"/>
      <c r="J6" s="70"/>
      <c r="K6" s="71"/>
      <c r="L6" s="70"/>
      <c r="M6" s="70"/>
      <c r="N6" s="70"/>
      <c r="O6" s="71"/>
      <c r="P6" s="70"/>
      <c r="Q6" s="70"/>
      <c r="R6" s="70"/>
      <c r="S6" s="71"/>
      <c r="T6" s="70"/>
      <c r="U6" s="70"/>
      <c r="V6" s="70"/>
      <c r="W6" s="71"/>
      <c r="X6" s="70"/>
      <c r="Y6" s="70"/>
      <c r="Z6" s="70"/>
      <c r="AA6" s="71"/>
      <c r="AB6" s="70"/>
      <c r="AC6" s="70"/>
      <c r="AD6" s="70"/>
      <c r="AE6" s="71"/>
      <c r="AF6" s="70"/>
      <c r="AG6" s="70"/>
      <c r="AH6" s="70"/>
      <c r="AI6" s="71">
        <v>-1228.8689999999999</v>
      </c>
      <c r="AJ6" s="70">
        <v>-1366.0930000000001</v>
      </c>
      <c r="AK6" s="70">
        <v>-2772.337</v>
      </c>
      <c r="AL6" s="70">
        <v>-3704.6889999999999</v>
      </c>
      <c r="AM6" s="71">
        <v>-5066.7929999999997</v>
      </c>
      <c r="AN6" s="70">
        <v>-1372.8209999999999</v>
      </c>
      <c r="AO6" s="70">
        <v>-2647.7649999999999</v>
      </c>
      <c r="AP6" s="70">
        <v>-5556.268</v>
      </c>
      <c r="AQ6" s="71">
        <v>-7387.3909999999996</v>
      </c>
      <c r="AR6" s="70">
        <v>-1551.607</v>
      </c>
      <c r="AS6" s="70">
        <v>-3981.1509999999998</v>
      </c>
      <c r="AT6" s="70">
        <v>-5702.6660000000002</v>
      </c>
      <c r="AU6" s="71">
        <v>-7478.1639999999998</v>
      </c>
      <c r="AV6" s="70">
        <v>-1569.473</v>
      </c>
      <c r="AW6" s="70">
        <v>-4019.2339999999999</v>
      </c>
      <c r="AX6" s="70">
        <v>-5988.65</v>
      </c>
      <c r="AY6" s="71">
        <v>-8356.4560000000001</v>
      </c>
      <c r="AZ6" s="70">
        <v>-1847.5920396400002</v>
      </c>
      <c r="BA6" s="70">
        <v>-3849.8677466300001</v>
      </c>
      <c r="BB6" s="70">
        <v>-6930.15834963</v>
      </c>
      <c r="BC6" s="71">
        <v>-9974.2205960299998</v>
      </c>
      <c r="BD6" s="70">
        <v>-4558.0429999999997</v>
      </c>
      <c r="BE6" s="70">
        <v>-6660.1176273999999</v>
      </c>
      <c r="BF6" s="70">
        <v>-12577.035197810001</v>
      </c>
      <c r="BG6" s="71">
        <v>-15428.224</v>
      </c>
      <c r="BH6" s="70">
        <v>-1485.008</v>
      </c>
      <c r="BI6" s="70">
        <v>-2777.9365096299998</v>
      </c>
      <c r="BJ6" s="70">
        <v>-5427.0389999999998</v>
      </c>
      <c r="BK6" s="71">
        <v>-7790.991</v>
      </c>
      <c r="BL6" s="70">
        <v>-1736.873</v>
      </c>
      <c r="BM6" s="70">
        <v>-4275.7849999999999</v>
      </c>
      <c r="BN6" s="70">
        <v>-5419.8149129200001</v>
      </c>
      <c r="BO6" s="71">
        <v>-7713.3320000000003</v>
      </c>
      <c r="BP6" s="70">
        <v>-1495.415</v>
      </c>
      <c r="BQ6" s="70">
        <v>-5027.5339999999997</v>
      </c>
      <c r="BR6" s="70">
        <v>-7030.7541065899995</v>
      </c>
      <c r="BS6" s="71">
        <v>-7786.9409862100001</v>
      </c>
      <c r="BT6" s="70">
        <v>-1384.4860000000001</v>
      </c>
      <c r="BU6" s="72">
        <v>-2420.0150400099997</v>
      </c>
      <c r="BV6" s="70">
        <v>-4774.88047886</v>
      </c>
      <c r="BW6" s="73">
        <v>-5053.8781189400006</v>
      </c>
      <c r="BX6" s="70">
        <v>-5871.6179222600003</v>
      </c>
      <c r="BY6" s="70">
        <v>-7463.1394510399996</v>
      </c>
      <c r="BZ6" s="70">
        <v>-8815.2708218000007</v>
      </c>
      <c r="CA6" s="71">
        <v>-8253.9292582099988</v>
      </c>
      <c r="CB6" s="70">
        <v>-3503.1372329600003</v>
      </c>
      <c r="CC6" s="70">
        <v>-1636.0826785999998</v>
      </c>
      <c r="CD6" s="70">
        <v>-4739.7411260700001</v>
      </c>
      <c r="CE6" s="71">
        <v>-7008</v>
      </c>
      <c r="CF6" s="70">
        <v>2063</v>
      </c>
      <c r="CG6" s="70">
        <v>-1889</v>
      </c>
      <c r="CH6" s="70">
        <v>-3407</v>
      </c>
      <c r="CI6" s="71">
        <v>-3864</v>
      </c>
      <c r="CJ6" s="70">
        <v>-1631</v>
      </c>
      <c r="CK6" s="70">
        <v>-2894</v>
      </c>
      <c r="CL6" s="70">
        <v>-5203</v>
      </c>
      <c r="CM6" s="71">
        <v>-6351</v>
      </c>
      <c r="CN6" s="70">
        <v>-2953</v>
      </c>
      <c r="CO6" s="70">
        <v>-7659</v>
      </c>
      <c r="CP6" s="70">
        <v>-9184</v>
      </c>
      <c r="CQ6" s="70">
        <v>-15146</v>
      </c>
    </row>
    <row r="7" spans="1:96" s="81" customFormat="1" ht="15" customHeight="1">
      <c r="A7" s="68"/>
      <c r="B7" s="76" t="s">
        <v>94</v>
      </c>
      <c r="C7" s="76" t="s">
        <v>95</v>
      </c>
      <c r="D7" s="77">
        <f t="shared" ref="D7:AH7" si="0">SUM(D3:D6)</f>
        <v>0</v>
      </c>
      <c r="E7" s="78">
        <f t="shared" si="0"/>
        <v>0</v>
      </c>
      <c r="F7" s="78">
        <f t="shared" si="0"/>
        <v>0</v>
      </c>
      <c r="G7" s="79">
        <f t="shared" si="0"/>
        <v>0</v>
      </c>
      <c r="H7" s="77">
        <f t="shared" si="0"/>
        <v>0</v>
      </c>
      <c r="I7" s="78">
        <f t="shared" si="0"/>
        <v>0</v>
      </c>
      <c r="J7" s="78">
        <f t="shared" si="0"/>
        <v>0</v>
      </c>
      <c r="K7" s="79">
        <f t="shared" si="0"/>
        <v>0</v>
      </c>
      <c r="L7" s="77">
        <f t="shared" si="0"/>
        <v>0</v>
      </c>
      <c r="M7" s="78">
        <f t="shared" si="0"/>
        <v>0</v>
      </c>
      <c r="N7" s="78">
        <f t="shared" si="0"/>
        <v>0</v>
      </c>
      <c r="O7" s="79">
        <f t="shared" si="0"/>
        <v>0</v>
      </c>
      <c r="P7" s="77">
        <f t="shared" si="0"/>
        <v>0</v>
      </c>
      <c r="Q7" s="78">
        <f t="shared" si="0"/>
        <v>0</v>
      </c>
      <c r="R7" s="78">
        <f t="shared" si="0"/>
        <v>0</v>
      </c>
      <c r="S7" s="79">
        <f t="shared" si="0"/>
        <v>0</v>
      </c>
      <c r="T7" s="77">
        <f t="shared" si="0"/>
        <v>0</v>
      </c>
      <c r="U7" s="78">
        <f t="shared" si="0"/>
        <v>0</v>
      </c>
      <c r="V7" s="78">
        <f t="shared" si="0"/>
        <v>0</v>
      </c>
      <c r="W7" s="79">
        <f t="shared" si="0"/>
        <v>0</v>
      </c>
      <c r="X7" s="77">
        <f t="shared" si="0"/>
        <v>0</v>
      </c>
      <c r="Y7" s="78">
        <f t="shared" si="0"/>
        <v>0</v>
      </c>
      <c r="Z7" s="78">
        <f t="shared" si="0"/>
        <v>0</v>
      </c>
      <c r="AA7" s="79">
        <f t="shared" si="0"/>
        <v>0</v>
      </c>
      <c r="AB7" s="77">
        <f t="shared" si="0"/>
        <v>0</v>
      </c>
      <c r="AC7" s="78">
        <f t="shared" si="0"/>
        <v>0</v>
      </c>
      <c r="AD7" s="78">
        <f t="shared" si="0"/>
        <v>0</v>
      </c>
      <c r="AE7" s="79">
        <f t="shared" si="0"/>
        <v>0</v>
      </c>
      <c r="AF7" s="77">
        <f t="shared" si="0"/>
        <v>0</v>
      </c>
      <c r="AG7" s="78">
        <f t="shared" si="0"/>
        <v>0</v>
      </c>
      <c r="AH7" s="78">
        <f t="shared" si="0"/>
        <v>0</v>
      </c>
      <c r="AI7" s="79">
        <v>384.15200000000004</v>
      </c>
      <c r="AJ7" s="80">
        <v>87.017000000000053</v>
      </c>
      <c r="AK7" s="80">
        <v>72.341000000000349</v>
      </c>
      <c r="AL7" s="80">
        <v>389.33300000000008</v>
      </c>
      <c r="AM7" s="79">
        <v>908.90200000000004</v>
      </c>
      <c r="AN7" s="80">
        <v>287.78900000000021</v>
      </c>
      <c r="AO7" s="80">
        <v>619.81700000000046</v>
      </c>
      <c r="AP7" s="80">
        <v>889.60599999999977</v>
      </c>
      <c r="AQ7" s="79">
        <v>1242.1100000000006</v>
      </c>
      <c r="AR7" s="80">
        <v>313.65900000000011</v>
      </c>
      <c r="AS7" s="80">
        <v>864.86000000000058</v>
      </c>
      <c r="AT7" s="80">
        <v>1223.9890000000005</v>
      </c>
      <c r="AU7" s="79">
        <v>1594.8270000000002</v>
      </c>
      <c r="AV7" s="80">
        <v>320.80700000000024</v>
      </c>
      <c r="AW7" s="80">
        <v>740.13300000000027</v>
      </c>
      <c r="AX7" s="80">
        <v>1008.6630000000005</v>
      </c>
      <c r="AY7" s="79">
        <v>1633.4369999999999</v>
      </c>
      <c r="AZ7" s="80">
        <v>293.55996035999988</v>
      </c>
      <c r="BA7" s="80">
        <v>657.06925337000018</v>
      </c>
      <c r="BB7" s="80">
        <v>978.88365036999971</v>
      </c>
      <c r="BC7" s="79">
        <v>1689.6744039699997</v>
      </c>
      <c r="BD7" s="80">
        <v>282.36000000000058</v>
      </c>
      <c r="BE7" s="80">
        <v>1337.3875803999997</v>
      </c>
      <c r="BF7" s="80">
        <v>2095.182727299999</v>
      </c>
      <c r="BG7" s="79">
        <v>2762.5109999999995</v>
      </c>
      <c r="BH7" s="80">
        <v>607.12266561999957</v>
      </c>
      <c r="BI7" s="80">
        <v>1306.2852871400003</v>
      </c>
      <c r="BJ7" s="80">
        <v>2058.0209999999993</v>
      </c>
      <c r="BK7" s="79">
        <v>2719.2329999999997</v>
      </c>
      <c r="BL7" s="80">
        <v>595.21399999999994</v>
      </c>
      <c r="BM7" s="80">
        <v>1176.6960000000001</v>
      </c>
      <c r="BN7" s="80">
        <v>1705.9809890200004</v>
      </c>
      <c r="BO7" s="79">
        <v>2263.6549999999984</v>
      </c>
      <c r="BP7" s="80">
        <v>620.78339999999957</v>
      </c>
      <c r="BQ7" s="80">
        <v>1263.7330000000002</v>
      </c>
      <c r="BR7" s="80">
        <v>1864.772168650001</v>
      </c>
      <c r="BS7" s="79">
        <v>2532.126726</v>
      </c>
      <c r="BT7" s="80">
        <v>553.07899999999995</v>
      </c>
      <c r="BU7" s="80">
        <v>1122.5087356300003</v>
      </c>
      <c r="BV7" s="80">
        <v>1680.7342408000002</v>
      </c>
      <c r="BW7" s="79">
        <v>2226.2680829200003</v>
      </c>
      <c r="BX7" s="80">
        <v>488.4641138299998</v>
      </c>
      <c r="BY7" s="80">
        <v>1075.21462782</v>
      </c>
      <c r="BZ7" s="80">
        <v>1631.1974740400015</v>
      </c>
      <c r="CA7" s="80">
        <v>2047.3192162100001</v>
      </c>
      <c r="CB7" s="80">
        <v>440.66033030999961</v>
      </c>
      <c r="CC7" s="80">
        <v>866.19024498000044</v>
      </c>
      <c r="CD7" s="80">
        <v>1304.0978149699995</v>
      </c>
      <c r="CE7" s="80">
        <v>1816</v>
      </c>
      <c r="CF7" s="80">
        <v>605</v>
      </c>
      <c r="CG7" s="80">
        <v>1232</v>
      </c>
      <c r="CH7" s="80">
        <v>2227</v>
      </c>
      <c r="CI7" s="80">
        <v>3206</v>
      </c>
      <c r="CJ7" s="80">
        <v>783</v>
      </c>
      <c r="CK7" s="80">
        <v>1609</v>
      </c>
      <c r="CL7" s="80">
        <v>2687</v>
      </c>
      <c r="CM7" s="79">
        <v>3697</v>
      </c>
      <c r="CN7" s="80">
        <v>916</v>
      </c>
      <c r="CO7" s="80">
        <f>SUM(CO3:CO6)</f>
        <v>1931</v>
      </c>
      <c r="CP7" s="80">
        <f>SUM(CP3:CP6)</f>
        <v>3073</v>
      </c>
      <c r="CQ7" s="80">
        <v>4178</v>
      </c>
    </row>
    <row r="8" spans="1:96" s="68" customFormat="1" ht="15" customHeight="1">
      <c r="B8" s="68" t="s">
        <v>96</v>
      </c>
      <c r="C8" s="68" t="s">
        <v>97</v>
      </c>
      <c r="D8" s="70"/>
      <c r="E8" s="70"/>
      <c r="F8" s="70"/>
      <c r="G8" s="71"/>
      <c r="H8" s="70"/>
      <c r="I8" s="70"/>
      <c r="J8" s="70"/>
      <c r="K8" s="71"/>
      <c r="L8" s="70"/>
      <c r="M8" s="70"/>
      <c r="N8" s="70"/>
      <c r="O8" s="71"/>
      <c r="P8" s="70"/>
      <c r="Q8" s="70"/>
      <c r="R8" s="70"/>
      <c r="S8" s="71"/>
      <c r="T8" s="70"/>
      <c r="U8" s="70"/>
      <c r="V8" s="70"/>
      <c r="W8" s="71"/>
      <c r="X8" s="70"/>
      <c r="Y8" s="70"/>
      <c r="Z8" s="70"/>
      <c r="AA8" s="71"/>
      <c r="AB8" s="70"/>
      <c r="AC8" s="70"/>
      <c r="AD8" s="70"/>
      <c r="AE8" s="71"/>
      <c r="AF8" s="70"/>
      <c r="AG8" s="70"/>
      <c r="AH8" s="70"/>
      <c r="AI8" s="71">
        <v>42.146999999999998</v>
      </c>
      <c r="AJ8" s="70">
        <v>-39.377000000000002</v>
      </c>
      <c r="AK8" s="70">
        <v>-303.88400000000001</v>
      </c>
      <c r="AL8" s="70">
        <v>-426.59500000000003</v>
      </c>
      <c r="AM8" s="71">
        <v>-403.53800000000001</v>
      </c>
      <c r="AN8" s="70">
        <v>-30.876000000000001</v>
      </c>
      <c r="AO8" s="70">
        <v>-1.131</v>
      </c>
      <c r="AP8" s="70">
        <v>9.3989999999999991</v>
      </c>
      <c r="AQ8" s="71">
        <v>-819.75300000000004</v>
      </c>
      <c r="AR8" s="70">
        <v>107.376</v>
      </c>
      <c r="AS8" s="70">
        <v>6.2549999999999999</v>
      </c>
      <c r="AT8" s="70">
        <v>95.881</v>
      </c>
      <c r="AU8" s="71">
        <v>45.02</v>
      </c>
      <c r="AV8" s="70">
        <v>151.46199999999999</v>
      </c>
      <c r="AW8" s="70">
        <v>100.16800000000001</v>
      </c>
      <c r="AX8" s="70">
        <v>143.959</v>
      </c>
      <c r="AY8" s="71">
        <v>761.06700000000001</v>
      </c>
      <c r="AZ8" s="70">
        <v>-5.2149999999999999</v>
      </c>
      <c r="BA8" s="70">
        <v>27.062999999999999</v>
      </c>
      <c r="BB8" s="70">
        <v>117.877</v>
      </c>
      <c r="BC8" s="71">
        <v>242.458</v>
      </c>
      <c r="BD8" s="70">
        <v>-11.016999999999999</v>
      </c>
      <c r="BE8" s="70">
        <v>-6.9580000000000002</v>
      </c>
      <c r="BF8" s="70">
        <v>-35.906999999999996</v>
      </c>
      <c r="BG8" s="71">
        <v>-13.943</v>
      </c>
      <c r="BH8" s="70">
        <v>-2.2040000000000002</v>
      </c>
      <c r="BI8" s="70">
        <v>-45.484000000000002</v>
      </c>
      <c r="BJ8" s="70">
        <v>-61.597999999999999</v>
      </c>
      <c r="BK8" s="71">
        <v>-171.75</v>
      </c>
      <c r="BL8" s="70">
        <v>12.722</v>
      </c>
      <c r="BM8" s="70">
        <v>32.308</v>
      </c>
      <c r="BN8" s="70">
        <v>-3.4253497499999996</v>
      </c>
      <c r="BO8" s="71">
        <v>35.881999999999998</v>
      </c>
      <c r="BP8" s="70">
        <v>33.396999999999998</v>
      </c>
      <c r="BQ8" s="70">
        <v>54.466000000000001</v>
      </c>
      <c r="BR8" s="70">
        <v>96.808747120000007</v>
      </c>
      <c r="BS8" s="71">
        <v>151.14561437</v>
      </c>
      <c r="BT8" s="70">
        <v>3.8439999999999999</v>
      </c>
      <c r="BU8" s="72">
        <v>37.439860789999997</v>
      </c>
      <c r="BV8" s="70">
        <v>46.40905609</v>
      </c>
      <c r="BW8" s="73">
        <v>59.524380090000001</v>
      </c>
      <c r="BX8" s="70">
        <v>-456.49794003</v>
      </c>
      <c r="BY8" s="70">
        <v>-443.91854272</v>
      </c>
      <c r="BZ8" s="70">
        <v>-454.89836459999998</v>
      </c>
      <c r="CA8" s="71">
        <v>-468.76710961999999</v>
      </c>
      <c r="CB8" s="70">
        <v>171.71443398</v>
      </c>
      <c r="CC8" s="70">
        <v>246.18405583999998</v>
      </c>
      <c r="CD8" s="70">
        <v>439.42124208000001</v>
      </c>
      <c r="CE8" s="71">
        <v>462</v>
      </c>
      <c r="CF8" s="70">
        <v>297</v>
      </c>
      <c r="CG8" s="70">
        <v>260</v>
      </c>
      <c r="CH8" s="70">
        <v>284</v>
      </c>
      <c r="CI8" s="71">
        <v>295</v>
      </c>
      <c r="CJ8" s="70">
        <v>-84</v>
      </c>
      <c r="CK8" s="70">
        <v>-59</v>
      </c>
      <c r="CL8" s="70">
        <v>-114</v>
      </c>
      <c r="CM8" s="71">
        <v>-159</v>
      </c>
      <c r="CN8" s="70">
        <v>-25</v>
      </c>
      <c r="CO8" s="70">
        <v>-60</v>
      </c>
      <c r="CP8" s="70">
        <v>-75</v>
      </c>
      <c r="CQ8" s="70">
        <v>-148</v>
      </c>
    </row>
    <row r="9" spans="1:96" s="81" customFormat="1" ht="15" customHeight="1">
      <c r="A9" s="68"/>
      <c r="B9" s="76" t="s">
        <v>98</v>
      </c>
      <c r="C9" s="76" t="s">
        <v>99</v>
      </c>
      <c r="D9" s="77">
        <f>SUM(D7:D8)</f>
        <v>0</v>
      </c>
      <c r="E9" s="78">
        <f t="shared" ref="E9:AH9" si="1">SUM(E7:E8)</f>
        <v>0</v>
      </c>
      <c r="F9" s="78">
        <f>SUM(F7:F8)</f>
        <v>0</v>
      </c>
      <c r="G9" s="79">
        <f t="shared" si="1"/>
        <v>0</v>
      </c>
      <c r="H9" s="77">
        <f>SUM(H7:H8)</f>
        <v>0</v>
      </c>
      <c r="I9" s="78">
        <f t="shared" si="1"/>
        <v>0</v>
      </c>
      <c r="J9" s="78">
        <f>SUM(J7:J8)</f>
        <v>0</v>
      </c>
      <c r="K9" s="79">
        <f t="shared" si="1"/>
        <v>0</v>
      </c>
      <c r="L9" s="77">
        <f t="shared" si="1"/>
        <v>0</v>
      </c>
      <c r="M9" s="78">
        <f t="shared" si="1"/>
        <v>0</v>
      </c>
      <c r="N9" s="78">
        <f>SUM(N7:N8)</f>
        <v>0</v>
      </c>
      <c r="O9" s="79">
        <f t="shared" si="1"/>
        <v>0</v>
      </c>
      <c r="P9" s="77">
        <f>SUM(P7:P8)</f>
        <v>0</v>
      </c>
      <c r="Q9" s="78">
        <f t="shared" si="1"/>
        <v>0</v>
      </c>
      <c r="R9" s="78">
        <f>SUM(R7:R8)</f>
        <v>0</v>
      </c>
      <c r="S9" s="79">
        <f t="shared" si="1"/>
        <v>0</v>
      </c>
      <c r="T9" s="77">
        <f t="shared" si="1"/>
        <v>0</v>
      </c>
      <c r="U9" s="78">
        <f t="shared" si="1"/>
        <v>0</v>
      </c>
      <c r="V9" s="78">
        <f>SUM(V7:V8)</f>
        <v>0</v>
      </c>
      <c r="W9" s="79">
        <f t="shared" si="1"/>
        <v>0</v>
      </c>
      <c r="X9" s="77">
        <f t="shared" si="1"/>
        <v>0</v>
      </c>
      <c r="Y9" s="78">
        <f t="shared" si="1"/>
        <v>0</v>
      </c>
      <c r="Z9" s="78">
        <f>SUM(Z7:Z8)</f>
        <v>0</v>
      </c>
      <c r="AA9" s="79">
        <f t="shared" si="1"/>
        <v>0</v>
      </c>
      <c r="AB9" s="77">
        <f t="shared" si="1"/>
        <v>0</v>
      </c>
      <c r="AC9" s="78">
        <f t="shared" si="1"/>
        <v>0</v>
      </c>
      <c r="AD9" s="78">
        <f>SUM(AD7:AD8)</f>
        <v>0</v>
      </c>
      <c r="AE9" s="79">
        <f t="shared" si="1"/>
        <v>0</v>
      </c>
      <c r="AF9" s="77">
        <f t="shared" si="1"/>
        <v>0</v>
      </c>
      <c r="AG9" s="78">
        <f t="shared" si="1"/>
        <v>0</v>
      </c>
      <c r="AH9" s="78">
        <f t="shared" si="1"/>
        <v>0</v>
      </c>
      <c r="AI9" s="79">
        <v>426.29900000000004</v>
      </c>
      <c r="AJ9" s="80">
        <v>47.64000000000005</v>
      </c>
      <c r="AK9" s="80">
        <v>-231.54299999999967</v>
      </c>
      <c r="AL9" s="80">
        <v>-37.261999999999944</v>
      </c>
      <c r="AM9" s="79">
        <v>505.36400000000003</v>
      </c>
      <c r="AN9" s="80">
        <v>256.91300000000024</v>
      </c>
      <c r="AO9" s="80">
        <v>618.68600000000049</v>
      </c>
      <c r="AP9" s="80">
        <v>899.00499999999977</v>
      </c>
      <c r="AQ9" s="79">
        <v>422.35700000000054</v>
      </c>
      <c r="AR9" s="80">
        <v>421.03500000000008</v>
      </c>
      <c r="AS9" s="80">
        <v>871.11500000000058</v>
      </c>
      <c r="AT9" s="80">
        <v>1319.8700000000006</v>
      </c>
      <c r="AU9" s="79">
        <v>1639.8470000000002</v>
      </c>
      <c r="AV9" s="80">
        <v>472.26900000000023</v>
      </c>
      <c r="AW9" s="80">
        <v>840.30100000000027</v>
      </c>
      <c r="AX9" s="80">
        <v>1152.6220000000005</v>
      </c>
      <c r="AY9" s="79">
        <v>2394.5039999999999</v>
      </c>
      <c r="AZ9" s="80">
        <v>288.3449603599999</v>
      </c>
      <c r="BA9" s="80">
        <v>684.13225337000017</v>
      </c>
      <c r="BB9" s="80">
        <v>1096.7606503699997</v>
      </c>
      <c r="BC9" s="79">
        <v>1932.1324039699998</v>
      </c>
      <c r="BD9" s="80">
        <v>271.34300000000059</v>
      </c>
      <c r="BE9" s="80">
        <v>1330.4295803999996</v>
      </c>
      <c r="BF9" s="80">
        <v>2059.2757272999988</v>
      </c>
      <c r="BG9" s="79">
        <v>2748.5679999999993</v>
      </c>
      <c r="BH9" s="80">
        <v>604.91866561999962</v>
      </c>
      <c r="BI9" s="80">
        <v>1260.8012871400003</v>
      </c>
      <c r="BJ9" s="80">
        <v>1996.4229999999993</v>
      </c>
      <c r="BK9" s="79">
        <v>2547.4829999999997</v>
      </c>
      <c r="BL9" s="80">
        <v>607.93599999999992</v>
      </c>
      <c r="BM9" s="80">
        <v>1209.0040000000001</v>
      </c>
      <c r="BN9" s="80">
        <v>1702.5556392700005</v>
      </c>
      <c r="BO9" s="79">
        <v>2299.5369999999984</v>
      </c>
      <c r="BP9" s="80">
        <v>654.18039999999962</v>
      </c>
      <c r="BQ9" s="80">
        <v>1318.1990000000001</v>
      </c>
      <c r="BR9" s="80">
        <v>1961.580915770001</v>
      </c>
      <c r="BS9" s="79">
        <v>2683.2723403700002</v>
      </c>
      <c r="BT9" s="80">
        <v>556.923</v>
      </c>
      <c r="BU9" s="80">
        <v>1159.9485964200003</v>
      </c>
      <c r="BV9" s="80">
        <v>1727.1432968900001</v>
      </c>
      <c r="BW9" s="79">
        <v>2285.7924630100001</v>
      </c>
      <c r="BX9" s="80">
        <v>31.966173799999808</v>
      </c>
      <c r="BY9" s="80">
        <v>631.29608510000003</v>
      </c>
      <c r="BZ9" s="80">
        <v>1176.2991094400015</v>
      </c>
      <c r="CA9" s="80">
        <v>1578.5521065900002</v>
      </c>
      <c r="CB9" s="80">
        <v>613.37476428999958</v>
      </c>
      <c r="CC9" s="80">
        <v>1112.3743008200004</v>
      </c>
      <c r="CD9" s="80">
        <v>1742.5190570499994</v>
      </c>
      <c r="CE9" s="80">
        <v>2278</v>
      </c>
      <c r="CF9" s="80">
        <v>902</v>
      </c>
      <c r="CG9" s="80">
        <v>1492</v>
      </c>
      <c r="CH9" s="80">
        <v>2511</v>
      </c>
      <c r="CI9" s="80">
        <v>3501</v>
      </c>
      <c r="CJ9" s="80">
        <v>699</v>
      </c>
      <c r="CK9" s="80">
        <v>1550</v>
      </c>
      <c r="CL9" s="80">
        <v>2572</v>
      </c>
      <c r="CM9" s="79">
        <v>3538</v>
      </c>
      <c r="CN9" s="80">
        <v>891</v>
      </c>
      <c r="CO9" s="80">
        <v>1871</v>
      </c>
      <c r="CP9" s="80">
        <v>2998</v>
      </c>
      <c r="CQ9" s="80">
        <v>4030</v>
      </c>
    </row>
    <row r="10" spans="1:96" s="68" customFormat="1" ht="15" customHeight="1">
      <c r="B10" s="69" t="s">
        <v>100</v>
      </c>
      <c r="C10" s="68" t="s">
        <v>101</v>
      </c>
      <c r="D10" s="70"/>
      <c r="E10" s="70"/>
      <c r="F10" s="70"/>
      <c r="G10" s="71"/>
      <c r="H10" s="70"/>
      <c r="I10" s="70"/>
      <c r="J10" s="70"/>
      <c r="K10" s="71"/>
      <c r="L10" s="70"/>
      <c r="M10" s="70"/>
      <c r="N10" s="70"/>
      <c r="O10" s="71"/>
      <c r="P10" s="70"/>
      <c r="Q10" s="70"/>
      <c r="R10" s="70"/>
      <c r="S10" s="71"/>
      <c r="T10" s="70"/>
      <c r="U10" s="70"/>
      <c r="V10" s="70"/>
      <c r="W10" s="71"/>
      <c r="X10" s="70"/>
      <c r="Y10" s="70"/>
      <c r="Z10" s="70"/>
      <c r="AA10" s="71"/>
      <c r="AB10" s="70"/>
      <c r="AC10" s="70"/>
      <c r="AD10" s="70"/>
      <c r="AE10" s="71"/>
      <c r="AF10" s="70"/>
      <c r="AG10" s="70"/>
      <c r="AH10" s="70"/>
      <c r="AI10" s="71">
        <v>-36.518999999999998</v>
      </c>
      <c r="AJ10" s="70">
        <v>-7.7960000000000003</v>
      </c>
      <c r="AK10" s="70">
        <v>-17.536000000000001</v>
      </c>
      <c r="AL10" s="70">
        <v>-25.856999999999999</v>
      </c>
      <c r="AM10" s="71">
        <v>-39.078000000000003</v>
      </c>
      <c r="AN10" s="70">
        <v>-16.501000000000001</v>
      </c>
      <c r="AO10" s="70">
        <v>-40.786000000000001</v>
      </c>
      <c r="AP10" s="70">
        <v>-65.046999999999997</v>
      </c>
      <c r="AQ10" s="71">
        <v>-95.353999999999999</v>
      </c>
      <c r="AR10" s="70">
        <v>-29.876000000000001</v>
      </c>
      <c r="AS10" s="70">
        <v>-60.820999999999998</v>
      </c>
      <c r="AT10" s="70">
        <v>-91.525000000000006</v>
      </c>
      <c r="AU10" s="71">
        <v>-124.027</v>
      </c>
      <c r="AV10" s="70">
        <v>-37.53</v>
      </c>
      <c r="AW10" s="70">
        <v>-71.606999999999999</v>
      </c>
      <c r="AX10" s="70">
        <v>-109.52</v>
      </c>
      <c r="AY10" s="71">
        <v>-141.99100000000001</v>
      </c>
      <c r="AZ10" s="70">
        <v>-37.847000000000001</v>
      </c>
      <c r="BA10" s="70">
        <v>-74.753</v>
      </c>
      <c r="BB10" s="70">
        <v>-111.736</v>
      </c>
      <c r="BC10" s="71">
        <v>-151.31100000000001</v>
      </c>
      <c r="BD10" s="70">
        <v>-30.800999999999998</v>
      </c>
      <c r="BE10" s="70">
        <v>-74.941000000000003</v>
      </c>
      <c r="BF10" s="70">
        <v>-112.175</v>
      </c>
      <c r="BG10" s="71">
        <v>-160.185</v>
      </c>
      <c r="BH10" s="70">
        <v>-45.701999999999998</v>
      </c>
      <c r="BI10" s="70">
        <v>-101.114</v>
      </c>
      <c r="BJ10" s="70">
        <v>-150.042</v>
      </c>
      <c r="BK10" s="71">
        <v>-209.172</v>
      </c>
      <c r="BL10" s="70">
        <v>-40.628999999999998</v>
      </c>
      <c r="BM10" s="70">
        <v>-84.087000000000003</v>
      </c>
      <c r="BN10" s="70">
        <v>-130.47019563999999</v>
      </c>
      <c r="BO10" s="71">
        <v>-174.59</v>
      </c>
      <c r="BP10" s="70">
        <v>-60.2</v>
      </c>
      <c r="BQ10" s="70">
        <v>-114.783</v>
      </c>
      <c r="BR10" s="70">
        <v>-175.09961273000002</v>
      </c>
      <c r="BS10" s="71">
        <v>-236.21426405999998</v>
      </c>
      <c r="BT10" s="70">
        <v>-89.971999999999994</v>
      </c>
      <c r="BU10" s="70">
        <v>-189.08503938999999</v>
      </c>
      <c r="BV10" s="70">
        <v>-280.28716509999998</v>
      </c>
      <c r="BW10" s="71">
        <v>-370.92755767</v>
      </c>
      <c r="BX10" s="70">
        <v>-68.845064339999993</v>
      </c>
      <c r="BY10" s="70">
        <v>-135.51193774000001</v>
      </c>
      <c r="BZ10" s="70">
        <v>-210.41235468999997</v>
      </c>
      <c r="CA10" s="71">
        <v>-278.38499999999999</v>
      </c>
      <c r="CB10" s="70">
        <v>-63.493271820000004</v>
      </c>
      <c r="CC10" s="70">
        <v>-124.39205384</v>
      </c>
      <c r="CD10" s="70">
        <v>-195.27082167</v>
      </c>
      <c r="CE10" s="71">
        <v>-267</v>
      </c>
      <c r="CF10" s="70">
        <v>-34</v>
      </c>
      <c r="CG10" s="70">
        <v>-67</v>
      </c>
      <c r="CH10" s="70">
        <v>-100</v>
      </c>
      <c r="CI10" s="71">
        <v>-140</v>
      </c>
      <c r="CJ10" s="70">
        <v>-61</v>
      </c>
      <c r="CK10" s="70">
        <v>-127</v>
      </c>
      <c r="CL10" s="70">
        <v>-187</v>
      </c>
      <c r="CM10" s="71">
        <v>-254</v>
      </c>
      <c r="CN10" s="70">
        <v>-73</v>
      </c>
      <c r="CO10" s="70">
        <v>-149</v>
      </c>
      <c r="CP10" s="70">
        <v>-220</v>
      </c>
      <c r="CQ10" s="70">
        <v>-300</v>
      </c>
    </row>
    <row r="11" spans="1:96" s="68" customFormat="1" ht="15" customHeight="1">
      <c r="B11" s="69" t="s">
        <v>102</v>
      </c>
      <c r="C11" s="68" t="s">
        <v>103</v>
      </c>
      <c r="D11" s="70"/>
      <c r="E11" s="70"/>
      <c r="F11" s="70"/>
      <c r="G11" s="71"/>
      <c r="H11" s="70"/>
      <c r="I11" s="70"/>
      <c r="J11" s="70"/>
      <c r="K11" s="71"/>
      <c r="L11" s="70"/>
      <c r="M11" s="70"/>
      <c r="N11" s="70"/>
      <c r="O11" s="71"/>
      <c r="P11" s="70"/>
      <c r="Q11" s="70"/>
      <c r="R11" s="70"/>
      <c r="S11" s="71"/>
      <c r="T11" s="70"/>
      <c r="U11" s="70"/>
      <c r="V11" s="70"/>
      <c r="W11" s="71"/>
      <c r="X11" s="70"/>
      <c r="Y11" s="70"/>
      <c r="Z11" s="70"/>
      <c r="AA11" s="71"/>
      <c r="AB11" s="70"/>
      <c r="AC11" s="70"/>
      <c r="AD11" s="70"/>
      <c r="AE11" s="71"/>
      <c r="AF11" s="70"/>
      <c r="AG11" s="70"/>
      <c r="AH11" s="70"/>
      <c r="AI11" s="71">
        <v>-12.564</v>
      </c>
      <c r="AJ11" s="70">
        <v>-2.3079999999999998</v>
      </c>
      <c r="AK11" s="70">
        <v>-5.1100000000000003</v>
      </c>
      <c r="AL11" s="70">
        <v>-9.6609999999999996</v>
      </c>
      <c r="AM11" s="71">
        <v>-15.375999999999999</v>
      </c>
      <c r="AN11" s="70">
        <v>-8.7569999999999997</v>
      </c>
      <c r="AO11" s="70">
        <v>-17.579999999999998</v>
      </c>
      <c r="AP11" s="70">
        <v>-28.881</v>
      </c>
      <c r="AQ11" s="71">
        <v>-41.034999999999997</v>
      </c>
      <c r="AR11" s="70">
        <v>-9.218</v>
      </c>
      <c r="AS11" s="70">
        <v>-21.396999999999998</v>
      </c>
      <c r="AT11" s="70">
        <v>-33.780999999999999</v>
      </c>
      <c r="AU11" s="71">
        <v>-46.695999999999998</v>
      </c>
      <c r="AV11" s="70">
        <v>-8.3729999999999993</v>
      </c>
      <c r="AW11" s="70">
        <v>-18.358000000000001</v>
      </c>
      <c r="AX11" s="70">
        <v>-31.469000000000001</v>
      </c>
      <c r="AY11" s="71">
        <v>-44.392000000000003</v>
      </c>
      <c r="AZ11" s="70">
        <v>-11.811999999999999</v>
      </c>
      <c r="BA11" s="70">
        <v>-21.78</v>
      </c>
      <c r="BB11" s="70">
        <v>-35.387999999999998</v>
      </c>
      <c r="BC11" s="71">
        <v>-47</v>
      </c>
      <c r="BD11" s="70">
        <v>-10.663</v>
      </c>
      <c r="BE11" s="70">
        <v>-20.701000000000001</v>
      </c>
      <c r="BF11" s="70">
        <v>-32.220999999999997</v>
      </c>
      <c r="BG11" s="71">
        <v>-44.256999999999998</v>
      </c>
      <c r="BH11" s="70">
        <v>-16.338999999999999</v>
      </c>
      <c r="BI11" s="70">
        <v>-32.055999999999997</v>
      </c>
      <c r="BJ11" s="70">
        <v>-45.162999999999997</v>
      </c>
      <c r="BK11" s="71">
        <v>-58.341000000000001</v>
      </c>
      <c r="BL11" s="70">
        <v>-9.8049999999999997</v>
      </c>
      <c r="BM11" s="70">
        <v>-20.006</v>
      </c>
      <c r="BN11" s="70">
        <v>-28.244221430000003</v>
      </c>
      <c r="BO11" s="71">
        <v>-38.341000000000001</v>
      </c>
      <c r="BP11" s="70">
        <v>-10.459</v>
      </c>
      <c r="BQ11" s="70">
        <v>-21.081</v>
      </c>
      <c r="BR11" s="70">
        <v>-30.657574260000001</v>
      </c>
      <c r="BS11" s="71">
        <v>-44.435898529999996</v>
      </c>
      <c r="BT11" s="70">
        <v>-12.766999999999999</v>
      </c>
      <c r="BU11" s="70">
        <v>-26.189589510000001</v>
      </c>
      <c r="BV11" s="70">
        <v>-39.77761297</v>
      </c>
      <c r="BW11" s="71">
        <v>-55.68988615</v>
      </c>
      <c r="BX11" s="70">
        <v>-8.7554656699999995</v>
      </c>
      <c r="BY11" s="70">
        <v>-15.563786090000001</v>
      </c>
      <c r="BZ11" s="70">
        <v>-23.405267160000001</v>
      </c>
      <c r="CA11" s="71">
        <v>-33.126383939999997</v>
      </c>
      <c r="CB11" s="70">
        <v>-7.9564023299999995</v>
      </c>
      <c r="CC11" s="70">
        <v>-15.953267009999999</v>
      </c>
      <c r="CD11" s="70">
        <v>-24.941773570000002</v>
      </c>
      <c r="CE11" s="71">
        <v>-40</v>
      </c>
      <c r="CF11" s="70">
        <v>-4</v>
      </c>
      <c r="CG11" s="70">
        <v>-9</v>
      </c>
      <c r="CH11" s="70">
        <v>-13</v>
      </c>
      <c r="CI11" s="71">
        <v>-19</v>
      </c>
      <c r="CJ11" s="70">
        <v>-10</v>
      </c>
      <c r="CK11" s="70">
        <v>-19</v>
      </c>
      <c r="CL11" s="70">
        <v>-27</v>
      </c>
      <c r="CM11" s="71">
        <v>-40</v>
      </c>
      <c r="CN11" s="70">
        <v>-11</v>
      </c>
      <c r="CO11" s="70">
        <v>-23</v>
      </c>
      <c r="CP11" s="70">
        <v>-33</v>
      </c>
      <c r="CQ11" s="70">
        <v>-51</v>
      </c>
    </row>
    <row r="12" spans="1:96" s="68" customFormat="1" ht="15" customHeight="1">
      <c r="B12" s="69" t="s">
        <v>104</v>
      </c>
      <c r="C12" s="68" t="s">
        <v>105</v>
      </c>
      <c r="D12" s="70"/>
      <c r="E12" s="70"/>
      <c r="F12" s="70"/>
      <c r="G12" s="71"/>
      <c r="H12" s="70"/>
      <c r="I12" s="70"/>
      <c r="J12" s="70"/>
      <c r="K12" s="71"/>
      <c r="L12" s="70"/>
      <c r="M12" s="70"/>
      <c r="N12" s="70"/>
      <c r="O12" s="71"/>
      <c r="P12" s="70"/>
      <c r="Q12" s="70"/>
      <c r="R12" s="70"/>
      <c r="S12" s="71"/>
      <c r="T12" s="70"/>
      <c r="U12" s="70"/>
      <c r="V12" s="70"/>
      <c r="W12" s="71"/>
      <c r="X12" s="70"/>
      <c r="Y12" s="70"/>
      <c r="Z12" s="70"/>
      <c r="AA12" s="71"/>
      <c r="AB12" s="70"/>
      <c r="AC12" s="70"/>
      <c r="AD12" s="70"/>
      <c r="AE12" s="71"/>
      <c r="AF12" s="70"/>
      <c r="AG12" s="70"/>
      <c r="AH12" s="70"/>
      <c r="AI12" s="71">
        <v>-20.207000000000001</v>
      </c>
      <c r="AJ12" s="70">
        <v>-4.5990000000000002</v>
      </c>
      <c r="AK12" s="70">
        <v>-6.2530000000000001</v>
      </c>
      <c r="AL12" s="70">
        <v>-19.606999999999999</v>
      </c>
      <c r="AM12" s="71">
        <v>-44.134999999999998</v>
      </c>
      <c r="AN12" s="70">
        <v>-14.253</v>
      </c>
      <c r="AO12" s="70">
        <v>-15.324</v>
      </c>
      <c r="AP12" s="70">
        <v>-28.13</v>
      </c>
      <c r="AQ12" s="71">
        <v>-44.646999999999998</v>
      </c>
      <c r="AR12" s="70">
        <v>-15.696999999999999</v>
      </c>
      <c r="AS12" s="70">
        <v>-41.598999999999997</v>
      </c>
      <c r="AT12" s="70">
        <v>-58.622999999999998</v>
      </c>
      <c r="AU12" s="71">
        <v>-76.046999999999997</v>
      </c>
      <c r="AV12" s="70">
        <v>-15.97</v>
      </c>
      <c r="AW12" s="70">
        <v>-36.472000000000001</v>
      </c>
      <c r="AX12" s="70">
        <v>-49.567999999999998</v>
      </c>
      <c r="AY12" s="71">
        <v>-78.715000000000003</v>
      </c>
      <c r="AZ12" s="70">
        <v>-15.156000000000001</v>
      </c>
      <c r="BA12" s="70">
        <v>-32.552</v>
      </c>
      <c r="BB12" s="70">
        <v>-47.670999999999999</v>
      </c>
      <c r="BC12" s="71">
        <v>-80.878</v>
      </c>
      <c r="BD12" s="70">
        <v>-15.128</v>
      </c>
      <c r="BE12" s="70">
        <v>-64.117999999999995</v>
      </c>
      <c r="BF12" s="70">
        <v>-99.650999999999996</v>
      </c>
      <c r="BG12" s="71">
        <v>-131.01300000000001</v>
      </c>
      <c r="BH12" s="70">
        <v>-29.704999999999998</v>
      </c>
      <c r="BI12" s="70">
        <v>-62.713999999999999</v>
      </c>
      <c r="BJ12" s="70">
        <v>-98.570999999999998</v>
      </c>
      <c r="BK12" s="71">
        <v>-129.739</v>
      </c>
      <c r="BL12" s="70">
        <v>-28.707999999999998</v>
      </c>
      <c r="BM12" s="70">
        <v>-55.978999999999999</v>
      </c>
      <c r="BN12" s="70">
        <v>-80.720491579999987</v>
      </c>
      <c r="BO12" s="71">
        <v>-106.77200000000001</v>
      </c>
      <c r="BP12" s="70">
        <v>-30.355</v>
      </c>
      <c r="BQ12" s="70">
        <v>-60.478999999999999</v>
      </c>
      <c r="BR12" s="70">
        <v>-88.64624022000001</v>
      </c>
      <c r="BS12" s="71">
        <v>-120.03722854999999</v>
      </c>
      <c r="BT12" s="70">
        <v>-27.501999999999999</v>
      </c>
      <c r="BU12" s="70">
        <v>-54.183577740000004</v>
      </c>
      <c r="BV12" s="70">
        <v>-80.214743530000007</v>
      </c>
      <c r="BW12" s="71">
        <v>-105.71157590999999</v>
      </c>
      <c r="BX12" s="70">
        <v>-24.060853980000001</v>
      </c>
      <c r="BY12" s="70">
        <v>-51.615021749999997</v>
      </c>
      <c r="BZ12" s="70">
        <v>-77.545891549999993</v>
      </c>
      <c r="CA12" s="71">
        <v>-97.423550109999994</v>
      </c>
      <c r="CB12" s="70">
        <v>-21.870244939999999</v>
      </c>
      <c r="CC12" s="70">
        <v>-41.760017150000003</v>
      </c>
      <c r="CD12" s="70">
        <v>-67.631159929999995</v>
      </c>
      <c r="CE12" s="71">
        <v>-93</v>
      </c>
      <c r="CF12" s="70">
        <v>-29</v>
      </c>
      <c r="CG12" s="70">
        <v>-58</v>
      </c>
      <c r="CH12" s="70">
        <v>-105</v>
      </c>
      <c r="CI12" s="71">
        <v>-154</v>
      </c>
      <c r="CJ12" s="70">
        <v>-37</v>
      </c>
      <c r="CK12" s="70">
        <v>-76</v>
      </c>
      <c r="CL12" s="70">
        <v>-127</v>
      </c>
      <c r="CM12" s="71">
        <v>-174</v>
      </c>
      <c r="CN12" s="70">
        <v>-44</v>
      </c>
      <c r="CO12" s="70">
        <v>-92</v>
      </c>
      <c r="CP12" s="70">
        <v>-145</v>
      </c>
      <c r="CQ12" s="70">
        <v>-197</v>
      </c>
    </row>
    <row r="13" spans="1:96" s="68" customFormat="1" ht="15" customHeight="1">
      <c r="B13" s="69" t="s">
        <v>106</v>
      </c>
      <c r="C13" s="68" t="s">
        <v>107</v>
      </c>
      <c r="D13" s="70"/>
      <c r="E13" s="70"/>
      <c r="F13" s="70"/>
      <c r="G13" s="71"/>
      <c r="H13" s="70"/>
      <c r="I13" s="70"/>
      <c r="J13" s="70"/>
      <c r="K13" s="71"/>
      <c r="L13" s="70"/>
      <c r="M13" s="70"/>
      <c r="N13" s="70"/>
      <c r="O13" s="71"/>
      <c r="P13" s="70"/>
      <c r="Q13" s="70"/>
      <c r="R13" s="70"/>
      <c r="S13" s="71"/>
      <c r="T13" s="70"/>
      <c r="U13" s="70"/>
      <c r="V13" s="70"/>
      <c r="W13" s="71"/>
      <c r="X13" s="70"/>
      <c r="Y13" s="70"/>
      <c r="Z13" s="70"/>
      <c r="AA13" s="71"/>
      <c r="AB13" s="70"/>
      <c r="AC13" s="70"/>
      <c r="AD13" s="70"/>
      <c r="AE13" s="71"/>
      <c r="AF13" s="70"/>
      <c r="AG13" s="70"/>
      <c r="AH13" s="70"/>
      <c r="AI13" s="71">
        <v>-14.324999999999999</v>
      </c>
      <c r="AJ13" s="70">
        <v>-1.8839999999999999</v>
      </c>
      <c r="AK13" s="70">
        <v>-2.3980000000000001</v>
      </c>
      <c r="AL13" s="70">
        <v>-5.5190000000000001</v>
      </c>
      <c r="AM13" s="71">
        <v>-11.054</v>
      </c>
      <c r="AN13" s="70">
        <v>-1.974</v>
      </c>
      <c r="AO13" s="70">
        <v>0.55500000000000005</v>
      </c>
      <c r="AP13" s="70">
        <v>-2.262</v>
      </c>
      <c r="AQ13" s="71">
        <v>-8.8710000000000004</v>
      </c>
      <c r="AR13" s="70">
        <v>-8.9720000000000013</v>
      </c>
      <c r="AS13" s="70">
        <v>0.52100000000000002</v>
      </c>
      <c r="AT13" s="70">
        <v>-3.1949999999999998</v>
      </c>
      <c r="AU13" s="71">
        <v>-13.006</v>
      </c>
      <c r="AV13" s="70">
        <v>-9.4329999999999998</v>
      </c>
      <c r="AW13" s="70">
        <v>-31.047999999999998</v>
      </c>
      <c r="AX13" s="70">
        <v>-24.198</v>
      </c>
      <c r="AY13" s="71">
        <v>-39.183</v>
      </c>
      <c r="AZ13" s="70">
        <v>-6.2640000000000002</v>
      </c>
      <c r="BA13" s="70">
        <v>-10.656000000000001</v>
      </c>
      <c r="BB13" s="70">
        <v>-21.87</v>
      </c>
      <c r="BC13" s="71">
        <v>-34.207000000000001</v>
      </c>
      <c r="BD13" s="70">
        <v>-31.661999999999999</v>
      </c>
      <c r="BE13" s="70">
        <v>-38.112000000000002</v>
      </c>
      <c r="BF13" s="70">
        <v>-56.47</v>
      </c>
      <c r="BG13" s="71">
        <v>-78.674000000000007</v>
      </c>
      <c r="BH13" s="70">
        <v>-15.121</v>
      </c>
      <c r="BI13" s="70">
        <v>-27.338000000000001</v>
      </c>
      <c r="BJ13" s="70">
        <v>-44.73</v>
      </c>
      <c r="BK13" s="71">
        <v>-56.466000000000001</v>
      </c>
      <c r="BL13" s="70">
        <v>-28.637</v>
      </c>
      <c r="BM13" s="70">
        <v>-62.17</v>
      </c>
      <c r="BN13" s="70">
        <v>-70.26595712000001</v>
      </c>
      <c r="BO13" s="71">
        <v>-87.507999999999996</v>
      </c>
      <c r="BP13" s="70">
        <v>-9.1750000000000007</v>
      </c>
      <c r="BQ13" s="70">
        <v>7.5330000000000004</v>
      </c>
      <c r="BR13" s="70">
        <v>-5.6466107100000009</v>
      </c>
      <c r="BS13" s="71">
        <v>-55.944041259999999</v>
      </c>
      <c r="BT13" s="70">
        <v>-8.8940000000000001</v>
      </c>
      <c r="BU13" s="70">
        <v>-31.234999999999999</v>
      </c>
      <c r="BV13" s="70">
        <v>-40.2637359</v>
      </c>
      <c r="BW13" s="71">
        <v>-48.871593049999994</v>
      </c>
      <c r="BX13" s="70">
        <v>-8.8056699999999992</v>
      </c>
      <c r="BY13" s="70">
        <v>-334.69225686000004</v>
      </c>
      <c r="BZ13" s="70">
        <v>-340.04705790999998</v>
      </c>
      <c r="CA13" s="71">
        <v>-410.09385222999998</v>
      </c>
      <c r="CB13" s="70">
        <v>-4.0221229200000002</v>
      </c>
      <c r="CC13" s="70">
        <v>-8.5294789200000007</v>
      </c>
      <c r="CD13" s="70">
        <v>-8.1014702399999994</v>
      </c>
      <c r="CE13" s="71">
        <v>-4</v>
      </c>
      <c r="CF13" s="70">
        <v>-7</v>
      </c>
      <c r="CG13" s="70">
        <v>-56</v>
      </c>
      <c r="CH13" s="70">
        <v>-66</v>
      </c>
      <c r="CI13" s="71">
        <v>-82</v>
      </c>
      <c r="CJ13" s="70">
        <v>-18</v>
      </c>
      <c r="CK13" s="70">
        <v>-107</v>
      </c>
      <c r="CL13" s="70">
        <v>-110</v>
      </c>
      <c r="CM13" s="71">
        <v>-133</v>
      </c>
      <c r="CN13" s="70">
        <v>7</v>
      </c>
      <c r="CO13" s="70">
        <v>-5</v>
      </c>
      <c r="CP13" s="70">
        <v>-195</v>
      </c>
      <c r="CQ13" s="70">
        <v>-219</v>
      </c>
    </row>
    <row r="14" spans="1:96" s="81" customFormat="1" ht="15" customHeight="1">
      <c r="A14" s="68"/>
      <c r="B14" s="76" t="s">
        <v>108</v>
      </c>
      <c r="C14" s="76" t="s">
        <v>109</v>
      </c>
      <c r="D14" s="77" t="e">
        <f>D9+#REF!+D10+#REF!+#REF!+#REF!</f>
        <v>#REF!</v>
      </c>
      <c r="E14" s="78" t="e">
        <f>E9+#REF!+E10+#REF!+#REF!+#REF!</f>
        <v>#REF!</v>
      </c>
      <c r="F14" s="78" t="e">
        <f>F9+#REF!+F10+#REF!+#REF!+#REF!</f>
        <v>#REF!</v>
      </c>
      <c r="G14" s="79" t="e">
        <f>G9+#REF!+G10+#REF!+#REF!+#REF!</f>
        <v>#REF!</v>
      </c>
      <c r="H14" s="77" t="e">
        <f>H9+#REF!+H10+#REF!+#REF!+#REF!</f>
        <v>#REF!</v>
      </c>
      <c r="I14" s="78" t="e">
        <f>I9+#REF!+I10+#REF!+#REF!+#REF!</f>
        <v>#REF!</v>
      </c>
      <c r="J14" s="78" t="e">
        <f>J9+#REF!+J10+#REF!+#REF!+#REF!</f>
        <v>#REF!</v>
      </c>
      <c r="K14" s="79" t="e">
        <f>K9+#REF!+K10+#REF!+#REF!+#REF!</f>
        <v>#REF!</v>
      </c>
      <c r="L14" s="77" t="e">
        <f>L9+#REF!+L10+#REF!+#REF!+#REF!</f>
        <v>#REF!</v>
      </c>
      <c r="M14" s="78" t="e">
        <f>M9+#REF!+M10+#REF!+#REF!+#REF!</f>
        <v>#REF!</v>
      </c>
      <c r="N14" s="78" t="e">
        <f>N9+#REF!+N10+#REF!+#REF!+#REF!</f>
        <v>#REF!</v>
      </c>
      <c r="O14" s="79" t="e">
        <f>O9+#REF!+O10+#REF!+#REF!+#REF!</f>
        <v>#REF!</v>
      </c>
      <c r="P14" s="77" t="e">
        <f>P9+#REF!+P10+#REF!+#REF!+#REF!</f>
        <v>#REF!</v>
      </c>
      <c r="Q14" s="78" t="e">
        <f>Q9+#REF!+Q10+#REF!+#REF!+#REF!</f>
        <v>#REF!</v>
      </c>
      <c r="R14" s="78" t="e">
        <f>R9+#REF!+R10+#REF!+#REF!+#REF!</f>
        <v>#REF!</v>
      </c>
      <c r="S14" s="79" t="e">
        <f>S9+#REF!+S10+#REF!+#REF!+#REF!</f>
        <v>#REF!</v>
      </c>
      <c r="T14" s="77" t="e">
        <f>T9+#REF!+T10+#REF!+#REF!+#REF!</f>
        <v>#REF!</v>
      </c>
      <c r="U14" s="78" t="e">
        <f>U9+#REF!+U10+#REF!+#REF!+#REF!</f>
        <v>#REF!</v>
      </c>
      <c r="V14" s="78" t="e">
        <f>V9+#REF!+V10+#REF!+#REF!+#REF!</f>
        <v>#REF!</v>
      </c>
      <c r="W14" s="79" t="e">
        <f>W9+#REF!+W10+#REF!+#REF!+#REF!</f>
        <v>#REF!</v>
      </c>
      <c r="X14" s="77" t="e">
        <f>X9+#REF!+X10+#REF!+#REF!+#REF!</f>
        <v>#REF!</v>
      </c>
      <c r="Y14" s="78" t="e">
        <f>Y9+#REF!+Y10+#REF!+#REF!+#REF!</f>
        <v>#REF!</v>
      </c>
      <c r="Z14" s="78" t="e">
        <f>Z9+#REF!+Z10+#REF!+#REF!+#REF!</f>
        <v>#REF!</v>
      </c>
      <c r="AA14" s="79" t="e">
        <f>AA9+#REF!+AA10+#REF!+#REF!+#REF!</f>
        <v>#REF!</v>
      </c>
      <c r="AB14" s="77" t="e">
        <f>AB9+#REF!+AB10+#REF!+#REF!+#REF!</f>
        <v>#REF!</v>
      </c>
      <c r="AC14" s="78" t="e">
        <f>AC9+#REF!+AC10+#REF!+#REF!+#REF!</f>
        <v>#REF!</v>
      </c>
      <c r="AD14" s="78" t="e">
        <f>AD9+#REF!+AD10+#REF!+#REF!+#REF!</f>
        <v>#REF!</v>
      </c>
      <c r="AE14" s="79" t="e">
        <f>AE9+#REF!+AE10+#REF!+#REF!+#REF!</f>
        <v>#REF!</v>
      </c>
      <c r="AF14" s="77" t="e">
        <f>AF9+#REF!+AF10+#REF!+#REF!+#REF!</f>
        <v>#REF!</v>
      </c>
      <c r="AG14" s="78" t="e">
        <f>AG9+#REF!+AG10+#REF!+#REF!+#REF!</f>
        <v>#REF!</v>
      </c>
      <c r="AH14" s="78" t="e">
        <f>AH9+#REF!+AH10+#REF!+#REF!+#REF!</f>
        <v>#REF!</v>
      </c>
      <c r="AI14" s="79">
        <v>342.68400000000003</v>
      </c>
      <c r="AJ14" s="80">
        <v>31.053000000000054</v>
      </c>
      <c r="AK14" s="80">
        <v>-262.83999999999969</v>
      </c>
      <c r="AL14" s="80">
        <v>-97.905999999999949</v>
      </c>
      <c r="AM14" s="79">
        <v>395.72100000000012</v>
      </c>
      <c r="AN14" s="80">
        <v>215.42800000000022</v>
      </c>
      <c r="AO14" s="80">
        <v>545.5510000000005</v>
      </c>
      <c r="AP14" s="80">
        <v>774.68499999999983</v>
      </c>
      <c r="AQ14" s="79">
        <v>232.45000000000053</v>
      </c>
      <c r="AR14" s="80">
        <v>357.27200000000011</v>
      </c>
      <c r="AS14" s="80">
        <v>747.81900000000041</v>
      </c>
      <c r="AT14" s="80">
        <v>1132.7460000000005</v>
      </c>
      <c r="AU14" s="79">
        <v>1380.0710000000001</v>
      </c>
      <c r="AV14" s="80">
        <v>400.96300000000025</v>
      </c>
      <c r="AW14" s="80">
        <v>682.81600000000037</v>
      </c>
      <c r="AX14" s="80">
        <v>937.86700000000053</v>
      </c>
      <c r="AY14" s="79">
        <v>2090.223</v>
      </c>
      <c r="AZ14" s="80">
        <v>217.26596035999987</v>
      </c>
      <c r="BA14" s="80">
        <v>544.39125337000019</v>
      </c>
      <c r="BB14" s="80">
        <v>880.09565036999959</v>
      </c>
      <c r="BC14" s="79">
        <v>1618.7364039699999</v>
      </c>
      <c r="BD14" s="80">
        <v>183.0890000000006</v>
      </c>
      <c r="BE14" s="80">
        <v>1132.5575803999996</v>
      </c>
      <c r="BF14" s="80">
        <v>1758.7587272999988</v>
      </c>
      <c r="BG14" s="79">
        <v>2334.4389999999994</v>
      </c>
      <c r="BH14" s="80">
        <v>498.05166561999954</v>
      </c>
      <c r="BI14" s="80">
        <v>1037.5792871400004</v>
      </c>
      <c r="BJ14" s="80">
        <v>1657.9169999999995</v>
      </c>
      <c r="BK14" s="79">
        <v>2093.7649999999999</v>
      </c>
      <c r="BL14" s="80">
        <v>500.15699999999998</v>
      </c>
      <c r="BM14" s="80">
        <v>986.76200000000006</v>
      </c>
      <c r="BN14" s="80">
        <v>1392.8547735000006</v>
      </c>
      <c r="BO14" s="79">
        <v>1892.3259999999984</v>
      </c>
      <c r="BP14" s="80">
        <v>543.99139999999966</v>
      </c>
      <c r="BQ14" s="80">
        <v>1129.3890000000001</v>
      </c>
      <c r="BR14" s="80">
        <v>1661.5308778500009</v>
      </c>
      <c r="BS14" s="79">
        <v>2226.6409079700002</v>
      </c>
      <c r="BT14" s="80">
        <v>417.78800000000001</v>
      </c>
      <c r="BU14" s="80">
        <v>859.2553897800002</v>
      </c>
      <c r="BV14" s="80">
        <v>1286.6000393899999</v>
      </c>
      <c r="BW14" s="79">
        <v>1704.5918502300003</v>
      </c>
      <c r="BX14" s="80">
        <v>-78.500880190000174</v>
      </c>
      <c r="BY14" s="80">
        <v>93.913082659999986</v>
      </c>
      <c r="BZ14" s="80">
        <v>524.88853813000151</v>
      </c>
      <c r="CA14" s="80">
        <v>759.52332031000014</v>
      </c>
      <c r="CB14" s="80">
        <v>516.03272227999958</v>
      </c>
      <c r="CC14" s="80">
        <v>920.73948390000044</v>
      </c>
      <c r="CD14" s="80">
        <v>1446.5738316399995</v>
      </c>
      <c r="CE14" s="80">
        <v>1874</v>
      </c>
      <c r="CF14" s="80">
        <v>828</v>
      </c>
      <c r="CG14" s="80">
        <v>1302</v>
      </c>
      <c r="CH14" s="80">
        <v>2227</v>
      </c>
      <c r="CI14" s="80">
        <v>3106</v>
      </c>
      <c r="CJ14" s="80">
        <v>573</v>
      </c>
      <c r="CK14" s="80">
        <v>1221</v>
      </c>
      <c r="CL14" s="80">
        <v>2121</v>
      </c>
      <c r="CM14" s="79">
        <v>2937</v>
      </c>
      <c r="CN14" s="80">
        <v>770</v>
      </c>
      <c r="CO14" s="80">
        <v>1602</v>
      </c>
      <c r="CP14" s="80">
        <v>2405</v>
      </c>
      <c r="CQ14" s="80">
        <v>3263</v>
      </c>
    </row>
    <row r="15" spans="1:96" s="68" customFormat="1" ht="15" customHeight="1">
      <c r="B15" s="68" t="s">
        <v>110</v>
      </c>
      <c r="C15" s="68" t="s">
        <v>111</v>
      </c>
      <c r="D15" s="70"/>
      <c r="E15" s="70"/>
      <c r="F15" s="70"/>
      <c r="G15" s="71"/>
      <c r="H15" s="70"/>
      <c r="I15" s="70"/>
      <c r="J15" s="70"/>
      <c r="K15" s="71"/>
      <c r="L15" s="70"/>
      <c r="M15" s="70"/>
      <c r="N15" s="70"/>
      <c r="O15" s="71"/>
      <c r="P15" s="70"/>
      <c r="Q15" s="70"/>
      <c r="R15" s="70"/>
      <c r="S15" s="71"/>
      <c r="T15" s="70"/>
      <c r="U15" s="70"/>
      <c r="V15" s="70"/>
      <c r="W15" s="71"/>
      <c r="X15" s="70"/>
      <c r="Y15" s="70"/>
      <c r="Z15" s="70"/>
      <c r="AA15" s="71"/>
      <c r="AB15" s="70"/>
      <c r="AC15" s="70"/>
      <c r="AD15" s="70"/>
      <c r="AE15" s="71"/>
      <c r="AF15" s="70"/>
      <c r="AG15" s="70"/>
      <c r="AH15" s="70"/>
      <c r="AI15" s="71">
        <v>-135.85900000000001</v>
      </c>
      <c r="AJ15" s="70">
        <v>-28.809000000000001</v>
      </c>
      <c r="AK15" s="70">
        <v>-22.062000000000001</v>
      </c>
      <c r="AL15" s="70">
        <v>-140.38200000000001</v>
      </c>
      <c r="AM15" s="71">
        <v>-328.17200000000003</v>
      </c>
      <c r="AN15" s="70">
        <v>52.420999999999999</v>
      </c>
      <c r="AO15" s="70">
        <v>-107.66200000000001</v>
      </c>
      <c r="AP15" s="70">
        <v>-198.929</v>
      </c>
      <c r="AQ15" s="71">
        <v>-313.07400000000001</v>
      </c>
      <c r="AR15" s="70">
        <v>-104.075</v>
      </c>
      <c r="AS15" s="70">
        <v>-297.17</v>
      </c>
      <c r="AT15" s="70">
        <v>-423.94200000000001</v>
      </c>
      <c r="AU15" s="71">
        <v>-536.29899999999998</v>
      </c>
      <c r="AV15" s="70">
        <v>-98.472999999999999</v>
      </c>
      <c r="AW15" s="70">
        <v>-238.89500000000001</v>
      </c>
      <c r="AX15" s="70">
        <v>-323.05700000000002</v>
      </c>
      <c r="AY15" s="71">
        <v>-533.07000000000005</v>
      </c>
      <c r="AZ15" s="70">
        <v>-90.805999999999997</v>
      </c>
      <c r="BA15" s="70">
        <v>-213.44900000000001</v>
      </c>
      <c r="BB15" s="70">
        <v>-312.07299999999998</v>
      </c>
      <c r="BC15" s="71">
        <v>-547.52300000000002</v>
      </c>
      <c r="BD15" s="70">
        <v>-79.751000000000005</v>
      </c>
      <c r="BE15" s="70">
        <v>-455.59300000000002</v>
      </c>
      <c r="BF15" s="70">
        <v>-719.19799999999998</v>
      </c>
      <c r="BG15" s="71">
        <v>-959.93399999999997</v>
      </c>
      <c r="BH15" s="70">
        <v>-226.101</v>
      </c>
      <c r="BI15" s="70">
        <v>-481.15499999999997</v>
      </c>
      <c r="BJ15" s="70">
        <v>-544.64499999999998</v>
      </c>
      <c r="BK15" s="71">
        <v>-746.90200000000004</v>
      </c>
      <c r="BL15" s="70">
        <v>-231.018</v>
      </c>
      <c r="BM15" s="70">
        <v>-458.16</v>
      </c>
      <c r="BN15" s="70">
        <v>-649.03057156999989</v>
      </c>
      <c r="BO15" s="71">
        <v>-847.34100000000001</v>
      </c>
      <c r="BP15" s="70">
        <v>-246.084</v>
      </c>
      <c r="BQ15" s="70">
        <v>-504.23599999999999</v>
      </c>
      <c r="BR15" s="70">
        <v>-729.06700000000001</v>
      </c>
      <c r="BS15" s="71">
        <v>-991.81498328000009</v>
      </c>
      <c r="BT15" s="70">
        <v>-170.34100000000001</v>
      </c>
      <c r="BU15" s="70">
        <v>-351.22865947000003</v>
      </c>
      <c r="BV15" s="70">
        <v>-521.53788570999995</v>
      </c>
      <c r="BW15" s="71">
        <v>-653.69449444999998</v>
      </c>
      <c r="BX15" s="70">
        <v>46.97</v>
      </c>
      <c r="BY15" s="70">
        <v>-36.813386229999999</v>
      </c>
      <c r="BZ15" s="70">
        <v>-225.3822116799999</v>
      </c>
      <c r="CA15" s="71">
        <v>-357.02557601999996</v>
      </c>
      <c r="CB15" s="70">
        <v>-234.56579920000001</v>
      </c>
      <c r="CC15" s="70">
        <v>-418.63513016000002</v>
      </c>
      <c r="CD15" s="70">
        <v>-675.44008696999992</v>
      </c>
      <c r="CE15" s="71">
        <v>-879</v>
      </c>
      <c r="CF15" s="70">
        <v>-370</v>
      </c>
      <c r="CG15" s="70">
        <v>-591</v>
      </c>
      <c r="CH15" s="70">
        <v>-1009</v>
      </c>
      <c r="CI15" s="71">
        <v>-1392</v>
      </c>
      <c r="CJ15" s="70">
        <v>-286</v>
      </c>
      <c r="CK15" s="70">
        <v>-585</v>
      </c>
      <c r="CL15" s="70">
        <v>-1001</v>
      </c>
      <c r="CM15" s="71">
        <v>-1351</v>
      </c>
      <c r="CN15" s="70">
        <v>-329</v>
      </c>
      <c r="CO15" s="70">
        <v>-698</v>
      </c>
      <c r="CP15" s="70">
        <v>-1061</v>
      </c>
      <c r="CQ15" s="70">
        <v>-1436</v>
      </c>
    </row>
    <row r="16" spans="1:96" s="68" customFormat="1" ht="15" customHeight="1">
      <c r="B16" s="68" t="s">
        <v>112</v>
      </c>
      <c r="C16" s="68" t="s">
        <v>113</v>
      </c>
      <c r="D16" s="70"/>
      <c r="E16" s="70">
        <v>0</v>
      </c>
      <c r="F16" s="70"/>
      <c r="G16" s="71"/>
      <c r="H16" s="70"/>
      <c r="I16" s="70"/>
      <c r="J16" s="70"/>
      <c r="K16" s="71"/>
      <c r="L16" s="70"/>
      <c r="M16" s="70"/>
      <c r="N16" s="70"/>
      <c r="O16" s="71"/>
      <c r="P16" s="70"/>
      <c r="Q16" s="70"/>
      <c r="R16" s="70"/>
      <c r="S16" s="71"/>
      <c r="T16" s="70"/>
      <c r="U16" s="70"/>
      <c r="V16" s="70"/>
      <c r="W16" s="71"/>
      <c r="X16" s="70"/>
      <c r="Y16" s="70"/>
      <c r="Z16" s="70"/>
      <c r="AA16" s="71"/>
      <c r="AB16" s="70"/>
      <c r="AC16" s="70"/>
      <c r="AD16" s="70"/>
      <c r="AE16" s="71"/>
      <c r="AF16" s="70"/>
      <c r="AG16" s="70"/>
      <c r="AH16" s="70"/>
      <c r="AI16" s="71">
        <v>-3.452</v>
      </c>
      <c r="AJ16" s="70">
        <v>0</v>
      </c>
      <c r="AK16" s="70">
        <v>0</v>
      </c>
      <c r="AL16" s="70">
        <v>0</v>
      </c>
      <c r="AM16" s="71">
        <v>-6.3719999999999999</v>
      </c>
      <c r="AN16" s="70">
        <v>0</v>
      </c>
      <c r="AO16" s="70">
        <v>0</v>
      </c>
      <c r="AP16" s="70">
        <v>0</v>
      </c>
      <c r="AQ16" s="71">
        <v>-10.711</v>
      </c>
      <c r="AR16" s="70">
        <v>0</v>
      </c>
      <c r="AS16" s="70">
        <v>0</v>
      </c>
      <c r="AT16" s="70">
        <v>0</v>
      </c>
      <c r="AU16" s="71">
        <v>-16.007999999999999</v>
      </c>
      <c r="AV16" s="70">
        <v>0</v>
      </c>
      <c r="AW16" s="70">
        <v>0</v>
      </c>
      <c r="AX16" s="70">
        <v>0</v>
      </c>
      <c r="AY16" s="71">
        <v>-19.109000000000002</v>
      </c>
      <c r="AZ16" s="70">
        <v>0</v>
      </c>
      <c r="BA16" s="70">
        <v>0</v>
      </c>
      <c r="BB16" s="70">
        <v>0</v>
      </c>
      <c r="BC16" s="71">
        <v>-26.457000000000001</v>
      </c>
      <c r="BD16" s="70">
        <v>0</v>
      </c>
      <c r="BE16" s="70">
        <v>0</v>
      </c>
      <c r="BF16" s="70">
        <v>0</v>
      </c>
      <c r="BG16" s="71">
        <v>-29.806999999999999</v>
      </c>
      <c r="BH16" s="70">
        <v>0</v>
      </c>
      <c r="BI16" s="70">
        <v>0</v>
      </c>
      <c r="BJ16" s="70">
        <v>0</v>
      </c>
      <c r="BK16" s="71">
        <v>-28.167000000000002</v>
      </c>
      <c r="BL16" s="70">
        <v>0</v>
      </c>
      <c r="BM16" s="70">
        <v>0</v>
      </c>
      <c r="BN16" s="70">
        <v>0</v>
      </c>
      <c r="BO16" s="71">
        <v>-33.615000000000002</v>
      </c>
      <c r="BP16" s="70">
        <v>0</v>
      </c>
      <c r="BQ16" s="70">
        <v>0</v>
      </c>
      <c r="BR16" s="70">
        <v>0</v>
      </c>
      <c r="BS16" s="71">
        <v>-11.512</v>
      </c>
      <c r="BT16" s="70">
        <v>0</v>
      </c>
      <c r="BU16" s="70">
        <v>0</v>
      </c>
      <c r="BV16" s="70">
        <v>0</v>
      </c>
      <c r="BW16" s="71">
        <v>-34.484751160000002</v>
      </c>
      <c r="BX16" s="70">
        <v>0</v>
      </c>
      <c r="BY16" s="70">
        <v>0</v>
      </c>
      <c r="BZ16" s="70">
        <v>0</v>
      </c>
      <c r="CA16" s="71">
        <v>-34.981000000000002</v>
      </c>
      <c r="CB16" s="70">
        <v>0</v>
      </c>
      <c r="CC16" s="70">
        <v>0</v>
      </c>
      <c r="CD16" s="70">
        <v>0</v>
      </c>
      <c r="CE16" s="71">
        <v>-33</v>
      </c>
      <c r="CF16" s="70">
        <v>0</v>
      </c>
      <c r="CG16" s="70">
        <v>0</v>
      </c>
      <c r="CH16" s="70">
        <v>0</v>
      </c>
      <c r="CI16" s="71">
        <v>-17</v>
      </c>
      <c r="CJ16" s="70">
        <v>0</v>
      </c>
      <c r="CK16" s="70">
        <v>0</v>
      </c>
      <c r="CL16" s="70">
        <v>0</v>
      </c>
      <c r="CM16" s="71">
        <v>-29</v>
      </c>
      <c r="CN16" s="70">
        <v>0</v>
      </c>
      <c r="CO16" s="70">
        <v>0</v>
      </c>
      <c r="CP16" s="70">
        <v>0</v>
      </c>
      <c r="CQ16" s="70">
        <v>-37</v>
      </c>
    </row>
    <row r="17" spans="1:95" s="81" customFormat="1" ht="15" customHeight="1">
      <c r="A17" s="68"/>
      <c r="B17" s="76" t="s">
        <v>114</v>
      </c>
      <c r="C17" s="76" t="s">
        <v>115</v>
      </c>
      <c r="D17" s="77" t="e">
        <f t="shared" ref="D17:AH17" si="2">D14+D15+D16</f>
        <v>#REF!</v>
      </c>
      <c r="E17" s="78" t="e">
        <f t="shared" si="2"/>
        <v>#REF!</v>
      </c>
      <c r="F17" s="78" t="e">
        <f t="shared" si="2"/>
        <v>#REF!</v>
      </c>
      <c r="G17" s="79" t="e">
        <f t="shared" si="2"/>
        <v>#REF!</v>
      </c>
      <c r="H17" s="77" t="e">
        <f t="shared" si="2"/>
        <v>#REF!</v>
      </c>
      <c r="I17" s="78" t="e">
        <f t="shared" si="2"/>
        <v>#REF!</v>
      </c>
      <c r="J17" s="78" t="e">
        <f t="shared" si="2"/>
        <v>#REF!</v>
      </c>
      <c r="K17" s="79" t="e">
        <f t="shared" si="2"/>
        <v>#REF!</v>
      </c>
      <c r="L17" s="77" t="e">
        <f t="shared" si="2"/>
        <v>#REF!</v>
      </c>
      <c r="M17" s="78" t="e">
        <f t="shared" si="2"/>
        <v>#REF!</v>
      </c>
      <c r="N17" s="78" t="e">
        <f t="shared" si="2"/>
        <v>#REF!</v>
      </c>
      <c r="O17" s="79" t="e">
        <f t="shared" si="2"/>
        <v>#REF!</v>
      </c>
      <c r="P17" s="77" t="e">
        <f t="shared" si="2"/>
        <v>#REF!</v>
      </c>
      <c r="Q17" s="78" t="e">
        <f t="shared" si="2"/>
        <v>#REF!</v>
      </c>
      <c r="R17" s="78" t="e">
        <f t="shared" si="2"/>
        <v>#REF!</v>
      </c>
      <c r="S17" s="79" t="e">
        <f t="shared" si="2"/>
        <v>#REF!</v>
      </c>
      <c r="T17" s="77" t="e">
        <f t="shared" si="2"/>
        <v>#REF!</v>
      </c>
      <c r="U17" s="78" t="e">
        <f t="shared" si="2"/>
        <v>#REF!</v>
      </c>
      <c r="V17" s="78" t="e">
        <f t="shared" si="2"/>
        <v>#REF!</v>
      </c>
      <c r="W17" s="79" t="e">
        <f t="shared" si="2"/>
        <v>#REF!</v>
      </c>
      <c r="X17" s="77" t="e">
        <f t="shared" si="2"/>
        <v>#REF!</v>
      </c>
      <c r="Y17" s="78" t="e">
        <f t="shared" si="2"/>
        <v>#REF!</v>
      </c>
      <c r="Z17" s="78" t="e">
        <f t="shared" si="2"/>
        <v>#REF!</v>
      </c>
      <c r="AA17" s="79" t="e">
        <f t="shared" si="2"/>
        <v>#REF!</v>
      </c>
      <c r="AB17" s="77" t="e">
        <f t="shared" si="2"/>
        <v>#REF!</v>
      </c>
      <c r="AC17" s="78" t="e">
        <f t="shared" si="2"/>
        <v>#REF!</v>
      </c>
      <c r="AD17" s="78" t="e">
        <f t="shared" si="2"/>
        <v>#REF!</v>
      </c>
      <c r="AE17" s="79" t="e">
        <f t="shared" si="2"/>
        <v>#REF!</v>
      </c>
      <c r="AF17" s="77" t="e">
        <f t="shared" si="2"/>
        <v>#REF!</v>
      </c>
      <c r="AG17" s="78" t="e">
        <f t="shared" si="2"/>
        <v>#REF!</v>
      </c>
      <c r="AH17" s="78" t="e">
        <f t="shared" si="2"/>
        <v>#REF!</v>
      </c>
      <c r="AI17" s="79">
        <v>203.37300000000002</v>
      </c>
      <c r="AJ17" s="80">
        <v>2.2440000000000531</v>
      </c>
      <c r="AK17" s="80">
        <v>-284.9019999999997</v>
      </c>
      <c r="AL17" s="80">
        <v>-238.28799999999995</v>
      </c>
      <c r="AM17" s="79">
        <v>61.177000000000092</v>
      </c>
      <c r="AN17" s="80">
        <v>267.84900000000022</v>
      </c>
      <c r="AO17" s="80">
        <v>437.88900000000046</v>
      </c>
      <c r="AP17" s="80">
        <v>575.75599999999986</v>
      </c>
      <c r="AQ17" s="79">
        <v>-91.334999999999482</v>
      </c>
      <c r="AR17" s="80">
        <v>253.19700000000012</v>
      </c>
      <c r="AS17" s="80">
        <v>450.6490000000004</v>
      </c>
      <c r="AT17" s="80">
        <v>708.80400000000054</v>
      </c>
      <c r="AU17" s="79">
        <v>827.76400000000012</v>
      </c>
      <c r="AV17" s="80">
        <v>302.49000000000024</v>
      </c>
      <c r="AW17" s="80">
        <v>443.92100000000039</v>
      </c>
      <c r="AX17" s="80">
        <v>614.81000000000051</v>
      </c>
      <c r="AY17" s="79">
        <v>1538.0439999999999</v>
      </c>
      <c r="AZ17" s="80">
        <v>126.45996035999987</v>
      </c>
      <c r="BA17" s="80">
        <v>330.94225337000017</v>
      </c>
      <c r="BB17" s="80">
        <v>568.02265036999961</v>
      </c>
      <c r="BC17" s="79">
        <v>1044.7564039699998</v>
      </c>
      <c r="BD17" s="80">
        <v>103.33800000000059</v>
      </c>
      <c r="BE17" s="80">
        <v>676.96458039999948</v>
      </c>
      <c r="BF17" s="80">
        <v>1039.5607272999987</v>
      </c>
      <c r="BG17" s="79">
        <v>1344.6979999999994</v>
      </c>
      <c r="BH17" s="80">
        <v>271.95066561999954</v>
      </c>
      <c r="BI17" s="80">
        <v>556.42428714000039</v>
      </c>
      <c r="BJ17" s="80">
        <v>1113.2719999999995</v>
      </c>
      <c r="BK17" s="79">
        <v>1318.6959999999999</v>
      </c>
      <c r="BL17" s="80">
        <v>269.13900000000001</v>
      </c>
      <c r="BM17" s="80">
        <v>528.60200000000009</v>
      </c>
      <c r="BN17" s="80">
        <v>743.82420193000075</v>
      </c>
      <c r="BO17" s="79">
        <v>1011.3699999999983</v>
      </c>
      <c r="BP17" s="80">
        <v>297.90739999999965</v>
      </c>
      <c r="BQ17" s="80">
        <v>625.15300000000013</v>
      </c>
      <c r="BR17" s="80">
        <v>932.46387785000093</v>
      </c>
      <c r="BS17" s="79">
        <v>1223.3139246900002</v>
      </c>
      <c r="BT17" s="80">
        <v>247.447</v>
      </c>
      <c r="BU17" s="80">
        <v>508.02673031000018</v>
      </c>
      <c r="BV17" s="80">
        <v>765.06215367999994</v>
      </c>
      <c r="BW17" s="79">
        <v>1016.4126046200005</v>
      </c>
      <c r="BX17" s="80">
        <v>-31.530880190000175</v>
      </c>
      <c r="BY17" s="80">
        <v>57.099696429999987</v>
      </c>
      <c r="BZ17" s="80">
        <v>299.50632645000161</v>
      </c>
      <c r="CA17" s="80">
        <v>367.51674429000019</v>
      </c>
      <c r="CB17" s="80">
        <v>280.46692307999956</v>
      </c>
      <c r="CC17" s="80">
        <v>502.10435374000042</v>
      </c>
      <c r="CD17" s="80">
        <v>772.1337446699996</v>
      </c>
      <c r="CE17" s="80">
        <v>962</v>
      </c>
      <c r="CF17" s="80">
        <v>458</v>
      </c>
      <c r="CG17" s="80">
        <v>711</v>
      </c>
      <c r="CH17" s="80">
        <v>1218</v>
      </c>
      <c r="CI17" s="80">
        <v>1697</v>
      </c>
      <c r="CJ17" s="80">
        <v>288</v>
      </c>
      <c r="CK17" s="80">
        <v>636</v>
      </c>
      <c r="CL17" s="80">
        <v>1120</v>
      </c>
      <c r="CM17" s="79">
        <v>1557</v>
      </c>
      <c r="CN17" s="80">
        <v>441</v>
      </c>
      <c r="CO17" s="80">
        <v>904</v>
      </c>
      <c r="CP17" s="80">
        <v>1344</v>
      </c>
      <c r="CQ17" s="80">
        <v>1790</v>
      </c>
    </row>
    <row r="18" spans="1:95" s="82" customFormat="1" ht="14.25" customHeight="1">
      <c r="B18" s="45" t="s">
        <v>296</v>
      </c>
      <c r="C18" s="83"/>
      <c r="D18" s="83"/>
      <c r="E18" s="83"/>
      <c r="F18" s="83"/>
      <c r="G18" s="84"/>
      <c r="K18" s="84"/>
      <c r="O18" s="84"/>
      <c r="S18" s="84"/>
      <c r="W18" s="84"/>
      <c r="AA18" s="84"/>
      <c r="AE18" s="84"/>
      <c r="AI18" s="84"/>
      <c r="AM18" s="84"/>
      <c r="AQ18" s="84"/>
      <c r="AU18" s="84"/>
      <c r="AY18" s="84"/>
      <c r="BC18" s="84"/>
      <c r="BG18" s="84"/>
      <c r="BK18" s="84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</row>
    <row r="19" spans="1:95" s="82" customFormat="1" ht="15" customHeight="1">
      <c r="B19" s="326"/>
      <c r="C19" s="326"/>
      <c r="G19" s="84"/>
      <c r="K19" s="84"/>
      <c r="O19" s="84"/>
      <c r="S19" s="84"/>
      <c r="W19" s="73"/>
      <c r="X19" s="72"/>
      <c r="Y19" s="72"/>
      <c r="Z19" s="72"/>
      <c r="AA19" s="84"/>
      <c r="AE19" s="84"/>
      <c r="AI19" s="84"/>
      <c r="AM19" s="84"/>
      <c r="AQ19" s="84"/>
      <c r="AU19" s="84"/>
      <c r="AY19" s="85"/>
      <c r="AZ19" s="86"/>
      <c r="BA19" s="86"/>
      <c r="BB19" s="86"/>
      <c r="BC19" s="84"/>
      <c r="BG19" s="84"/>
      <c r="BK19" s="84"/>
      <c r="BL19" s="84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</row>
    <row r="20" spans="1:95" s="82" customFormat="1" ht="15" customHeight="1">
      <c r="B20" s="326"/>
      <c r="C20" s="326"/>
      <c r="G20" s="73"/>
      <c r="H20" s="72"/>
      <c r="I20" s="72"/>
      <c r="J20" s="72"/>
      <c r="K20" s="73"/>
      <c r="L20" s="72"/>
      <c r="M20" s="72"/>
      <c r="N20" s="72"/>
      <c r="O20" s="73"/>
      <c r="P20" s="72"/>
      <c r="Q20" s="72"/>
      <c r="R20" s="72"/>
      <c r="S20" s="73"/>
      <c r="W20" s="84"/>
      <c r="AA20" s="84"/>
      <c r="AE20" s="84"/>
      <c r="AI20" s="84"/>
      <c r="AM20" s="84"/>
      <c r="AQ20" s="84"/>
      <c r="AU20" s="84"/>
      <c r="AY20" s="84"/>
      <c r="BC20" s="84"/>
      <c r="BG20" s="84"/>
      <c r="BK20" s="84"/>
      <c r="BL20" s="84"/>
      <c r="BU20" s="87"/>
      <c r="BV20" s="87"/>
      <c r="BW20" s="87"/>
    </row>
    <row r="21" spans="1:95" s="82" customFormat="1" ht="15" customHeight="1">
      <c r="B21" s="326"/>
      <c r="C21" s="326"/>
      <c r="G21" s="73"/>
      <c r="H21" s="72"/>
      <c r="I21" s="72"/>
      <c r="J21" s="72"/>
      <c r="K21" s="73"/>
      <c r="L21" s="72"/>
      <c r="M21" s="72"/>
      <c r="N21" s="72"/>
      <c r="O21" s="73"/>
      <c r="P21" s="72"/>
      <c r="Q21" s="72"/>
      <c r="R21" s="72"/>
      <c r="S21" s="73"/>
      <c r="T21" s="72"/>
      <c r="U21" s="72"/>
      <c r="V21" s="72"/>
      <c r="W21" s="73"/>
      <c r="X21" s="72"/>
      <c r="Y21" s="72"/>
      <c r="Z21" s="72"/>
      <c r="AA21" s="73"/>
      <c r="AB21" s="72"/>
      <c r="AC21" s="72"/>
      <c r="AD21" s="72"/>
      <c r="AE21" s="73"/>
      <c r="AF21" s="72"/>
      <c r="AG21" s="72"/>
      <c r="AH21" s="72"/>
      <c r="AI21" s="73"/>
      <c r="AJ21" s="72"/>
      <c r="AK21" s="72"/>
      <c r="AL21" s="72"/>
      <c r="AM21" s="73"/>
      <c r="AN21" s="72"/>
      <c r="AO21" s="72"/>
      <c r="AP21" s="72"/>
      <c r="AQ21" s="73"/>
      <c r="AR21" s="72"/>
      <c r="AS21" s="72"/>
      <c r="AT21" s="72"/>
      <c r="AU21" s="73"/>
      <c r="AV21" s="72"/>
      <c r="AW21" s="72"/>
      <c r="AX21" s="72"/>
      <c r="AY21" s="73"/>
      <c r="AZ21" s="72"/>
      <c r="BA21" s="72"/>
      <c r="BB21" s="72"/>
      <c r="BC21" s="73"/>
      <c r="BD21" s="72"/>
      <c r="BE21" s="72"/>
      <c r="BF21" s="72"/>
      <c r="BG21" s="73"/>
      <c r="BH21" s="72"/>
      <c r="BI21" s="72"/>
      <c r="BJ21" s="72"/>
      <c r="BK21" s="73"/>
      <c r="BL21" s="73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CB21" s="72"/>
      <c r="CC21" s="72"/>
    </row>
    <row r="22" spans="1:95" s="82" customFormat="1" ht="20.25" customHeight="1">
      <c r="B22" s="326"/>
      <c r="C22" s="326"/>
      <c r="D22" s="88"/>
      <c r="E22" s="88"/>
      <c r="F22" s="88"/>
      <c r="G22" s="73"/>
      <c r="H22" s="72"/>
      <c r="I22" s="72"/>
      <c r="J22" s="72"/>
      <c r="K22" s="73"/>
      <c r="L22" s="72"/>
      <c r="M22" s="72"/>
      <c r="N22" s="72"/>
      <c r="O22" s="73"/>
      <c r="P22" s="72"/>
      <c r="Q22" s="72"/>
      <c r="R22" s="72"/>
      <c r="S22" s="73"/>
      <c r="T22" s="72"/>
      <c r="U22" s="72"/>
      <c r="V22" s="72"/>
      <c r="W22" s="73"/>
      <c r="X22" s="72"/>
      <c r="Y22" s="72"/>
      <c r="Z22" s="72"/>
      <c r="AA22" s="73"/>
      <c r="AB22" s="72"/>
      <c r="AC22" s="72"/>
      <c r="AD22" s="72"/>
      <c r="AE22" s="73"/>
      <c r="AF22" s="72"/>
      <c r="AG22" s="72"/>
      <c r="AH22" s="72"/>
      <c r="AI22" s="73"/>
      <c r="AJ22" s="72"/>
      <c r="AK22" s="72"/>
      <c r="AL22" s="72"/>
      <c r="AM22" s="73"/>
      <c r="AN22" s="72"/>
      <c r="AO22" s="72"/>
      <c r="AP22" s="72"/>
      <c r="AQ22" s="73"/>
      <c r="AR22" s="72"/>
      <c r="AS22" s="72"/>
      <c r="AT22" s="72"/>
      <c r="AU22" s="73"/>
      <c r="AV22" s="72"/>
      <c r="AW22" s="72"/>
      <c r="AX22" s="72"/>
      <c r="AY22" s="89"/>
      <c r="AZ22" s="72"/>
      <c r="BA22" s="72"/>
      <c r="BB22" s="72"/>
      <c r="BC22" s="73"/>
      <c r="BD22" s="72"/>
      <c r="BE22" s="72"/>
      <c r="BF22" s="72"/>
      <c r="BG22" s="73"/>
      <c r="BH22" s="72"/>
      <c r="BI22" s="72"/>
      <c r="BJ22" s="72"/>
      <c r="BK22" s="73"/>
      <c r="BL22" s="73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CB22" s="72"/>
      <c r="CC22" s="72"/>
    </row>
    <row r="23" spans="1:95" s="82" customFormat="1" ht="15" customHeight="1">
      <c r="G23" s="73"/>
      <c r="H23" s="72"/>
      <c r="I23" s="72"/>
      <c r="J23" s="72"/>
      <c r="K23" s="73"/>
      <c r="L23" s="72"/>
      <c r="M23" s="72"/>
      <c r="N23" s="72"/>
      <c r="O23" s="73"/>
      <c r="P23" s="72"/>
      <c r="Q23" s="72"/>
      <c r="R23" s="72"/>
      <c r="S23" s="73"/>
      <c r="T23" s="72"/>
      <c r="U23" s="72"/>
      <c r="V23" s="72"/>
      <c r="W23" s="73"/>
      <c r="X23" s="72"/>
      <c r="Y23" s="72"/>
      <c r="Z23" s="72"/>
      <c r="AA23" s="73"/>
      <c r="AB23" s="72"/>
      <c r="AC23" s="72"/>
      <c r="AD23" s="72"/>
      <c r="AE23" s="73"/>
      <c r="AF23" s="72"/>
      <c r="AG23" s="72"/>
      <c r="AH23" s="72"/>
      <c r="AI23" s="73"/>
      <c r="AJ23" s="72"/>
      <c r="AK23" s="72"/>
      <c r="AL23" s="72"/>
      <c r="AM23" s="73"/>
      <c r="AN23" s="72"/>
      <c r="AO23" s="72"/>
      <c r="AP23" s="72"/>
      <c r="AQ23" s="73"/>
      <c r="AR23" s="72"/>
      <c r="AS23" s="72"/>
      <c r="AT23" s="72"/>
      <c r="AU23" s="73"/>
      <c r="AV23" s="72"/>
      <c r="AW23" s="72"/>
      <c r="AX23" s="90"/>
      <c r="AY23" s="73"/>
      <c r="AZ23" s="72"/>
      <c r="BA23" s="72"/>
      <c r="BB23" s="72"/>
      <c r="BC23" s="73"/>
      <c r="BD23" s="72"/>
      <c r="BE23" s="72"/>
      <c r="BF23" s="72"/>
      <c r="BG23" s="73"/>
      <c r="BH23" s="72"/>
      <c r="BI23" s="72"/>
      <c r="BJ23" s="72"/>
      <c r="BK23" s="73"/>
      <c r="BL23" s="73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CA23" s="93"/>
      <c r="CB23" s="72"/>
      <c r="CC23" s="72"/>
      <c r="CE23" s="93"/>
      <c r="CF23" s="93"/>
      <c r="CG23" s="93"/>
      <c r="CH23" s="93"/>
      <c r="CI23" s="93"/>
      <c r="CJ23" s="93"/>
    </row>
    <row r="24" spans="1:95" ht="15" hidden="1" customHeight="1">
      <c r="B24" s="91"/>
      <c r="C24" s="91"/>
      <c r="D24" s="81"/>
      <c r="E24" s="81"/>
      <c r="F24" s="81"/>
      <c r="G24" s="92"/>
      <c r="H24" s="81"/>
      <c r="I24" s="81"/>
      <c r="J24" s="81"/>
      <c r="K24" s="92"/>
      <c r="L24" s="81"/>
      <c r="M24" s="81"/>
      <c r="N24" s="81"/>
      <c r="O24" s="92"/>
      <c r="P24" s="81"/>
      <c r="Q24" s="81"/>
      <c r="R24" s="81"/>
      <c r="S24" s="92"/>
      <c r="T24" s="81"/>
      <c r="U24" s="81"/>
      <c r="V24" s="81"/>
      <c r="W24" s="92"/>
      <c r="X24" s="81"/>
      <c r="Y24" s="81"/>
      <c r="Z24" s="81"/>
      <c r="AA24" s="92"/>
      <c r="AB24" s="81"/>
      <c r="AC24" s="81"/>
      <c r="AD24" s="81"/>
      <c r="AE24" s="92"/>
      <c r="AF24" s="81"/>
      <c r="AG24" s="81"/>
      <c r="AH24" s="81"/>
      <c r="AI24" s="92"/>
      <c r="AJ24" s="81"/>
      <c r="AK24" s="81"/>
      <c r="AL24" s="81"/>
      <c r="AM24" s="92"/>
      <c r="AN24" s="81"/>
      <c r="AO24" s="81"/>
      <c r="AP24" s="81"/>
      <c r="AQ24" s="92"/>
      <c r="AR24" s="81"/>
      <c r="AS24" s="81"/>
      <c r="AT24" s="81"/>
      <c r="AU24" s="92"/>
      <c r="AV24" s="81"/>
      <c r="AW24" s="81"/>
      <c r="AX24" s="81"/>
      <c r="AY24" s="92"/>
      <c r="AZ24" s="81"/>
      <c r="BA24" s="81"/>
      <c r="BB24" s="81"/>
      <c r="BC24" s="92"/>
      <c r="BD24" s="81"/>
      <c r="BE24" s="81"/>
      <c r="BF24" s="81"/>
      <c r="BG24" s="92"/>
      <c r="BH24" s="81"/>
      <c r="BI24" s="81"/>
      <c r="BJ24" s="81"/>
      <c r="BK24" s="92"/>
      <c r="BL24" s="92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CB24" s="81"/>
      <c r="CC24" s="81"/>
      <c r="CN24" s="82"/>
      <c r="CO24" s="82"/>
      <c r="CP24" s="82"/>
    </row>
    <row r="25" spans="1:95" ht="15" hidden="1" customHeight="1">
      <c r="D25" s="81"/>
      <c r="E25" s="81"/>
      <c r="F25" s="81"/>
      <c r="G25" s="92"/>
      <c r="H25" s="81"/>
      <c r="I25" s="81"/>
      <c r="J25" s="81"/>
      <c r="K25" s="92"/>
      <c r="L25" s="81"/>
      <c r="M25" s="81"/>
      <c r="N25" s="81"/>
      <c r="O25" s="92"/>
      <c r="P25" s="81"/>
      <c r="Q25" s="81"/>
      <c r="R25" s="81"/>
      <c r="S25" s="92"/>
      <c r="T25" s="81"/>
      <c r="U25" s="81"/>
      <c r="V25" s="81"/>
      <c r="W25" s="92"/>
      <c r="X25" s="81"/>
      <c r="Y25" s="81"/>
      <c r="Z25" s="81"/>
      <c r="AA25" s="92"/>
      <c r="AB25" s="81"/>
      <c r="AC25" s="81"/>
      <c r="AD25" s="81"/>
      <c r="AE25" s="92"/>
      <c r="AF25" s="81"/>
      <c r="AG25" s="81"/>
      <c r="AH25" s="81"/>
      <c r="AI25" s="92"/>
      <c r="AJ25" s="81"/>
      <c r="AK25" s="81"/>
      <c r="AL25" s="81"/>
      <c r="AM25" s="92"/>
      <c r="AN25" s="81"/>
      <c r="AO25" s="81"/>
      <c r="AP25" s="81"/>
      <c r="AQ25" s="92"/>
      <c r="AR25" s="81"/>
      <c r="AS25" s="81"/>
      <c r="AT25" s="81"/>
      <c r="AU25" s="92"/>
      <c r="AV25" s="81"/>
      <c r="AW25" s="81"/>
      <c r="AX25" s="81"/>
      <c r="AY25" s="92"/>
      <c r="AZ25" s="81"/>
      <c r="BA25" s="81"/>
      <c r="BB25" s="81"/>
      <c r="BC25" s="92"/>
      <c r="BD25" s="81"/>
      <c r="BE25" s="81"/>
      <c r="BF25" s="81"/>
      <c r="BG25" s="92"/>
      <c r="BH25" s="81"/>
      <c r="BI25" s="81"/>
      <c r="BJ25" s="81"/>
      <c r="BK25" s="92"/>
      <c r="BL25" s="92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CB25" s="81"/>
      <c r="CC25" s="81"/>
    </row>
    <row r="26" spans="1:95" ht="15" hidden="1" customHeight="1">
      <c r="B26" s="81"/>
      <c r="C26" s="81"/>
      <c r="D26" s="81"/>
      <c r="E26" s="81"/>
      <c r="F26" s="81"/>
      <c r="G26" s="92"/>
      <c r="H26" s="81"/>
      <c r="I26" s="81"/>
      <c r="J26" s="81"/>
      <c r="K26" s="92"/>
      <c r="L26" s="81"/>
      <c r="M26" s="81"/>
      <c r="N26" s="81"/>
      <c r="O26" s="92"/>
      <c r="P26" s="81"/>
      <c r="Q26" s="81"/>
      <c r="R26" s="81"/>
      <c r="S26" s="92"/>
      <c r="T26" s="81"/>
      <c r="U26" s="81"/>
      <c r="V26" s="81"/>
      <c r="W26" s="92"/>
      <c r="X26" s="81"/>
      <c r="Y26" s="81"/>
      <c r="Z26" s="81"/>
      <c r="AA26" s="92"/>
      <c r="AB26" s="81"/>
      <c r="AC26" s="81"/>
      <c r="AD26" s="81"/>
      <c r="AE26" s="92"/>
      <c r="AF26" s="81"/>
      <c r="AG26" s="81"/>
      <c r="AH26" s="81"/>
      <c r="AI26" s="92"/>
      <c r="AJ26" s="81"/>
      <c r="AK26" s="81"/>
      <c r="AL26" s="81"/>
      <c r="AM26" s="92"/>
      <c r="AN26" s="81"/>
      <c r="AO26" s="81"/>
      <c r="AP26" s="81"/>
      <c r="AQ26" s="92"/>
      <c r="AR26" s="81"/>
      <c r="AS26" s="81"/>
      <c r="AT26" s="81"/>
      <c r="AU26" s="92"/>
      <c r="AV26" s="81"/>
      <c r="AW26" s="81"/>
      <c r="AX26" s="81"/>
      <c r="AY26" s="92"/>
      <c r="AZ26" s="81"/>
      <c r="BA26" s="81"/>
      <c r="BB26" s="81"/>
      <c r="BC26" s="92"/>
      <c r="BD26" s="81"/>
      <c r="BE26" s="81"/>
      <c r="BF26" s="81"/>
      <c r="BG26" s="92"/>
      <c r="BH26" s="81"/>
      <c r="BI26" s="81"/>
      <c r="BJ26" s="81"/>
      <c r="BK26" s="92"/>
      <c r="BL26" s="92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CB26" s="81"/>
      <c r="CC26" s="81"/>
    </row>
    <row r="27" spans="1:95" ht="15" hidden="1" customHeight="1">
      <c r="D27" s="81"/>
      <c r="E27" s="81"/>
      <c r="F27" s="81"/>
      <c r="G27" s="92"/>
      <c r="H27" s="81"/>
      <c r="I27" s="81"/>
      <c r="J27" s="81"/>
      <c r="K27" s="92"/>
      <c r="L27" s="81"/>
      <c r="M27" s="81"/>
      <c r="N27" s="81"/>
      <c r="O27" s="92"/>
      <c r="P27" s="81"/>
      <c r="Q27" s="81"/>
      <c r="R27" s="81"/>
      <c r="S27" s="92"/>
      <c r="T27" s="81"/>
      <c r="U27" s="81"/>
      <c r="V27" s="81"/>
      <c r="W27" s="92"/>
      <c r="X27" s="81"/>
      <c r="Y27" s="81"/>
      <c r="Z27" s="81"/>
      <c r="AA27" s="92"/>
      <c r="AB27" s="81"/>
      <c r="AC27" s="81"/>
      <c r="AD27" s="81"/>
      <c r="AE27" s="92"/>
      <c r="AF27" s="81"/>
      <c r="AG27" s="81"/>
      <c r="AH27" s="81"/>
      <c r="AI27" s="92"/>
      <c r="AJ27" s="81"/>
      <c r="AK27" s="81"/>
      <c r="AL27" s="81"/>
      <c r="AM27" s="92"/>
      <c r="AN27" s="81"/>
      <c r="AO27" s="81"/>
      <c r="AP27" s="81"/>
      <c r="AQ27" s="92"/>
      <c r="AR27" s="81"/>
      <c r="AS27" s="81"/>
      <c r="AT27" s="81"/>
      <c r="AU27" s="92"/>
      <c r="AV27" s="81"/>
      <c r="AW27" s="81"/>
      <c r="AX27" s="81"/>
      <c r="AY27" s="92"/>
      <c r="AZ27" s="81"/>
      <c r="BA27" s="81"/>
      <c r="BB27" s="81"/>
      <c r="BC27" s="92"/>
      <c r="BD27" s="81"/>
      <c r="BE27" s="81"/>
      <c r="BF27" s="81"/>
      <c r="BG27" s="92"/>
      <c r="BH27" s="81"/>
      <c r="BI27" s="81"/>
      <c r="BJ27" s="81"/>
      <c r="BK27" s="92"/>
      <c r="BL27" s="92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CB27" s="81"/>
      <c r="CC27" s="81"/>
    </row>
    <row r="28" spans="1:95" ht="15" hidden="1" customHeight="1">
      <c r="B28" s="81"/>
      <c r="C28" s="81"/>
      <c r="D28" s="81"/>
      <c r="E28" s="81"/>
      <c r="F28" s="81"/>
      <c r="G28" s="92"/>
      <c r="H28" s="81"/>
      <c r="I28" s="81"/>
      <c r="J28" s="81"/>
      <c r="K28" s="92"/>
      <c r="L28" s="81"/>
      <c r="M28" s="81"/>
      <c r="N28" s="81"/>
      <c r="O28" s="92"/>
      <c r="P28" s="81"/>
      <c r="Q28" s="81"/>
      <c r="R28" s="81"/>
      <c r="S28" s="92"/>
      <c r="T28" s="81"/>
      <c r="U28" s="81"/>
      <c r="V28" s="81"/>
      <c r="W28" s="92"/>
      <c r="X28" s="81"/>
      <c r="Y28" s="81"/>
      <c r="Z28" s="81"/>
      <c r="AA28" s="92"/>
      <c r="AB28" s="81"/>
      <c r="AC28" s="81"/>
      <c r="AD28" s="81"/>
      <c r="AE28" s="92"/>
      <c r="AF28" s="81"/>
      <c r="AG28" s="81"/>
      <c r="AH28" s="81"/>
      <c r="AI28" s="92"/>
      <c r="AJ28" s="81"/>
      <c r="AK28" s="81"/>
      <c r="AL28" s="81"/>
      <c r="AM28" s="92"/>
      <c r="AN28" s="81"/>
      <c r="AO28" s="81"/>
      <c r="AP28" s="81"/>
      <c r="AQ28" s="92"/>
      <c r="AR28" s="81"/>
      <c r="AS28" s="81"/>
      <c r="AT28" s="81"/>
      <c r="AU28" s="92"/>
      <c r="AV28" s="81"/>
      <c r="AW28" s="81"/>
      <c r="AX28" s="81"/>
      <c r="AY28" s="92"/>
      <c r="AZ28" s="81"/>
      <c r="BA28" s="81"/>
      <c r="BB28" s="81"/>
      <c r="BC28" s="92"/>
      <c r="BD28" s="81"/>
      <c r="BE28" s="81"/>
      <c r="BF28" s="81"/>
      <c r="BG28" s="92"/>
      <c r="BH28" s="81"/>
      <c r="BI28" s="81"/>
      <c r="BJ28" s="81"/>
      <c r="BK28" s="92"/>
      <c r="BL28" s="92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CB28" s="81"/>
      <c r="CC28" s="81"/>
    </row>
    <row r="29" spans="1:95" ht="15" hidden="1" customHeight="1">
      <c r="D29" s="81"/>
      <c r="E29" s="81"/>
      <c r="F29" s="81"/>
      <c r="G29" s="92"/>
      <c r="H29" s="81"/>
      <c r="I29" s="81"/>
      <c r="J29" s="81"/>
      <c r="K29" s="92"/>
      <c r="L29" s="81"/>
      <c r="M29" s="81"/>
      <c r="N29" s="81"/>
      <c r="O29" s="92"/>
      <c r="P29" s="81"/>
      <c r="Q29" s="81"/>
      <c r="R29" s="81"/>
      <c r="S29" s="92"/>
      <c r="T29" s="81"/>
      <c r="U29" s="81"/>
      <c r="V29" s="81"/>
      <c r="W29" s="92"/>
      <c r="X29" s="81"/>
      <c r="Y29" s="81"/>
      <c r="Z29" s="81"/>
      <c r="AA29" s="92"/>
      <c r="AB29" s="81"/>
      <c r="AC29" s="81"/>
      <c r="AD29" s="81"/>
      <c r="AE29" s="92"/>
      <c r="AF29" s="81"/>
      <c r="AG29" s="81"/>
      <c r="AH29" s="81"/>
      <c r="AI29" s="92"/>
      <c r="AJ29" s="81"/>
      <c r="AK29" s="81"/>
      <c r="AL29" s="81"/>
      <c r="AM29" s="92"/>
      <c r="AN29" s="81"/>
      <c r="AO29" s="81"/>
      <c r="AP29" s="81"/>
      <c r="AQ29" s="92"/>
      <c r="AR29" s="81"/>
      <c r="AS29" s="81"/>
      <c r="AT29" s="81"/>
      <c r="AU29" s="92"/>
      <c r="AV29" s="81"/>
      <c r="AW29" s="81"/>
      <c r="AX29" s="81"/>
      <c r="AY29" s="92"/>
      <c r="AZ29" s="81"/>
      <c r="BA29" s="81"/>
      <c r="BB29" s="81"/>
      <c r="BC29" s="92"/>
      <c r="BD29" s="81"/>
      <c r="BE29" s="81"/>
      <c r="BF29" s="81"/>
      <c r="BG29" s="92"/>
      <c r="BH29" s="81"/>
      <c r="BI29" s="81"/>
      <c r="BJ29" s="81"/>
      <c r="BK29" s="92"/>
      <c r="BL29" s="92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CB29" s="81"/>
      <c r="CC29" s="81"/>
    </row>
    <row r="30" spans="1:95" ht="15" hidden="1" customHeight="1">
      <c r="D30" s="81"/>
      <c r="E30" s="81"/>
      <c r="F30" s="81"/>
      <c r="G30" s="92"/>
      <c r="H30" s="81"/>
      <c r="I30" s="81"/>
      <c r="J30" s="81"/>
      <c r="K30" s="92"/>
      <c r="L30" s="81"/>
      <c r="M30" s="81"/>
      <c r="N30" s="81"/>
      <c r="O30" s="92"/>
      <c r="P30" s="81"/>
      <c r="Q30" s="81"/>
      <c r="R30" s="81"/>
      <c r="S30" s="92"/>
      <c r="T30" s="81"/>
      <c r="U30" s="81"/>
      <c r="V30" s="81"/>
      <c r="W30" s="92"/>
      <c r="X30" s="81"/>
      <c r="Y30" s="81"/>
      <c r="Z30" s="81"/>
      <c r="AA30" s="92"/>
      <c r="AB30" s="81"/>
      <c r="AC30" s="81"/>
      <c r="AD30" s="81"/>
      <c r="AE30" s="92"/>
      <c r="AF30" s="81"/>
      <c r="AG30" s="81"/>
      <c r="AH30" s="81"/>
      <c r="AI30" s="92"/>
      <c r="AJ30" s="81"/>
      <c r="AK30" s="81"/>
      <c r="AL30" s="81"/>
      <c r="AM30" s="92"/>
      <c r="AN30" s="81"/>
      <c r="AO30" s="81"/>
      <c r="AP30" s="81"/>
      <c r="AQ30" s="92"/>
      <c r="AR30" s="81"/>
      <c r="AS30" s="81"/>
      <c r="AT30" s="81"/>
      <c r="AU30" s="92"/>
      <c r="AV30" s="81"/>
      <c r="AW30" s="81"/>
      <c r="AX30" s="81"/>
      <c r="AY30" s="92"/>
      <c r="AZ30" s="81"/>
      <c r="BA30" s="81"/>
      <c r="BB30" s="81"/>
      <c r="BC30" s="92"/>
      <c r="BD30" s="81"/>
      <c r="BE30" s="81"/>
      <c r="BF30" s="81"/>
      <c r="BG30" s="92"/>
      <c r="BH30" s="81"/>
      <c r="BI30" s="81"/>
      <c r="BJ30" s="81"/>
      <c r="BK30" s="92"/>
      <c r="BL30" s="92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CB30" s="81"/>
      <c r="CC30" s="81"/>
    </row>
    <row r="31" spans="1:95" ht="15" hidden="1" customHeight="1">
      <c r="D31" s="81"/>
      <c r="E31" s="81"/>
      <c r="F31" s="81"/>
      <c r="G31" s="92"/>
      <c r="H31" s="81"/>
      <c r="I31" s="81"/>
      <c r="J31" s="81"/>
      <c r="K31" s="92"/>
      <c r="L31" s="81"/>
      <c r="M31" s="81"/>
      <c r="N31" s="81"/>
      <c r="O31" s="92"/>
      <c r="P31" s="81"/>
      <c r="Q31" s="81"/>
      <c r="R31" s="81"/>
      <c r="S31" s="92"/>
      <c r="T31" s="81"/>
      <c r="U31" s="81"/>
      <c r="V31" s="81"/>
      <c r="W31" s="92"/>
      <c r="X31" s="81"/>
      <c r="Y31" s="81"/>
      <c r="Z31" s="81"/>
      <c r="AA31" s="92"/>
      <c r="AB31" s="81"/>
      <c r="AC31" s="81"/>
      <c r="AD31" s="81"/>
      <c r="AE31" s="92"/>
      <c r="AF31" s="81"/>
      <c r="AG31" s="81"/>
      <c r="AH31" s="81"/>
      <c r="AI31" s="92"/>
      <c r="AJ31" s="81"/>
      <c r="AK31" s="81"/>
      <c r="AL31" s="81"/>
      <c r="AM31" s="92"/>
      <c r="AN31" s="81"/>
      <c r="AO31" s="81"/>
      <c r="AP31" s="81"/>
      <c r="AQ31" s="92"/>
      <c r="AR31" s="81"/>
      <c r="AS31" s="81"/>
      <c r="AT31" s="81"/>
      <c r="AU31" s="92"/>
      <c r="AV31" s="81"/>
      <c r="AW31" s="81"/>
      <c r="AX31" s="81"/>
      <c r="AY31" s="92"/>
      <c r="AZ31" s="81"/>
      <c r="BA31" s="81"/>
      <c r="BB31" s="81"/>
      <c r="BC31" s="92"/>
      <c r="BD31" s="81"/>
      <c r="BE31" s="81"/>
      <c r="BF31" s="81"/>
      <c r="BG31" s="92"/>
      <c r="BH31" s="81"/>
      <c r="BI31" s="81"/>
      <c r="BJ31" s="81"/>
      <c r="BK31" s="92"/>
      <c r="BL31" s="92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CB31" s="81"/>
      <c r="CC31" s="81"/>
    </row>
    <row r="32" spans="1:95" ht="15" hidden="1" customHeight="1">
      <c r="D32" s="81"/>
      <c r="E32" s="81"/>
      <c r="F32" s="81"/>
      <c r="G32" s="92"/>
      <c r="H32" s="81"/>
      <c r="I32" s="81"/>
      <c r="J32" s="81"/>
      <c r="K32" s="92"/>
      <c r="L32" s="81"/>
      <c r="M32" s="81"/>
      <c r="N32" s="81"/>
      <c r="O32" s="92"/>
      <c r="P32" s="81"/>
      <c r="Q32" s="81"/>
      <c r="R32" s="81"/>
      <c r="S32" s="92"/>
      <c r="T32" s="81"/>
      <c r="U32" s="81"/>
      <c r="V32" s="81"/>
      <c r="W32" s="92"/>
      <c r="X32" s="81"/>
      <c r="Y32" s="81"/>
      <c r="Z32" s="81"/>
      <c r="AA32" s="92"/>
      <c r="AB32" s="81"/>
      <c r="AC32" s="81"/>
      <c r="AD32" s="81"/>
      <c r="AE32" s="92"/>
      <c r="AF32" s="81"/>
      <c r="AG32" s="81"/>
      <c r="AH32" s="81"/>
      <c r="AI32" s="92"/>
      <c r="AJ32" s="81"/>
      <c r="AK32" s="81"/>
      <c r="AL32" s="81"/>
      <c r="AM32" s="92"/>
      <c r="AN32" s="81"/>
      <c r="AO32" s="81"/>
      <c r="AP32" s="81"/>
      <c r="AQ32" s="92"/>
      <c r="AR32" s="81"/>
      <c r="AS32" s="81"/>
      <c r="AT32" s="81"/>
      <c r="AU32" s="92"/>
      <c r="AV32" s="81"/>
      <c r="AW32" s="81"/>
      <c r="AX32" s="81"/>
      <c r="AY32" s="92"/>
      <c r="AZ32" s="81"/>
      <c r="BA32" s="81"/>
      <c r="BB32" s="81"/>
      <c r="BC32" s="92"/>
      <c r="BD32" s="81"/>
      <c r="BE32" s="81"/>
      <c r="BF32" s="81"/>
      <c r="BG32" s="92"/>
      <c r="BH32" s="81"/>
      <c r="BI32" s="81"/>
      <c r="BJ32" s="81"/>
      <c r="BK32" s="92"/>
      <c r="BL32" s="92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CB32" s="81"/>
      <c r="CC32" s="81"/>
    </row>
    <row r="33" spans="4:81" ht="15" hidden="1" customHeight="1">
      <c r="D33" s="81"/>
      <c r="E33" s="81"/>
      <c r="F33" s="81"/>
      <c r="G33" s="92"/>
      <c r="H33" s="81"/>
      <c r="I33" s="81"/>
      <c r="J33" s="81"/>
      <c r="K33" s="92"/>
      <c r="L33" s="81"/>
      <c r="M33" s="81"/>
      <c r="N33" s="81"/>
      <c r="O33" s="92"/>
      <c r="P33" s="81"/>
      <c r="Q33" s="81"/>
      <c r="R33" s="81"/>
      <c r="S33" s="92"/>
      <c r="T33" s="81"/>
      <c r="U33" s="81"/>
      <c r="V33" s="81"/>
      <c r="W33" s="92"/>
      <c r="X33" s="81"/>
      <c r="Y33" s="81"/>
      <c r="Z33" s="81"/>
      <c r="AA33" s="92"/>
      <c r="AB33" s="81"/>
      <c r="AC33" s="81"/>
      <c r="AD33" s="81"/>
      <c r="AE33" s="92"/>
      <c r="AF33" s="81"/>
      <c r="AG33" s="81"/>
      <c r="AH33" s="81"/>
      <c r="AI33" s="92"/>
      <c r="AJ33" s="81"/>
      <c r="AK33" s="81"/>
      <c r="AL33" s="81"/>
      <c r="AM33" s="92"/>
      <c r="AN33" s="81"/>
      <c r="AO33" s="81"/>
      <c r="AP33" s="81"/>
      <c r="AQ33" s="92"/>
      <c r="AR33" s="81"/>
      <c r="AS33" s="81"/>
      <c r="AT33" s="81"/>
      <c r="AU33" s="92"/>
      <c r="AV33" s="81"/>
      <c r="AW33" s="81"/>
      <c r="AX33" s="81"/>
      <c r="AY33" s="92"/>
      <c r="AZ33" s="81"/>
      <c r="BA33" s="81"/>
      <c r="BB33" s="81"/>
      <c r="BC33" s="92"/>
      <c r="BD33" s="81"/>
      <c r="BE33" s="81"/>
      <c r="BF33" s="81"/>
      <c r="BG33" s="92"/>
      <c r="BH33" s="81"/>
      <c r="BI33" s="81"/>
      <c r="BJ33" s="81"/>
      <c r="BK33" s="92"/>
      <c r="BL33" s="92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CB33" s="81"/>
      <c r="CC33" s="81"/>
    </row>
    <row r="34" spans="4:81" ht="15" hidden="1" customHeight="1">
      <c r="D34" s="81"/>
      <c r="E34" s="81"/>
      <c r="F34" s="81"/>
      <c r="G34" s="92"/>
      <c r="H34" s="81"/>
      <c r="I34" s="81"/>
      <c r="J34" s="81"/>
      <c r="K34" s="92"/>
      <c r="L34" s="81"/>
      <c r="M34" s="81"/>
      <c r="N34" s="81"/>
      <c r="O34" s="92"/>
      <c r="P34" s="81"/>
      <c r="Q34" s="81"/>
      <c r="R34" s="81"/>
      <c r="S34" s="92"/>
      <c r="T34" s="81"/>
      <c r="U34" s="81"/>
      <c r="V34" s="81"/>
      <c r="W34" s="92"/>
      <c r="X34" s="81"/>
      <c r="Y34" s="81"/>
      <c r="Z34" s="81"/>
      <c r="AA34" s="92"/>
      <c r="AB34" s="81"/>
      <c r="AC34" s="81"/>
      <c r="AD34" s="81"/>
      <c r="AE34" s="92"/>
      <c r="AF34" s="81"/>
      <c r="AG34" s="81"/>
      <c r="AH34" s="81"/>
      <c r="AI34" s="92"/>
      <c r="AJ34" s="81"/>
      <c r="AK34" s="81"/>
      <c r="AL34" s="81"/>
      <c r="AM34" s="92"/>
      <c r="AN34" s="81"/>
      <c r="AO34" s="81"/>
      <c r="AP34" s="81"/>
      <c r="AQ34" s="92"/>
      <c r="AR34" s="81"/>
      <c r="AS34" s="81"/>
      <c r="AT34" s="81"/>
      <c r="AU34" s="92"/>
      <c r="AV34" s="81"/>
      <c r="AW34" s="81"/>
      <c r="AX34" s="81"/>
      <c r="AY34" s="92"/>
      <c r="AZ34" s="81"/>
      <c r="BA34" s="81"/>
      <c r="BB34" s="81"/>
      <c r="BC34" s="92"/>
      <c r="BD34" s="81"/>
      <c r="BE34" s="81"/>
      <c r="BF34" s="81"/>
      <c r="BG34" s="92"/>
      <c r="BH34" s="81"/>
      <c r="BI34" s="81"/>
      <c r="BJ34" s="81"/>
      <c r="BK34" s="92"/>
      <c r="BL34" s="92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CB34" s="81"/>
      <c r="CC34" s="81"/>
    </row>
    <row r="35" spans="4:81" ht="15" hidden="1" customHeight="1">
      <c r="D35" s="81"/>
      <c r="E35" s="81"/>
      <c r="F35" s="81"/>
      <c r="G35" s="92"/>
      <c r="H35" s="81"/>
      <c r="I35" s="81"/>
      <c r="J35" s="81"/>
      <c r="K35" s="92"/>
      <c r="L35" s="81"/>
      <c r="M35" s="81"/>
      <c r="N35" s="81"/>
      <c r="O35" s="92"/>
      <c r="P35" s="81"/>
      <c r="Q35" s="81"/>
      <c r="R35" s="81"/>
      <c r="S35" s="92"/>
      <c r="T35" s="81"/>
      <c r="U35" s="81"/>
      <c r="V35" s="81"/>
      <c r="W35" s="92"/>
      <c r="X35" s="81"/>
      <c r="Y35" s="81"/>
      <c r="Z35" s="81"/>
      <c r="AA35" s="92"/>
      <c r="AB35" s="81"/>
      <c r="AC35" s="81"/>
      <c r="AD35" s="81"/>
      <c r="AE35" s="92"/>
      <c r="AF35" s="81"/>
      <c r="AG35" s="81"/>
      <c r="AH35" s="81"/>
      <c r="AI35" s="92"/>
      <c r="AJ35" s="81"/>
      <c r="AK35" s="81"/>
      <c r="AL35" s="81"/>
      <c r="AM35" s="92"/>
      <c r="AN35" s="81"/>
      <c r="AO35" s="81"/>
      <c r="AP35" s="81"/>
      <c r="AQ35" s="92"/>
      <c r="AR35" s="81"/>
      <c r="AS35" s="81"/>
      <c r="AT35" s="81"/>
      <c r="AU35" s="92"/>
      <c r="AV35" s="81"/>
      <c r="AW35" s="81"/>
      <c r="AX35" s="81"/>
      <c r="AY35" s="92"/>
      <c r="AZ35" s="81"/>
      <c r="BA35" s="81"/>
      <c r="BB35" s="81"/>
      <c r="BC35" s="92"/>
      <c r="BD35" s="81"/>
      <c r="BE35" s="81"/>
      <c r="BF35" s="81"/>
      <c r="BG35" s="92"/>
      <c r="BH35" s="81"/>
      <c r="BI35" s="81"/>
      <c r="BJ35" s="81"/>
      <c r="BK35" s="92"/>
      <c r="BL35" s="92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CB35" s="81"/>
      <c r="CC35" s="81"/>
    </row>
    <row r="36" spans="4:81" ht="15" hidden="1" customHeight="1">
      <c r="D36" s="81"/>
      <c r="E36" s="81"/>
      <c r="F36" s="81"/>
      <c r="G36" s="92"/>
      <c r="H36" s="81"/>
      <c r="I36" s="81"/>
      <c r="J36" s="81"/>
      <c r="K36" s="92"/>
      <c r="L36" s="81"/>
      <c r="M36" s="81"/>
      <c r="N36" s="81"/>
      <c r="O36" s="92"/>
      <c r="P36" s="81"/>
      <c r="Q36" s="81"/>
      <c r="R36" s="81"/>
      <c r="S36" s="92"/>
      <c r="T36" s="81"/>
      <c r="U36" s="81"/>
      <c r="V36" s="81"/>
      <c r="W36" s="92"/>
      <c r="X36" s="81"/>
      <c r="Y36" s="81"/>
      <c r="Z36" s="81"/>
      <c r="AA36" s="92"/>
      <c r="AB36" s="81"/>
      <c r="AC36" s="81"/>
      <c r="AD36" s="81"/>
      <c r="AE36" s="92"/>
      <c r="AF36" s="81"/>
      <c r="AG36" s="81"/>
      <c r="AH36" s="81"/>
      <c r="AI36" s="92"/>
      <c r="AJ36" s="81"/>
      <c r="AK36" s="81"/>
      <c r="AL36" s="81"/>
      <c r="AM36" s="92"/>
      <c r="AN36" s="81"/>
      <c r="AO36" s="81"/>
      <c r="AP36" s="81"/>
      <c r="AQ36" s="92"/>
      <c r="AR36" s="81"/>
      <c r="AS36" s="81"/>
      <c r="AT36" s="81"/>
      <c r="AU36" s="92"/>
      <c r="AV36" s="81"/>
      <c r="AW36" s="81"/>
      <c r="AX36" s="81"/>
      <c r="AY36" s="92"/>
      <c r="AZ36" s="81"/>
      <c r="BA36" s="81"/>
      <c r="BB36" s="81"/>
      <c r="BC36" s="92"/>
      <c r="BD36" s="81"/>
      <c r="BE36" s="81"/>
      <c r="BF36" s="81"/>
      <c r="BG36" s="92"/>
      <c r="BH36" s="81"/>
      <c r="BI36" s="81"/>
      <c r="BJ36" s="81"/>
      <c r="BK36" s="92"/>
      <c r="BL36" s="92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CB36" s="81"/>
      <c r="CC36" s="81"/>
    </row>
    <row r="37" spans="4:81" ht="15" hidden="1" customHeight="1">
      <c r="D37" s="81"/>
      <c r="E37" s="81"/>
      <c r="F37" s="81"/>
      <c r="G37" s="92"/>
      <c r="H37" s="81"/>
      <c r="I37" s="81"/>
      <c r="J37" s="81"/>
      <c r="K37" s="92"/>
      <c r="L37" s="81"/>
      <c r="M37" s="81"/>
      <c r="N37" s="81"/>
      <c r="O37" s="92"/>
      <c r="P37" s="81"/>
      <c r="Q37" s="81"/>
      <c r="R37" s="81"/>
      <c r="S37" s="92"/>
      <c r="T37" s="81"/>
      <c r="U37" s="81"/>
      <c r="V37" s="81"/>
      <c r="W37" s="92"/>
      <c r="X37" s="81"/>
      <c r="Y37" s="81"/>
      <c r="Z37" s="81"/>
      <c r="AA37" s="92"/>
      <c r="AB37" s="81"/>
      <c r="AC37" s="81"/>
      <c r="AD37" s="81"/>
      <c r="AE37" s="92"/>
      <c r="AF37" s="81"/>
      <c r="AG37" s="81"/>
      <c r="AH37" s="81"/>
      <c r="AI37" s="92"/>
      <c r="AJ37" s="81"/>
      <c r="AK37" s="81"/>
      <c r="AL37" s="81"/>
      <c r="AM37" s="92"/>
      <c r="AN37" s="81"/>
      <c r="AO37" s="81"/>
      <c r="AP37" s="81"/>
      <c r="AQ37" s="92"/>
      <c r="AR37" s="81"/>
      <c r="AS37" s="81"/>
      <c r="AT37" s="81"/>
      <c r="AU37" s="92"/>
      <c r="AV37" s="81"/>
      <c r="AW37" s="81"/>
      <c r="AX37" s="81"/>
      <c r="AY37" s="92"/>
      <c r="AZ37" s="81"/>
      <c r="BA37" s="81"/>
      <c r="BB37" s="81"/>
      <c r="BC37" s="92"/>
      <c r="BD37" s="81"/>
      <c r="BE37" s="81"/>
      <c r="BF37" s="81"/>
      <c r="BG37" s="92"/>
      <c r="BH37" s="81"/>
      <c r="BI37" s="81"/>
      <c r="BJ37" s="81"/>
      <c r="BK37" s="92"/>
      <c r="BL37" s="92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CB37" s="81"/>
      <c r="CC37" s="81"/>
    </row>
    <row r="38" spans="4:81" ht="15" hidden="1" customHeight="1">
      <c r="D38" s="81"/>
      <c r="E38" s="81"/>
      <c r="F38" s="81"/>
      <c r="G38" s="92"/>
      <c r="H38" s="81"/>
      <c r="I38" s="81"/>
      <c r="J38" s="81"/>
      <c r="K38" s="92"/>
      <c r="L38" s="81"/>
      <c r="M38" s="81"/>
      <c r="N38" s="81"/>
      <c r="O38" s="92"/>
      <c r="P38" s="81"/>
      <c r="Q38" s="81"/>
      <c r="R38" s="81"/>
      <c r="S38" s="92"/>
      <c r="T38" s="81"/>
      <c r="U38" s="81"/>
      <c r="V38" s="81"/>
      <c r="W38" s="92"/>
      <c r="X38" s="81"/>
      <c r="Y38" s="81"/>
      <c r="Z38" s="81"/>
      <c r="AA38" s="92"/>
      <c r="AB38" s="81"/>
      <c r="AC38" s="81"/>
      <c r="AD38" s="81"/>
      <c r="AE38" s="92"/>
      <c r="AF38" s="81"/>
      <c r="AG38" s="81"/>
      <c r="AH38" s="81"/>
      <c r="AI38" s="92"/>
      <c r="AJ38" s="81"/>
      <c r="AK38" s="81"/>
      <c r="AL38" s="81"/>
      <c r="AM38" s="92"/>
      <c r="AN38" s="81"/>
      <c r="AO38" s="81"/>
      <c r="AP38" s="81"/>
      <c r="AQ38" s="92"/>
      <c r="AR38" s="81"/>
      <c r="AS38" s="81"/>
      <c r="AT38" s="81"/>
      <c r="AU38" s="92"/>
      <c r="AV38" s="81"/>
      <c r="AW38" s="81"/>
      <c r="AX38" s="81"/>
      <c r="AY38" s="92"/>
      <c r="AZ38" s="81"/>
      <c r="BA38" s="81"/>
      <c r="BB38" s="81"/>
      <c r="BC38" s="92"/>
      <c r="BD38" s="81"/>
      <c r="BE38" s="81"/>
      <c r="BF38" s="81"/>
      <c r="BG38" s="92"/>
      <c r="BH38" s="81"/>
      <c r="BI38" s="81"/>
      <c r="BJ38" s="81"/>
      <c r="BK38" s="92"/>
      <c r="BL38" s="92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CB38" s="81"/>
      <c r="CC38" s="81"/>
    </row>
    <row r="39" spans="4:81" ht="15" hidden="1" customHeight="1">
      <c r="D39" s="81"/>
      <c r="E39" s="81"/>
      <c r="F39" s="81"/>
      <c r="G39" s="92"/>
      <c r="H39" s="81"/>
      <c r="I39" s="81"/>
      <c r="J39" s="81"/>
      <c r="K39" s="92"/>
      <c r="L39" s="81"/>
      <c r="M39" s="81"/>
      <c r="N39" s="81"/>
      <c r="O39" s="92"/>
      <c r="P39" s="81"/>
      <c r="Q39" s="81"/>
      <c r="R39" s="81"/>
      <c r="S39" s="92"/>
      <c r="T39" s="81"/>
      <c r="U39" s="81"/>
      <c r="V39" s="81"/>
      <c r="W39" s="92"/>
      <c r="X39" s="81"/>
      <c r="Y39" s="81"/>
      <c r="Z39" s="81"/>
      <c r="AA39" s="92"/>
      <c r="AB39" s="81"/>
      <c r="AC39" s="81"/>
      <c r="AD39" s="81"/>
      <c r="AE39" s="92"/>
      <c r="AF39" s="81"/>
      <c r="AG39" s="81"/>
      <c r="AH39" s="81"/>
      <c r="AI39" s="92"/>
      <c r="AJ39" s="81"/>
      <c r="AK39" s="81"/>
      <c r="AL39" s="81"/>
      <c r="AM39" s="92"/>
      <c r="AN39" s="81"/>
      <c r="AO39" s="81"/>
      <c r="AP39" s="81"/>
      <c r="AQ39" s="92"/>
      <c r="AR39" s="81"/>
      <c r="AS39" s="81"/>
      <c r="AT39" s="81"/>
      <c r="AU39" s="92"/>
      <c r="AV39" s="81"/>
      <c r="AW39" s="81"/>
      <c r="AX39" s="81"/>
      <c r="AY39" s="92"/>
      <c r="AZ39" s="81"/>
      <c r="BA39" s="81"/>
      <c r="BB39" s="81"/>
      <c r="BC39" s="92"/>
      <c r="BD39" s="81"/>
      <c r="BE39" s="81"/>
      <c r="BF39" s="81"/>
      <c r="BG39" s="92"/>
      <c r="BH39" s="81"/>
      <c r="BI39" s="81"/>
      <c r="BJ39" s="81"/>
      <c r="BK39" s="92"/>
      <c r="BL39" s="92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CB39" s="81"/>
      <c r="CC39" s="81"/>
    </row>
    <row r="40" spans="4:81" ht="15" hidden="1" customHeight="1">
      <c r="D40" s="81"/>
      <c r="E40" s="81"/>
      <c r="F40" s="81"/>
      <c r="G40" s="92"/>
      <c r="H40" s="81"/>
      <c r="I40" s="81"/>
      <c r="J40" s="81"/>
      <c r="K40" s="92"/>
      <c r="L40" s="81"/>
      <c r="M40" s="81"/>
      <c r="N40" s="81"/>
      <c r="O40" s="92"/>
      <c r="P40" s="81"/>
      <c r="Q40" s="81"/>
      <c r="R40" s="81"/>
      <c r="S40" s="92"/>
      <c r="T40" s="81"/>
      <c r="U40" s="81"/>
      <c r="V40" s="81"/>
      <c r="W40" s="92"/>
      <c r="X40" s="81"/>
      <c r="Y40" s="81"/>
      <c r="Z40" s="81"/>
      <c r="AA40" s="92"/>
      <c r="AB40" s="81"/>
      <c r="AC40" s="81"/>
      <c r="AD40" s="81"/>
      <c r="AE40" s="92"/>
      <c r="AF40" s="81"/>
      <c r="AG40" s="81"/>
      <c r="AH40" s="81"/>
      <c r="AI40" s="92"/>
      <c r="AJ40" s="81"/>
      <c r="AK40" s="81"/>
      <c r="AL40" s="81"/>
      <c r="AM40" s="92"/>
      <c r="AN40" s="81"/>
      <c r="AO40" s="81"/>
      <c r="AP40" s="81"/>
      <c r="AQ40" s="92"/>
      <c r="AR40" s="81"/>
      <c r="AS40" s="81"/>
      <c r="AT40" s="81"/>
      <c r="AU40" s="92"/>
      <c r="AV40" s="81"/>
      <c r="AW40" s="81"/>
      <c r="AX40" s="81"/>
      <c r="AY40" s="92"/>
      <c r="AZ40" s="81"/>
      <c r="BA40" s="81"/>
      <c r="BB40" s="81"/>
      <c r="BC40" s="92"/>
      <c r="BD40" s="81"/>
      <c r="BE40" s="81"/>
      <c r="BF40" s="81"/>
      <c r="BG40" s="92"/>
      <c r="BH40" s="81"/>
      <c r="BI40" s="81"/>
      <c r="BJ40" s="81"/>
      <c r="BK40" s="92"/>
      <c r="BL40" s="92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CB40" s="81"/>
      <c r="CC40" s="81"/>
    </row>
    <row r="41" spans="4:81" ht="15" hidden="1" customHeight="1">
      <c r="D41" s="81"/>
      <c r="E41" s="81"/>
      <c r="F41" s="81"/>
      <c r="G41" s="92"/>
      <c r="H41" s="81"/>
      <c r="I41" s="81"/>
      <c r="J41" s="81"/>
      <c r="K41" s="92"/>
      <c r="L41" s="81"/>
      <c r="M41" s="81"/>
      <c r="N41" s="81"/>
      <c r="O41" s="92"/>
      <c r="P41" s="81"/>
      <c r="Q41" s="81"/>
      <c r="R41" s="81"/>
      <c r="S41" s="92"/>
      <c r="T41" s="81"/>
      <c r="U41" s="81"/>
      <c r="V41" s="81"/>
      <c r="W41" s="92"/>
      <c r="X41" s="81"/>
      <c r="Y41" s="81"/>
      <c r="Z41" s="81"/>
      <c r="AA41" s="92"/>
      <c r="AB41" s="81"/>
      <c r="AC41" s="81"/>
      <c r="AD41" s="81"/>
      <c r="AE41" s="92"/>
      <c r="AF41" s="81"/>
      <c r="AG41" s="81"/>
      <c r="AH41" s="81"/>
      <c r="AI41" s="92"/>
      <c r="AJ41" s="81"/>
      <c r="AK41" s="81"/>
      <c r="AL41" s="81"/>
      <c r="AM41" s="92"/>
      <c r="AN41" s="81"/>
      <c r="AO41" s="81"/>
      <c r="AP41" s="81"/>
      <c r="AQ41" s="92"/>
      <c r="AR41" s="81"/>
      <c r="AS41" s="81"/>
      <c r="AT41" s="81"/>
      <c r="AU41" s="92"/>
      <c r="AV41" s="81"/>
      <c r="AW41" s="81"/>
      <c r="AX41" s="81"/>
      <c r="AY41" s="92"/>
      <c r="AZ41" s="81"/>
      <c r="BA41" s="81"/>
      <c r="BB41" s="81"/>
      <c r="BC41" s="92"/>
      <c r="BD41" s="81"/>
      <c r="BE41" s="81"/>
      <c r="BF41" s="81"/>
      <c r="BG41" s="92"/>
      <c r="BH41" s="81"/>
      <c r="BI41" s="81"/>
      <c r="BJ41" s="81"/>
      <c r="BK41" s="92"/>
      <c r="BL41" s="92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CB41" s="81"/>
      <c r="CC41" s="81"/>
    </row>
    <row r="42" spans="4:81" ht="15" hidden="1" customHeight="1">
      <c r="D42" s="81"/>
      <c r="E42" s="81"/>
      <c r="F42" s="81"/>
      <c r="G42" s="92"/>
      <c r="H42" s="81"/>
      <c r="I42" s="81"/>
      <c r="J42" s="81"/>
      <c r="K42" s="92"/>
      <c r="L42" s="81"/>
      <c r="M42" s="81"/>
      <c r="N42" s="81"/>
      <c r="O42" s="92"/>
      <c r="P42" s="81"/>
      <c r="Q42" s="81"/>
      <c r="R42" s="81"/>
      <c r="S42" s="92"/>
      <c r="T42" s="81"/>
      <c r="U42" s="81"/>
      <c r="V42" s="81"/>
      <c r="W42" s="92"/>
      <c r="X42" s="81"/>
      <c r="Y42" s="81"/>
      <c r="Z42" s="81"/>
      <c r="AA42" s="92"/>
      <c r="AB42" s="81"/>
      <c r="AC42" s="81"/>
      <c r="AD42" s="81"/>
      <c r="AE42" s="92"/>
      <c r="AF42" s="81"/>
      <c r="AG42" s="81"/>
      <c r="AH42" s="81"/>
      <c r="AI42" s="92"/>
      <c r="AJ42" s="81"/>
      <c r="AK42" s="81"/>
      <c r="AL42" s="81"/>
      <c r="AM42" s="92"/>
      <c r="AN42" s="81"/>
      <c r="AO42" s="81"/>
      <c r="AP42" s="81"/>
      <c r="AQ42" s="92"/>
      <c r="AR42" s="81"/>
      <c r="AS42" s="81"/>
      <c r="AT42" s="81"/>
      <c r="AU42" s="92"/>
      <c r="AV42" s="81"/>
      <c r="AW42" s="81"/>
      <c r="AX42" s="81"/>
      <c r="AY42" s="92"/>
      <c r="AZ42" s="81"/>
      <c r="BA42" s="81"/>
      <c r="BB42" s="81"/>
      <c r="BC42" s="92"/>
      <c r="BD42" s="81"/>
      <c r="BE42" s="81"/>
      <c r="BF42" s="81"/>
      <c r="BG42" s="92"/>
      <c r="BH42" s="81"/>
      <c r="BI42" s="81"/>
      <c r="BJ42" s="81"/>
      <c r="BK42" s="92"/>
      <c r="BL42" s="92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CB42" s="81"/>
      <c r="CC42" s="81"/>
    </row>
    <row r="43" spans="4:81" ht="15" hidden="1" customHeight="1">
      <c r="D43" s="81"/>
      <c r="E43" s="81"/>
      <c r="F43" s="81"/>
      <c r="G43" s="92"/>
      <c r="H43" s="81"/>
      <c r="I43" s="81"/>
      <c r="J43" s="81"/>
      <c r="K43" s="92"/>
      <c r="L43" s="81"/>
      <c r="M43" s="81"/>
      <c r="N43" s="81"/>
      <c r="O43" s="92"/>
      <c r="P43" s="81"/>
      <c r="Q43" s="81"/>
      <c r="R43" s="81"/>
      <c r="S43" s="92"/>
      <c r="T43" s="81"/>
      <c r="U43" s="81"/>
      <c r="V43" s="81"/>
      <c r="W43" s="92"/>
      <c r="X43" s="81"/>
      <c r="Y43" s="81"/>
      <c r="Z43" s="81"/>
      <c r="AA43" s="92"/>
      <c r="AB43" s="81"/>
      <c r="AC43" s="81"/>
      <c r="AD43" s="81"/>
      <c r="AE43" s="92"/>
      <c r="AF43" s="81"/>
      <c r="AG43" s="81"/>
      <c r="AH43" s="81"/>
      <c r="AI43" s="92"/>
      <c r="AJ43" s="81"/>
      <c r="AK43" s="81"/>
      <c r="AL43" s="81"/>
      <c r="AM43" s="92"/>
      <c r="AN43" s="81"/>
      <c r="AO43" s="81"/>
      <c r="AP43" s="81"/>
      <c r="AQ43" s="92"/>
      <c r="AR43" s="81"/>
      <c r="AS43" s="81"/>
      <c r="AT43" s="81"/>
      <c r="AU43" s="92"/>
      <c r="AV43" s="81"/>
      <c r="AW43" s="81"/>
      <c r="AX43" s="81"/>
      <c r="AY43" s="92"/>
      <c r="AZ43" s="81"/>
      <c r="BA43" s="81"/>
      <c r="BB43" s="81"/>
      <c r="BC43" s="92"/>
      <c r="BD43" s="81"/>
      <c r="BE43" s="81"/>
      <c r="BF43" s="81"/>
      <c r="BG43" s="92"/>
      <c r="BH43" s="81"/>
      <c r="BI43" s="81"/>
      <c r="BJ43" s="81"/>
      <c r="BK43" s="92"/>
      <c r="BL43" s="92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CB43" s="81"/>
      <c r="CC43" s="81"/>
    </row>
    <row r="44" spans="4:81" ht="15" hidden="1" customHeight="1">
      <c r="D44" s="81"/>
      <c r="E44" s="81"/>
      <c r="F44" s="81"/>
      <c r="G44" s="92"/>
      <c r="H44" s="81"/>
      <c r="I44" s="81"/>
      <c r="J44" s="81"/>
      <c r="K44" s="92"/>
      <c r="L44" s="81"/>
      <c r="M44" s="81"/>
      <c r="N44" s="81"/>
      <c r="O44" s="92"/>
      <c r="P44" s="81"/>
      <c r="Q44" s="81"/>
      <c r="R44" s="81"/>
      <c r="S44" s="92"/>
      <c r="T44" s="81"/>
      <c r="U44" s="81"/>
      <c r="V44" s="81"/>
      <c r="W44" s="92"/>
      <c r="X44" s="81"/>
      <c r="Y44" s="81"/>
      <c r="Z44" s="81"/>
      <c r="AA44" s="92"/>
      <c r="AB44" s="81"/>
      <c r="AC44" s="81"/>
      <c r="AD44" s="81"/>
      <c r="AE44" s="92"/>
      <c r="AF44" s="81"/>
      <c r="AG44" s="81"/>
      <c r="AH44" s="81"/>
      <c r="AI44" s="92"/>
      <c r="AJ44" s="81"/>
      <c r="AK44" s="81"/>
      <c r="AL44" s="81"/>
      <c r="AM44" s="92"/>
      <c r="AN44" s="81"/>
      <c r="AO44" s="81"/>
      <c r="AP44" s="81"/>
      <c r="AQ44" s="92"/>
      <c r="AR44" s="81"/>
      <c r="AS44" s="81"/>
      <c r="AT44" s="81"/>
      <c r="AU44" s="92"/>
      <c r="AV44" s="81"/>
      <c r="AW44" s="81"/>
      <c r="AX44" s="81"/>
      <c r="AY44" s="92"/>
      <c r="AZ44" s="81"/>
      <c r="BA44" s="81"/>
      <c r="BB44" s="81"/>
      <c r="BC44" s="92"/>
      <c r="BD44" s="81"/>
      <c r="BE44" s="81"/>
      <c r="BF44" s="81"/>
      <c r="BG44" s="92"/>
      <c r="BH44" s="81"/>
      <c r="BI44" s="81"/>
      <c r="BJ44" s="81"/>
      <c r="BK44" s="92"/>
      <c r="BL44" s="92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CB44" s="81"/>
      <c r="CC44" s="81"/>
    </row>
    <row r="45" spans="4:81" ht="15" hidden="1" customHeight="1">
      <c r="D45" s="81"/>
      <c r="E45" s="81"/>
      <c r="F45" s="81"/>
      <c r="G45" s="92"/>
      <c r="H45" s="81"/>
      <c r="I45" s="81"/>
      <c r="J45" s="81"/>
      <c r="K45" s="92"/>
      <c r="L45" s="81"/>
      <c r="M45" s="81"/>
      <c r="N45" s="81"/>
      <c r="O45" s="92"/>
      <c r="P45" s="81"/>
      <c r="Q45" s="81"/>
      <c r="R45" s="81"/>
      <c r="S45" s="92"/>
      <c r="T45" s="81"/>
      <c r="U45" s="81"/>
      <c r="V45" s="81"/>
      <c r="W45" s="92"/>
      <c r="X45" s="81"/>
      <c r="Y45" s="81"/>
      <c r="Z45" s="81"/>
      <c r="AA45" s="92"/>
      <c r="AB45" s="81"/>
      <c r="AC45" s="81"/>
      <c r="AD45" s="81"/>
      <c r="AE45" s="92"/>
      <c r="AF45" s="81"/>
      <c r="AG45" s="81"/>
      <c r="AH45" s="81"/>
      <c r="AI45" s="92"/>
      <c r="AJ45" s="81"/>
      <c r="AK45" s="81"/>
      <c r="AL45" s="81"/>
      <c r="AM45" s="92"/>
      <c r="AN45" s="81"/>
      <c r="AO45" s="81"/>
      <c r="AP45" s="81"/>
      <c r="AQ45" s="92"/>
      <c r="AR45" s="81"/>
      <c r="AS45" s="81"/>
      <c r="AT45" s="81"/>
      <c r="AU45" s="92"/>
      <c r="AV45" s="81"/>
      <c r="AW45" s="81"/>
      <c r="AX45" s="81"/>
      <c r="AY45" s="92"/>
      <c r="AZ45" s="81"/>
      <c r="BA45" s="81"/>
      <c r="BB45" s="81"/>
      <c r="BC45" s="92"/>
      <c r="BD45" s="81"/>
      <c r="BE45" s="81"/>
      <c r="BF45" s="81"/>
      <c r="BG45" s="92"/>
      <c r="BH45" s="81"/>
      <c r="BI45" s="81"/>
      <c r="BJ45" s="81"/>
      <c r="BK45" s="92"/>
      <c r="BL45" s="92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CB45" s="81"/>
      <c r="CC45" s="81"/>
    </row>
    <row r="46" spans="4:81" ht="15" customHeight="1">
      <c r="AY46" s="89"/>
    </row>
    <row r="47" spans="4:81" ht="15" customHeight="1">
      <c r="AX47" s="89"/>
      <c r="AY47" s="95"/>
    </row>
    <row r="48" spans="4:81" ht="15" customHeight="1">
      <c r="AX48" s="89"/>
      <c r="AY48" s="95"/>
    </row>
    <row r="49" spans="50:51" ht="15" customHeight="1">
      <c r="AX49" s="96"/>
    </row>
    <row r="50" spans="50:51" ht="15" customHeight="1">
      <c r="AY50" s="95"/>
    </row>
    <row r="51" spans="50:51" ht="15" customHeight="1"/>
    <row r="52" spans="50:51" ht="15" customHeight="1"/>
    <row r="53" spans="50:51" ht="15" customHeight="1"/>
    <row r="54" spans="50:51" ht="15" customHeight="1"/>
    <row r="55" spans="50:51" ht="15" customHeight="1"/>
    <row r="56" spans="50:51" ht="15" customHeight="1"/>
    <row r="57" spans="50:51" ht="15" customHeight="1"/>
    <row r="58" spans="50:51" ht="15" customHeight="1"/>
    <row r="59" spans="50:51" ht="15" customHeight="1"/>
    <row r="60" spans="50:51" ht="15" customHeight="1"/>
  </sheetData>
  <mergeCells count="2">
    <mergeCell ref="B19:B22"/>
    <mergeCell ref="C19:C2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docMetadata/LabelInfo.xml><?xml version="1.0" encoding="utf-8"?>
<clbl:labelList xmlns:clbl="http://schemas.microsoft.com/office/2020/mipLabelMetadata">
  <clbl:label id="{7c218cf9-7188-4e4f-9787-a8019ac003f1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Índice</vt:lpstr>
      <vt:lpstr>Indicadores</vt:lpstr>
      <vt:lpstr>DRE</vt:lpstr>
      <vt:lpstr>BP</vt:lpstr>
      <vt:lpstr>Carteira de Crédito e Repasses</vt:lpstr>
      <vt:lpstr>Remuneração Acionista</vt:lpstr>
      <vt:lpstr>Séries Descontinuadas</vt:lpstr>
      <vt:lpstr>Indicadores_2009-2024</vt:lpstr>
      <vt:lpstr>DRE_2009-2024</vt:lpstr>
      <vt:lpstr>BP_2009-2024</vt:lpstr>
      <vt:lpstr>Cart. Crédito e Repas_2009-2024</vt:lpstr>
      <vt:lpstr>Remuneração Acionista_2009-2024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Anderson da Silva</dc:creator>
  <cp:lastModifiedBy>Rodrigo Viegas Franca</cp:lastModifiedBy>
  <dcterms:created xsi:type="dcterms:W3CDTF">2021-01-19T16:19:36Z</dcterms:created>
  <dcterms:modified xsi:type="dcterms:W3CDTF">2026-05-12T16:06:41Z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Séries históricas_com cálculos anualizados_Finame.xlsx</vt:lpwstr>
  </property>
</Properties>
</file>