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D:\Stefania\1. RI\S.1. Divulgação de Resultados\2023\Documentos Finais\"/>
    </mc:Choice>
  </mc:AlternateContent>
  <xr:revisionPtr revIDLastSave="0" documentId="13_ncr:1_{047A2BCD-232F-4C26-9E1D-8E78C9B4F9A7}" xr6:coauthVersionLast="45" xr6:coauthVersionMax="45" xr10:uidLastSave="{00000000-0000-0000-0000-000000000000}"/>
  <bookViews>
    <workbookView xWindow="-108" yWindow="-108" windowWidth="23256" windowHeight="12576" tabRatio="0" xr2:uid="{04F8ADCC-07E9-4E60-A382-6DF167CC82BD}"/>
  </bookViews>
  <sheets>
    <sheet name="Cover" sheetId="11" r:id="rId1"/>
    <sheet name="Disclaimer" sheetId="12" r:id="rId2"/>
    <sheet name="Resultado Consolidado" sheetId="2" r:id="rId3"/>
    <sheet name="Resultado Consolidado por U.N." sheetId="10" r:id="rId4"/>
    <sheet name="DRE por Segmento" sheetId="9" r:id="rId5"/>
    <sheet name="Resultado Controladora" sheetId="8" r:id="rId6"/>
    <sheet name="Balanço Patrimonial" sheetId="4" r:id="rId7"/>
    <sheet name="Fluxo de Caixa" sheetId="5" r:id="rId8"/>
  </sheets>
  <externalReferences>
    <externalReference r:id="rId9"/>
    <externalReference r:id="rId10"/>
    <externalReference r:id="rId11"/>
  </externalReferences>
  <definedNames>
    <definedName name="a">#REF!</definedName>
    <definedName name="aaaaaa">#REF!</definedName>
    <definedName name="abc"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bcdef" hidden="1">{"'PXR_6500'!$A$1:$I$124"}</definedName>
    <definedName name="ABN" hidden="1">{"'PXR_6500'!$A$1:$I$124"}</definedName>
    <definedName name="Abril" hidden="1">{#N/A,#N/A,FALSE,"Acum Julio - 00"}</definedName>
    <definedName name="afqwef">#REF!</definedName>
    <definedName name="ANOMES">#REF!</definedName>
    <definedName name="anything" hidden="1">{#N/A,#N/A,FALSE,"Output";#N/A,#N/A,FALSE,"Cover Sheet";#N/A,#N/A,FALSE,"Current Mkt. Projections"}</definedName>
    <definedName name="AS" hidden="1">{"'TG'!$A$1:$L$37"}</definedName>
    <definedName name="att" hidden="1">{#N/A,#N/A,FALSE,"COVER PAGE";#N/A,#N/A,FALSE,"Page 2";#N/A,#N/A,FALSE,"Page 2";#N/A,#N/A,FALSE,"Page 4";#N/A,#N/A,FALSE,"Page5";#N/A,#N/A,FALSE,"Page 6";#N/A,#N/A,FALSE,"Page 7";#N/A,#N/A,FALSE,"Page 8";#N/A,#N/A,FALSE,"Page 10";#N/A,#N/A,FALSE,"Long-Term OCF Mult.";#N/A,#N/A,FALSE,"PCS Comp";#N/A,#N/A,FALSE,"OCS-CAPEX";#N/A,#N/A,FALSE,"Blank"}</definedName>
    <definedName name="b" hidden="1">{#N/A,#N/A,FALSE,"Output";#N/A,#N/A,FALSE,"Cover Sheet";#N/A,#N/A,FALSE,"Current Mkt. Projections"}</definedName>
    <definedName name="BETAA" hidden="1">{"fdsup://directions/FAT Viewer?action=UPDATE&amp;creator=factset&amp;DYN_ARGS=TRUE&amp;DOC_NAME=FAT:FQL_AUDITING_CLIENT_TEMPLATE.FAT&amp;display_string=Audit&amp;VAR:KEY=WJQXUPOHOJ&amp;VAR:QUERY=UkdGX1RBWF9SQVRFKEFOTiwwLCwsLCwsTk9BVURJVCk=&amp;WINDOW=FIRST_POPUP&amp;HEIGHT=450&amp;WIDTH=450&amp;","START_MAXIMIZED=FALSE&amp;VAR:CALENDAR=US&amp;VAR:SYMBOL=MENT&amp;VAR:INDEX=0"}</definedName>
    <definedName name="Box_02">"Retângulo 11"</definedName>
    <definedName name="bqbfq" hidden="1">{"fdsup://directions/FAT Viewer?action=UPDATE&amp;creator=factset&amp;DYN_ARGS=TRUE&amp;DOC_NAME=FAT:FQL_AUDITING_CLIENT_TEMPLATE.FAT&amp;display_string=Audit&amp;VAR:KEY=QNEJKDCTIB&amp;VAR:QUERY=UkdGX1RBWF9SQVRFKEFOTiwwLCwsLCwsTk9BVURJVCk=&amp;WINDOW=FIRST_POPUP&amp;HEIGHT=450&amp;WIDTH=450&amp;","START_MAXIMIZED=FALSE&amp;VAR:CALENDAR=US&amp;VAR:SYMBOL=IT&amp;VAR:INDEX=0"}</definedName>
    <definedName name="caderno">#REF!</definedName>
    <definedName name="cadernoDV">#REF!</definedName>
    <definedName name="CAMPANHA_OFERTA">"Agrupar 129,Retângulo 128"</definedName>
    <definedName name="cdsc" hidden="1">{#N/A,#N/A,FALSE,"FFCXOUT3"}</definedName>
    <definedName name="Cenarios">#REF!</definedName>
    <definedName name="CIQWBGuid" localSheetId="1" hidden="1">"4215f8af-fb8c-4a33-ab75-26a4a861d39c"</definedName>
    <definedName name="CIQWBGuid" hidden="1">"520fb054-c95f-4c24-bd80-b48432523e4e"</definedName>
    <definedName name="CIQWBInfo" hidden="1">"{ ""CIQVersion"":""9.50.2716.4594"" }"</definedName>
    <definedName name="Conseg">#REF!</definedName>
    <definedName name="Consulta_Diops_uf_TRIM">#REF!</definedName>
    <definedName name="Consulta_Diops_uf_TRIM_DV">#REF!</definedName>
    <definedName name="CP_Transacao">#REF!</definedName>
    <definedName name="d">#REF!</definedName>
    <definedName name="DADOS">#REF!</definedName>
    <definedName name="DADOS_DV">#REF!</definedName>
    <definedName name="DDD" hidden="1">{"'PXR_6500'!$A$1:$I$124"}</definedName>
    <definedName name="de">#REF!</definedName>
    <definedName name="DespOperacionais">#REF!</definedName>
    <definedName name="DespOperacionais.">#REF!</definedName>
    <definedName name="DFHSF">#REF!</definedName>
    <definedName name="DRE_Capex">#REF!</definedName>
    <definedName name="dsadasd">#REF!</definedName>
    <definedName name="e">#REF!</definedName>
    <definedName name="E_SUAT">#REF!</definedName>
    <definedName name="Earnings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CNOFIBRAS" hidden="1">{"'PXR_6500'!$A$1:$I$124"}</definedName>
    <definedName name="ECNOFIBRAS2" hidden="1">{"'PXR_6500'!$A$1:$I$124"}</definedName>
    <definedName name="EEE" hidden="1">{"'PXR_6500'!$A$1:$I$124"}</definedName>
    <definedName name="efin" hidden="1">{#N/A,#N/A,FALSE,"Output";#N/A,#N/A,FALSE,"Cover Sheet";#N/A,#N/A,FALSE,"Current Mkt. Projections"}</definedName>
    <definedName name="efn" hidden="1">{#N/A,#N/A,TRUE,"DCF Summary";#N/A,#N/A,TRUE,"Casema";#N/A,#N/A,TRUE,"UK";#N/A,#N/A,TRUE,"RCF";#N/A,#N/A,TRUE,"Intercable CZ";#N/A,#N/A,TRUE,"Interkabel P";#N/A,#N/A,TRUE,"LBO-Total";#N/A,#N/A,TRUE,"LBO-Casema"}</definedName>
    <definedName name="ev.Calculation" hidden="1">-4135</definedName>
    <definedName name="ev.Initialized" hidden="1">FALSE</definedName>
    <definedName name="f">#REF!</definedName>
    <definedName name="Farol">IF(#REF!&gt;#REF!,INDIRECT("DISP_PJ!$v$56"),INDIRECT("DISP_PJ!$w$56"))</definedName>
    <definedName name="fd">#REF!</definedName>
    <definedName name="FDC_0_0" hidden="1">"#"</definedName>
    <definedName name="FDC_1_0" hidden="1">"#"</definedName>
    <definedName name="FDC_10_0" hidden="1">"#"</definedName>
    <definedName name="FDC_10_1" hidden="1">"#"</definedName>
    <definedName name="FDC_10_2" hidden="1">"#"</definedName>
    <definedName name="FDC_10_3" hidden="1">"#"</definedName>
    <definedName name="FDC_11_0" hidden="1">"#"</definedName>
    <definedName name="FDC_11_1" hidden="1">"#"</definedName>
    <definedName name="FDC_11_2" hidden="1">"#"</definedName>
    <definedName name="FDC_11_3" hidden="1">"#"</definedName>
    <definedName name="FDC_12_0" hidden="1">"#"</definedName>
    <definedName name="FDC_12_1" hidden="1">"#"</definedName>
    <definedName name="FDC_12_2" hidden="1">"#"</definedName>
    <definedName name="FDC_12_3" hidden="1">"#"</definedName>
    <definedName name="FDC_13_0" hidden="1">"#"</definedName>
    <definedName name="FDC_13_1" hidden="1">"#"</definedName>
    <definedName name="FDC_13_2" hidden="1">"#"</definedName>
    <definedName name="FDC_13_3" hidden="1">"#"</definedName>
    <definedName name="FDC_14_0" hidden="1">"#"</definedName>
    <definedName name="FDC_14_1" hidden="1">"#"</definedName>
    <definedName name="FDC_14_2" hidden="1">"#"</definedName>
    <definedName name="FDC_14_3" hidden="1">"#"</definedName>
    <definedName name="FDC_15_0" hidden="1">"#"</definedName>
    <definedName name="FDC_16_0" hidden="1">"#"</definedName>
    <definedName name="FDC_17_0" hidden="1">"#"</definedName>
    <definedName name="FDC_18_0" hidden="1">"#"</definedName>
    <definedName name="FDC_19_0" hidden="1">"#"</definedName>
    <definedName name="FDC_19_1" hidden="1">"#"</definedName>
    <definedName name="FDC_19_2" hidden="1">"#"</definedName>
    <definedName name="FDC_19_3" hidden="1">"#"</definedName>
    <definedName name="FDC_2_0" hidden="1">"#"</definedName>
    <definedName name="FDC_20_0" hidden="1">"#"</definedName>
    <definedName name="FDC_21_0" hidden="1">"#"</definedName>
    <definedName name="FDC_21_1" hidden="1">"#"</definedName>
    <definedName name="FDC_21_2" hidden="1">"#"</definedName>
    <definedName name="FDC_21_3" hidden="1">"#"</definedName>
    <definedName name="FDC_22_0" hidden="1">"#"</definedName>
    <definedName name="FDC_23_0" hidden="1">"#"</definedName>
    <definedName name="FDC_24_0" hidden="1">"#"</definedName>
    <definedName name="FDC_25_0" hidden="1">"#"</definedName>
    <definedName name="FDC_25_1" hidden="1">"#"</definedName>
    <definedName name="FDC_25_2" hidden="1">"#"</definedName>
    <definedName name="FDC_25_3" hidden="1">"#"</definedName>
    <definedName name="FDC_26_0" hidden="1">"#"</definedName>
    <definedName name="FDC_26_1" hidden="1">"#"</definedName>
    <definedName name="FDC_26_2" hidden="1">"#"</definedName>
    <definedName name="FDC_26_3" hidden="1">"#"</definedName>
    <definedName name="FDC_27_0" hidden="1">"#"</definedName>
    <definedName name="FDC_28_0" hidden="1">"#"</definedName>
    <definedName name="FDC_28_1" hidden="1">"#"</definedName>
    <definedName name="FDC_28_2" hidden="1">"#"</definedName>
    <definedName name="FDC_28_3" hidden="1">"#"</definedName>
    <definedName name="FDC_29_0" hidden="1">"#"</definedName>
    <definedName name="FDC_29_1" hidden="1">"#"</definedName>
    <definedName name="FDC_29_2" hidden="1">"#"</definedName>
    <definedName name="FDC_29_3" hidden="1">"#"</definedName>
    <definedName name="FDC_3_0" hidden="1">"#"</definedName>
    <definedName name="FDC_30_0" hidden="1">"#"</definedName>
    <definedName name="FDC_31_0" hidden="1">"#"</definedName>
    <definedName name="FDC_32_0" hidden="1">"#"</definedName>
    <definedName name="FDC_33_0" hidden="1">"#"</definedName>
    <definedName name="FDC_34_0" hidden="1">"#"</definedName>
    <definedName name="FDC_35_0" hidden="1">"#"</definedName>
    <definedName name="FDC_36_0" hidden="1">"#"</definedName>
    <definedName name="FDC_37_0" hidden="1">"#"</definedName>
    <definedName name="FDC_38_0" hidden="1">"#"</definedName>
    <definedName name="FDC_39_0" hidden="1">"#"</definedName>
    <definedName name="FDC_4_0" hidden="1">"#"</definedName>
    <definedName name="FDC_40_0" hidden="1">"#"</definedName>
    <definedName name="FDC_41_0" hidden="1">"#"</definedName>
    <definedName name="FDC_41_1" hidden="1">"#"</definedName>
    <definedName name="FDC_41_2" hidden="1">"#"</definedName>
    <definedName name="FDC_41_3" hidden="1">"#"</definedName>
    <definedName name="FDC_42_0" hidden="1">"#"</definedName>
    <definedName name="FDC_42_1" hidden="1">"#"</definedName>
    <definedName name="FDC_42_2" hidden="1">"#"</definedName>
    <definedName name="FDC_42_3" hidden="1">"#"</definedName>
    <definedName name="FDC_43_0" hidden="1">"#"</definedName>
    <definedName name="FDC_43_1" hidden="1">"#"</definedName>
    <definedName name="FDC_43_2" hidden="1">"#"</definedName>
    <definedName name="FDC_43_3" hidden="1">"#"</definedName>
    <definedName name="FDC_44_0" hidden="1">"#"</definedName>
    <definedName name="FDC_45_0" hidden="1">"#"</definedName>
    <definedName name="FDC_45_1" hidden="1">"#"</definedName>
    <definedName name="FDC_45_2" hidden="1">"#"</definedName>
    <definedName name="FDC_45_3" hidden="1">"#"</definedName>
    <definedName name="FDC_46_0" hidden="1">"#"</definedName>
    <definedName name="FDC_46_1" hidden="1">"#"</definedName>
    <definedName name="FDC_46_2" hidden="1">"#"</definedName>
    <definedName name="FDC_46_3" hidden="1">"#"</definedName>
    <definedName name="FDC_47_0" hidden="1">"#"</definedName>
    <definedName name="FDC_47_1" hidden="1">"#"</definedName>
    <definedName name="FDC_47_2" hidden="1">"#"</definedName>
    <definedName name="FDC_47_3" hidden="1">"#"</definedName>
    <definedName name="FDC_48_0" hidden="1">"#"</definedName>
    <definedName name="FDC_48_1" hidden="1">"#"</definedName>
    <definedName name="FDC_48_2" hidden="1">"#"</definedName>
    <definedName name="FDC_48_3" hidden="1">"#"</definedName>
    <definedName name="FDC_49_0" hidden="1">"#"</definedName>
    <definedName name="FDC_49_1" hidden="1">"#"</definedName>
    <definedName name="FDC_49_2" hidden="1">"#"</definedName>
    <definedName name="FDC_49_3" hidden="1">"#"</definedName>
    <definedName name="FDC_5_0" hidden="1">"#"</definedName>
    <definedName name="FDC_5_1" hidden="1">"#"</definedName>
    <definedName name="FDC_5_2" hidden="1">"#"</definedName>
    <definedName name="FDC_5_3" hidden="1">"#"</definedName>
    <definedName name="FDC_50_0" hidden="1">"#"</definedName>
    <definedName name="FDC_50_1" hidden="1">"#"</definedName>
    <definedName name="FDC_50_2" hidden="1">"#"</definedName>
    <definedName name="FDC_50_3" hidden="1">"#"</definedName>
    <definedName name="FDC_51_0" hidden="1">"#"</definedName>
    <definedName name="FDC_51_1" hidden="1">"#"</definedName>
    <definedName name="FDC_51_2" hidden="1">"#"</definedName>
    <definedName name="FDC_51_3" hidden="1">"#"</definedName>
    <definedName name="FDC_52_0" hidden="1">"#"</definedName>
    <definedName name="FDC_52_1" hidden="1">"#"</definedName>
    <definedName name="FDC_52_2" hidden="1">"#"</definedName>
    <definedName name="FDC_52_3" hidden="1">"#"</definedName>
    <definedName name="FDC_53_0" hidden="1">"#"</definedName>
    <definedName name="FDC_53_1" hidden="1">"#"</definedName>
    <definedName name="FDC_53_2" hidden="1">"#"</definedName>
    <definedName name="FDC_53_3" hidden="1">"#"</definedName>
    <definedName name="FDC_54_0" hidden="1">"#"</definedName>
    <definedName name="FDC_54_1" hidden="1">"#"</definedName>
    <definedName name="FDC_54_2" hidden="1">"#"</definedName>
    <definedName name="FDC_54_3" hidden="1">"#"</definedName>
    <definedName name="FDC_55_0" hidden="1">"#"</definedName>
    <definedName name="FDC_55_1" hidden="1">"#"</definedName>
    <definedName name="FDC_55_2" hidden="1">"#"</definedName>
    <definedName name="FDC_55_3" hidden="1">"#"</definedName>
    <definedName name="FDC_56_0" hidden="1">"#"</definedName>
    <definedName name="FDC_57_0" hidden="1">"#"</definedName>
    <definedName name="FDC_58_0" hidden="1">"#"</definedName>
    <definedName name="FDC_58_1" hidden="1">"#"</definedName>
    <definedName name="FDC_58_10" hidden="1">"#"</definedName>
    <definedName name="FDC_58_100" hidden="1">"#"</definedName>
    <definedName name="FDC_58_101" hidden="1">"#"</definedName>
    <definedName name="FDC_58_102" hidden="1">"#"</definedName>
    <definedName name="FDC_58_103" hidden="1">"#"</definedName>
    <definedName name="FDC_58_104" hidden="1">"#"</definedName>
    <definedName name="FDC_58_105" hidden="1">"#"</definedName>
    <definedName name="FDC_58_106" hidden="1">"#"</definedName>
    <definedName name="FDC_58_107" hidden="1">"#"</definedName>
    <definedName name="FDC_58_108" hidden="1">"#"</definedName>
    <definedName name="FDC_58_109" hidden="1">"#"</definedName>
    <definedName name="FDC_58_11" hidden="1">"#"</definedName>
    <definedName name="FDC_58_110" hidden="1">"#"</definedName>
    <definedName name="FDC_58_111" hidden="1">"#"</definedName>
    <definedName name="FDC_58_112" hidden="1">"#"</definedName>
    <definedName name="FDC_58_113" hidden="1">"#"</definedName>
    <definedName name="FDC_58_114" hidden="1">"#"</definedName>
    <definedName name="FDC_58_115" hidden="1">"#"</definedName>
    <definedName name="FDC_58_116" hidden="1">"#"</definedName>
    <definedName name="FDC_58_117" hidden="1">"#"</definedName>
    <definedName name="FDC_58_118" hidden="1">"#"</definedName>
    <definedName name="FDC_58_119" hidden="1">"#"</definedName>
    <definedName name="FDC_58_12" hidden="1">"#"</definedName>
    <definedName name="FDC_58_120" hidden="1">"#"</definedName>
    <definedName name="FDC_58_121" hidden="1">"#"</definedName>
    <definedName name="FDC_58_122" hidden="1">"#"</definedName>
    <definedName name="FDC_58_123" hidden="1">"#"</definedName>
    <definedName name="FDC_58_124" hidden="1">"#"</definedName>
    <definedName name="FDC_58_125" hidden="1">"#"</definedName>
    <definedName name="FDC_58_126" hidden="1">"#"</definedName>
    <definedName name="FDC_58_127" hidden="1">"#"</definedName>
    <definedName name="FDC_58_128" hidden="1">"#"</definedName>
    <definedName name="FDC_58_129" hidden="1">"#"</definedName>
    <definedName name="FDC_58_13" hidden="1">"#"</definedName>
    <definedName name="FDC_58_130" hidden="1">"#"</definedName>
    <definedName name="FDC_58_131" hidden="1">"#"</definedName>
    <definedName name="FDC_58_132" hidden="1">"#"</definedName>
    <definedName name="FDC_58_133" hidden="1">"#"</definedName>
    <definedName name="FDC_58_134" hidden="1">"#"</definedName>
    <definedName name="FDC_58_135" hidden="1">"#"</definedName>
    <definedName name="FDC_58_136" hidden="1">"#"</definedName>
    <definedName name="FDC_58_137" hidden="1">"#"</definedName>
    <definedName name="FDC_58_138" hidden="1">"#"</definedName>
    <definedName name="FDC_58_139" hidden="1">"#"</definedName>
    <definedName name="FDC_58_14" hidden="1">"#"</definedName>
    <definedName name="FDC_58_140" hidden="1">"#"</definedName>
    <definedName name="FDC_58_141" hidden="1">"#"</definedName>
    <definedName name="FDC_58_142" hidden="1">"#"</definedName>
    <definedName name="FDC_58_143" hidden="1">"#"</definedName>
    <definedName name="FDC_58_144" hidden="1">"#"</definedName>
    <definedName name="FDC_58_145" hidden="1">"#"</definedName>
    <definedName name="FDC_58_146" hidden="1">"#"</definedName>
    <definedName name="FDC_58_147" hidden="1">"#"</definedName>
    <definedName name="FDC_58_148" hidden="1">"#"</definedName>
    <definedName name="FDC_58_149" hidden="1">"#"</definedName>
    <definedName name="FDC_58_15" hidden="1">"#"</definedName>
    <definedName name="FDC_58_150" hidden="1">"#"</definedName>
    <definedName name="FDC_58_151" hidden="1">"#"</definedName>
    <definedName name="FDC_58_152" hidden="1">"#"</definedName>
    <definedName name="FDC_58_153" hidden="1">"#"</definedName>
    <definedName name="FDC_58_154" hidden="1">"#"</definedName>
    <definedName name="FDC_58_155" hidden="1">"#"</definedName>
    <definedName name="FDC_58_156" hidden="1">"#"</definedName>
    <definedName name="FDC_58_157" hidden="1">"#"</definedName>
    <definedName name="FDC_58_158" hidden="1">"#"</definedName>
    <definedName name="FDC_58_159" hidden="1">"#"</definedName>
    <definedName name="FDC_58_16" hidden="1">"#"</definedName>
    <definedName name="FDC_58_160" hidden="1">"#"</definedName>
    <definedName name="FDC_58_161" hidden="1">"#"</definedName>
    <definedName name="FDC_58_162" hidden="1">"#"</definedName>
    <definedName name="FDC_58_163" hidden="1">"#"</definedName>
    <definedName name="FDC_58_164" hidden="1">"#"</definedName>
    <definedName name="FDC_58_165" hidden="1">"#"</definedName>
    <definedName name="FDC_58_166" hidden="1">"#"</definedName>
    <definedName name="FDC_58_167" hidden="1">"#"</definedName>
    <definedName name="FDC_58_168" hidden="1">"#"</definedName>
    <definedName name="FDC_58_169" hidden="1">"#"</definedName>
    <definedName name="FDC_58_17" hidden="1">"#"</definedName>
    <definedName name="FDC_58_170" hidden="1">"#"</definedName>
    <definedName name="FDC_58_171" hidden="1">"#"</definedName>
    <definedName name="FDC_58_172" hidden="1">"#"</definedName>
    <definedName name="FDC_58_173" hidden="1">"#"</definedName>
    <definedName name="FDC_58_174" hidden="1">"#"</definedName>
    <definedName name="FDC_58_175" hidden="1">"#"</definedName>
    <definedName name="FDC_58_176" hidden="1">"#"</definedName>
    <definedName name="FDC_58_177" hidden="1">"#"</definedName>
    <definedName name="FDC_58_178" hidden="1">"#"</definedName>
    <definedName name="FDC_58_179" hidden="1">"#"</definedName>
    <definedName name="FDC_58_18" hidden="1">"#"</definedName>
    <definedName name="FDC_58_180" hidden="1">"#"</definedName>
    <definedName name="FDC_58_181" hidden="1">"#"</definedName>
    <definedName name="FDC_58_182" hidden="1">"#"</definedName>
    <definedName name="FDC_58_183" hidden="1">"#"</definedName>
    <definedName name="FDC_58_184" hidden="1">"#"</definedName>
    <definedName name="FDC_58_185" hidden="1">"#"</definedName>
    <definedName name="FDC_58_186" hidden="1">"#"</definedName>
    <definedName name="FDC_58_187" hidden="1">"#"</definedName>
    <definedName name="FDC_58_188" hidden="1">"#"</definedName>
    <definedName name="FDC_58_189" hidden="1">"#"</definedName>
    <definedName name="FDC_58_19" hidden="1">"#"</definedName>
    <definedName name="FDC_58_190" hidden="1">"#"</definedName>
    <definedName name="FDC_58_191" hidden="1">"#"</definedName>
    <definedName name="FDC_58_192" hidden="1">"#"</definedName>
    <definedName name="FDC_58_193" hidden="1">"#"</definedName>
    <definedName name="FDC_58_194" hidden="1">"#"</definedName>
    <definedName name="FDC_58_195" hidden="1">"#"</definedName>
    <definedName name="FDC_58_196" hidden="1">"#"</definedName>
    <definedName name="FDC_58_197" hidden="1">"#"</definedName>
    <definedName name="FDC_58_198" hidden="1">"#"</definedName>
    <definedName name="FDC_58_199" hidden="1">"#"</definedName>
    <definedName name="FDC_58_2" hidden="1">"#"</definedName>
    <definedName name="FDC_58_20" hidden="1">"#"</definedName>
    <definedName name="FDC_58_200" hidden="1">"#"</definedName>
    <definedName name="FDC_58_201" hidden="1">"#"</definedName>
    <definedName name="FDC_58_202" hidden="1">"#"</definedName>
    <definedName name="FDC_58_203" hidden="1">"#"</definedName>
    <definedName name="FDC_58_204" hidden="1">"#"</definedName>
    <definedName name="FDC_58_205" hidden="1">"#"</definedName>
    <definedName name="FDC_58_206" hidden="1">"#"</definedName>
    <definedName name="FDC_58_207" hidden="1">"#"</definedName>
    <definedName name="FDC_58_208" hidden="1">"#"</definedName>
    <definedName name="FDC_58_209" hidden="1">"#"</definedName>
    <definedName name="FDC_58_21" hidden="1">"#"</definedName>
    <definedName name="FDC_58_210" hidden="1">"#"</definedName>
    <definedName name="FDC_58_211" hidden="1">"#"</definedName>
    <definedName name="FDC_58_212" hidden="1">"#"</definedName>
    <definedName name="FDC_58_213" hidden="1">"#"</definedName>
    <definedName name="FDC_58_214" hidden="1">"#"</definedName>
    <definedName name="FDC_58_215" hidden="1">"#"</definedName>
    <definedName name="FDC_58_216" hidden="1">"#"</definedName>
    <definedName name="FDC_58_217" hidden="1">"#"</definedName>
    <definedName name="FDC_58_218" hidden="1">"#"</definedName>
    <definedName name="FDC_58_219" hidden="1">"#"</definedName>
    <definedName name="FDC_58_22" hidden="1">"#"</definedName>
    <definedName name="FDC_58_220" hidden="1">"#"</definedName>
    <definedName name="FDC_58_221" hidden="1">"#"</definedName>
    <definedName name="FDC_58_222" hidden="1">"#"</definedName>
    <definedName name="FDC_58_223" hidden="1">"#"</definedName>
    <definedName name="FDC_58_224" hidden="1">"#"</definedName>
    <definedName name="FDC_58_225" hidden="1">"#"</definedName>
    <definedName name="FDC_58_226" hidden="1">"#"</definedName>
    <definedName name="FDC_58_227" hidden="1">"#"</definedName>
    <definedName name="FDC_58_228" hidden="1">"#"</definedName>
    <definedName name="FDC_58_229" hidden="1">"#"</definedName>
    <definedName name="FDC_58_23" hidden="1">"#"</definedName>
    <definedName name="FDC_58_230" hidden="1">"#"</definedName>
    <definedName name="FDC_58_231" hidden="1">"#"</definedName>
    <definedName name="FDC_58_232" hidden="1">"#"</definedName>
    <definedName name="FDC_58_233" hidden="1">"#"</definedName>
    <definedName name="FDC_58_234" hidden="1">"#"</definedName>
    <definedName name="FDC_58_235" hidden="1">"#"</definedName>
    <definedName name="FDC_58_236" hidden="1">"#"</definedName>
    <definedName name="FDC_58_237" hidden="1">"#"</definedName>
    <definedName name="FDC_58_238" hidden="1">"#"</definedName>
    <definedName name="FDC_58_239" hidden="1">"#"</definedName>
    <definedName name="FDC_58_24" hidden="1">"#"</definedName>
    <definedName name="FDC_58_240" hidden="1">"#"</definedName>
    <definedName name="FDC_58_241" hidden="1">"#"</definedName>
    <definedName name="FDC_58_242" hidden="1">"#"</definedName>
    <definedName name="FDC_58_243" hidden="1">"#"</definedName>
    <definedName name="FDC_58_244" hidden="1">"#"</definedName>
    <definedName name="FDC_58_245" hidden="1">"#"</definedName>
    <definedName name="FDC_58_246" hidden="1">"#"</definedName>
    <definedName name="FDC_58_247" hidden="1">"#"</definedName>
    <definedName name="FDC_58_248" hidden="1">"#"</definedName>
    <definedName name="FDC_58_249" hidden="1">"#"</definedName>
    <definedName name="FDC_58_25" hidden="1">"#"</definedName>
    <definedName name="FDC_58_250" hidden="1">"#"</definedName>
    <definedName name="FDC_58_251" hidden="1">"#"</definedName>
    <definedName name="FDC_58_252" hidden="1">"#"</definedName>
    <definedName name="FDC_58_253" hidden="1">"#"</definedName>
    <definedName name="FDC_58_254" hidden="1">"#"</definedName>
    <definedName name="FDC_58_255" hidden="1">"#"</definedName>
    <definedName name="FDC_58_256" hidden="1">"#"</definedName>
    <definedName name="FDC_58_257" hidden="1">"#"</definedName>
    <definedName name="FDC_58_258" hidden="1">"#"</definedName>
    <definedName name="FDC_58_259" hidden="1">"#"</definedName>
    <definedName name="FDC_58_26" hidden="1">"#"</definedName>
    <definedName name="FDC_58_260" hidden="1">"#"</definedName>
    <definedName name="FDC_58_261" hidden="1">"#"</definedName>
    <definedName name="FDC_58_27" hidden="1">"#"</definedName>
    <definedName name="FDC_58_28" hidden="1">"#"</definedName>
    <definedName name="FDC_58_29" hidden="1">"#"</definedName>
    <definedName name="FDC_58_3" hidden="1">"#"</definedName>
    <definedName name="FDC_58_30" hidden="1">"#"</definedName>
    <definedName name="FDC_58_31" hidden="1">"#"</definedName>
    <definedName name="FDC_58_32" hidden="1">"#"</definedName>
    <definedName name="FDC_58_33" hidden="1">"#"</definedName>
    <definedName name="FDC_58_34" hidden="1">"#"</definedName>
    <definedName name="FDC_58_35" hidden="1">"#"</definedName>
    <definedName name="FDC_58_36" hidden="1">"#"</definedName>
    <definedName name="FDC_58_37" hidden="1">"#"</definedName>
    <definedName name="FDC_58_38" hidden="1">"#"</definedName>
    <definedName name="FDC_58_39" hidden="1">"#"</definedName>
    <definedName name="FDC_58_4" hidden="1">"#"</definedName>
    <definedName name="FDC_58_40" hidden="1">"#"</definedName>
    <definedName name="FDC_58_41" hidden="1">"#"</definedName>
    <definedName name="FDC_58_42" hidden="1">"#"</definedName>
    <definedName name="FDC_58_43" hidden="1">"#"</definedName>
    <definedName name="FDC_58_44" hidden="1">"#"</definedName>
    <definedName name="FDC_58_45" hidden="1">"#"</definedName>
    <definedName name="FDC_58_46" hidden="1">"#"</definedName>
    <definedName name="FDC_58_47" hidden="1">"#"</definedName>
    <definedName name="FDC_58_48" hidden="1">"#"</definedName>
    <definedName name="FDC_58_49" hidden="1">"#"</definedName>
    <definedName name="FDC_58_5" hidden="1">"#"</definedName>
    <definedName name="FDC_58_50" hidden="1">"#"</definedName>
    <definedName name="FDC_58_51" hidden="1">"#"</definedName>
    <definedName name="FDC_58_52" hidden="1">"#"</definedName>
    <definedName name="FDC_58_53" hidden="1">"#"</definedName>
    <definedName name="FDC_58_54" hidden="1">"#"</definedName>
    <definedName name="FDC_58_55" hidden="1">"#"</definedName>
    <definedName name="FDC_58_56" hidden="1">"#"</definedName>
    <definedName name="FDC_58_57" hidden="1">"#"</definedName>
    <definedName name="FDC_58_58" hidden="1">"#"</definedName>
    <definedName name="FDC_58_59" hidden="1">"#"</definedName>
    <definedName name="FDC_58_6" hidden="1">"#"</definedName>
    <definedName name="FDC_58_60" hidden="1">"#"</definedName>
    <definedName name="FDC_58_61" hidden="1">"#"</definedName>
    <definedName name="FDC_58_62" hidden="1">"#"</definedName>
    <definedName name="FDC_58_63" hidden="1">"#"</definedName>
    <definedName name="FDC_58_64" hidden="1">"#"</definedName>
    <definedName name="FDC_58_65" hidden="1">"#"</definedName>
    <definedName name="FDC_58_66" hidden="1">"#"</definedName>
    <definedName name="FDC_58_67" hidden="1">"#"</definedName>
    <definedName name="FDC_58_68" hidden="1">"#"</definedName>
    <definedName name="FDC_58_69" hidden="1">"#"</definedName>
    <definedName name="FDC_58_7" hidden="1">"#"</definedName>
    <definedName name="FDC_58_70" hidden="1">"#"</definedName>
    <definedName name="FDC_58_71" hidden="1">"#"</definedName>
    <definedName name="FDC_58_72" hidden="1">"#"</definedName>
    <definedName name="FDC_58_73" hidden="1">"#"</definedName>
    <definedName name="FDC_58_74" hidden="1">"#"</definedName>
    <definedName name="FDC_58_75" hidden="1">"#"</definedName>
    <definedName name="FDC_58_76" hidden="1">"#"</definedName>
    <definedName name="FDC_58_77" hidden="1">"#"</definedName>
    <definedName name="FDC_58_78" hidden="1">"#"</definedName>
    <definedName name="FDC_58_79" hidden="1">"#"</definedName>
    <definedName name="FDC_58_8" hidden="1">"#"</definedName>
    <definedName name="FDC_58_80" hidden="1">"#"</definedName>
    <definedName name="FDC_58_81" hidden="1">"#"</definedName>
    <definedName name="FDC_58_82" hidden="1">"#"</definedName>
    <definedName name="FDC_58_83" hidden="1">"#"</definedName>
    <definedName name="FDC_58_84" hidden="1">"#"</definedName>
    <definedName name="FDC_58_85" hidden="1">"#"</definedName>
    <definedName name="FDC_58_86" hidden="1">"#"</definedName>
    <definedName name="FDC_58_87" hidden="1">"#"</definedName>
    <definedName name="FDC_58_88" hidden="1">"#"</definedName>
    <definedName name="FDC_58_89" hidden="1">"#"</definedName>
    <definedName name="FDC_58_9" hidden="1">"#"</definedName>
    <definedName name="FDC_58_90" hidden="1">"#"</definedName>
    <definedName name="FDC_58_91" hidden="1">"#"</definedName>
    <definedName name="FDC_58_92" hidden="1">"#"</definedName>
    <definedName name="FDC_58_93" hidden="1">"#"</definedName>
    <definedName name="FDC_58_94" hidden="1">"#"</definedName>
    <definedName name="FDC_58_95" hidden="1">"#"</definedName>
    <definedName name="FDC_58_96" hidden="1">"#"</definedName>
    <definedName name="FDC_58_97" hidden="1">"#"</definedName>
    <definedName name="FDC_58_98" hidden="1">"#"</definedName>
    <definedName name="FDC_58_99" hidden="1">"#"</definedName>
    <definedName name="FDC_59_0" hidden="1">"#"</definedName>
    <definedName name="FDC_59_1" hidden="1">"#"</definedName>
    <definedName name="FDC_59_10" hidden="1">"#"</definedName>
    <definedName name="FDC_59_100" hidden="1">"#"</definedName>
    <definedName name="FDC_59_101" hidden="1">"#"</definedName>
    <definedName name="FDC_59_102" hidden="1">"#"</definedName>
    <definedName name="FDC_59_103" hidden="1">"#"</definedName>
    <definedName name="FDC_59_104" hidden="1">"#"</definedName>
    <definedName name="FDC_59_105" hidden="1">"#"</definedName>
    <definedName name="FDC_59_106" hidden="1">"#"</definedName>
    <definedName name="FDC_59_107" hidden="1">"#"</definedName>
    <definedName name="FDC_59_108" hidden="1">"#"</definedName>
    <definedName name="FDC_59_109" hidden="1">"#"</definedName>
    <definedName name="FDC_59_11" hidden="1">"#"</definedName>
    <definedName name="FDC_59_110" hidden="1">"#"</definedName>
    <definedName name="FDC_59_111" hidden="1">"#"</definedName>
    <definedName name="FDC_59_112" hidden="1">"#"</definedName>
    <definedName name="FDC_59_113" hidden="1">"#"</definedName>
    <definedName name="FDC_59_114" hidden="1">"#"</definedName>
    <definedName name="FDC_59_115" hidden="1">"#"</definedName>
    <definedName name="FDC_59_116" hidden="1">"#"</definedName>
    <definedName name="FDC_59_117" hidden="1">"#"</definedName>
    <definedName name="FDC_59_118" hidden="1">"#"</definedName>
    <definedName name="FDC_59_119" hidden="1">"#"</definedName>
    <definedName name="FDC_59_12" hidden="1">"#"</definedName>
    <definedName name="FDC_59_120" hidden="1">"#"</definedName>
    <definedName name="FDC_59_121" hidden="1">"#"</definedName>
    <definedName name="FDC_59_122" hidden="1">"#"</definedName>
    <definedName name="FDC_59_123" hidden="1">"#"</definedName>
    <definedName name="FDC_59_124" hidden="1">"#"</definedName>
    <definedName name="FDC_59_125" hidden="1">"#"</definedName>
    <definedName name="FDC_59_126" hidden="1">"#"</definedName>
    <definedName name="FDC_59_127" hidden="1">"#"</definedName>
    <definedName name="FDC_59_128" hidden="1">"#"</definedName>
    <definedName name="FDC_59_129" hidden="1">"#"</definedName>
    <definedName name="FDC_59_13" hidden="1">"#"</definedName>
    <definedName name="FDC_59_130" hidden="1">"#"</definedName>
    <definedName name="FDC_59_131" hidden="1">"#"</definedName>
    <definedName name="FDC_59_132" hidden="1">"#"</definedName>
    <definedName name="FDC_59_133" hidden="1">"#"</definedName>
    <definedName name="FDC_59_134" hidden="1">"#"</definedName>
    <definedName name="FDC_59_135" hidden="1">"#"</definedName>
    <definedName name="FDC_59_136" hidden="1">"#"</definedName>
    <definedName name="FDC_59_137" hidden="1">"#"</definedName>
    <definedName name="FDC_59_138" hidden="1">"#"</definedName>
    <definedName name="FDC_59_139" hidden="1">"#"</definedName>
    <definedName name="FDC_59_14" hidden="1">"#"</definedName>
    <definedName name="FDC_59_140" hidden="1">"#"</definedName>
    <definedName name="FDC_59_141" hidden="1">"#"</definedName>
    <definedName name="FDC_59_142" hidden="1">"#"</definedName>
    <definedName name="FDC_59_143" hidden="1">"#"</definedName>
    <definedName name="FDC_59_144" hidden="1">"#"</definedName>
    <definedName name="FDC_59_145" hidden="1">"#"</definedName>
    <definedName name="FDC_59_146" hidden="1">"#"</definedName>
    <definedName name="FDC_59_147" hidden="1">"#"</definedName>
    <definedName name="FDC_59_148" hidden="1">"#"</definedName>
    <definedName name="FDC_59_149" hidden="1">"#"</definedName>
    <definedName name="FDC_59_15" hidden="1">"#"</definedName>
    <definedName name="FDC_59_150" hidden="1">"#"</definedName>
    <definedName name="FDC_59_151" hidden="1">"#"</definedName>
    <definedName name="FDC_59_152" hidden="1">"#"</definedName>
    <definedName name="FDC_59_153" hidden="1">"#"</definedName>
    <definedName name="FDC_59_154" hidden="1">"#"</definedName>
    <definedName name="FDC_59_155" hidden="1">"#"</definedName>
    <definedName name="FDC_59_156" hidden="1">"#"</definedName>
    <definedName name="FDC_59_157" hidden="1">"#"</definedName>
    <definedName name="FDC_59_158" hidden="1">"#"</definedName>
    <definedName name="FDC_59_159" hidden="1">"#"</definedName>
    <definedName name="FDC_59_16" hidden="1">"#"</definedName>
    <definedName name="FDC_59_160" hidden="1">"#"</definedName>
    <definedName name="FDC_59_161" hidden="1">"#"</definedName>
    <definedName name="FDC_59_162" hidden="1">"#"</definedName>
    <definedName name="FDC_59_163" hidden="1">"#"</definedName>
    <definedName name="FDC_59_164" hidden="1">"#"</definedName>
    <definedName name="FDC_59_165" hidden="1">"#"</definedName>
    <definedName name="FDC_59_166" hidden="1">"#"</definedName>
    <definedName name="FDC_59_167" hidden="1">"#"</definedName>
    <definedName name="FDC_59_168" hidden="1">"#"</definedName>
    <definedName name="FDC_59_169" hidden="1">"#"</definedName>
    <definedName name="FDC_59_17" hidden="1">"#"</definedName>
    <definedName name="FDC_59_170" hidden="1">"#"</definedName>
    <definedName name="FDC_59_171" hidden="1">"#"</definedName>
    <definedName name="FDC_59_172" hidden="1">"#"</definedName>
    <definedName name="FDC_59_173" hidden="1">"#"</definedName>
    <definedName name="FDC_59_174" hidden="1">"#"</definedName>
    <definedName name="FDC_59_175" hidden="1">"#"</definedName>
    <definedName name="FDC_59_176" hidden="1">"#"</definedName>
    <definedName name="FDC_59_177" hidden="1">"#"</definedName>
    <definedName name="FDC_59_178" hidden="1">"#"</definedName>
    <definedName name="FDC_59_179" hidden="1">"#"</definedName>
    <definedName name="FDC_59_18" hidden="1">"#"</definedName>
    <definedName name="FDC_59_180" hidden="1">"#"</definedName>
    <definedName name="FDC_59_181" hidden="1">"#"</definedName>
    <definedName name="FDC_59_182" hidden="1">"#"</definedName>
    <definedName name="FDC_59_183" hidden="1">"#"</definedName>
    <definedName name="FDC_59_184" hidden="1">"#"</definedName>
    <definedName name="FDC_59_185" hidden="1">"#"</definedName>
    <definedName name="FDC_59_186" hidden="1">"#"</definedName>
    <definedName name="FDC_59_187" hidden="1">"#"</definedName>
    <definedName name="FDC_59_188" hidden="1">"#"</definedName>
    <definedName name="FDC_59_189" hidden="1">"#"</definedName>
    <definedName name="FDC_59_19" hidden="1">"#"</definedName>
    <definedName name="FDC_59_190" hidden="1">"#"</definedName>
    <definedName name="FDC_59_191" hidden="1">"#"</definedName>
    <definedName name="FDC_59_192" hidden="1">"#"</definedName>
    <definedName name="FDC_59_193" hidden="1">"#"</definedName>
    <definedName name="FDC_59_194" hidden="1">"#"</definedName>
    <definedName name="FDC_59_195" hidden="1">"#"</definedName>
    <definedName name="FDC_59_196" hidden="1">"#"</definedName>
    <definedName name="FDC_59_197" hidden="1">"#"</definedName>
    <definedName name="FDC_59_198" hidden="1">"#"</definedName>
    <definedName name="FDC_59_199" hidden="1">"#"</definedName>
    <definedName name="FDC_59_2" hidden="1">"#"</definedName>
    <definedName name="FDC_59_20" hidden="1">"#"</definedName>
    <definedName name="FDC_59_200" hidden="1">"#"</definedName>
    <definedName name="FDC_59_201" hidden="1">"#"</definedName>
    <definedName name="FDC_59_202" hidden="1">"#"</definedName>
    <definedName name="FDC_59_203" hidden="1">"#"</definedName>
    <definedName name="FDC_59_204" hidden="1">"#"</definedName>
    <definedName name="FDC_59_205" hidden="1">"#"</definedName>
    <definedName name="FDC_59_206" hidden="1">"#"</definedName>
    <definedName name="FDC_59_207" hidden="1">"#"</definedName>
    <definedName name="FDC_59_208" hidden="1">"#"</definedName>
    <definedName name="FDC_59_209" hidden="1">"#"</definedName>
    <definedName name="FDC_59_21" hidden="1">"#"</definedName>
    <definedName name="FDC_59_210" hidden="1">"#"</definedName>
    <definedName name="FDC_59_211" hidden="1">"#"</definedName>
    <definedName name="FDC_59_212" hidden="1">"#"</definedName>
    <definedName name="FDC_59_213" hidden="1">"#"</definedName>
    <definedName name="FDC_59_214" hidden="1">"#"</definedName>
    <definedName name="FDC_59_215" hidden="1">"#"</definedName>
    <definedName name="FDC_59_216" hidden="1">"#"</definedName>
    <definedName name="FDC_59_217" hidden="1">"#"</definedName>
    <definedName name="FDC_59_218" hidden="1">"#"</definedName>
    <definedName name="FDC_59_219" hidden="1">"#"</definedName>
    <definedName name="FDC_59_22" hidden="1">"#"</definedName>
    <definedName name="FDC_59_220" hidden="1">"#"</definedName>
    <definedName name="FDC_59_221" hidden="1">"#"</definedName>
    <definedName name="FDC_59_222" hidden="1">"#"</definedName>
    <definedName name="FDC_59_223" hidden="1">"#"</definedName>
    <definedName name="FDC_59_224" hidden="1">"#"</definedName>
    <definedName name="FDC_59_225" hidden="1">"#"</definedName>
    <definedName name="FDC_59_226" hidden="1">"#"</definedName>
    <definedName name="FDC_59_227" hidden="1">"#"</definedName>
    <definedName name="FDC_59_228" hidden="1">"#"</definedName>
    <definedName name="FDC_59_229" hidden="1">"#"</definedName>
    <definedName name="FDC_59_23" hidden="1">"#"</definedName>
    <definedName name="FDC_59_230" hidden="1">"#"</definedName>
    <definedName name="FDC_59_231" hidden="1">"#"</definedName>
    <definedName name="FDC_59_232" hidden="1">"#"</definedName>
    <definedName name="FDC_59_233" hidden="1">"#"</definedName>
    <definedName name="FDC_59_234" hidden="1">"#"</definedName>
    <definedName name="FDC_59_235" hidden="1">"#"</definedName>
    <definedName name="FDC_59_236" hidden="1">"#"</definedName>
    <definedName name="FDC_59_237" hidden="1">"#"</definedName>
    <definedName name="FDC_59_238" hidden="1">"#"</definedName>
    <definedName name="FDC_59_239" hidden="1">"#"</definedName>
    <definedName name="FDC_59_24" hidden="1">"#"</definedName>
    <definedName name="FDC_59_240" hidden="1">"#"</definedName>
    <definedName name="FDC_59_241" hidden="1">"#"</definedName>
    <definedName name="FDC_59_242" hidden="1">"#"</definedName>
    <definedName name="FDC_59_243" hidden="1">"#"</definedName>
    <definedName name="FDC_59_244" hidden="1">"#"</definedName>
    <definedName name="FDC_59_245" hidden="1">"#"</definedName>
    <definedName name="FDC_59_246" hidden="1">"#"</definedName>
    <definedName name="FDC_59_247" hidden="1">"#"</definedName>
    <definedName name="FDC_59_248" hidden="1">"#"</definedName>
    <definedName name="FDC_59_249" hidden="1">"#"</definedName>
    <definedName name="FDC_59_25" hidden="1">"#"</definedName>
    <definedName name="FDC_59_250" hidden="1">"#"</definedName>
    <definedName name="FDC_59_251" hidden="1">"#"</definedName>
    <definedName name="FDC_59_252" hidden="1">"#"</definedName>
    <definedName name="FDC_59_253" hidden="1">"#"</definedName>
    <definedName name="FDC_59_254" hidden="1">"#"</definedName>
    <definedName name="FDC_59_255" hidden="1">"#"</definedName>
    <definedName name="FDC_59_256" hidden="1">"#"</definedName>
    <definedName name="FDC_59_257" hidden="1">"#"</definedName>
    <definedName name="FDC_59_258" hidden="1">"#"</definedName>
    <definedName name="FDC_59_259" hidden="1">"#"</definedName>
    <definedName name="FDC_59_26" hidden="1">"#"</definedName>
    <definedName name="FDC_59_260" hidden="1">"#"</definedName>
    <definedName name="FDC_59_261" hidden="1">"#"</definedName>
    <definedName name="FDC_59_27" hidden="1">"#"</definedName>
    <definedName name="FDC_59_28" hidden="1">"#"</definedName>
    <definedName name="FDC_59_29" hidden="1">"#"</definedName>
    <definedName name="FDC_59_3" hidden="1">"#"</definedName>
    <definedName name="FDC_59_30" hidden="1">"#"</definedName>
    <definedName name="FDC_59_31" hidden="1">"#"</definedName>
    <definedName name="FDC_59_32" hidden="1">"#"</definedName>
    <definedName name="FDC_59_33" hidden="1">"#"</definedName>
    <definedName name="FDC_59_34" hidden="1">"#"</definedName>
    <definedName name="FDC_59_35" hidden="1">"#"</definedName>
    <definedName name="FDC_59_36" hidden="1">"#"</definedName>
    <definedName name="FDC_59_37" hidden="1">"#"</definedName>
    <definedName name="FDC_59_38" hidden="1">"#"</definedName>
    <definedName name="FDC_59_39" hidden="1">"#"</definedName>
    <definedName name="FDC_59_4" hidden="1">"#"</definedName>
    <definedName name="FDC_59_40" hidden="1">"#"</definedName>
    <definedName name="FDC_59_41" hidden="1">"#"</definedName>
    <definedName name="FDC_59_42" hidden="1">"#"</definedName>
    <definedName name="FDC_59_43" hidden="1">"#"</definedName>
    <definedName name="FDC_59_44" hidden="1">"#"</definedName>
    <definedName name="FDC_59_45" hidden="1">"#"</definedName>
    <definedName name="FDC_59_46" hidden="1">"#"</definedName>
    <definedName name="FDC_59_47" hidden="1">"#"</definedName>
    <definedName name="FDC_59_48" hidden="1">"#"</definedName>
    <definedName name="FDC_59_49" hidden="1">"#"</definedName>
    <definedName name="FDC_59_5" hidden="1">"#"</definedName>
    <definedName name="FDC_59_50" hidden="1">"#"</definedName>
    <definedName name="FDC_59_51" hidden="1">"#"</definedName>
    <definedName name="FDC_59_52" hidden="1">"#"</definedName>
    <definedName name="FDC_59_53" hidden="1">"#"</definedName>
    <definedName name="FDC_59_54" hidden="1">"#"</definedName>
    <definedName name="FDC_59_55" hidden="1">"#"</definedName>
    <definedName name="FDC_59_56" hidden="1">"#"</definedName>
    <definedName name="FDC_59_57" hidden="1">"#"</definedName>
    <definedName name="FDC_59_58" hidden="1">"#"</definedName>
    <definedName name="FDC_59_59" hidden="1">"#"</definedName>
    <definedName name="FDC_59_6" hidden="1">"#"</definedName>
    <definedName name="FDC_59_60" hidden="1">"#"</definedName>
    <definedName name="FDC_59_61" hidden="1">"#"</definedName>
    <definedName name="FDC_59_62" hidden="1">"#"</definedName>
    <definedName name="FDC_59_63" hidden="1">"#"</definedName>
    <definedName name="FDC_59_64" hidden="1">"#"</definedName>
    <definedName name="FDC_59_65" hidden="1">"#"</definedName>
    <definedName name="FDC_59_66" hidden="1">"#"</definedName>
    <definedName name="FDC_59_67" hidden="1">"#"</definedName>
    <definedName name="FDC_59_68" hidden="1">"#"</definedName>
    <definedName name="FDC_59_69" hidden="1">"#"</definedName>
    <definedName name="FDC_59_7" hidden="1">"#"</definedName>
    <definedName name="FDC_59_70" hidden="1">"#"</definedName>
    <definedName name="FDC_59_71" hidden="1">"#"</definedName>
    <definedName name="FDC_59_72" hidden="1">"#"</definedName>
    <definedName name="FDC_59_73" hidden="1">"#"</definedName>
    <definedName name="FDC_59_74" hidden="1">"#"</definedName>
    <definedName name="FDC_59_75" hidden="1">"#"</definedName>
    <definedName name="FDC_59_76" hidden="1">"#"</definedName>
    <definedName name="FDC_59_77" hidden="1">"#"</definedName>
    <definedName name="FDC_59_78" hidden="1">"#"</definedName>
    <definedName name="FDC_59_79" hidden="1">"#"</definedName>
    <definedName name="FDC_59_8" hidden="1">"#"</definedName>
    <definedName name="FDC_59_80" hidden="1">"#"</definedName>
    <definedName name="FDC_59_81" hidden="1">"#"</definedName>
    <definedName name="FDC_59_82" hidden="1">"#"</definedName>
    <definedName name="FDC_59_83" hidden="1">"#"</definedName>
    <definedName name="FDC_59_84" hidden="1">"#"</definedName>
    <definedName name="FDC_59_85" hidden="1">"#"</definedName>
    <definedName name="FDC_59_86" hidden="1">"#"</definedName>
    <definedName name="FDC_59_87" hidden="1">"#"</definedName>
    <definedName name="FDC_59_88" hidden="1">"#"</definedName>
    <definedName name="FDC_59_89" hidden="1">"#"</definedName>
    <definedName name="FDC_59_9" hidden="1">"#"</definedName>
    <definedName name="FDC_59_90" hidden="1">"#"</definedName>
    <definedName name="FDC_59_91" hidden="1">"#"</definedName>
    <definedName name="FDC_59_92" hidden="1">"#"</definedName>
    <definedName name="FDC_59_93" hidden="1">"#"</definedName>
    <definedName name="FDC_59_94" hidden="1">"#"</definedName>
    <definedName name="FDC_59_95" hidden="1">"#"</definedName>
    <definedName name="FDC_59_96" hidden="1">"#"</definedName>
    <definedName name="FDC_59_97" hidden="1">"#"</definedName>
    <definedName name="FDC_59_98" hidden="1">"#"</definedName>
    <definedName name="FDC_59_99" hidden="1">"#"</definedName>
    <definedName name="FDC_6_0" hidden="1">"#"</definedName>
    <definedName name="FDC_6_1" hidden="1">"#"</definedName>
    <definedName name="FDC_6_2" hidden="1">"#"</definedName>
    <definedName name="FDC_6_3" hidden="1">"#"</definedName>
    <definedName name="FDC_60_0" hidden="1">"#"</definedName>
    <definedName name="FDC_60_1" hidden="1">"#"</definedName>
    <definedName name="FDC_60_10" hidden="1">"#"</definedName>
    <definedName name="FDC_60_100" hidden="1">"#"</definedName>
    <definedName name="FDC_60_101" hidden="1">"#"</definedName>
    <definedName name="FDC_60_102" hidden="1">"#"</definedName>
    <definedName name="FDC_60_103" hidden="1">"#"</definedName>
    <definedName name="FDC_60_104" hidden="1">"#"</definedName>
    <definedName name="FDC_60_105" hidden="1">"#"</definedName>
    <definedName name="FDC_60_106" hidden="1">"#"</definedName>
    <definedName name="FDC_60_107" hidden="1">"#"</definedName>
    <definedName name="FDC_60_108" hidden="1">"#"</definedName>
    <definedName name="FDC_60_109" hidden="1">"#"</definedName>
    <definedName name="FDC_60_11" hidden="1">"#"</definedName>
    <definedName name="FDC_60_110" hidden="1">"#"</definedName>
    <definedName name="FDC_60_111" hidden="1">"#"</definedName>
    <definedName name="FDC_60_112" hidden="1">"#"</definedName>
    <definedName name="FDC_60_113" hidden="1">"#"</definedName>
    <definedName name="FDC_60_114" hidden="1">"#"</definedName>
    <definedName name="FDC_60_115" hidden="1">"#"</definedName>
    <definedName name="FDC_60_116" hidden="1">"#"</definedName>
    <definedName name="FDC_60_117" hidden="1">"#"</definedName>
    <definedName name="FDC_60_118" hidden="1">"#"</definedName>
    <definedName name="FDC_60_119" hidden="1">"#"</definedName>
    <definedName name="FDC_60_12" hidden="1">"#"</definedName>
    <definedName name="FDC_60_120" hidden="1">"#"</definedName>
    <definedName name="FDC_60_121" hidden="1">"#"</definedName>
    <definedName name="FDC_60_122" hidden="1">"#"</definedName>
    <definedName name="FDC_60_123" hidden="1">"#"</definedName>
    <definedName name="FDC_60_124" hidden="1">"#"</definedName>
    <definedName name="FDC_60_125" hidden="1">"#"</definedName>
    <definedName name="FDC_60_126" hidden="1">"#"</definedName>
    <definedName name="FDC_60_127" hidden="1">"#"</definedName>
    <definedName name="FDC_60_128" hidden="1">"#"</definedName>
    <definedName name="FDC_60_129" hidden="1">"#"</definedName>
    <definedName name="FDC_60_13" hidden="1">"#"</definedName>
    <definedName name="FDC_60_130" hidden="1">"#"</definedName>
    <definedName name="FDC_60_131" hidden="1">"#"</definedName>
    <definedName name="FDC_60_132" hidden="1">"#"</definedName>
    <definedName name="FDC_60_133" hidden="1">"#"</definedName>
    <definedName name="FDC_60_134" hidden="1">"#"</definedName>
    <definedName name="FDC_60_135" hidden="1">"#"</definedName>
    <definedName name="FDC_60_136" hidden="1">"#"</definedName>
    <definedName name="FDC_60_137" hidden="1">"#"</definedName>
    <definedName name="FDC_60_138" hidden="1">"#"</definedName>
    <definedName name="FDC_60_139" hidden="1">"#"</definedName>
    <definedName name="FDC_60_14" hidden="1">"#"</definedName>
    <definedName name="FDC_60_140" hidden="1">"#"</definedName>
    <definedName name="FDC_60_141" hidden="1">"#"</definedName>
    <definedName name="FDC_60_142" hidden="1">"#"</definedName>
    <definedName name="FDC_60_143" hidden="1">"#"</definedName>
    <definedName name="FDC_60_144" hidden="1">"#"</definedName>
    <definedName name="FDC_60_145" hidden="1">"#"</definedName>
    <definedName name="FDC_60_146" hidden="1">"#"</definedName>
    <definedName name="FDC_60_147" hidden="1">"#"</definedName>
    <definedName name="FDC_60_148" hidden="1">"#"</definedName>
    <definedName name="FDC_60_149" hidden="1">"#"</definedName>
    <definedName name="FDC_60_15" hidden="1">"#"</definedName>
    <definedName name="FDC_60_150" hidden="1">"#"</definedName>
    <definedName name="FDC_60_151" hidden="1">"#"</definedName>
    <definedName name="FDC_60_152" hidden="1">"#"</definedName>
    <definedName name="FDC_60_153" hidden="1">"#"</definedName>
    <definedName name="FDC_60_154" hidden="1">"#"</definedName>
    <definedName name="FDC_60_155" hidden="1">"#"</definedName>
    <definedName name="FDC_60_156" hidden="1">"#"</definedName>
    <definedName name="FDC_60_157" hidden="1">"#"</definedName>
    <definedName name="FDC_60_158" hidden="1">"#"</definedName>
    <definedName name="FDC_60_159" hidden="1">"#"</definedName>
    <definedName name="FDC_60_16" hidden="1">"#"</definedName>
    <definedName name="FDC_60_160" hidden="1">"#"</definedName>
    <definedName name="FDC_60_161" hidden="1">"#"</definedName>
    <definedName name="FDC_60_162" hidden="1">"#"</definedName>
    <definedName name="FDC_60_163" hidden="1">"#"</definedName>
    <definedName name="FDC_60_164" hidden="1">"#"</definedName>
    <definedName name="FDC_60_165" hidden="1">"#"</definedName>
    <definedName name="FDC_60_166" hidden="1">"#"</definedName>
    <definedName name="FDC_60_167" hidden="1">"#"</definedName>
    <definedName name="FDC_60_168" hidden="1">"#"</definedName>
    <definedName name="FDC_60_169" hidden="1">"#"</definedName>
    <definedName name="FDC_60_17" hidden="1">"#"</definedName>
    <definedName name="FDC_60_170" hidden="1">"#"</definedName>
    <definedName name="FDC_60_171" hidden="1">"#"</definedName>
    <definedName name="FDC_60_172" hidden="1">"#"</definedName>
    <definedName name="FDC_60_173" hidden="1">"#"</definedName>
    <definedName name="FDC_60_174" hidden="1">"#"</definedName>
    <definedName name="FDC_60_175" hidden="1">"#"</definedName>
    <definedName name="FDC_60_176" hidden="1">"#"</definedName>
    <definedName name="FDC_60_177" hidden="1">"#"</definedName>
    <definedName name="FDC_60_178" hidden="1">"#"</definedName>
    <definedName name="FDC_60_179" hidden="1">"#"</definedName>
    <definedName name="FDC_60_18" hidden="1">"#"</definedName>
    <definedName name="FDC_60_180" hidden="1">"#"</definedName>
    <definedName name="FDC_60_181" hidden="1">"#"</definedName>
    <definedName name="FDC_60_182" hidden="1">"#"</definedName>
    <definedName name="FDC_60_183" hidden="1">"#"</definedName>
    <definedName name="FDC_60_184" hidden="1">"#"</definedName>
    <definedName name="FDC_60_185" hidden="1">"#"</definedName>
    <definedName name="FDC_60_186" hidden="1">"#"</definedName>
    <definedName name="FDC_60_187" hidden="1">"#"</definedName>
    <definedName name="FDC_60_188" hidden="1">"#"</definedName>
    <definedName name="FDC_60_189" hidden="1">"#"</definedName>
    <definedName name="FDC_60_19" hidden="1">"#"</definedName>
    <definedName name="FDC_60_190" hidden="1">"#"</definedName>
    <definedName name="FDC_60_191" hidden="1">"#"</definedName>
    <definedName name="FDC_60_192" hidden="1">"#"</definedName>
    <definedName name="FDC_60_193" hidden="1">"#"</definedName>
    <definedName name="FDC_60_194" hidden="1">"#"</definedName>
    <definedName name="FDC_60_195" hidden="1">"#"</definedName>
    <definedName name="FDC_60_196" hidden="1">"#"</definedName>
    <definedName name="FDC_60_197" hidden="1">"#"</definedName>
    <definedName name="FDC_60_198" hidden="1">"#"</definedName>
    <definedName name="FDC_60_199" hidden="1">"#"</definedName>
    <definedName name="FDC_60_2" hidden="1">"#"</definedName>
    <definedName name="FDC_60_20" hidden="1">"#"</definedName>
    <definedName name="FDC_60_200" hidden="1">"#"</definedName>
    <definedName name="FDC_60_201" hidden="1">"#"</definedName>
    <definedName name="FDC_60_202" hidden="1">"#"</definedName>
    <definedName name="FDC_60_203" hidden="1">"#"</definedName>
    <definedName name="FDC_60_204" hidden="1">"#"</definedName>
    <definedName name="FDC_60_205" hidden="1">"#"</definedName>
    <definedName name="FDC_60_206" hidden="1">"#"</definedName>
    <definedName name="FDC_60_207" hidden="1">"#"</definedName>
    <definedName name="FDC_60_208" hidden="1">"#"</definedName>
    <definedName name="FDC_60_209" hidden="1">"#"</definedName>
    <definedName name="FDC_60_21" hidden="1">"#"</definedName>
    <definedName name="FDC_60_210" hidden="1">"#"</definedName>
    <definedName name="FDC_60_211" hidden="1">"#"</definedName>
    <definedName name="FDC_60_212" hidden="1">"#"</definedName>
    <definedName name="FDC_60_213" hidden="1">"#"</definedName>
    <definedName name="FDC_60_214" hidden="1">"#"</definedName>
    <definedName name="FDC_60_215" hidden="1">"#"</definedName>
    <definedName name="FDC_60_216" hidden="1">"#"</definedName>
    <definedName name="FDC_60_217" hidden="1">"#"</definedName>
    <definedName name="FDC_60_218" hidden="1">"#"</definedName>
    <definedName name="FDC_60_219" hidden="1">"#"</definedName>
    <definedName name="FDC_60_22" hidden="1">"#"</definedName>
    <definedName name="FDC_60_220" hidden="1">"#"</definedName>
    <definedName name="FDC_60_221" hidden="1">"#"</definedName>
    <definedName name="FDC_60_222" hidden="1">"#"</definedName>
    <definedName name="FDC_60_223" hidden="1">"#"</definedName>
    <definedName name="FDC_60_224" hidden="1">"#"</definedName>
    <definedName name="FDC_60_225" hidden="1">"#"</definedName>
    <definedName name="FDC_60_226" hidden="1">"#"</definedName>
    <definedName name="FDC_60_227" hidden="1">"#"</definedName>
    <definedName name="FDC_60_228" hidden="1">"#"</definedName>
    <definedName name="FDC_60_229" hidden="1">"#"</definedName>
    <definedName name="FDC_60_23" hidden="1">"#"</definedName>
    <definedName name="FDC_60_230" hidden="1">"#"</definedName>
    <definedName name="FDC_60_231" hidden="1">"#"</definedName>
    <definedName name="FDC_60_232" hidden="1">"#"</definedName>
    <definedName name="FDC_60_233" hidden="1">"#"</definedName>
    <definedName name="FDC_60_234" hidden="1">"#"</definedName>
    <definedName name="FDC_60_235" hidden="1">"#"</definedName>
    <definedName name="FDC_60_236" hidden="1">"#"</definedName>
    <definedName name="FDC_60_237" hidden="1">"#"</definedName>
    <definedName name="FDC_60_238" hidden="1">"#"</definedName>
    <definedName name="FDC_60_239" hidden="1">"#"</definedName>
    <definedName name="FDC_60_24" hidden="1">"#"</definedName>
    <definedName name="FDC_60_240" hidden="1">"#"</definedName>
    <definedName name="FDC_60_241" hidden="1">"#"</definedName>
    <definedName name="FDC_60_242" hidden="1">"#"</definedName>
    <definedName name="FDC_60_243" hidden="1">"#"</definedName>
    <definedName name="FDC_60_244" hidden="1">"#"</definedName>
    <definedName name="FDC_60_245" hidden="1">"#"</definedName>
    <definedName name="FDC_60_246" hidden="1">"#"</definedName>
    <definedName name="FDC_60_247" hidden="1">"#"</definedName>
    <definedName name="FDC_60_248" hidden="1">"#"</definedName>
    <definedName name="FDC_60_249" hidden="1">"#"</definedName>
    <definedName name="FDC_60_25" hidden="1">"#"</definedName>
    <definedName name="FDC_60_250" hidden="1">"#"</definedName>
    <definedName name="FDC_60_251" hidden="1">"#"</definedName>
    <definedName name="FDC_60_252" hidden="1">"#"</definedName>
    <definedName name="FDC_60_253" hidden="1">"#"</definedName>
    <definedName name="FDC_60_254" hidden="1">"#"</definedName>
    <definedName name="FDC_60_255" hidden="1">"#"</definedName>
    <definedName name="FDC_60_256" hidden="1">"#"</definedName>
    <definedName name="FDC_60_257" hidden="1">"#"</definedName>
    <definedName name="FDC_60_258" hidden="1">"#"</definedName>
    <definedName name="FDC_60_259" hidden="1">"#"</definedName>
    <definedName name="FDC_60_26" hidden="1">"#"</definedName>
    <definedName name="FDC_60_260" hidden="1">"#"</definedName>
    <definedName name="FDC_60_261" hidden="1">"#"</definedName>
    <definedName name="FDC_60_27" hidden="1">"#"</definedName>
    <definedName name="FDC_60_28" hidden="1">"#"</definedName>
    <definedName name="FDC_60_29" hidden="1">"#"</definedName>
    <definedName name="FDC_60_3" hidden="1">"#"</definedName>
    <definedName name="FDC_60_30" hidden="1">"#"</definedName>
    <definedName name="FDC_60_31" hidden="1">"#"</definedName>
    <definedName name="FDC_60_32" hidden="1">"#"</definedName>
    <definedName name="FDC_60_33" hidden="1">"#"</definedName>
    <definedName name="FDC_60_34" hidden="1">"#"</definedName>
    <definedName name="FDC_60_35" hidden="1">"#"</definedName>
    <definedName name="FDC_60_36" hidden="1">"#"</definedName>
    <definedName name="FDC_60_37" hidden="1">"#"</definedName>
    <definedName name="FDC_60_38" hidden="1">"#"</definedName>
    <definedName name="FDC_60_39" hidden="1">"#"</definedName>
    <definedName name="FDC_60_4" hidden="1">"#"</definedName>
    <definedName name="FDC_60_40" hidden="1">"#"</definedName>
    <definedName name="FDC_60_41" hidden="1">"#"</definedName>
    <definedName name="FDC_60_42" hidden="1">"#"</definedName>
    <definedName name="FDC_60_43" hidden="1">"#"</definedName>
    <definedName name="FDC_60_44" hidden="1">"#"</definedName>
    <definedName name="FDC_60_45" hidden="1">"#"</definedName>
    <definedName name="FDC_60_46" hidden="1">"#"</definedName>
    <definedName name="FDC_60_47" hidden="1">"#"</definedName>
    <definedName name="FDC_60_48" hidden="1">"#"</definedName>
    <definedName name="FDC_60_49" hidden="1">"#"</definedName>
    <definedName name="FDC_60_5" hidden="1">"#"</definedName>
    <definedName name="FDC_60_50" hidden="1">"#"</definedName>
    <definedName name="FDC_60_51" hidden="1">"#"</definedName>
    <definedName name="FDC_60_52" hidden="1">"#"</definedName>
    <definedName name="FDC_60_53" hidden="1">"#"</definedName>
    <definedName name="FDC_60_54" hidden="1">"#"</definedName>
    <definedName name="FDC_60_55" hidden="1">"#"</definedName>
    <definedName name="FDC_60_56" hidden="1">"#"</definedName>
    <definedName name="FDC_60_57" hidden="1">"#"</definedName>
    <definedName name="FDC_60_58" hidden="1">"#"</definedName>
    <definedName name="FDC_60_59" hidden="1">"#"</definedName>
    <definedName name="FDC_60_6" hidden="1">"#"</definedName>
    <definedName name="FDC_60_60" hidden="1">"#"</definedName>
    <definedName name="FDC_60_61" hidden="1">"#"</definedName>
    <definedName name="FDC_60_62" hidden="1">"#"</definedName>
    <definedName name="FDC_60_63" hidden="1">"#"</definedName>
    <definedName name="FDC_60_64" hidden="1">"#"</definedName>
    <definedName name="FDC_60_65" hidden="1">"#"</definedName>
    <definedName name="FDC_60_66" hidden="1">"#"</definedName>
    <definedName name="FDC_60_67" hidden="1">"#"</definedName>
    <definedName name="FDC_60_68" hidden="1">"#"</definedName>
    <definedName name="FDC_60_69" hidden="1">"#"</definedName>
    <definedName name="FDC_60_7" hidden="1">"#"</definedName>
    <definedName name="FDC_60_70" hidden="1">"#"</definedName>
    <definedName name="FDC_60_71" hidden="1">"#"</definedName>
    <definedName name="FDC_60_72" hidden="1">"#"</definedName>
    <definedName name="FDC_60_73" hidden="1">"#"</definedName>
    <definedName name="FDC_60_74" hidden="1">"#"</definedName>
    <definedName name="FDC_60_75" hidden="1">"#"</definedName>
    <definedName name="FDC_60_76" hidden="1">"#"</definedName>
    <definedName name="FDC_60_77" hidden="1">"#"</definedName>
    <definedName name="FDC_60_78" hidden="1">"#"</definedName>
    <definedName name="FDC_60_79" hidden="1">"#"</definedName>
    <definedName name="FDC_60_8" hidden="1">"#"</definedName>
    <definedName name="FDC_60_80" hidden="1">"#"</definedName>
    <definedName name="FDC_60_81" hidden="1">"#"</definedName>
    <definedName name="FDC_60_82" hidden="1">"#"</definedName>
    <definedName name="FDC_60_83" hidden="1">"#"</definedName>
    <definedName name="FDC_60_84" hidden="1">"#"</definedName>
    <definedName name="FDC_60_85" hidden="1">"#"</definedName>
    <definedName name="FDC_60_86" hidden="1">"#"</definedName>
    <definedName name="FDC_60_87" hidden="1">"#"</definedName>
    <definedName name="FDC_60_88" hidden="1">"#"</definedName>
    <definedName name="FDC_60_89" hidden="1">"#"</definedName>
    <definedName name="FDC_60_9" hidden="1">"#"</definedName>
    <definedName name="FDC_60_90" hidden="1">"#"</definedName>
    <definedName name="FDC_60_91" hidden="1">"#"</definedName>
    <definedName name="FDC_60_92" hidden="1">"#"</definedName>
    <definedName name="FDC_60_93" hidden="1">"#"</definedName>
    <definedName name="FDC_60_94" hidden="1">"#"</definedName>
    <definedName name="FDC_60_95" hidden="1">"#"</definedName>
    <definedName name="FDC_60_96" hidden="1">"#"</definedName>
    <definedName name="FDC_60_97" hidden="1">"#"</definedName>
    <definedName name="FDC_60_98" hidden="1">"#"</definedName>
    <definedName name="FDC_60_99" hidden="1">"#"</definedName>
    <definedName name="FDC_61_0" hidden="1">"#"</definedName>
    <definedName name="FDC_62_0" hidden="1">"#"</definedName>
    <definedName name="FDC_62_1" hidden="1">"#"</definedName>
    <definedName name="FDC_62_10" hidden="1">"#"</definedName>
    <definedName name="FDC_62_100" hidden="1">"#"</definedName>
    <definedName name="FDC_62_101" hidden="1">"#"</definedName>
    <definedName name="FDC_62_102" hidden="1">"#"</definedName>
    <definedName name="FDC_62_103" hidden="1">"#"</definedName>
    <definedName name="FDC_62_104" hidden="1">"#"</definedName>
    <definedName name="FDC_62_105" hidden="1">"#"</definedName>
    <definedName name="FDC_62_106" hidden="1">"#"</definedName>
    <definedName name="FDC_62_107" hidden="1">"#"</definedName>
    <definedName name="FDC_62_108" hidden="1">"#"</definedName>
    <definedName name="FDC_62_109" hidden="1">"#"</definedName>
    <definedName name="FDC_62_11" hidden="1">"#"</definedName>
    <definedName name="FDC_62_110" hidden="1">"#"</definedName>
    <definedName name="FDC_62_111" hidden="1">"#"</definedName>
    <definedName name="FDC_62_112" hidden="1">"#"</definedName>
    <definedName name="FDC_62_113" hidden="1">"#"</definedName>
    <definedName name="FDC_62_114" hidden="1">"#"</definedName>
    <definedName name="FDC_62_115" hidden="1">"#"</definedName>
    <definedName name="FDC_62_116" hidden="1">"#"</definedName>
    <definedName name="FDC_62_117" hidden="1">"#"</definedName>
    <definedName name="FDC_62_118" hidden="1">"#"</definedName>
    <definedName name="FDC_62_119" hidden="1">"#"</definedName>
    <definedName name="FDC_62_12" hidden="1">"#"</definedName>
    <definedName name="FDC_62_120" hidden="1">"#"</definedName>
    <definedName name="FDC_62_121" hidden="1">"#"</definedName>
    <definedName name="FDC_62_122" hidden="1">"#"</definedName>
    <definedName name="FDC_62_123" hidden="1">"#"</definedName>
    <definedName name="FDC_62_124" hidden="1">"#"</definedName>
    <definedName name="FDC_62_125" hidden="1">"#"</definedName>
    <definedName name="FDC_62_126" hidden="1">"#"</definedName>
    <definedName name="FDC_62_127" hidden="1">"#"</definedName>
    <definedName name="FDC_62_128" hidden="1">"#"</definedName>
    <definedName name="FDC_62_129" hidden="1">"#"</definedName>
    <definedName name="FDC_62_13" hidden="1">"#"</definedName>
    <definedName name="FDC_62_130" hidden="1">"#"</definedName>
    <definedName name="FDC_62_131" hidden="1">"#"</definedName>
    <definedName name="FDC_62_132" hidden="1">"#"</definedName>
    <definedName name="FDC_62_133" hidden="1">"#"</definedName>
    <definedName name="FDC_62_134" hidden="1">"#"</definedName>
    <definedName name="FDC_62_135" hidden="1">"#"</definedName>
    <definedName name="FDC_62_136" hidden="1">"#"</definedName>
    <definedName name="FDC_62_137" hidden="1">"#"</definedName>
    <definedName name="FDC_62_138" hidden="1">"#"</definedName>
    <definedName name="FDC_62_139" hidden="1">"#"</definedName>
    <definedName name="FDC_62_14" hidden="1">"#"</definedName>
    <definedName name="FDC_62_140" hidden="1">"#"</definedName>
    <definedName name="FDC_62_141" hidden="1">"#"</definedName>
    <definedName name="FDC_62_142" hidden="1">"#"</definedName>
    <definedName name="FDC_62_143" hidden="1">"#"</definedName>
    <definedName name="FDC_62_144" hidden="1">"#"</definedName>
    <definedName name="FDC_62_145" hidden="1">"#"</definedName>
    <definedName name="FDC_62_146" hidden="1">"#"</definedName>
    <definedName name="FDC_62_147" hidden="1">"#"</definedName>
    <definedName name="FDC_62_148" hidden="1">"#"</definedName>
    <definedName name="FDC_62_149" hidden="1">"#"</definedName>
    <definedName name="FDC_62_15" hidden="1">"#"</definedName>
    <definedName name="FDC_62_150" hidden="1">"#"</definedName>
    <definedName name="FDC_62_151" hidden="1">"#"</definedName>
    <definedName name="FDC_62_152" hidden="1">"#"</definedName>
    <definedName name="FDC_62_153" hidden="1">"#"</definedName>
    <definedName name="FDC_62_154" hidden="1">"#"</definedName>
    <definedName name="FDC_62_155" hidden="1">"#"</definedName>
    <definedName name="FDC_62_156" hidden="1">"#"</definedName>
    <definedName name="FDC_62_157" hidden="1">"#"</definedName>
    <definedName name="FDC_62_158" hidden="1">"#"</definedName>
    <definedName name="FDC_62_159" hidden="1">"#"</definedName>
    <definedName name="FDC_62_16" hidden="1">"#"</definedName>
    <definedName name="FDC_62_160" hidden="1">"#"</definedName>
    <definedName name="FDC_62_161" hidden="1">"#"</definedName>
    <definedName name="FDC_62_162" hidden="1">"#"</definedName>
    <definedName name="FDC_62_163" hidden="1">"#"</definedName>
    <definedName name="FDC_62_164" hidden="1">"#"</definedName>
    <definedName name="FDC_62_165" hidden="1">"#"</definedName>
    <definedName name="FDC_62_166" hidden="1">"#"</definedName>
    <definedName name="FDC_62_167" hidden="1">"#"</definedName>
    <definedName name="FDC_62_168" hidden="1">"#"</definedName>
    <definedName name="FDC_62_169" hidden="1">"#"</definedName>
    <definedName name="FDC_62_17" hidden="1">"#"</definedName>
    <definedName name="FDC_62_170" hidden="1">"#"</definedName>
    <definedName name="FDC_62_171" hidden="1">"#"</definedName>
    <definedName name="FDC_62_172" hidden="1">"#"</definedName>
    <definedName name="FDC_62_173" hidden="1">"#"</definedName>
    <definedName name="FDC_62_174" hidden="1">"#"</definedName>
    <definedName name="FDC_62_175" hidden="1">"#"</definedName>
    <definedName name="FDC_62_176" hidden="1">"#"</definedName>
    <definedName name="FDC_62_177" hidden="1">"#"</definedName>
    <definedName name="FDC_62_178" hidden="1">"#"</definedName>
    <definedName name="FDC_62_179" hidden="1">"#"</definedName>
    <definedName name="FDC_62_18" hidden="1">"#"</definedName>
    <definedName name="FDC_62_180" hidden="1">"#"</definedName>
    <definedName name="FDC_62_181" hidden="1">"#"</definedName>
    <definedName name="FDC_62_182" hidden="1">"#"</definedName>
    <definedName name="FDC_62_183" hidden="1">"#"</definedName>
    <definedName name="FDC_62_184" hidden="1">"#"</definedName>
    <definedName name="FDC_62_185" hidden="1">"#"</definedName>
    <definedName name="FDC_62_186" hidden="1">"#"</definedName>
    <definedName name="FDC_62_187" hidden="1">"#"</definedName>
    <definedName name="FDC_62_188" hidden="1">"#"</definedName>
    <definedName name="FDC_62_189" hidden="1">"#"</definedName>
    <definedName name="FDC_62_19" hidden="1">"#"</definedName>
    <definedName name="FDC_62_190" hidden="1">"#"</definedName>
    <definedName name="FDC_62_191" hidden="1">"#"</definedName>
    <definedName name="FDC_62_192" hidden="1">"#"</definedName>
    <definedName name="FDC_62_193" hidden="1">"#"</definedName>
    <definedName name="FDC_62_194" hidden="1">"#"</definedName>
    <definedName name="FDC_62_195" hidden="1">"#"</definedName>
    <definedName name="FDC_62_196" hidden="1">"#"</definedName>
    <definedName name="FDC_62_197" hidden="1">"#"</definedName>
    <definedName name="FDC_62_198" hidden="1">"#"</definedName>
    <definedName name="FDC_62_199" hidden="1">"#"</definedName>
    <definedName name="FDC_62_2" hidden="1">"#"</definedName>
    <definedName name="FDC_62_20" hidden="1">"#"</definedName>
    <definedName name="FDC_62_200" hidden="1">"#"</definedName>
    <definedName name="FDC_62_201" hidden="1">"#"</definedName>
    <definedName name="FDC_62_202" hidden="1">"#"</definedName>
    <definedName name="FDC_62_203" hidden="1">"#"</definedName>
    <definedName name="FDC_62_204" hidden="1">"#"</definedName>
    <definedName name="FDC_62_205" hidden="1">"#"</definedName>
    <definedName name="FDC_62_206" hidden="1">"#"</definedName>
    <definedName name="FDC_62_207" hidden="1">"#"</definedName>
    <definedName name="FDC_62_208" hidden="1">"#"</definedName>
    <definedName name="FDC_62_209" hidden="1">"#"</definedName>
    <definedName name="FDC_62_21" hidden="1">"#"</definedName>
    <definedName name="FDC_62_210" hidden="1">"#"</definedName>
    <definedName name="FDC_62_211" hidden="1">"#"</definedName>
    <definedName name="FDC_62_212" hidden="1">"#"</definedName>
    <definedName name="FDC_62_213" hidden="1">"#"</definedName>
    <definedName name="FDC_62_214" hidden="1">"#"</definedName>
    <definedName name="FDC_62_215" hidden="1">"#"</definedName>
    <definedName name="FDC_62_216" hidden="1">"#"</definedName>
    <definedName name="FDC_62_217" hidden="1">"#"</definedName>
    <definedName name="FDC_62_218" hidden="1">"#"</definedName>
    <definedName name="FDC_62_219" hidden="1">"#"</definedName>
    <definedName name="FDC_62_22" hidden="1">"#"</definedName>
    <definedName name="FDC_62_220" hidden="1">"#"</definedName>
    <definedName name="FDC_62_221" hidden="1">"#"</definedName>
    <definedName name="FDC_62_222" hidden="1">"#"</definedName>
    <definedName name="FDC_62_223" hidden="1">"#"</definedName>
    <definedName name="FDC_62_224" hidden="1">"#"</definedName>
    <definedName name="FDC_62_225" hidden="1">"#"</definedName>
    <definedName name="FDC_62_226" hidden="1">"#"</definedName>
    <definedName name="FDC_62_227" hidden="1">"#"</definedName>
    <definedName name="FDC_62_228" hidden="1">"#"</definedName>
    <definedName name="FDC_62_229" hidden="1">"#"</definedName>
    <definedName name="FDC_62_23" hidden="1">"#"</definedName>
    <definedName name="FDC_62_230" hidden="1">"#"</definedName>
    <definedName name="FDC_62_231" hidden="1">"#"</definedName>
    <definedName name="FDC_62_232" hidden="1">"#"</definedName>
    <definedName name="FDC_62_233" hidden="1">"#"</definedName>
    <definedName name="FDC_62_234" hidden="1">"#"</definedName>
    <definedName name="FDC_62_235" hidden="1">"#"</definedName>
    <definedName name="FDC_62_236" hidden="1">"#"</definedName>
    <definedName name="FDC_62_237" hidden="1">"#"</definedName>
    <definedName name="FDC_62_238" hidden="1">"#"</definedName>
    <definedName name="FDC_62_239" hidden="1">"#"</definedName>
    <definedName name="FDC_62_24" hidden="1">"#"</definedName>
    <definedName name="FDC_62_240" hidden="1">"#"</definedName>
    <definedName name="FDC_62_241" hidden="1">"#"</definedName>
    <definedName name="FDC_62_242" hidden="1">"#"</definedName>
    <definedName name="FDC_62_243" hidden="1">"#"</definedName>
    <definedName name="FDC_62_244" hidden="1">"#"</definedName>
    <definedName name="FDC_62_245" hidden="1">"#"</definedName>
    <definedName name="FDC_62_246" hidden="1">"#"</definedName>
    <definedName name="FDC_62_247" hidden="1">"#"</definedName>
    <definedName name="FDC_62_248" hidden="1">"#"</definedName>
    <definedName name="FDC_62_249" hidden="1">"#"</definedName>
    <definedName name="FDC_62_25" hidden="1">"#"</definedName>
    <definedName name="FDC_62_250" hidden="1">"#"</definedName>
    <definedName name="FDC_62_251" hidden="1">"#"</definedName>
    <definedName name="FDC_62_252" hidden="1">"#"</definedName>
    <definedName name="FDC_62_253" hidden="1">"#"</definedName>
    <definedName name="FDC_62_254" hidden="1">"#"</definedName>
    <definedName name="FDC_62_255" hidden="1">"#"</definedName>
    <definedName name="FDC_62_256" hidden="1">"#"</definedName>
    <definedName name="FDC_62_257" hidden="1">"#"</definedName>
    <definedName name="FDC_62_258" hidden="1">"#"</definedName>
    <definedName name="FDC_62_259" hidden="1">"#"</definedName>
    <definedName name="FDC_62_26" hidden="1">"#"</definedName>
    <definedName name="FDC_62_260" hidden="1">"#"</definedName>
    <definedName name="FDC_62_261" hidden="1">"#"</definedName>
    <definedName name="FDC_62_27" hidden="1">"#"</definedName>
    <definedName name="FDC_62_28" hidden="1">"#"</definedName>
    <definedName name="FDC_62_29" hidden="1">"#"</definedName>
    <definedName name="FDC_62_3" hidden="1">"#"</definedName>
    <definedName name="FDC_62_30" hidden="1">"#"</definedName>
    <definedName name="FDC_62_31" hidden="1">"#"</definedName>
    <definedName name="FDC_62_32" hidden="1">"#"</definedName>
    <definedName name="FDC_62_33" hidden="1">"#"</definedName>
    <definedName name="FDC_62_34" hidden="1">"#"</definedName>
    <definedName name="FDC_62_35" hidden="1">"#"</definedName>
    <definedName name="FDC_62_36" hidden="1">"#"</definedName>
    <definedName name="FDC_62_37" hidden="1">"#"</definedName>
    <definedName name="FDC_62_38" hidden="1">"#"</definedName>
    <definedName name="FDC_62_39" hidden="1">"#"</definedName>
    <definedName name="FDC_62_4" hidden="1">"#"</definedName>
    <definedName name="FDC_62_40" hidden="1">"#"</definedName>
    <definedName name="FDC_62_41" hidden="1">"#"</definedName>
    <definedName name="FDC_62_42" hidden="1">"#"</definedName>
    <definedName name="FDC_62_43" hidden="1">"#"</definedName>
    <definedName name="FDC_62_44" hidden="1">"#"</definedName>
    <definedName name="FDC_62_45" hidden="1">"#"</definedName>
    <definedName name="FDC_62_46" hidden="1">"#"</definedName>
    <definedName name="FDC_62_47" hidden="1">"#"</definedName>
    <definedName name="FDC_62_48" hidden="1">"#"</definedName>
    <definedName name="FDC_62_49" hidden="1">"#"</definedName>
    <definedName name="FDC_62_5" hidden="1">"#"</definedName>
    <definedName name="FDC_62_50" hidden="1">"#"</definedName>
    <definedName name="FDC_62_51" hidden="1">"#"</definedName>
    <definedName name="FDC_62_52" hidden="1">"#"</definedName>
    <definedName name="FDC_62_53" hidden="1">"#"</definedName>
    <definedName name="FDC_62_54" hidden="1">"#"</definedName>
    <definedName name="FDC_62_55" hidden="1">"#"</definedName>
    <definedName name="FDC_62_56" hidden="1">"#"</definedName>
    <definedName name="FDC_62_57" hidden="1">"#"</definedName>
    <definedName name="FDC_62_58" hidden="1">"#"</definedName>
    <definedName name="FDC_62_59" hidden="1">"#"</definedName>
    <definedName name="FDC_62_6" hidden="1">"#"</definedName>
    <definedName name="FDC_62_60" hidden="1">"#"</definedName>
    <definedName name="FDC_62_61" hidden="1">"#"</definedName>
    <definedName name="FDC_62_62" hidden="1">"#"</definedName>
    <definedName name="FDC_62_63" hidden="1">"#"</definedName>
    <definedName name="FDC_62_64" hidden="1">"#"</definedName>
    <definedName name="FDC_62_65" hidden="1">"#"</definedName>
    <definedName name="FDC_62_66" hidden="1">"#"</definedName>
    <definedName name="FDC_62_67" hidden="1">"#"</definedName>
    <definedName name="FDC_62_68" hidden="1">"#"</definedName>
    <definedName name="FDC_62_69" hidden="1">"#"</definedName>
    <definedName name="FDC_62_7" hidden="1">"#"</definedName>
    <definedName name="FDC_62_70" hidden="1">"#"</definedName>
    <definedName name="FDC_62_71" hidden="1">"#"</definedName>
    <definedName name="FDC_62_72" hidden="1">"#"</definedName>
    <definedName name="FDC_62_73" hidden="1">"#"</definedName>
    <definedName name="FDC_62_74" hidden="1">"#"</definedName>
    <definedName name="FDC_62_75" hidden="1">"#"</definedName>
    <definedName name="FDC_62_76" hidden="1">"#"</definedName>
    <definedName name="FDC_62_77" hidden="1">"#"</definedName>
    <definedName name="FDC_62_78" hidden="1">"#"</definedName>
    <definedName name="FDC_62_79" hidden="1">"#"</definedName>
    <definedName name="FDC_62_8" hidden="1">"#"</definedName>
    <definedName name="FDC_62_80" hidden="1">"#"</definedName>
    <definedName name="FDC_62_81" hidden="1">"#"</definedName>
    <definedName name="FDC_62_82" hidden="1">"#"</definedName>
    <definedName name="FDC_62_83" hidden="1">"#"</definedName>
    <definedName name="FDC_62_84" hidden="1">"#"</definedName>
    <definedName name="FDC_62_85" hidden="1">"#"</definedName>
    <definedName name="FDC_62_86" hidden="1">"#"</definedName>
    <definedName name="FDC_62_87" hidden="1">"#"</definedName>
    <definedName name="FDC_62_88" hidden="1">"#"</definedName>
    <definedName name="FDC_62_89" hidden="1">"#"</definedName>
    <definedName name="FDC_62_9" hidden="1">"#"</definedName>
    <definedName name="FDC_62_90" hidden="1">"#"</definedName>
    <definedName name="FDC_62_91" hidden="1">"#"</definedName>
    <definedName name="FDC_62_92" hidden="1">"#"</definedName>
    <definedName name="FDC_62_93" hidden="1">"#"</definedName>
    <definedName name="FDC_62_94" hidden="1">"#"</definedName>
    <definedName name="FDC_62_95" hidden="1">"#"</definedName>
    <definedName name="FDC_62_96" hidden="1">"#"</definedName>
    <definedName name="FDC_62_97" hidden="1">"#"</definedName>
    <definedName name="FDC_62_98" hidden="1">"#"</definedName>
    <definedName name="FDC_62_99" hidden="1">"#"</definedName>
    <definedName name="FDC_63_0" hidden="1">"#"</definedName>
    <definedName name="FDC_63_1" hidden="1">"#"</definedName>
    <definedName name="FDC_63_10" hidden="1">"#"</definedName>
    <definedName name="FDC_63_100" hidden="1">"#"</definedName>
    <definedName name="FDC_63_101" hidden="1">"#"</definedName>
    <definedName name="FDC_63_102" hidden="1">"#"</definedName>
    <definedName name="FDC_63_103" hidden="1">"#"</definedName>
    <definedName name="FDC_63_104" hidden="1">"#"</definedName>
    <definedName name="FDC_63_105" hidden="1">"#"</definedName>
    <definedName name="FDC_63_106" hidden="1">"#"</definedName>
    <definedName name="FDC_63_107" hidden="1">"#"</definedName>
    <definedName name="FDC_63_108" hidden="1">"#"</definedName>
    <definedName name="FDC_63_109" hidden="1">"#"</definedName>
    <definedName name="FDC_63_11" hidden="1">"#"</definedName>
    <definedName name="FDC_63_110" hidden="1">"#"</definedName>
    <definedName name="FDC_63_111" hidden="1">"#"</definedName>
    <definedName name="FDC_63_112" hidden="1">"#"</definedName>
    <definedName name="FDC_63_113" hidden="1">"#"</definedName>
    <definedName name="FDC_63_114" hidden="1">"#"</definedName>
    <definedName name="FDC_63_115" hidden="1">"#"</definedName>
    <definedName name="FDC_63_116" hidden="1">"#"</definedName>
    <definedName name="FDC_63_117" hidden="1">"#"</definedName>
    <definedName name="FDC_63_118" hidden="1">"#"</definedName>
    <definedName name="FDC_63_119" hidden="1">"#"</definedName>
    <definedName name="FDC_63_12" hidden="1">"#"</definedName>
    <definedName name="FDC_63_120" hidden="1">"#"</definedName>
    <definedName name="FDC_63_121" hidden="1">"#"</definedName>
    <definedName name="FDC_63_122" hidden="1">"#"</definedName>
    <definedName name="FDC_63_123" hidden="1">"#"</definedName>
    <definedName name="FDC_63_124" hidden="1">"#"</definedName>
    <definedName name="FDC_63_125" hidden="1">"#"</definedName>
    <definedName name="FDC_63_126" hidden="1">"#"</definedName>
    <definedName name="FDC_63_127" hidden="1">"#"</definedName>
    <definedName name="FDC_63_128" hidden="1">"#"</definedName>
    <definedName name="FDC_63_129" hidden="1">"#"</definedName>
    <definedName name="FDC_63_13" hidden="1">"#"</definedName>
    <definedName name="FDC_63_130" hidden="1">"#"</definedName>
    <definedName name="FDC_63_131" hidden="1">"#"</definedName>
    <definedName name="FDC_63_132" hidden="1">"#"</definedName>
    <definedName name="FDC_63_133" hidden="1">"#"</definedName>
    <definedName name="FDC_63_134" hidden="1">"#"</definedName>
    <definedName name="FDC_63_135" hidden="1">"#"</definedName>
    <definedName name="FDC_63_136" hidden="1">"#"</definedName>
    <definedName name="FDC_63_137" hidden="1">"#"</definedName>
    <definedName name="FDC_63_138" hidden="1">"#"</definedName>
    <definedName name="FDC_63_139" hidden="1">"#"</definedName>
    <definedName name="FDC_63_14" hidden="1">"#"</definedName>
    <definedName name="FDC_63_140" hidden="1">"#"</definedName>
    <definedName name="FDC_63_141" hidden="1">"#"</definedName>
    <definedName name="FDC_63_142" hidden="1">"#"</definedName>
    <definedName name="FDC_63_143" hidden="1">"#"</definedName>
    <definedName name="FDC_63_144" hidden="1">"#"</definedName>
    <definedName name="FDC_63_145" hidden="1">"#"</definedName>
    <definedName name="FDC_63_146" hidden="1">"#"</definedName>
    <definedName name="FDC_63_147" hidden="1">"#"</definedName>
    <definedName name="FDC_63_148" hidden="1">"#"</definedName>
    <definedName name="FDC_63_149" hidden="1">"#"</definedName>
    <definedName name="FDC_63_15" hidden="1">"#"</definedName>
    <definedName name="FDC_63_150" hidden="1">"#"</definedName>
    <definedName name="FDC_63_151" hidden="1">"#"</definedName>
    <definedName name="FDC_63_152" hidden="1">"#"</definedName>
    <definedName name="FDC_63_153" hidden="1">"#"</definedName>
    <definedName name="FDC_63_154" hidden="1">"#"</definedName>
    <definedName name="FDC_63_155" hidden="1">"#"</definedName>
    <definedName name="FDC_63_156" hidden="1">"#"</definedName>
    <definedName name="FDC_63_157" hidden="1">"#"</definedName>
    <definedName name="FDC_63_158" hidden="1">"#"</definedName>
    <definedName name="FDC_63_159" hidden="1">"#"</definedName>
    <definedName name="FDC_63_16" hidden="1">"#"</definedName>
    <definedName name="FDC_63_160" hidden="1">"#"</definedName>
    <definedName name="FDC_63_161" hidden="1">"#"</definedName>
    <definedName name="FDC_63_162" hidden="1">"#"</definedName>
    <definedName name="FDC_63_163" hidden="1">"#"</definedName>
    <definedName name="FDC_63_164" hidden="1">"#"</definedName>
    <definedName name="FDC_63_165" hidden="1">"#"</definedName>
    <definedName name="FDC_63_166" hidden="1">"#"</definedName>
    <definedName name="FDC_63_167" hidden="1">"#"</definedName>
    <definedName name="FDC_63_168" hidden="1">"#"</definedName>
    <definedName name="FDC_63_169" hidden="1">"#"</definedName>
    <definedName name="FDC_63_17" hidden="1">"#"</definedName>
    <definedName name="FDC_63_170" hidden="1">"#"</definedName>
    <definedName name="FDC_63_171" hidden="1">"#"</definedName>
    <definedName name="FDC_63_172" hidden="1">"#"</definedName>
    <definedName name="FDC_63_173" hidden="1">"#"</definedName>
    <definedName name="FDC_63_174" hidden="1">"#"</definedName>
    <definedName name="FDC_63_175" hidden="1">"#"</definedName>
    <definedName name="FDC_63_176" hidden="1">"#"</definedName>
    <definedName name="FDC_63_177" hidden="1">"#"</definedName>
    <definedName name="FDC_63_178" hidden="1">"#"</definedName>
    <definedName name="FDC_63_179" hidden="1">"#"</definedName>
    <definedName name="FDC_63_18" hidden="1">"#"</definedName>
    <definedName name="FDC_63_180" hidden="1">"#"</definedName>
    <definedName name="FDC_63_181" hidden="1">"#"</definedName>
    <definedName name="FDC_63_182" hidden="1">"#"</definedName>
    <definedName name="FDC_63_183" hidden="1">"#"</definedName>
    <definedName name="FDC_63_184" hidden="1">"#"</definedName>
    <definedName name="FDC_63_185" hidden="1">"#"</definedName>
    <definedName name="FDC_63_186" hidden="1">"#"</definedName>
    <definedName name="FDC_63_187" hidden="1">"#"</definedName>
    <definedName name="FDC_63_188" hidden="1">"#"</definedName>
    <definedName name="FDC_63_189" hidden="1">"#"</definedName>
    <definedName name="FDC_63_19" hidden="1">"#"</definedName>
    <definedName name="FDC_63_190" hidden="1">"#"</definedName>
    <definedName name="FDC_63_191" hidden="1">"#"</definedName>
    <definedName name="FDC_63_192" hidden="1">"#"</definedName>
    <definedName name="FDC_63_193" hidden="1">"#"</definedName>
    <definedName name="FDC_63_194" hidden="1">"#"</definedName>
    <definedName name="FDC_63_195" hidden="1">"#"</definedName>
    <definedName name="FDC_63_196" hidden="1">"#"</definedName>
    <definedName name="FDC_63_197" hidden="1">"#"</definedName>
    <definedName name="FDC_63_198" hidden="1">"#"</definedName>
    <definedName name="FDC_63_199" hidden="1">"#"</definedName>
    <definedName name="FDC_63_2" hidden="1">"#"</definedName>
    <definedName name="FDC_63_20" hidden="1">"#"</definedName>
    <definedName name="FDC_63_200" hidden="1">"#"</definedName>
    <definedName name="FDC_63_201" hidden="1">"#"</definedName>
    <definedName name="FDC_63_202" hidden="1">"#"</definedName>
    <definedName name="FDC_63_203" hidden="1">"#"</definedName>
    <definedName name="FDC_63_204" hidden="1">"#"</definedName>
    <definedName name="FDC_63_205" hidden="1">"#"</definedName>
    <definedName name="FDC_63_206" hidden="1">"#"</definedName>
    <definedName name="FDC_63_207" hidden="1">"#"</definedName>
    <definedName name="FDC_63_208" hidden="1">"#"</definedName>
    <definedName name="FDC_63_209" hidden="1">"#"</definedName>
    <definedName name="FDC_63_21" hidden="1">"#"</definedName>
    <definedName name="FDC_63_210" hidden="1">"#"</definedName>
    <definedName name="FDC_63_211" hidden="1">"#"</definedName>
    <definedName name="FDC_63_212" hidden="1">"#"</definedName>
    <definedName name="FDC_63_213" hidden="1">"#"</definedName>
    <definedName name="FDC_63_214" hidden="1">"#"</definedName>
    <definedName name="FDC_63_215" hidden="1">"#"</definedName>
    <definedName name="FDC_63_216" hidden="1">"#"</definedName>
    <definedName name="FDC_63_217" hidden="1">"#"</definedName>
    <definedName name="FDC_63_218" hidden="1">"#"</definedName>
    <definedName name="FDC_63_219" hidden="1">"#"</definedName>
    <definedName name="FDC_63_22" hidden="1">"#"</definedName>
    <definedName name="FDC_63_220" hidden="1">"#"</definedName>
    <definedName name="FDC_63_221" hidden="1">"#"</definedName>
    <definedName name="FDC_63_222" hidden="1">"#"</definedName>
    <definedName name="FDC_63_223" hidden="1">"#"</definedName>
    <definedName name="FDC_63_224" hidden="1">"#"</definedName>
    <definedName name="FDC_63_225" hidden="1">"#"</definedName>
    <definedName name="FDC_63_226" hidden="1">"#"</definedName>
    <definedName name="FDC_63_227" hidden="1">"#"</definedName>
    <definedName name="FDC_63_228" hidden="1">"#"</definedName>
    <definedName name="FDC_63_229" hidden="1">"#"</definedName>
    <definedName name="FDC_63_23" hidden="1">"#"</definedName>
    <definedName name="FDC_63_230" hidden="1">"#"</definedName>
    <definedName name="FDC_63_231" hidden="1">"#"</definedName>
    <definedName name="FDC_63_232" hidden="1">"#"</definedName>
    <definedName name="FDC_63_233" hidden="1">"#"</definedName>
    <definedName name="FDC_63_234" hidden="1">"#"</definedName>
    <definedName name="FDC_63_235" hidden="1">"#"</definedName>
    <definedName name="FDC_63_236" hidden="1">"#"</definedName>
    <definedName name="FDC_63_237" hidden="1">"#"</definedName>
    <definedName name="FDC_63_238" hidden="1">"#"</definedName>
    <definedName name="FDC_63_239" hidden="1">"#"</definedName>
    <definedName name="FDC_63_24" hidden="1">"#"</definedName>
    <definedName name="FDC_63_240" hidden="1">"#"</definedName>
    <definedName name="FDC_63_241" hidden="1">"#"</definedName>
    <definedName name="FDC_63_242" hidden="1">"#"</definedName>
    <definedName name="FDC_63_243" hidden="1">"#"</definedName>
    <definedName name="FDC_63_244" hidden="1">"#"</definedName>
    <definedName name="FDC_63_245" hidden="1">"#"</definedName>
    <definedName name="FDC_63_246" hidden="1">"#"</definedName>
    <definedName name="FDC_63_247" hidden="1">"#"</definedName>
    <definedName name="FDC_63_248" hidden="1">"#"</definedName>
    <definedName name="FDC_63_249" hidden="1">"#"</definedName>
    <definedName name="FDC_63_25" hidden="1">"#"</definedName>
    <definedName name="FDC_63_250" hidden="1">"#"</definedName>
    <definedName name="FDC_63_251" hidden="1">"#"</definedName>
    <definedName name="FDC_63_252" hidden="1">"#"</definedName>
    <definedName name="FDC_63_253" hidden="1">"#"</definedName>
    <definedName name="FDC_63_254" hidden="1">"#"</definedName>
    <definedName name="FDC_63_255" hidden="1">"#"</definedName>
    <definedName name="FDC_63_256" hidden="1">"#"</definedName>
    <definedName name="FDC_63_257" hidden="1">"#"</definedName>
    <definedName name="FDC_63_258" hidden="1">"#"</definedName>
    <definedName name="FDC_63_259" hidden="1">"#"</definedName>
    <definedName name="FDC_63_26" hidden="1">"#"</definedName>
    <definedName name="FDC_63_260" hidden="1">"#"</definedName>
    <definedName name="FDC_63_261" hidden="1">"#"</definedName>
    <definedName name="FDC_63_27" hidden="1">"#"</definedName>
    <definedName name="FDC_63_28" hidden="1">"#"</definedName>
    <definedName name="FDC_63_29" hidden="1">"#"</definedName>
    <definedName name="FDC_63_3" hidden="1">"#"</definedName>
    <definedName name="FDC_63_30" hidden="1">"#"</definedName>
    <definedName name="FDC_63_31" hidden="1">"#"</definedName>
    <definedName name="FDC_63_32" hidden="1">"#"</definedName>
    <definedName name="FDC_63_33" hidden="1">"#"</definedName>
    <definedName name="FDC_63_34" hidden="1">"#"</definedName>
    <definedName name="FDC_63_35" hidden="1">"#"</definedName>
    <definedName name="FDC_63_36" hidden="1">"#"</definedName>
    <definedName name="FDC_63_37" hidden="1">"#"</definedName>
    <definedName name="FDC_63_38" hidden="1">"#"</definedName>
    <definedName name="FDC_63_39" hidden="1">"#"</definedName>
    <definedName name="FDC_63_4" hidden="1">"#"</definedName>
    <definedName name="FDC_63_40" hidden="1">"#"</definedName>
    <definedName name="FDC_63_41" hidden="1">"#"</definedName>
    <definedName name="FDC_63_42" hidden="1">"#"</definedName>
    <definedName name="FDC_63_43" hidden="1">"#"</definedName>
    <definedName name="FDC_63_44" hidden="1">"#"</definedName>
    <definedName name="FDC_63_45" hidden="1">"#"</definedName>
    <definedName name="FDC_63_46" hidden="1">"#"</definedName>
    <definedName name="FDC_63_47" hidden="1">"#"</definedName>
    <definedName name="FDC_63_48" hidden="1">"#"</definedName>
    <definedName name="FDC_63_49" hidden="1">"#"</definedName>
    <definedName name="FDC_63_5" hidden="1">"#"</definedName>
    <definedName name="FDC_63_50" hidden="1">"#"</definedName>
    <definedName name="FDC_63_51" hidden="1">"#"</definedName>
    <definedName name="FDC_63_52" hidden="1">"#"</definedName>
    <definedName name="FDC_63_53" hidden="1">"#"</definedName>
    <definedName name="FDC_63_54" hidden="1">"#"</definedName>
    <definedName name="FDC_63_55" hidden="1">"#"</definedName>
    <definedName name="FDC_63_56" hidden="1">"#"</definedName>
    <definedName name="FDC_63_57" hidden="1">"#"</definedName>
    <definedName name="FDC_63_58" hidden="1">"#"</definedName>
    <definedName name="FDC_63_59" hidden="1">"#"</definedName>
    <definedName name="FDC_63_6" hidden="1">"#"</definedName>
    <definedName name="FDC_63_60" hidden="1">"#"</definedName>
    <definedName name="FDC_63_61" hidden="1">"#"</definedName>
    <definedName name="FDC_63_62" hidden="1">"#"</definedName>
    <definedName name="FDC_63_63" hidden="1">"#"</definedName>
    <definedName name="FDC_63_64" hidden="1">"#"</definedName>
    <definedName name="FDC_63_65" hidden="1">"#"</definedName>
    <definedName name="FDC_63_66" hidden="1">"#"</definedName>
    <definedName name="FDC_63_67" hidden="1">"#"</definedName>
    <definedName name="FDC_63_68" hidden="1">"#"</definedName>
    <definedName name="FDC_63_69" hidden="1">"#"</definedName>
    <definedName name="FDC_63_7" hidden="1">"#"</definedName>
    <definedName name="FDC_63_70" hidden="1">"#"</definedName>
    <definedName name="FDC_63_71" hidden="1">"#"</definedName>
    <definedName name="FDC_63_72" hidden="1">"#"</definedName>
    <definedName name="FDC_63_73" hidden="1">"#"</definedName>
    <definedName name="FDC_63_74" hidden="1">"#"</definedName>
    <definedName name="FDC_63_75" hidden="1">"#"</definedName>
    <definedName name="FDC_63_76" hidden="1">"#"</definedName>
    <definedName name="FDC_63_77" hidden="1">"#"</definedName>
    <definedName name="FDC_63_78" hidden="1">"#"</definedName>
    <definedName name="FDC_63_79" hidden="1">"#"</definedName>
    <definedName name="FDC_63_8" hidden="1">"#"</definedName>
    <definedName name="FDC_63_80" hidden="1">"#"</definedName>
    <definedName name="FDC_63_81" hidden="1">"#"</definedName>
    <definedName name="FDC_63_82" hidden="1">"#"</definedName>
    <definedName name="FDC_63_83" hidden="1">"#"</definedName>
    <definedName name="FDC_63_84" hidden="1">"#"</definedName>
    <definedName name="FDC_63_85" hidden="1">"#"</definedName>
    <definedName name="FDC_63_86" hidden="1">"#"</definedName>
    <definedName name="FDC_63_87" hidden="1">"#"</definedName>
    <definedName name="FDC_63_88" hidden="1">"#"</definedName>
    <definedName name="FDC_63_89" hidden="1">"#"</definedName>
    <definedName name="FDC_63_9" hidden="1">"#"</definedName>
    <definedName name="FDC_63_90" hidden="1">"#"</definedName>
    <definedName name="FDC_63_91" hidden="1">"#"</definedName>
    <definedName name="FDC_63_92" hidden="1">"#"</definedName>
    <definedName name="FDC_63_93" hidden="1">"#"</definedName>
    <definedName name="FDC_63_94" hidden="1">"#"</definedName>
    <definedName name="FDC_63_95" hidden="1">"#"</definedName>
    <definedName name="FDC_63_96" hidden="1">"#"</definedName>
    <definedName name="FDC_63_97" hidden="1">"#"</definedName>
    <definedName name="FDC_63_98" hidden="1">"#"</definedName>
    <definedName name="FDC_63_99" hidden="1">"#"</definedName>
    <definedName name="FDC_64_0" hidden="1">"#"</definedName>
    <definedName name="FDC_64_1" hidden="1">"#"</definedName>
    <definedName name="FDC_64_10" hidden="1">"#"</definedName>
    <definedName name="FDC_64_100" hidden="1">"#"</definedName>
    <definedName name="FDC_64_101" hidden="1">"#"</definedName>
    <definedName name="FDC_64_102" hidden="1">"#"</definedName>
    <definedName name="FDC_64_103" hidden="1">"#"</definedName>
    <definedName name="FDC_64_104" hidden="1">"#"</definedName>
    <definedName name="FDC_64_105" hidden="1">"#"</definedName>
    <definedName name="FDC_64_106" hidden="1">"#"</definedName>
    <definedName name="FDC_64_107" hidden="1">"#"</definedName>
    <definedName name="FDC_64_108" hidden="1">"#"</definedName>
    <definedName name="FDC_64_109" hidden="1">"#"</definedName>
    <definedName name="FDC_64_11" hidden="1">"#"</definedName>
    <definedName name="FDC_64_110" hidden="1">"#"</definedName>
    <definedName name="FDC_64_111" hidden="1">"#"</definedName>
    <definedName name="FDC_64_112" hidden="1">"#"</definedName>
    <definedName name="FDC_64_113" hidden="1">"#"</definedName>
    <definedName name="FDC_64_114" hidden="1">"#"</definedName>
    <definedName name="FDC_64_115" hidden="1">"#"</definedName>
    <definedName name="FDC_64_116" hidden="1">"#"</definedName>
    <definedName name="FDC_64_117" hidden="1">"#"</definedName>
    <definedName name="FDC_64_118" hidden="1">"#"</definedName>
    <definedName name="FDC_64_119" hidden="1">"#"</definedName>
    <definedName name="FDC_64_12" hidden="1">"#"</definedName>
    <definedName name="FDC_64_120" hidden="1">"#"</definedName>
    <definedName name="FDC_64_121" hidden="1">"#"</definedName>
    <definedName name="FDC_64_122" hidden="1">"#"</definedName>
    <definedName name="FDC_64_123" hidden="1">"#"</definedName>
    <definedName name="FDC_64_124" hidden="1">"#"</definedName>
    <definedName name="FDC_64_125" hidden="1">"#"</definedName>
    <definedName name="FDC_64_126" hidden="1">"#"</definedName>
    <definedName name="FDC_64_127" hidden="1">"#"</definedName>
    <definedName name="FDC_64_128" hidden="1">"#"</definedName>
    <definedName name="FDC_64_129" hidden="1">"#"</definedName>
    <definedName name="FDC_64_13" hidden="1">"#"</definedName>
    <definedName name="FDC_64_130" hidden="1">"#"</definedName>
    <definedName name="FDC_64_131" hidden="1">"#"</definedName>
    <definedName name="FDC_64_132" hidden="1">"#"</definedName>
    <definedName name="FDC_64_133" hidden="1">"#"</definedName>
    <definedName name="FDC_64_134" hidden="1">"#"</definedName>
    <definedName name="FDC_64_135" hidden="1">"#"</definedName>
    <definedName name="FDC_64_136" hidden="1">"#"</definedName>
    <definedName name="FDC_64_137" hidden="1">"#"</definedName>
    <definedName name="FDC_64_138" hidden="1">"#"</definedName>
    <definedName name="FDC_64_139" hidden="1">"#"</definedName>
    <definedName name="FDC_64_14" hidden="1">"#"</definedName>
    <definedName name="FDC_64_140" hidden="1">"#"</definedName>
    <definedName name="FDC_64_141" hidden="1">"#"</definedName>
    <definedName name="FDC_64_142" hidden="1">"#"</definedName>
    <definedName name="FDC_64_143" hidden="1">"#"</definedName>
    <definedName name="FDC_64_144" hidden="1">"#"</definedName>
    <definedName name="FDC_64_145" hidden="1">"#"</definedName>
    <definedName name="FDC_64_146" hidden="1">"#"</definedName>
    <definedName name="FDC_64_147" hidden="1">"#"</definedName>
    <definedName name="FDC_64_148" hidden="1">"#"</definedName>
    <definedName name="FDC_64_149" hidden="1">"#"</definedName>
    <definedName name="FDC_64_15" hidden="1">"#"</definedName>
    <definedName name="FDC_64_150" hidden="1">"#"</definedName>
    <definedName name="FDC_64_151" hidden="1">"#"</definedName>
    <definedName name="FDC_64_152" hidden="1">"#"</definedName>
    <definedName name="FDC_64_153" hidden="1">"#"</definedName>
    <definedName name="FDC_64_154" hidden="1">"#"</definedName>
    <definedName name="FDC_64_155" hidden="1">"#"</definedName>
    <definedName name="FDC_64_156" hidden="1">"#"</definedName>
    <definedName name="FDC_64_157" hidden="1">"#"</definedName>
    <definedName name="FDC_64_158" hidden="1">"#"</definedName>
    <definedName name="FDC_64_159" hidden="1">"#"</definedName>
    <definedName name="FDC_64_16" hidden="1">"#"</definedName>
    <definedName name="FDC_64_160" hidden="1">"#"</definedName>
    <definedName name="FDC_64_161" hidden="1">"#"</definedName>
    <definedName name="FDC_64_162" hidden="1">"#"</definedName>
    <definedName name="FDC_64_163" hidden="1">"#"</definedName>
    <definedName name="FDC_64_164" hidden="1">"#"</definedName>
    <definedName name="FDC_64_165" hidden="1">"#"</definedName>
    <definedName name="FDC_64_166" hidden="1">"#"</definedName>
    <definedName name="FDC_64_167" hidden="1">"#"</definedName>
    <definedName name="FDC_64_168" hidden="1">"#"</definedName>
    <definedName name="FDC_64_169" hidden="1">"#"</definedName>
    <definedName name="FDC_64_17" hidden="1">"#"</definedName>
    <definedName name="FDC_64_170" hidden="1">"#"</definedName>
    <definedName name="FDC_64_171" hidden="1">"#"</definedName>
    <definedName name="FDC_64_172" hidden="1">"#"</definedName>
    <definedName name="FDC_64_173" hidden="1">"#"</definedName>
    <definedName name="FDC_64_174" hidden="1">"#"</definedName>
    <definedName name="FDC_64_175" hidden="1">"#"</definedName>
    <definedName name="FDC_64_176" hidden="1">"#"</definedName>
    <definedName name="FDC_64_177" hidden="1">"#"</definedName>
    <definedName name="FDC_64_178" hidden="1">"#"</definedName>
    <definedName name="FDC_64_179" hidden="1">"#"</definedName>
    <definedName name="FDC_64_18" hidden="1">"#"</definedName>
    <definedName name="FDC_64_180" hidden="1">"#"</definedName>
    <definedName name="FDC_64_181" hidden="1">"#"</definedName>
    <definedName name="FDC_64_182" hidden="1">"#"</definedName>
    <definedName name="FDC_64_183" hidden="1">"#"</definedName>
    <definedName name="FDC_64_184" hidden="1">"#"</definedName>
    <definedName name="FDC_64_185" hidden="1">"#"</definedName>
    <definedName name="FDC_64_186" hidden="1">"#"</definedName>
    <definedName name="FDC_64_187" hidden="1">"#"</definedName>
    <definedName name="FDC_64_188" hidden="1">"#"</definedName>
    <definedName name="FDC_64_189" hidden="1">"#"</definedName>
    <definedName name="FDC_64_19" hidden="1">"#"</definedName>
    <definedName name="FDC_64_190" hidden="1">"#"</definedName>
    <definedName name="FDC_64_191" hidden="1">"#"</definedName>
    <definedName name="FDC_64_192" hidden="1">"#"</definedName>
    <definedName name="FDC_64_193" hidden="1">"#"</definedName>
    <definedName name="FDC_64_194" hidden="1">"#"</definedName>
    <definedName name="FDC_64_195" hidden="1">"#"</definedName>
    <definedName name="FDC_64_196" hidden="1">"#"</definedName>
    <definedName name="FDC_64_197" hidden="1">"#"</definedName>
    <definedName name="FDC_64_198" hidden="1">"#"</definedName>
    <definedName name="FDC_64_199" hidden="1">"#"</definedName>
    <definedName name="FDC_64_2" hidden="1">"#"</definedName>
    <definedName name="FDC_64_20" hidden="1">"#"</definedName>
    <definedName name="FDC_64_200" hidden="1">"#"</definedName>
    <definedName name="FDC_64_201" hidden="1">"#"</definedName>
    <definedName name="FDC_64_202" hidden="1">"#"</definedName>
    <definedName name="FDC_64_203" hidden="1">"#"</definedName>
    <definedName name="FDC_64_204" hidden="1">"#"</definedName>
    <definedName name="FDC_64_205" hidden="1">"#"</definedName>
    <definedName name="FDC_64_206" hidden="1">"#"</definedName>
    <definedName name="FDC_64_207" hidden="1">"#"</definedName>
    <definedName name="FDC_64_208" hidden="1">"#"</definedName>
    <definedName name="FDC_64_209" hidden="1">"#"</definedName>
    <definedName name="FDC_64_21" hidden="1">"#"</definedName>
    <definedName name="FDC_64_210" hidden="1">"#"</definedName>
    <definedName name="FDC_64_211" hidden="1">"#"</definedName>
    <definedName name="FDC_64_212" hidden="1">"#"</definedName>
    <definedName name="FDC_64_213" hidden="1">"#"</definedName>
    <definedName name="FDC_64_214" hidden="1">"#"</definedName>
    <definedName name="FDC_64_215" hidden="1">"#"</definedName>
    <definedName name="FDC_64_216" hidden="1">"#"</definedName>
    <definedName name="FDC_64_217" hidden="1">"#"</definedName>
    <definedName name="FDC_64_218" hidden="1">"#"</definedName>
    <definedName name="FDC_64_219" hidden="1">"#"</definedName>
    <definedName name="FDC_64_22" hidden="1">"#"</definedName>
    <definedName name="FDC_64_220" hidden="1">"#"</definedName>
    <definedName name="FDC_64_221" hidden="1">"#"</definedName>
    <definedName name="FDC_64_222" hidden="1">"#"</definedName>
    <definedName name="FDC_64_223" hidden="1">"#"</definedName>
    <definedName name="FDC_64_224" hidden="1">"#"</definedName>
    <definedName name="FDC_64_225" hidden="1">"#"</definedName>
    <definedName name="FDC_64_226" hidden="1">"#"</definedName>
    <definedName name="FDC_64_227" hidden="1">"#"</definedName>
    <definedName name="FDC_64_228" hidden="1">"#"</definedName>
    <definedName name="FDC_64_229" hidden="1">"#"</definedName>
    <definedName name="FDC_64_23" hidden="1">"#"</definedName>
    <definedName name="FDC_64_230" hidden="1">"#"</definedName>
    <definedName name="FDC_64_231" hidden="1">"#"</definedName>
    <definedName name="FDC_64_232" hidden="1">"#"</definedName>
    <definedName name="FDC_64_233" hidden="1">"#"</definedName>
    <definedName name="FDC_64_234" hidden="1">"#"</definedName>
    <definedName name="FDC_64_235" hidden="1">"#"</definedName>
    <definedName name="FDC_64_236" hidden="1">"#"</definedName>
    <definedName name="FDC_64_237" hidden="1">"#"</definedName>
    <definedName name="FDC_64_238" hidden="1">"#"</definedName>
    <definedName name="FDC_64_239" hidden="1">"#"</definedName>
    <definedName name="FDC_64_24" hidden="1">"#"</definedName>
    <definedName name="FDC_64_240" hidden="1">"#"</definedName>
    <definedName name="FDC_64_241" hidden="1">"#"</definedName>
    <definedName name="FDC_64_242" hidden="1">"#"</definedName>
    <definedName name="FDC_64_243" hidden="1">"#"</definedName>
    <definedName name="FDC_64_244" hidden="1">"#"</definedName>
    <definedName name="FDC_64_245" hidden="1">"#"</definedName>
    <definedName name="FDC_64_246" hidden="1">"#"</definedName>
    <definedName name="FDC_64_247" hidden="1">"#"</definedName>
    <definedName name="FDC_64_248" hidden="1">"#"</definedName>
    <definedName name="FDC_64_249" hidden="1">"#"</definedName>
    <definedName name="FDC_64_25" hidden="1">"#"</definedName>
    <definedName name="FDC_64_250" hidden="1">"#"</definedName>
    <definedName name="FDC_64_251" hidden="1">"#"</definedName>
    <definedName name="FDC_64_252" hidden="1">"#"</definedName>
    <definedName name="FDC_64_253" hidden="1">"#"</definedName>
    <definedName name="FDC_64_254" hidden="1">"#"</definedName>
    <definedName name="FDC_64_255" hidden="1">"#"</definedName>
    <definedName name="FDC_64_256" hidden="1">"#"</definedName>
    <definedName name="FDC_64_257" hidden="1">"#"</definedName>
    <definedName name="FDC_64_258" hidden="1">"#"</definedName>
    <definedName name="FDC_64_259" hidden="1">"#"</definedName>
    <definedName name="FDC_64_26" hidden="1">"#"</definedName>
    <definedName name="FDC_64_260" hidden="1">"#"</definedName>
    <definedName name="FDC_64_261" hidden="1">"#"</definedName>
    <definedName name="FDC_64_27" hidden="1">"#"</definedName>
    <definedName name="FDC_64_28" hidden="1">"#"</definedName>
    <definedName name="FDC_64_29" hidden="1">"#"</definedName>
    <definedName name="FDC_64_3" hidden="1">"#"</definedName>
    <definedName name="FDC_64_30" hidden="1">"#"</definedName>
    <definedName name="FDC_64_31" hidden="1">"#"</definedName>
    <definedName name="FDC_64_32" hidden="1">"#"</definedName>
    <definedName name="FDC_64_33" hidden="1">"#"</definedName>
    <definedName name="FDC_64_34" hidden="1">"#"</definedName>
    <definedName name="FDC_64_35" hidden="1">"#"</definedName>
    <definedName name="FDC_64_36" hidden="1">"#"</definedName>
    <definedName name="FDC_64_37" hidden="1">"#"</definedName>
    <definedName name="FDC_64_38" hidden="1">"#"</definedName>
    <definedName name="FDC_64_39" hidden="1">"#"</definedName>
    <definedName name="FDC_64_4" hidden="1">"#"</definedName>
    <definedName name="FDC_64_40" hidden="1">"#"</definedName>
    <definedName name="FDC_64_41" hidden="1">"#"</definedName>
    <definedName name="FDC_64_42" hidden="1">"#"</definedName>
    <definedName name="FDC_64_43" hidden="1">"#"</definedName>
    <definedName name="FDC_64_44" hidden="1">"#"</definedName>
    <definedName name="FDC_64_45" hidden="1">"#"</definedName>
    <definedName name="FDC_64_46" hidden="1">"#"</definedName>
    <definedName name="FDC_64_47" hidden="1">"#"</definedName>
    <definedName name="FDC_64_48" hidden="1">"#"</definedName>
    <definedName name="FDC_64_49" hidden="1">"#"</definedName>
    <definedName name="FDC_64_5" hidden="1">"#"</definedName>
    <definedName name="FDC_64_50" hidden="1">"#"</definedName>
    <definedName name="FDC_64_51" hidden="1">"#"</definedName>
    <definedName name="FDC_64_52" hidden="1">"#"</definedName>
    <definedName name="FDC_64_53" hidden="1">"#"</definedName>
    <definedName name="FDC_64_54" hidden="1">"#"</definedName>
    <definedName name="FDC_64_55" hidden="1">"#"</definedName>
    <definedName name="FDC_64_56" hidden="1">"#"</definedName>
    <definedName name="FDC_64_57" hidden="1">"#"</definedName>
    <definedName name="FDC_64_58" hidden="1">"#"</definedName>
    <definedName name="FDC_64_59" hidden="1">"#"</definedName>
    <definedName name="FDC_64_6" hidden="1">"#"</definedName>
    <definedName name="FDC_64_60" hidden="1">"#"</definedName>
    <definedName name="FDC_64_61" hidden="1">"#"</definedName>
    <definedName name="FDC_64_62" hidden="1">"#"</definedName>
    <definedName name="FDC_64_63" hidden="1">"#"</definedName>
    <definedName name="FDC_64_64" hidden="1">"#"</definedName>
    <definedName name="FDC_64_65" hidden="1">"#"</definedName>
    <definedName name="FDC_64_66" hidden="1">"#"</definedName>
    <definedName name="FDC_64_67" hidden="1">"#"</definedName>
    <definedName name="FDC_64_68" hidden="1">"#"</definedName>
    <definedName name="FDC_64_69" hidden="1">"#"</definedName>
    <definedName name="FDC_64_7" hidden="1">"#"</definedName>
    <definedName name="FDC_64_70" hidden="1">"#"</definedName>
    <definedName name="FDC_64_71" hidden="1">"#"</definedName>
    <definedName name="FDC_64_72" hidden="1">"#"</definedName>
    <definedName name="FDC_64_73" hidden="1">"#"</definedName>
    <definedName name="FDC_64_74" hidden="1">"#"</definedName>
    <definedName name="FDC_64_75" hidden="1">"#"</definedName>
    <definedName name="FDC_64_76" hidden="1">"#"</definedName>
    <definedName name="FDC_64_77" hidden="1">"#"</definedName>
    <definedName name="FDC_64_78" hidden="1">"#"</definedName>
    <definedName name="FDC_64_79" hidden="1">"#"</definedName>
    <definedName name="FDC_64_8" hidden="1">"#"</definedName>
    <definedName name="FDC_64_80" hidden="1">"#"</definedName>
    <definedName name="FDC_64_81" hidden="1">"#"</definedName>
    <definedName name="FDC_64_82" hidden="1">"#"</definedName>
    <definedName name="FDC_64_83" hidden="1">"#"</definedName>
    <definedName name="FDC_64_84" hidden="1">"#"</definedName>
    <definedName name="FDC_64_85" hidden="1">"#"</definedName>
    <definedName name="FDC_64_86" hidden="1">"#"</definedName>
    <definedName name="FDC_64_87" hidden="1">"#"</definedName>
    <definedName name="FDC_64_88" hidden="1">"#"</definedName>
    <definedName name="FDC_64_89" hidden="1">"#"</definedName>
    <definedName name="FDC_64_9" hidden="1">"#"</definedName>
    <definedName name="FDC_64_90" hidden="1">"#"</definedName>
    <definedName name="FDC_64_91" hidden="1">"#"</definedName>
    <definedName name="FDC_64_92" hidden="1">"#"</definedName>
    <definedName name="FDC_64_93" hidden="1">"#"</definedName>
    <definedName name="FDC_64_94" hidden="1">"#"</definedName>
    <definedName name="FDC_64_95" hidden="1">"#"</definedName>
    <definedName name="FDC_64_96" hidden="1">"#"</definedName>
    <definedName name="FDC_64_97" hidden="1">"#"</definedName>
    <definedName name="FDC_64_98" hidden="1">"#"</definedName>
    <definedName name="FDC_64_99" hidden="1">"#"</definedName>
    <definedName name="FDC_65_0" hidden="1">"#"</definedName>
    <definedName name="FDC_7_0" hidden="1">"#"</definedName>
    <definedName name="FDC_7_1" hidden="1">"#"</definedName>
    <definedName name="FDC_7_2" hidden="1">"#"</definedName>
    <definedName name="FDC_7_3" hidden="1">"#"</definedName>
    <definedName name="FDC_8_0" hidden="1">"#"</definedName>
    <definedName name="FDC_8_1" hidden="1">"#"</definedName>
    <definedName name="FDC_8_2" hidden="1">"#"</definedName>
    <definedName name="FDC_8_3" hidden="1">"#"</definedName>
    <definedName name="FDC_9_0" hidden="1">"#"</definedName>
    <definedName name="FDC_9_1" hidden="1">"#"</definedName>
    <definedName name="FDC_9_2" hidden="1">"#"</definedName>
    <definedName name="FDC_9_3" hidden="1">"#"</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_1" hidden="1">"A35795"</definedName>
    <definedName name="FDD_10_2" hidden="1">"A36160"</definedName>
    <definedName name="FDD_10_3" hidden="1">"E36525"</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_1" hidden="1">"E35795"</definedName>
    <definedName name="FDD_11_2" hidden="1">"E36160"</definedName>
    <definedName name="FDD_11_3" hidden="1">"E36525"</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_1" hidden="1">"E35795"</definedName>
    <definedName name="FDD_12_2" hidden="1">"E36160"</definedName>
    <definedName name="FDD_12_3" hidden="1">"E36525"</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_1" hidden="1">"A35795"</definedName>
    <definedName name="FDD_19_2" hidden="1">"E36160"</definedName>
    <definedName name="FDD_19_3" hidden="1">"E36525"</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_1" hidden="1">"U35795"</definedName>
    <definedName name="FDD_25_2" hidden="1">"U36160"</definedName>
    <definedName name="FDD_25_3" hidden="1">"U36525"</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1_1" hidden="1">"A35795"</definedName>
    <definedName name="FDD_41_2" hidden="1">"E36160"</definedName>
    <definedName name="FDD_41_3" hidden="1">"E36525"</definedName>
    <definedName name="FDD_42_0" hidden="1">"U25569"</definedName>
    <definedName name="FDD_42_1" hidden="1">"U35795"</definedName>
    <definedName name="FDD_42_2" hidden="1">"U36160"</definedName>
    <definedName name="FDD_42_3" hidden="1">"U36525"</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_1" hidden="1">"E35795"</definedName>
    <definedName name="FDD_5_2" hidden="1">"E36160"</definedName>
    <definedName name="FDD_5_3" hidden="1">"E36525"</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00" hidden="1">"A35044"</definedName>
    <definedName name="FDD_58_101" hidden="1">"A35051"</definedName>
    <definedName name="FDD_58_102" hidden="1">"A35058"</definedName>
    <definedName name="FDD_58_103" hidden="1">"A35065"</definedName>
    <definedName name="FDD_58_104" hidden="1">"A35072"</definedName>
    <definedName name="FDD_58_105" hidden="1">"A35079"</definedName>
    <definedName name="FDD_58_106" hidden="1">"A35086"</definedName>
    <definedName name="FDD_58_107" hidden="1">"A35093"</definedName>
    <definedName name="FDD_58_108" hidden="1">"A35100"</definedName>
    <definedName name="FDD_58_109" hidden="1">"A35107"</definedName>
    <definedName name="FDD_58_11" hidden="1">"A34699"</definedName>
    <definedName name="FDD_58_110" hidden="1">"A35114"</definedName>
    <definedName name="FDD_58_111" hidden="1">"A35121"</definedName>
    <definedName name="FDD_58_112" hidden="1">"A35128"</definedName>
    <definedName name="FDD_58_113" hidden="1">"A35135"</definedName>
    <definedName name="FDD_58_114" hidden="1">"A35142"</definedName>
    <definedName name="FDD_58_115" hidden="1">"A35149"</definedName>
    <definedName name="FDD_58_116" hidden="1">"A35156"</definedName>
    <definedName name="FDD_58_117" hidden="1">"A35162"</definedName>
    <definedName name="FDD_58_118" hidden="1">"A35170"</definedName>
    <definedName name="FDD_58_119" hidden="1">"A35177"</definedName>
    <definedName name="FDD_58_12" hidden="1">"A35064"</definedName>
    <definedName name="FDD_58_120" hidden="1">"A35184"</definedName>
    <definedName name="FDD_58_121" hidden="1">"A35191"</definedName>
    <definedName name="FDD_58_122" hidden="1">"A35198"</definedName>
    <definedName name="FDD_58_123" hidden="1">"A35205"</definedName>
    <definedName name="FDD_58_124" hidden="1">"A35212"</definedName>
    <definedName name="FDD_58_125" hidden="1">"A35219"</definedName>
    <definedName name="FDD_58_126" hidden="1">"A35226"</definedName>
    <definedName name="FDD_58_127" hidden="1">"A35233"</definedName>
    <definedName name="FDD_58_128" hidden="1">"A35240"</definedName>
    <definedName name="FDD_58_129" hidden="1">"A35247"</definedName>
    <definedName name="FDD_58_13" hidden="1">"A35430"</definedName>
    <definedName name="FDD_58_130" hidden="1">"A35254"</definedName>
    <definedName name="FDD_58_131" hidden="1">"A35261"</definedName>
    <definedName name="FDD_58_132" hidden="1">"A35268"</definedName>
    <definedName name="FDD_58_133" hidden="1">"A35275"</definedName>
    <definedName name="FDD_58_134" hidden="1">"A35282"</definedName>
    <definedName name="FDD_58_135" hidden="1">"A35289"</definedName>
    <definedName name="FDD_58_136" hidden="1">"A35296"</definedName>
    <definedName name="FDD_58_137" hidden="1">"A35303"</definedName>
    <definedName name="FDD_58_138" hidden="1">"A35310"</definedName>
    <definedName name="FDD_58_139" hidden="1">"A35317"</definedName>
    <definedName name="FDD_58_14" hidden="1">"A35795"</definedName>
    <definedName name="FDD_58_140" hidden="1">"A35324"</definedName>
    <definedName name="FDD_58_141" hidden="1">"A35331"</definedName>
    <definedName name="FDD_58_142" hidden="1">"A35338"</definedName>
    <definedName name="FDD_58_143" hidden="1">"A35345"</definedName>
    <definedName name="FDD_58_144" hidden="1">"A35352"</definedName>
    <definedName name="FDD_58_145" hidden="1">"A35359"</definedName>
    <definedName name="FDD_58_146" hidden="1">"A35366"</definedName>
    <definedName name="FDD_58_147" hidden="1">"A35373"</definedName>
    <definedName name="FDD_58_148" hidden="1">"A35380"</definedName>
    <definedName name="FDD_58_149" hidden="1">"A35387"</definedName>
    <definedName name="FDD_58_15" hidden="1">"A34449"</definedName>
    <definedName name="FDD_58_150" hidden="1">"A35394"</definedName>
    <definedName name="FDD_58_151" hidden="1">"A35401"</definedName>
    <definedName name="FDD_58_152" hidden="1">"A35408"</definedName>
    <definedName name="FDD_58_153" hidden="1">"A35415"</definedName>
    <definedName name="FDD_58_154" hidden="1">"A35422"</definedName>
    <definedName name="FDD_58_155" hidden="1">"A35429"</definedName>
    <definedName name="FDD_58_156" hidden="1">"A35436"</definedName>
    <definedName name="FDD_58_157" hidden="1">"A35443"</definedName>
    <definedName name="FDD_58_158" hidden="1">"A35450"</definedName>
    <definedName name="FDD_58_159" hidden="1">"A35457"</definedName>
    <definedName name="FDD_58_16" hidden="1">"A34456"</definedName>
    <definedName name="FDD_58_160" hidden="1">"A35464"</definedName>
    <definedName name="FDD_58_161" hidden="1">"A35471"</definedName>
    <definedName name="FDD_58_162" hidden="1">"A35478"</definedName>
    <definedName name="FDD_58_163" hidden="1">"A35485"</definedName>
    <definedName name="FDD_58_164" hidden="1">"A35492"</definedName>
    <definedName name="FDD_58_165" hidden="1">"A35499"</definedName>
    <definedName name="FDD_58_166" hidden="1">"A35506"</definedName>
    <definedName name="FDD_58_167" hidden="1">"A35513"</definedName>
    <definedName name="FDD_58_168" hidden="1">"A35520"</definedName>
    <definedName name="FDD_58_169" hidden="1">"A35527"</definedName>
    <definedName name="FDD_58_17" hidden="1">"A34463"</definedName>
    <definedName name="FDD_58_170" hidden="1">"A35534"</definedName>
    <definedName name="FDD_58_171" hidden="1">"A35541"</definedName>
    <definedName name="FDD_58_172" hidden="1">"A35548"</definedName>
    <definedName name="FDD_58_173" hidden="1">"A35555"</definedName>
    <definedName name="FDD_58_174" hidden="1">"A35562"</definedName>
    <definedName name="FDD_58_175" hidden="1">"A35569"</definedName>
    <definedName name="FDD_58_176" hidden="1">"A35576"</definedName>
    <definedName name="FDD_58_177" hidden="1">"A35583"</definedName>
    <definedName name="FDD_58_178" hidden="1">"A35590"</definedName>
    <definedName name="FDD_58_179" hidden="1">"A35597"</definedName>
    <definedName name="FDD_58_18" hidden="1">"A34470"</definedName>
    <definedName name="FDD_58_180" hidden="1">"A35604"</definedName>
    <definedName name="FDD_58_181" hidden="1">"A35611"</definedName>
    <definedName name="FDD_58_182" hidden="1">"A35618"</definedName>
    <definedName name="FDD_58_183" hidden="1">"A35625"</definedName>
    <definedName name="FDD_58_184" hidden="1">"A35632"</definedName>
    <definedName name="FDD_58_185" hidden="1">"A35639"</definedName>
    <definedName name="FDD_58_186" hidden="1">"A35646"</definedName>
    <definedName name="FDD_58_187" hidden="1">"A35653"</definedName>
    <definedName name="FDD_58_188" hidden="1">"A35660"</definedName>
    <definedName name="FDD_58_189" hidden="1">"A35667"</definedName>
    <definedName name="FDD_58_19" hidden="1">"A34477"</definedName>
    <definedName name="FDD_58_190" hidden="1">"A35674"</definedName>
    <definedName name="FDD_58_191" hidden="1">"A35681"</definedName>
    <definedName name="FDD_58_192" hidden="1">"A35688"</definedName>
    <definedName name="FDD_58_193" hidden="1">"A35695"</definedName>
    <definedName name="FDD_58_194" hidden="1">"A35702"</definedName>
    <definedName name="FDD_58_195" hidden="1">"A35709"</definedName>
    <definedName name="FDD_58_196" hidden="1">"A35716"</definedName>
    <definedName name="FDD_58_197" hidden="1">"A35723"</definedName>
    <definedName name="FDD_58_198" hidden="1">"A35730"</definedName>
    <definedName name="FDD_58_199" hidden="1">"A35737"</definedName>
    <definedName name="FDD_58_2" hidden="1">"A31412"</definedName>
    <definedName name="FDD_58_20" hidden="1">"A34484"</definedName>
    <definedName name="FDD_58_200" hidden="1">"A35744"</definedName>
    <definedName name="FDD_58_201" hidden="1">"A35751"</definedName>
    <definedName name="FDD_58_202" hidden="1">"A35758"</definedName>
    <definedName name="FDD_58_203" hidden="1">"A35765"</definedName>
    <definedName name="FDD_58_204" hidden="1">"A35772"</definedName>
    <definedName name="FDD_58_205" hidden="1">"A35779"</definedName>
    <definedName name="FDD_58_206" hidden="1">"A35786"</definedName>
    <definedName name="FDD_58_207" hidden="1">"A35793"</definedName>
    <definedName name="FDD_58_208" hidden="1">"A35800"</definedName>
    <definedName name="FDD_58_209" hidden="1">"A35807"</definedName>
    <definedName name="FDD_58_21" hidden="1">"A34491"</definedName>
    <definedName name="FDD_58_210" hidden="1">"A35814"</definedName>
    <definedName name="FDD_58_211" hidden="1">"A35821"</definedName>
    <definedName name="FDD_58_212" hidden="1">"A35828"</definedName>
    <definedName name="FDD_58_213" hidden="1">"A35835"</definedName>
    <definedName name="FDD_58_214" hidden="1">"A35842"</definedName>
    <definedName name="FDD_58_215" hidden="1">"A35849"</definedName>
    <definedName name="FDD_58_216" hidden="1">"A35856"</definedName>
    <definedName name="FDD_58_217" hidden="1">"A35863"</definedName>
    <definedName name="FDD_58_218" hidden="1">"A35870"</definedName>
    <definedName name="FDD_58_219" hidden="1">"A35877"</definedName>
    <definedName name="FDD_58_22" hidden="1">"A34498"</definedName>
    <definedName name="FDD_58_220" hidden="1">"A35884"</definedName>
    <definedName name="FDD_58_221" hidden="1">"A35891"</definedName>
    <definedName name="FDD_58_222" hidden="1">"A35898"</definedName>
    <definedName name="FDD_58_223" hidden="1">"A35905"</definedName>
    <definedName name="FDD_58_224" hidden="1">"A35912"</definedName>
    <definedName name="FDD_58_225" hidden="1">"A35919"</definedName>
    <definedName name="FDD_58_226" hidden="1">"A35926"</definedName>
    <definedName name="FDD_58_227" hidden="1">"A35933"</definedName>
    <definedName name="FDD_58_228" hidden="1">"A35940"</definedName>
    <definedName name="FDD_58_229" hidden="1">"A35947"</definedName>
    <definedName name="FDD_58_23" hidden="1">"A34505"</definedName>
    <definedName name="FDD_58_230" hidden="1">"A35954"</definedName>
    <definedName name="FDD_58_231" hidden="1">"A35961"</definedName>
    <definedName name="FDD_58_232" hidden="1">"A35968"</definedName>
    <definedName name="FDD_58_233" hidden="1">"A35975"</definedName>
    <definedName name="FDD_58_234" hidden="1">"A35982"</definedName>
    <definedName name="FDD_58_235" hidden="1">"A35989"</definedName>
    <definedName name="FDD_58_236" hidden="1">"A35996"</definedName>
    <definedName name="FDD_58_237" hidden="1">"A36003"</definedName>
    <definedName name="FDD_58_238" hidden="1">"A36010"</definedName>
    <definedName name="FDD_58_239" hidden="1">"A36017"</definedName>
    <definedName name="FDD_58_24" hidden="1">"A34512"</definedName>
    <definedName name="FDD_58_240" hidden="1">"A36024"</definedName>
    <definedName name="FDD_58_241" hidden="1">"A36031"</definedName>
    <definedName name="FDD_58_242" hidden="1">"A36038"</definedName>
    <definedName name="FDD_58_243" hidden="1">"A36045"</definedName>
    <definedName name="FDD_58_244" hidden="1">"A36052"</definedName>
    <definedName name="FDD_58_245" hidden="1">"A36059"</definedName>
    <definedName name="FDD_58_246" hidden="1">"A36066"</definedName>
    <definedName name="FDD_58_247" hidden="1">"A36073"</definedName>
    <definedName name="FDD_58_248" hidden="1">"A36080"</definedName>
    <definedName name="FDD_58_249" hidden="1">"A36087"</definedName>
    <definedName name="FDD_58_25" hidden="1">"A34519"</definedName>
    <definedName name="FDD_58_250" hidden="1">"A36094"</definedName>
    <definedName name="FDD_58_251" hidden="1">"A36101"</definedName>
    <definedName name="FDD_58_252" hidden="1">"A36108"</definedName>
    <definedName name="FDD_58_253" hidden="1">"A36115"</definedName>
    <definedName name="FDD_58_254" hidden="1">"A36122"</definedName>
    <definedName name="FDD_58_255" hidden="1">"A36129"</definedName>
    <definedName name="FDD_58_256" hidden="1">"A36136"</definedName>
    <definedName name="FDD_58_257" hidden="1">"A36143"</definedName>
    <definedName name="FDD_58_258" hidden="1">"A36150"</definedName>
    <definedName name="FDD_58_259" hidden="1">"A36157"</definedName>
    <definedName name="FDD_58_26" hidden="1">"A34526"</definedName>
    <definedName name="FDD_58_260" hidden="1">"A36164"</definedName>
    <definedName name="FDD_58_27" hidden="1">"A34533"</definedName>
    <definedName name="FDD_58_28" hidden="1">"A34540"</definedName>
    <definedName name="FDD_58_29" hidden="1">"A34547"</definedName>
    <definedName name="FDD_58_3" hidden="1">"A31777"</definedName>
    <definedName name="FDD_58_30" hidden="1">"A34554"</definedName>
    <definedName name="FDD_58_31" hidden="1">"A34561"</definedName>
    <definedName name="FDD_58_32" hidden="1">"A34568"</definedName>
    <definedName name="FDD_58_33" hidden="1">"A34575"</definedName>
    <definedName name="FDD_58_34" hidden="1">"A34582"</definedName>
    <definedName name="FDD_58_35" hidden="1">"A34589"</definedName>
    <definedName name="FDD_58_36" hidden="1">"A34596"</definedName>
    <definedName name="FDD_58_37" hidden="1">"A34603"</definedName>
    <definedName name="FDD_58_38" hidden="1">"A34610"</definedName>
    <definedName name="FDD_58_39" hidden="1">"A34617"</definedName>
    <definedName name="FDD_58_4" hidden="1">"A32142"</definedName>
    <definedName name="FDD_58_40" hidden="1">"A34624"</definedName>
    <definedName name="FDD_58_41" hidden="1">"A34631"</definedName>
    <definedName name="FDD_58_42" hidden="1">"A34638"</definedName>
    <definedName name="FDD_58_43" hidden="1">"A34645"</definedName>
    <definedName name="FDD_58_44" hidden="1">"A34652"</definedName>
    <definedName name="FDD_58_45" hidden="1">"A34659"</definedName>
    <definedName name="FDD_58_46" hidden="1">"A34666"</definedName>
    <definedName name="FDD_58_47" hidden="1">"A34673"</definedName>
    <definedName name="FDD_58_48" hidden="1">"A34680"</definedName>
    <definedName name="FDD_58_49" hidden="1">"A34687"</definedName>
    <definedName name="FDD_58_5" hidden="1">"A32508"</definedName>
    <definedName name="FDD_58_50" hidden="1">"A34694"</definedName>
    <definedName name="FDD_58_51" hidden="1">"A34701"</definedName>
    <definedName name="FDD_58_52" hidden="1">"A34708"</definedName>
    <definedName name="FDD_58_53" hidden="1">"A34715"</definedName>
    <definedName name="FDD_58_54" hidden="1">"A34722"</definedName>
    <definedName name="FDD_58_55" hidden="1">"A34729"</definedName>
    <definedName name="FDD_58_56" hidden="1">"A34736"</definedName>
    <definedName name="FDD_58_57" hidden="1">"A34743"</definedName>
    <definedName name="FDD_58_58" hidden="1">"A34750"</definedName>
    <definedName name="FDD_58_59" hidden="1">"A34757"</definedName>
    <definedName name="FDD_58_6" hidden="1">"A32873"</definedName>
    <definedName name="FDD_58_60" hidden="1">"A34764"</definedName>
    <definedName name="FDD_58_61" hidden="1">"A34771"</definedName>
    <definedName name="FDD_58_62" hidden="1">"A34778"</definedName>
    <definedName name="FDD_58_63" hidden="1">"A34785"</definedName>
    <definedName name="FDD_58_64" hidden="1">"A34792"</definedName>
    <definedName name="FDD_58_65" hidden="1">"A34799"</definedName>
    <definedName name="FDD_58_66" hidden="1">"A34806"</definedName>
    <definedName name="FDD_58_67" hidden="1">"A34813"</definedName>
    <definedName name="FDD_58_68" hidden="1">"A34820"</definedName>
    <definedName name="FDD_58_69" hidden="1">"A34827"</definedName>
    <definedName name="FDD_58_7" hidden="1">"A33238"</definedName>
    <definedName name="FDD_58_70" hidden="1">"A34834"</definedName>
    <definedName name="FDD_58_71" hidden="1">"A34841"</definedName>
    <definedName name="FDD_58_72" hidden="1">"A34848"</definedName>
    <definedName name="FDD_58_73" hidden="1">"A34855"</definedName>
    <definedName name="FDD_58_74" hidden="1">"A34862"</definedName>
    <definedName name="FDD_58_75" hidden="1">"A34869"</definedName>
    <definedName name="FDD_58_76" hidden="1">"A34876"</definedName>
    <definedName name="FDD_58_77" hidden="1">"A34883"</definedName>
    <definedName name="FDD_58_78" hidden="1">"A34890"</definedName>
    <definedName name="FDD_58_79" hidden="1">"A34897"</definedName>
    <definedName name="FDD_58_8" hidden="1">"A33603"</definedName>
    <definedName name="FDD_58_80" hidden="1">"A34904"</definedName>
    <definedName name="FDD_58_81" hidden="1">"A34911"</definedName>
    <definedName name="FDD_58_82" hidden="1">"A34918"</definedName>
    <definedName name="FDD_58_83" hidden="1">"A34925"</definedName>
    <definedName name="FDD_58_84" hidden="1">"A34932"</definedName>
    <definedName name="FDD_58_85" hidden="1">"A34939"</definedName>
    <definedName name="FDD_58_86" hidden="1">"A34946"</definedName>
    <definedName name="FDD_58_87" hidden="1">"A34953"</definedName>
    <definedName name="FDD_58_88" hidden="1">"A34960"</definedName>
    <definedName name="FDD_58_89" hidden="1">"A34967"</definedName>
    <definedName name="FDD_58_9" hidden="1">"A33969"</definedName>
    <definedName name="FDD_58_90" hidden="1">"A34974"</definedName>
    <definedName name="FDD_58_91" hidden="1">"A34981"</definedName>
    <definedName name="FDD_58_92" hidden="1">"A34988"</definedName>
    <definedName name="FDD_58_93" hidden="1">"A34995"</definedName>
    <definedName name="FDD_58_94" hidden="1">"A35002"</definedName>
    <definedName name="FDD_58_95" hidden="1">"A35009"</definedName>
    <definedName name="FDD_58_96" hidden="1">"A35016"</definedName>
    <definedName name="FDD_58_97" hidden="1">"A35023"</definedName>
    <definedName name="FDD_58_98" hidden="1">"A35030"</definedName>
    <definedName name="FDD_58_99" hidden="1">"A35037"</definedName>
    <definedName name="FDD_59_0" hidden="1">"A30681"</definedName>
    <definedName name="FDD_59_1" hidden="1">"A31047"</definedName>
    <definedName name="FDD_59_10" hidden="1">"A34334"</definedName>
    <definedName name="FDD_59_100" hidden="1">"A35044"</definedName>
    <definedName name="FDD_59_101" hidden="1">"A35051"</definedName>
    <definedName name="FDD_59_102" hidden="1">"A35059"</definedName>
    <definedName name="FDD_59_103" hidden="1">"A35065"</definedName>
    <definedName name="FDD_59_104" hidden="1">"A35072"</definedName>
    <definedName name="FDD_59_105" hidden="1">"A35079"</definedName>
    <definedName name="FDD_59_106" hidden="1">"A35086"</definedName>
    <definedName name="FDD_59_107" hidden="1">"A35093"</definedName>
    <definedName name="FDD_59_108" hidden="1">"A35100"</definedName>
    <definedName name="FDD_59_109" hidden="1">"A35107"</definedName>
    <definedName name="FDD_59_11" hidden="1">"A34699"</definedName>
    <definedName name="FDD_59_110" hidden="1">"A35114"</definedName>
    <definedName name="FDD_59_111" hidden="1">"A35121"</definedName>
    <definedName name="FDD_59_112" hidden="1">"A35128"</definedName>
    <definedName name="FDD_59_113" hidden="1">"A35135"</definedName>
    <definedName name="FDD_59_114" hidden="1">"A35141"</definedName>
    <definedName name="FDD_59_115" hidden="1">"A35149"</definedName>
    <definedName name="FDD_59_116" hidden="1">"A35156"</definedName>
    <definedName name="FDD_59_117" hidden="1">"A35163"</definedName>
    <definedName name="FDD_59_118" hidden="1">"A35170"</definedName>
    <definedName name="FDD_59_119" hidden="1">"A35177"</definedName>
    <definedName name="FDD_59_12" hidden="1">"A35064"</definedName>
    <definedName name="FDD_59_120" hidden="1">"A35184"</definedName>
    <definedName name="FDD_59_121" hidden="1">"A35192"</definedName>
    <definedName name="FDD_59_122" hidden="1">"A35198"</definedName>
    <definedName name="FDD_59_123" hidden="1">"A35205"</definedName>
    <definedName name="FDD_59_124" hidden="1">"A35213"</definedName>
    <definedName name="FDD_59_125" hidden="1">"A35219"</definedName>
    <definedName name="FDD_59_126" hidden="1">"A35226"</definedName>
    <definedName name="FDD_59_127" hidden="1">"A35233"</definedName>
    <definedName name="FDD_59_128" hidden="1">"A35240"</definedName>
    <definedName name="FDD_59_129" hidden="1">"A35247"</definedName>
    <definedName name="FDD_59_13" hidden="1">"A35430"</definedName>
    <definedName name="FDD_59_130" hidden="1">"A35254"</definedName>
    <definedName name="FDD_59_131" hidden="1">"A35261"</definedName>
    <definedName name="FDD_59_132" hidden="1">"A35268"</definedName>
    <definedName name="FDD_59_133" hidden="1">"A35275"</definedName>
    <definedName name="FDD_59_134" hidden="1">"A35282"</definedName>
    <definedName name="FDD_59_135" hidden="1">"A35289"</definedName>
    <definedName name="FDD_59_136" hidden="1">"A35296"</definedName>
    <definedName name="FDD_59_137" hidden="1">"A35303"</definedName>
    <definedName name="FDD_59_138" hidden="1">"A35310"</definedName>
    <definedName name="FDD_59_139" hidden="1">"A35317"</definedName>
    <definedName name="FDD_59_14" hidden="1">"A35795"</definedName>
    <definedName name="FDD_59_140" hidden="1">"A35324"</definedName>
    <definedName name="FDD_59_141" hidden="1">"A35331"</definedName>
    <definedName name="FDD_59_142" hidden="1">"A35338"</definedName>
    <definedName name="FDD_59_143" hidden="1">"A35345"</definedName>
    <definedName name="FDD_59_144" hidden="1">"A35352"</definedName>
    <definedName name="FDD_59_145" hidden="1">"A35359"</definedName>
    <definedName name="FDD_59_146" hidden="1">"A35366"</definedName>
    <definedName name="FDD_59_147" hidden="1">"A35373"</definedName>
    <definedName name="FDD_59_148" hidden="1">"A35380"</definedName>
    <definedName name="FDD_59_149" hidden="1">"A35387"</definedName>
    <definedName name="FDD_59_15" hidden="1">"A34449"</definedName>
    <definedName name="FDD_59_150" hidden="1">"A35394"</definedName>
    <definedName name="FDD_59_151" hidden="1">"A35401"</definedName>
    <definedName name="FDD_59_152" hidden="1">"A35408"</definedName>
    <definedName name="FDD_59_153" hidden="1">"A35415"</definedName>
    <definedName name="FDD_59_154" hidden="1">"A35422"</definedName>
    <definedName name="FDD_59_155" hidden="1">"A35429"</definedName>
    <definedName name="FDD_59_156" hidden="1">"A35436"</definedName>
    <definedName name="FDD_59_157" hidden="1">"A35443"</definedName>
    <definedName name="FDD_59_158" hidden="1">"A35450"</definedName>
    <definedName name="FDD_59_159" hidden="1">"A35457"</definedName>
    <definedName name="FDD_59_16" hidden="1">"A34457"</definedName>
    <definedName name="FDD_59_160" hidden="1">"A35464"</definedName>
    <definedName name="FDD_59_161" hidden="1">"A35471"</definedName>
    <definedName name="FDD_59_162" hidden="1">"A35478"</definedName>
    <definedName name="FDD_59_163" hidden="1">"A35485"</definedName>
    <definedName name="FDD_59_164" hidden="1">"A35492"</definedName>
    <definedName name="FDD_59_165" hidden="1">"A35499"</definedName>
    <definedName name="FDD_59_166" hidden="1">"A35506"</definedName>
    <definedName name="FDD_59_167" hidden="1">"A35513"</definedName>
    <definedName name="FDD_59_168" hidden="1">"A35521"</definedName>
    <definedName name="FDD_59_169" hidden="1">"A35527"</definedName>
    <definedName name="FDD_59_17" hidden="1">"A34463"</definedName>
    <definedName name="FDD_59_170" hidden="1">"A35534"</definedName>
    <definedName name="FDD_59_171" hidden="1">"A35541"</definedName>
    <definedName name="FDD_59_172" hidden="1">"A35548"</definedName>
    <definedName name="FDD_59_173" hidden="1">"A35556"</definedName>
    <definedName name="FDD_59_174" hidden="1">"A35562"</definedName>
    <definedName name="FDD_59_175" hidden="1">"A35569"</definedName>
    <definedName name="FDD_59_176" hidden="1">"A35577"</definedName>
    <definedName name="FDD_59_177" hidden="1">"A35583"</definedName>
    <definedName name="FDD_59_178" hidden="1">"A35590"</definedName>
    <definedName name="FDD_59_179" hidden="1">"A35597"</definedName>
    <definedName name="FDD_59_18" hidden="1">"A34470"</definedName>
    <definedName name="FDD_59_180" hidden="1">"A35604"</definedName>
    <definedName name="FDD_59_181" hidden="1">"A35611"</definedName>
    <definedName name="FDD_59_182" hidden="1">"A35618"</definedName>
    <definedName name="FDD_59_183" hidden="1">"A35625"</definedName>
    <definedName name="FDD_59_184" hidden="1">"A35632"</definedName>
    <definedName name="FDD_59_185" hidden="1">"A35639"</definedName>
    <definedName name="FDD_59_186" hidden="1">"A35646"</definedName>
    <definedName name="FDD_59_187" hidden="1">"A35653"</definedName>
    <definedName name="FDD_59_188" hidden="1">"A35660"</definedName>
    <definedName name="FDD_59_189" hidden="1">"A35668"</definedName>
    <definedName name="FDD_59_19" hidden="1">"A34477"</definedName>
    <definedName name="FDD_59_190" hidden="1">"A35674"</definedName>
    <definedName name="FDD_59_191" hidden="1">"A35681"</definedName>
    <definedName name="FDD_59_192" hidden="1">"A35688"</definedName>
    <definedName name="FDD_59_193" hidden="1">"A35695"</definedName>
    <definedName name="FDD_59_194" hidden="1">"A35702"</definedName>
    <definedName name="FDD_59_195" hidden="1">"A35709"</definedName>
    <definedName name="FDD_59_196" hidden="1">"A35716"</definedName>
    <definedName name="FDD_59_197" hidden="1">"A35723"</definedName>
    <definedName name="FDD_59_198" hidden="1">"A35730"</definedName>
    <definedName name="FDD_59_199" hidden="1">"A35737"</definedName>
    <definedName name="FDD_59_2" hidden="1">"A31412"</definedName>
    <definedName name="FDD_59_20" hidden="1">"A34485"</definedName>
    <definedName name="FDD_59_200" hidden="1">"A35744"</definedName>
    <definedName name="FDD_59_201" hidden="1">"A35751"</definedName>
    <definedName name="FDD_59_202" hidden="1">"A35758"</definedName>
    <definedName name="FDD_59_203" hidden="1">"A35765"</definedName>
    <definedName name="FDD_59_204" hidden="1">"A35772"</definedName>
    <definedName name="FDD_59_205" hidden="1">"A35779"</definedName>
    <definedName name="FDD_59_206" hidden="1">"A35786"</definedName>
    <definedName name="FDD_59_207" hidden="1">"A35793"</definedName>
    <definedName name="FDD_59_208" hidden="1">"A35800"</definedName>
    <definedName name="FDD_59_209" hidden="1">"A35807"</definedName>
    <definedName name="FDD_59_21" hidden="1">"A34491"</definedName>
    <definedName name="FDD_59_210" hidden="1">"A35814"</definedName>
    <definedName name="FDD_59_211" hidden="1">"A35821"</definedName>
    <definedName name="FDD_59_212" hidden="1">"A35828"</definedName>
    <definedName name="FDD_59_213" hidden="1">"A35835"</definedName>
    <definedName name="FDD_59_214" hidden="1">"A35842"</definedName>
    <definedName name="FDD_59_215" hidden="1">"A35849"</definedName>
    <definedName name="FDD_59_216" hidden="1">"A35856"</definedName>
    <definedName name="FDD_59_217" hidden="1">"A35863"</definedName>
    <definedName name="FDD_59_218" hidden="1">"A35870"</definedName>
    <definedName name="FDD_59_219" hidden="1">"A35877"</definedName>
    <definedName name="FDD_59_22" hidden="1">"A34498"</definedName>
    <definedName name="FDD_59_220" hidden="1">"A35884"</definedName>
    <definedName name="FDD_59_221" hidden="1">"A35891"</definedName>
    <definedName name="FDD_59_222" hidden="1">"A35899"</definedName>
    <definedName name="FDD_59_223" hidden="1">"A35905"</definedName>
    <definedName name="FDD_59_224" hidden="1">"A35912"</definedName>
    <definedName name="FDD_59_225" hidden="1">"A35919"</definedName>
    <definedName name="FDD_59_226" hidden="1">"A35926"</definedName>
    <definedName name="FDD_59_227" hidden="1">"A35933"</definedName>
    <definedName name="FDD_59_228" hidden="1">"A35941"</definedName>
    <definedName name="FDD_59_229" hidden="1">"A35947"</definedName>
    <definedName name="FDD_59_23" hidden="1">"A34505"</definedName>
    <definedName name="FDD_59_230" hidden="1">"A35954"</definedName>
    <definedName name="FDD_59_231" hidden="1">"A35961"</definedName>
    <definedName name="FDD_59_232" hidden="1">"A35968"</definedName>
    <definedName name="FDD_59_233" hidden="1">"A35975"</definedName>
    <definedName name="FDD_59_234" hidden="1">"A35982"</definedName>
    <definedName name="FDD_59_235" hidden="1">"A35989"</definedName>
    <definedName name="FDD_59_236" hidden="1">"A35996"</definedName>
    <definedName name="FDD_59_237" hidden="1">"A36003"</definedName>
    <definedName name="FDD_59_238" hidden="1">"A36010"</definedName>
    <definedName name="FDD_59_239" hidden="1">"A36017"</definedName>
    <definedName name="FDD_59_24" hidden="1">"A34512"</definedName>
    <definedName name="FDD_59_240" hidden="1">"A36024"</definedName>
    <definedName name="FDD_59_241" hidden="1">"A36031"</definedName>
    <definedName name="FDD_59_242" hidden="1">"A36039"</definedName>
    <definedName name="FDD_59_243" hidden="1">"A36045"</definedName>
    <definedName name="FDD_59_244" hidden="1">"A36052"</definedName>
    <definedName name="FDD_59_245" hidden="1">"A36059"</definedName>
    <definedName name="FDD_59_246" hidden="1">"A36066"</definedName>
    <definedName name="FDD_59_247" hidden="1">"A36073"</definedName>
    <definedName name="FDD_59_248" hidden="1">"A36080"</definedName>
    <definedName name="FDD_59_249" hidden="1">"A36087"</definedName>
    <definedName name="FDD_59_25" hidden="1">"A34519"</definedName>
    <definedName name="FDD_59_250" hidden="1">"A36094"</definedName>
    <definedName name="FDD_59_251" hidden="1">"A36101"</definedName>
    <definedName name="FDD_59_252" hidden="1">"A36108"</definedName>
    <definedName name="FDD_59_253" hidden="1">"A36116"</definedName>
    <definedName name="FDD_59_254" hidden="1">"A36122"</definedName>
    <definedName name="FDD_59_255" hidden="1">"A36129"</definedName>
    <definedName name="FDD_59_256" hidden="1">"A36136"</definedName>
    <definedName name="FDD_59_257" hidden="1">"A36143"</definedName>
    <definedName name="FDD_59_258" hidden="1">"A36150"</definedName>
    <definedName name="FDD_59_259" hidden="1">"A36157"</definedName>
    <definedName name="FDD_59_26" hidden="1">"A34526"</definedName>
    <definedName name="FDD_59_260" hidden="1">"A36164"</definedName>
    <definedName name="FDD_59_27" hidden="1">"A34533"</definedName>
    <definedName name="FDD_59_28" hidden="1">"A34540"</definedName>
    <definedName name="FDD_59_29" hidden="1">"A34547"</definedName>
    <definedName name="FDD_59_3" hidden="1">"A31777"</definedName>
    <definedName name="FDD_59_30" hidden="1">"A34554"</definedName>
    <definedName name="FDD_59_31" hidden="1">"A34561"</definedName>
    <definedName name="FDD_59_32" hidden="1">"A34568"</definedName>
    <definedName name="FDD_59_33" hidden="1">"A34576"</definedName>
    <definedName name="FDD_59_34" hidden="1">"A34582"</definedName>
    <definedName name="FDD_59_35" hidden="1">"A34589"</definedName>
    <definedName name="FDD_59_36" hidden="1">"A34596"</definedName>
    <definedName name="FDD_59_37" hidden="1">"A34603"</definedName>
    <definedName name="FDD_59_38" hidden="1">"A34610"</definedName>
    <definedName name="FDD_59_39" hidden="1">"A34617"</definedName>
    <definedName name="FDD_59_4" hidden="1">"A32142"</definedName>
    <definedName name="FDD_59_40" hidden="1">"A34624"</definedName>
    <definedName name="FDD_59_41" hidden="1">"A34631"</definedName>
    <definedName name="FDD_59_42" hidden="1">"A34638"</definedName>
    <definedName name="FDD_59_43" hidden="1">"A34645"</definedName>
    <definedName name="FDD_59_44" hidden="1">"A34652"</definedName>
    <definedName name="FDD_59_45" hidden="1">"A34659"</definedName>
    <definedName name="FDD_59_46" hidden="1">"A34666"</definedName>
    <definedName name="FDD_59_47" hidden="1">"A34673"</definedName>
    <definedName name="FDD_59_48" hidden="1">"A34680"</definedName>
    <definedName name="FDD_59_49" hidden="1">"A34687"</definedName>
    <definedName name="FDD_59_5" hidden="1">"A32508"</definedName>
    <definedName name="FDD_59_50" hidden="1">"A34696"</definedName>
    <definedName name="FDD_59_51" hidden="1">"A34702"</definedName>
    <definedName name="FDD_59_52" hidden="1">"A34708"</definedName>
    <definedName name="FDD_59_53" hidden="1">"A34715"</definedName>
    <definedName name="FDD_59_54" hidden="1">"A34722"</definedName>
    <definedName name="FDD_59_55" hidden="1">"A34729"</definedName>
    <definedName name="FDD_59_56" hidden="1">"A34736"</definedName>
    <definedName name="FDD_59_57" hidden="1">"A34743"</definedName>
    <definedName name="FDD_59_58" hidden="1">"A34750"</definedName>
    <definedName name="FDD_59_59" hidden="1">"A34757"</definedName>
    <definedName name="FDD_59_6" hidden="1">"A32873"</definedName>
    <definedName name="FDD_59_60" hidden="1">"A34764"</definedName>
    <definedName name="FDD_59_61" hidden="1">"A34771"</definedName>
    <definedName name="FDD_59_62" hidden="1">"A34778"</definedName>
    <definedName name="FDD_59_63" hidden="1">"A34785"</definedName>
    <definedName name="FDD_59_64" hidden="1">"A34792"</definedName>
    <definedName name="FDD_59_65" hidden="1">"A34799"</definedName>
    <definedName name="FDD_59_66" hidden="1">"A34807"</definedName>
    <definedName name="FDD_59_67" hidden="1">"A34813"</definedName>
    <definedName name="FDD_59_68" hidden="1">"A34820"</definedName>
    <definedName name="FDD_59_69" hidden="1">"A34828"</definedName>
    <definedName name="FDD_59_7" hidden="1">"A33238"</definedName>
    <definedName name="FDD_59_70" hidden="1">"A34834"</definedName>
    <definedName name="FDD_59_71" hidden="1">"A34841"</definedName>
    <definedName name="FDD_59_72" hidden="1">"A34848"</definedName>
    <definedName name="FDD_59_73" hidden="1">"A34855"</definedName>
    <definedName name="FDD_59_74" hidden="1">"A34862"</definedName>
    <definedName name="FDD_59_75" hidden="1">"A34870"</definedName>
    <definedName name="FDD_59_76" hidden="1">"A34876"</definedName>
    <definedName name="FDD_59_77" hidden="1">"A34883"</definedName>
    <definedName name="FDD_59_78" hidden="1">"A34891"</definedName>
    <definedName name="FDD_59_79" hidden="1">"A34897"</definedName>
    <definedName name="FDD_59_8" hidden="1">"A33603"</definedName>
    <definedName name="FDD_59_80" hidden="1">"A34904"</definedName>
    <definedName name="FDD_59_81" hidden="1">"A34911"</definedName>
    <definedName name="FDD_59_82" hidden="1">"A34918"</definedName>
    <definedName name="FDD_59_83" hidden="1">"A34925"</definedName>
    <definedName name="FDD_59_84" hidden="1">"A34932"</definedName>
    <definedName name="FDD_59_85" hidden="1">"A34940"</definedName>
    <definedName name="FDD_59_86" hidden="1">"A34946"</definedName>
    <definedName name="FDD_59_87" hidden="1">"A34953"</definedName>
    <definedName name="FDD_59_88" hidden="1">"A34960"</definedName>
    <definedName name="FDD_59_89" hidden="1">"A34967"</definedName>
    <definedName name="FDD_59_9" hidden="1">"A33969"</definedName>
    <definedName name="FDD_59_90" hidden="1">"A34974"</definedName>
    <definedName name="FDD_59_91" hidden="1">"A34981"</definedName>
    <definedName name="FDD_59_92" hidden="1">"A34988"</definedName>
    <definedName name="FDD_59_93" hidden="1">"A34995"</definedName>
    <definedName name="FDD_59_94" hidden="1">"A35002"</definedName>
    <definedName name="FDD_59_95" hidden="1">"A35009"</definedName>
    <definedName name="FDD_59_96" hidden="1">"A35016"</definedName>
    <definedName name="FDD_59_97" hidden="1">"A35023"</definedName>
    <definedName name="FDD_59_98" hidden="1">"A35030"</definedName>
    <definedName name="FDD_59_99" hidden="1">"A35037"</definedName>
    <definedName name="FDD_6_0" hidden="1">"A25569"</definedName>
    <definedName name="FDD_6_1" hidden="1">"A35795"</definedName>
    <definedName name="FDD_6_2" hidden="1">"E36160"</definedName>
    <definedName name="FDD_6_3" hidden="1">"E36525"</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_1" hidden="1">"E35795"</definedName>
    <definedName name="FDD_7_2" hidden="1">"E36160"</definedName>
    <definedName name="FDD_7_3" hidden="1">"E36525"</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_1" hidden="1">"E35795"</definedName>
    <definedName name="FDD_8_2" hidden="1">"E36160"</definedName>
    <definedName name="FDD_8_3" hidden="1">"E36525"</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_1" hidden="1">"E35795"</definedName>
    <definedName name="FDD_9_2" hidden="1">"E36160"</definedName>
    <definedName name="FDD_9_3" hidden="1">"E36525"</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svfsdavfabae" hidden="1">{"fdsup://directions/FAT Viewer?action=UPDATE&amp;creator=factset&amp;DYN_ARGS=TRUE&amp;DOC_NAME=FAT:FQL_AUDITING_CLIENT_TEMPLATE.FAT&amp;display_string=Audit&amp;VAR:KEY=CJALQTKTCN&amp;VAR:QUERY=UkdGX1RBWF9SQVRFKEFOTiwwLCwsLCwsTk9BVURJVCk=&amp;WINDOW=FIRST_POPUP&amp;HEIGHT=450&amp;WIDTH=450&amp;","START_MAXIMIZED=FALSE&amp;VAR:CALENDAR=US&amp;VAR:SYMBOL=EBAY&amp;VAR:INDEX=0"}</definedName>
    <definedName name="feriados">#REF!</definedName>
    <definedName name="feriados1">[1]feriados!$A$1:$A$19</definedName>
    <definedName name="fr">#REF!</definedName>
    <definedName name="fsdafdsafdas"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#REF!</definedName>
    <definedName name="GERENTES_VENDAS">#REF!</definedName>
    <definedName name="gkn" hidden="1">{#N/A,#N/A,FALSE,"COVER PAGE";#N/A,#N/A,FALSE,"Page 2";#N/A,#N/A,FALSE,"Page 2";#N/A,#N/A,FALSE,"Page 4";#N/A,#N/A,FALSE,"Page5";#N/A,#N/A,FALSE,"Page 6";#N/A,#N/A,FALSE,"Page 7";#N/A,#N/A,FALSE,"Page 8";#N/A,#N/A,FALSE,"Page 10";#N/A,#N/A,FALSE,"Long-Term OCF Mult.";#N/A,#N/A,FALSE,"PCS Comp";#N/A,#N/A,FALSE,"OCS-CAPEX";#N/A,#N/A,FALSE,"Blank"}</definedName>
    <definedName name="Grupo_24">#REF!</definedName>
    <definedName name="Grupo24">#REF!</definedName>
    <definedName name="Grupo25">#REF!</definedName>
    <definedName name="gt">#REF!</definedName>
    <definedName name="h">#REF!</definedName>
    <definedName name="Help" hidden="1">{#N/A,#N/A,FALSE,"COVER PAGE";#N/A,#N/A,FALSE,"Page 2";#N/A,#N/A,FALSE,"Page 2";#N/A,#N/A,FALSE,"Page 4";#N/A,#N/A,FALSE,"Page5";#N/A,#N/A,FALSE,"Page 6";#N/A,#N/A,FALSE,"Page 7";#N/A,#N/A,FALSE,"Page 8";#N/A,#N/A,FALSE,"Page 10";#N/A,#N/A,FALSE,"Long-Term OCF Mult.";#N/A,#N/A,FALSE,"PCS Comp";#N/A,#N/A,FALSE,"OCS-CAPEX";#N/A,#N/A,FALSE,"Blank"}</definedName>
    <definedName name="hhggfdsfs">#REF!</definedName>
    <definedName name="hn.ExtDb" hidden="1">FALSE</definedName>
    <definedName name="hn.ModelType" hidden="1">"DEAL"</definedName>
    <definedName name="hn.ModelVersion" hidden="1">1</definedName>
    <definedName name="hn.NoUpload" hidden="1">0</definedName>
    <definedName name="hn.RolledForward" hidden="1">FALSE</definedName>
    <definedName name="HTML" hidden="1">{"'PXR_6500'!$A$1:$I$124"}</definedName>
    <definedName name="HTML_CodePage" hidden="1">1252</definedName>
    <definedName name="HTML_Control" hidden="1">{"'TG'!$A$1:$L$37"}</definedName>
    <definedName name="HTML_Description" hidden="1">""</definedName>
    <definedName name="HTML_Email" hidden="1">""</definedName>
    <definedName name="HTML_Header" hidden="1">""</definedName>
    <definedName name="HTML_LastUpdate" hidden="1">"16/06/98"</definedName>
    <definedName name="HTML_LineAfter" hidden="1">FALSE</definedName>
    <definedName name="HTML_LineBefore" hidden="1">FALSE</definedName>
    <definedName name="HTML_Name" hidden="1">"Setor de Custos"</definedName>
    <definedName name="HTML_OBDlg2" hidden="1">TRUE</definedName>
    <definedName name="HTML_OBDlg4" hidden="1">TRUE</definedName>
    <definedName name="HTML_OS" hidden="1">0</definedName>
    <definedName name="HTML_PathFile" hidden="1">"D:\FIX\Mai98\PXR6500.htm"</definedName>
    <definedName name="HTML_Title" hidden="1">""</definedName>
    <definedName name="ifjisf">#REF!</definedName>
    <definedName name="INFLAÇÃO">#REF!</definedName>
    <definedName name="INFLAÇÃO2">#REF!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110000</definedName>
    <definedName name="IQ_CHANGE_AP_BR" hidden="1">"c135"</definedName>
    <definedName name="IQ_CHANGE_AR_BR" hidden="1">"c142"</definedName>
    <definedName name="IQ_CHANGE_OTHER_WORK_CAP_BR" hidden="1">"c154"</definedName>
    <definedName name="IQ_COMMON_APIC_BR" hidden="1">"c185"</definedName>
    <definedName name="IQ_COMMON_ISSUED_BR" hidden="1">"c199"</definedName>
    <definedName name="IQ_COMMON_REP_BR" hidden="1">"c208"</definedName>
    <definedName name="IQ_CQ">5000</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2000</definedName>
    <definedName name="IQ_LTMMONTH" hidden="1">120000</definedName>
    <definedName name="IQ_MERGER_BR" hidden="1">"c715"</definedName>
    <definedName name="IQ_MERGER_RESTRUCTURE_BR" hidden="1">"c721"</definedName>
    <definedName name="IQ_MINORITY_INTEREST_BR" hidden="1">"c729"</definedName>
    <definedName name="IQ_MONTH">15000</definedName>
    <definedName name="IQ_MTD" hidden="1">800000</definedName>
    <definedName name="IQ_NAMES_REVISION_DATE_" hidden="1">"01/23/2023 14:15:14"</definedName>
    <definedName name="IQ_NET_DEBT_ISSUED_BR" hidden="1">"c753"</definedName>
    <definedName name="IQ_NET_INT_INC_BR" hidden="1">"c765"</definedName>
    <definedName name="IQ_NTM">6000</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REF_ISSUED_BR" hidden="1">"c1047"</definedName>
    <definedName name="IQ_PREF_OTHER_BR" hidden="1">"c1055"</definedName>
    <definedName name="IQ_PREF_REP_BR" hidden="1">"c1062"</definedName>
    <definedName name="IQ_QTD" hidden="1">750000</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50000</definedName>
    <definedName name="IQ_YTD">3000</definedName>
    <definedName name="IQ_YTDMONTH" hidden="1">130000</definedName>
    <definedName name="IsColHidden" hidden="1">FALSE</definedName>
    <definedName name="IsLTMColHidden" hidden="1">FALSE</definedName>
    <definedName name="j">#REF!</definedName>
    <definedName name="J_AT">#REF!</definedName>
    <definedName name="kl">#REF!</definedName>
    <definedName name="ll" hidden="1">{#N/A,"Mine Allocated, Keep AC",FALSE,"Stream INPUTS";#N/A,"All Preferred, Sell AC",FALSE,"Stream INPUTS";#N/A,"Step Up, Sell AC",FALSE,"Stream INPUTS";#N/A,"All Preferred, BRONCO buys AC",FALSE,"Stream INPUTS"}</definedName>
    <definedName name="LucroBruto">#REF!</definedName>
    <definedName name="LucroOp">#REF!</definedName>
    <definedName name="m" hidden="1">{#N/A,#N/A,FALSE,"DCF Summary";#N/A,#N/A,FALSE,"Casema";#N/A,#N/A,FALSE,"Casema NoTel";#N/A,#N/A,FALSE,"UK";#N/A,#N/A,FALSE,"RCF";#N/A,#N/A,FALSE,"Intercable CZ";#N/A,#N/A,FALSE,"Interkabel P"}</definedName>
    <definedName name="M_CCA">#REF!</definedName>
    <definedName name="marzo1" hidden="1">{#N/A,#N/A,FALSE,"Acum Julio - 00"}</definedName>
    <definedName name="Mov_Antiga">IF(#REF!=1,INDIRECT("Cenário_Antigo!$B$190"),INDIRECT("Cenário_Antigo!$J$190"))</definedName>
    <definedName name="n" hidden="1">{#N/A,#N/A,TRUE,"DCF Summary";#N/A,#N/A,TRUE,"Casema";#N/A,#N/A,TRUE,"UK";#N/A,#N/A,TRUE,"RCF";#N/A,#N/A,TRUE,"Intercable CZ";#N/A,#N/A,TRUE,"Interkabel P";#N/A,#N/A,TRUE,"LBO-Total";#N/A,#N/A,TRUE,"LBO-Casema"}</definedName>
    <definedName name="Negócio">#REF!</definedName>
    <definedName name="NEWWW" hidden="1">{"'PXR_6500'!$A$1:$I$124"}</definedName>
    <definedName name="NICOLA" hidden="1">{"IT",#N/A,FALSE,"GRAPHS";"Services",#N/A,FALSE,"GRAPHS";"Subsurface",#N/A,FALSE,"GRAPHS";"Production",#N/A,FALSE,"GRAPHS";"Facilities",#N/A,FALSE,"GRAPHS";"Pipeline &amp; Terminal",#N/A,FALSE,"GRAPHS";"Safety",#N/A,FALSE,"GRAPHS";"Commercial",#N/A,FALSE,"GRAPHS"}</definedName>
    <definedName name="o" hidden="1">{#N/A,#N/A,FALSE,"Acum Julio - 00"}</definedName>
    <definedName name="orig.incomestmt" hidden="1">{"IT",#N/A,FALSE,"GRAPHS";"Services",#N/A,FALSE,"GRAPHS";"Subsurface",#N/A,FALSE,"GRAPHS";"Production",#N/A,FALSE,"GRAPHS";"Facilities",#N/A,FALSE,"GRAPHS";"Pipeline &amp; Terminal",#N/A,FALSE,"GRAPHS";"Safety",#N/A,FALSE,"GRAPHS";"Commercial",#N/A,FALSE,"GRAPHS"}</definedName>
    <definedName name="OUTRO" hidden="1">{"'PXR_6500'!$A$1:$I$124"}</definedName>
    <definedName name="P_AT">#REF!</definedName>
    <definedName name="Painel_CCA2">#REF!</definedName>
    <definedName name="Painel_CCA3">#REF!</definedName>
    <definedName name="Painel_Controle_CCA">#REF!</definedName>
    <definedName name="Painel_Controle_CCA2">#REF!</definedName>
    <definedName name="Painel_Controle_CCA3">#REF!</definedName>
    <definedName name="Painel_Controle_CCA30">#REF!</definedName>
    <definedName name="Painel_Controle_CCA31">#REF!</definedName>
    <definedName name="Painel_Controle_CCA40">#REF!</definedName>
    <definedName name="Painel_Controle_FIN">#REF!</definedName>
    <definedName name="Painel_Controle_FIN2">#REF!</definedName>
    <definedName name="Painel_Controle_SEM_ASVEN">#REF!</definedName>
    <definedName name="Painel_Controle_SEM_ASVEN3">#REF!</definedName>
    <definedName name="Painel_XXX">#REF!</definedName>
    <definedName name="portec">#REF!</definedName>
    <definedName name="pppp"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PPPPP"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PREM_02">#REF!</definedName>
    <definedName name="Prem_03">#REF!</definedName>
    <definedName name="PREM_04">#REF!</definedName>
    <definedName name="PREM_05">#REF!</definedName>
    <definedName name="Premissas" hidden="1">{"summary1",#N/A,TRUE,"Comps";"summary2",#N/A,TRUE,"Comps";"summary3",#N/A,TRUE,"Comps"}</definedName>
    <definedName name="PT">OFFSET([2]Plan4!$A1,0,0,COUNTA([2]Plan4!$A:$A)-1,1)</definedName>
    <definedName name="q" hidden="1">{#N/A,#N/A,FALSE,"Output";#N/A,#N/A,FALSE,"Cover Sheet";#N/A,#N/A,FALSE,"Current Mkt. Projections"}</definedName>
    <definedName name="qqq"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QQQQ"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Ratios_2" hidden="1">{"'TG'!$A$1:$L$37"}</definedName>
    <definedName name="RecOpBruta">[3]DRE!$H$11</definedName>
    <definedName name="RecOpBruta___0">[3]DRE!$H$11</definedName>
    <definedName name="RecOpBruta___2">[3]DRE!$H$11</definedName>
    <definedName name="RecOpLiquida">[3]DRE!$H$21</definedName>
    <definedName name="RecOpLiquida___0">[3]DRE!$H$21</definedName>
    <definedName name="RecOpLiquida___2">[3]DRE!$H$21</definedName>
    <definedName name="Regiane" hidden="1">{#N/A,#N/A,FALSE,"Acum Julio - 00"}</definedName>
    <definedName name="rere">#REF!</definedName>
    <definedName name="ResultadoLiquido">[3]DRE!$I$31</definedName>
    <definedName name="ResultadoLiquido___0">[3]DRE!$I$31</definedName>
    <definedName name="ResultadoLiquido___2">[3]DRE!$I$31</definedName>
    <definedName name="rrr"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RRRR"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S">#REF!</definedName>
    <definedName name="sda">#REF!</definedName>
    <definedName name="sencount" hidden="1">1</definedName>
    <definedName name="ss">#REF!</definedName>
    <definedName name="ssss">#REF!</definedName>
    <definedName name="sssss">#REF!</definedName>
    <definedName name="t">#REF!</definedName>
    <definedName name="T_Trib">#REF!</definedName>
    <definedName name="T_Trib2">#REF!</definedName>
    <definedName name="TECNOFIBRAS" hidden="1">{"'PXR_6500'!$A$1:$I$124"}</definedName>
    <definedName name="TECNOFIBRAS2" hidden="1">{"'PXR_6500'!$A$1:$I$124"}</definedName>
    <definedName name="tejfsdfsd" hidden="1">{#N/A,#N/A,FALSE,"Acum Julio - 00"}</definedName>
    <definedName name="test" hidden="1">{"'PXR_6500'!$A$1:$I$124"}</definedName>
    <definedName name="testcapital" hidden="1">{"IT",#N/A,FALSE,"GRAPHS";"Services",#N/A,FALSE,"GRAPHS";"Subsurface",#N/A,FALSE,"GRAPHS";"Production",#N/A,FALSE,"GRAPHS";"Facilities",#N/A,FALSE,"GRAPHS";"Pipeline &amp; Terminal",#N/A,FALSE,"GRAPHS";"Safety",#N/A,FALSE,"GRAPHS";"Commercial",#N/A,FALSE,"GRAPHS"}</definedName>
    <definedName name="teste">#REF!</definedName>
    <definedName name="teste2">#REF!</definedName>
    <definedName name="teste3">#REF!</definedName>
    <definedName name="tip_res">#REF!</definedName>
    <definedName name="tip_res2">#REF!</definedName>
    <definedName name="UFEGWU">#REF!</definedName>
    <definedName name="UNIDADES">#REF!</definedName>
    <definedName name="UUUUU">#REF!</definedName>
    <definedName name="v" hidden="1">{#N/A,#N/A,FALSE,"Output";#N/A,#N/A,FALSE,"Cover Sheet";#N/A,#N/A,FALSE,"Current Mkt. Projections"}</definedName>
    <definedName name="vdavdvfsvfaerbrqewb" hidden="1">{"fdsup://directions/FAT Viewer?action=UPDATE&amp;creator=factset&amp;DYN_ARGS=TRUE&amp;DOC_NAME=FAT:FQL_AUDITING_CLIENT_TEMPLATE.FAT&amp;display_string=Audit&amp;VAR:KEY=KVWJIXKPUX&amp;VAR:QUERY=UkdGX1RBWF9SQVRFKEFOTiwwLCwsLCwsTk9BVURJVCk=&amp;WINDOW=FIRST_POPUP&amp;HEIGHT=450&amp;WIDTH=450&amp;","START_MAXIMIZED=FALSE&amp;VAR:CALENDAR=US&amp;VAR:SYMBOL=GOOG&amp;VAR:INDEX=0"}</definedName>
    <definedName name="wq" hidden="1">{"'PXR_6500'!$A$1:$I$124"}</definedName>
    <definedName name="wrn.2_5_99._.Scenarios." hidden="1">{#N/A,"Scenario 4; Book Value",FALSE,"Stream INPUTS";#N/A,"Scenario 4; Market Value",FALSE,"Stream INPUTS";#N/A,"Scenario 5; Book Value",FALSE,"Stream INPUTS";#N/A,"Scenario 5; Market Value",FALSE,"Stream INPUTS"}</definedName>
    <definedName name="wrn.administracion." hidden="1">{#N/A,#N/A,FALSE,"CARATULA GENERAL";#N/A,#N/A,FALSE,"GSxDIRECCION";#N/A,#N/A,FALSE,"Caratula";#N/A,#N/A,FALSE,"GSxCTRO";#N/A,#N/A,FALSE,"GsAdm.Centr";#N/A,#N/A,FALSE,"Dir.Gral";#N/A,#N/A,FALSE,"AdmyFzas";#N/A,#N/A,FALSE,"Sistemas";#N/A,#N/A,FALSE,"RRHH"}</definedName>
    <definedName name="wrn.Advertising._.Acum._.Julio._.00." hidden="1">{#N/A,#N/A,FALSE,"Acum Julio - 00"}</definedName>
    <definedName name="wrn.all." hidden="1">{"cf",#N/A,FALSE,"Annual";"is",#N/A,FALSE,"Annual";"geo",#N/A,FALSE,"Annual";"jwt",#N/A,FALSE,"Annual";"om",#N/A,FALSE,"Annual";"other",#N/A,FALSE,"Annual";"omcontd",#N/A,FALSE,"Annual"}</definedName>
    <definedName name="wrn.ALL._.GRAPHS." hidden="1">{"IT",#N/A,FALSE,"GRAPHS";"Services",#N/A,FALSE,"GRAPHS";"Subsurface",#N/A,FALSE,"GRAPHS";"Production",#N/A,FALSE,"GRAPHS";"Facilities",#N/A,FALSE,"GRAPHS";"Pipeline &amp; Terminal",#N/A,FALSE,"GRAPHS";"Safety",#N/A,FALSE,"GRAPHS";"Commercial",#N/A,FALSE,"GRAPHS"}</definedName>
    <definedName name="wrn.All._.Scenarios." hidden="1">{#N/A,"Mine Allocated; Keep AC",FALSE,"Transaction Summary";#N/A,"Mine Allocated; Sell AC",FALSE,"Transaction Summary";#N/A,"Commodity; Keep AC",FALSE,"Transaction Summary";#N/A,"Commodity; Sell AC",FALSE,"Transaction Summary";#N/A,"Step-Up; Keep AC",FALSE,"Transaction Summary";#N/A,"Step-Up; Sell AC",FALSE,"Transaction Summary"}</definedName>
    <definedName name="wrn.All._.Stock_10_12_14."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NALISIS._.SENSIBILIDAD." hidden="1">{#N/A,#N/A,FALSE,"BALANCE";#N/A,#N/A,FALSE,"CUENTA DE PYG";#N/A,#N/A,FALSE,"RATIOS"}</definedName>
    <definedName name="wrn.Cash._.Flow._.LE." hidden="1">{#N/A,#N/A,FALSE,"Income Statement LE";#N/A,#N/A,FALSE,"Cash Flow LE";#N/A,#N/A,FALSE,"Balance Sheet"}</definedName>
    <definedName name="wrn.Complete." hidden="1">{#N/A,#N/A,TRUE,"DCF Summary";#N/A,#N/A,TRUE,"Casema";#N/A,#N/A,TRUE,"UK";#N/A,#N/A,TRUE,"RCF";#N/A,#N/A,TRUE,"Intercable CZ";#N/A,#N/A,TRUE,"Interkabel P";#N/A,#N/A,TRUE,"LBO-Total";#N/A,#N/A,TRUE,"LBO-Casema"}</definedName>
    <definedName name="wrn.Consolidated._.Latest._.Estimates." hidden="1">{#N/A,#N/A,TRUE,"NAI Consolidated w Volumes";#N/A,#N/A,TRUE,"Consolidated Samedan &amp; Subs";#N/A,#N/A,TRUE,"Onshore Consolidated";#N/A,#N/A,TRUE,"Offshore Consolidated";#N/A,#N/A,TRUE,"Int'l - Consolidated";#N/A,#N/A,TRUE,"Ardmore";#N/A,#N/A,TRUE,"NGM Consolidated";#N/A,#N/A,TRUE,"NTI";#N/A,#N/A,TRUE,"NPM Inc"}</definedName>
    <definedName name="wrn.cxdia." hidden="1">{#N/A,#N/A,FALSE,"FFCXOUT3"}</definedName>
    <definedName name="wrn.cxdiager." hidden="1">{#N/A,#N/A,FALSE,"FFCXOUT3"}</definedName>
    <definedName name="wrn.DCF._.Only." hidden="1">{#N/A,#N/A,FALSE,"DCF Summary";#N/A,#N/A,FALSE,"Casema";#N/A,#N/A,FALSE,"Casema NoTel";#N/A,#N/A,FALSE,"UK";#N/A,#N/A,FALSE,"RCF";#N/A,#N/A,FALSE,"Intercable CZ";#N/A,#N/A,FALSE,"Interkabel P"}</definedName>
    <definedName name="wrn.djall." hidden="1">{"djcash",#N/A,FALSE,"DJann";"djinc",#N/A,FALSE,"DJann";"djtaxes",#N/A,FALSE,"DJann";"djbuspub",#N/A,FALSE,"DJann";"djwall",#N/A,FALSE,"DJann";"djcompprs",#N/A,FALSE,"DJann";"djteler",#N/A,FALSE,"DJann"}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cpall." hidden="1">{"ecpcash",#N/A,FALSE,"ECPann";"ecpinc",#N/A,FALSE,"ECPann";"ecpindia",#N/A,FALSE,"ECPann";"ecpmun",#N/A,FALSE,"ECPann";"ecpphoenix",#N/A,FALSE,"ECPann";"ecpothe",#N/A,FALSE,"ECPann";"ecpbalsht",#N/A,FALSE,"ECPann"}</definedName>
    <definedName name="wrn.External." hidden="1">{"External_Annual_Income",#N/A,FALSE,"External";"External_Quarterly_Income",#N/A,FALSE,"External"}</definedName>
    <definedName name="wrn.forecast." hidden="1">{#N/A,#N/A,FALSE,"model"}</definedName>
    <definedName name="wrn.forecast2" hidden="1">{#N/A,#N/A,FALSE,"model"}</definedName>
    <definedName name="wrn.forecastassumptions." hidden="1">{#N/A,#N/A,FALSE,"model"}</definedName>
    <definedName name="wrn.forecastassumptions2" hidden="1">{#N/A,#N/A,FALSE,"model"}</definedName>
    <definedName name="wrn.forecastROIC." hidden="1">{#N/A,#N/A,FALSE,"model"}</definedName>
    <definedName name="wrn.forecastROIC2" hidden="1">{#N/A,#N/A,FALSE,"model"}</definedName>
    <definedName name="wrn.GCIall." hidden="1">{"gcicash",#N/A,FALSE,"GCIINC";"gciinc",#N/A,FALSE,"GCIINC";"gciexclusa",#N/A,FALSE,"GCIINC";"usatdy",#N/A,FALSE,"GCIINC"}</definedName>
    <definedName name="wrn.HANDOUT." hidden="1">{#N/A,#N/A,FALSE,"COVER PAGE";#N/A,#N/A,FALSE,"Page 2";#N/A,#N/A,FALSE,"Page 2";#N/A,#N/A,FALSE,"Page 4";#N/A,#N/A,FALSE,"Page5";#N/A,#N/A,FALSE,"Page 6";#N/A,#N/A,FALSE,"Page 7";#N/A,#N/A,FALSE,"Page 8";#N/A,#N/A,FALSE,"Page 10";#N/A,#N/A,FALSE,"Long-Term OCF Mult.";#N/A,#N/A,FALSE,"PCS Comp";#N/A,#N/A,FALSE,"OCS-CAPEX";#N/A,#N/A,FALSE,"Blank"}</definedName>
    <definedName name="wrn.history." hidden="1">{#N/A,#N/A,FALSE,"model"}</definedName>
    <definedName name="wrn.history2" hidden="1">{#N/A,#N/A,FALSE,"model"}</definedName>
    <definedName name="wrn.histROIC." hidden="1">{#N/A,#N/A,FALSE,"model"}</definedName>
    <definedName name="wrn.histROIC2" hidden="1">{#N/A,#N/A,FALSE,"model"}</definedName>
    <definedName name="wrn.Income._.Statement." hidden="1">{#N/A,#N/A,FALSE,"Report Print"}</definedName>
    <definedName name="wrn.Informe._.Mensual." hidden="1">{#N/A,#N/A,FALSE,"Carátula EE.FF.  (1)";#N/A,#N/A,FALSE,"Carátula Rtados. Gestión (2)";#N/A,#N/A,FALSE,"Gestión Abril'98 Abv (3)";#N/A,#N/A,FALSE,"Rtdos. Cías. 97 - 98 (4)";#N/A,#N/A,FALSE,"Resultados Gestión Abril'98 (5)";#N/A,#N/A,FALSE,"Carátula Rtados. Margenes (6)";#N/A,#N/A,FALSE,"Márgenes Abril'98 Abv.TASA (7)";#N/A,#N/A,FALSE,"Carátula Balance  (8)";#N/A,#N/A,FALSE,"B. P. Equivalencia Abril'98 (9)";#N/A,#N/A,FALSE,"Carátula Balance  (10)";#N/A,#N/A,FALSE,"B.Consolidado Abril'98 TASA(11)";#N/A,#N/A,FALSE,"Márgenes Abril'98 TASA (12)"}</definedName>
    <definedName name="wrn.INFORME._.NOVIEMBRE." hidden="1">{#N/A,#N/A,FALSE,"P_11_P1";#N/A,#N/A,FALSE,"P_11_P2";#N/A,#N/A,FALSE,"P_11_P3";#N/A,#N/A,FALSE,"Resultados_11_P";#N/A,#N/A,FALSE,"CTC_11_P";#N/A,#N/A,FALSE,"TASA_11_P";#N/A,#N/A,FALSE,"TPerú_11_P";#N/A,#N/A,FALSE,"CANTV_11_P";#N/A,#N/A,FALSE,"TLD_11_P";#N/A,#N/A,FALSE,"ROMANIA_11_P";#N/A,#N/A,FALSE,"RESTO_11_P";#N/A,#N/A,FALSE,"Gerenciamiento_11_P";#N/A,#N/A,FALSE,"Financiero_11_P";#N/A,#N/A,FALSE,"Estructura_11_P";#N/A,#N/A,FALSE,"Desinv_11_P";#N/A,#N/A,FALSE,"FComercio_11_P"}</definedName>
    <definedName name="wrn.K3._.Annual." hidden="1">{"K3Cash",#N/A,FALSE,"Ann";"K3Income",#N/A,FALSE,"Ann";"K3Educ",#N/A,FALSE,"Ann";"K3media",#N/A,FALSE,"Ann";"K3Info",#N/A,FALSE,"Ann";"K3Valuation",#N/A,FALSE,"Ann"}</definedName>
    <definedName name="wrn.K3._.Quarterly." hidden="1">{"K3 first",#N/A,FALSE,"Qtr.";"K3 second",#N/A,FALSE,"Qtr.";"K3 Third",#N/A,FALSE,"Qtr.";"K3 Fourth",#N/A,FALSE,"Qtr.";"K3 Full",#N/A,FALSE,"Qtr."}</definedName>
    <definedName name="wrn.kriall." hidden="1">{"kricash",#N/A,FALSE,"INC";"kriinc",#N/A,FALSE,"INC";"krimiami",#N/A,FALSE,"INC";"kriother",#N/A,FALSE,"INC";"kripapers",#N/A,FALSE,"INC"}</definedName>
    <definedName name="wrn.Master_Income." hidden="1">{"Annual_Income",#N/A,FALSE,"Master Model";"Quarterly_Income",#N/A,FALSE,"Master Model"}</definedName>
    <definedName name="wrn.Memoria97."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wrn.MEMOTESA." hidden="1">{#N/A,#N/A,FALSE,"Personal y Lineas";#N/A,#N/A,FALSE,"Inmovilizado material";#N/A,#N/A,FALSE,"Inmovilizado inmaterial ";#N/A,#N/A,FALSE,"Instalaciones Telefónicas";#N/A,#N/A,FALSE,"Coeficientes amortización";#N/A,#N/A,FALSE,"Elementos amortizados";#N/A,#N/A,FALSE,"Cotizaciones";#N/A,#N/A,FALSE,"Participaciones";#N/A,#N/A,FALSE,"Venta Participaciones";#N/A,#N/A,FALSE,"Fondo Comercio";#N/A,#N/A,FALSE,"Gtos Distribuir";#N/A,#N/A,FALSE,"Dif. Cambio";#N/A,#N/A,FALSE,"Cilentes y deudores emp. grupo";#N/A,#N/A,FALSE,"Clientes";#N/A,#N/A,FALSE,"Fondos Própios";#N/A,#N/A,FALSE,"Movimiento Reservas";#N/A,#N/A,FALSE,"Socios Externos";#N/A,#N/A,FALSE,"Socios Externos Movimiento";#N/A,#N/A,FALSE,"Ingresos Distribuir Saldo";#N/A,#N/A,FALSE,"Prov. Riesgos y Gastos Movimien";#N/A,#N/A,FALSE,"Obligaciones Movimiento";#N/A,#N/A,FALSE,"Obligaciones Saldos";#N/A,#N/A,FALSE,"Coste Financiero";#N/A,#N/A,FALSE,"Préstamos Formato TESA";#N/A,#N/A,FALSE,"Prestamos Vencimientos";#N/A,#N/A,FALSE,"Admones. Pcas.";#N/A,#N/A,FALSE,"Ingresos y Gtos Extras";#N/A,#N/A,FALSE,"Gtos e Ingr empresas grupo";#N/A,#N/A,FALSE,"Acreedores diversos"}</definedName>
    <definedName name="wrn.mhpall." hidden="1">{"mhpcash",#N/A,FALSE,"MHPNEWX";"mhpinc",#N/A,FALSE,"MHPNEWX";"mhptax",#N/A,FALSE,"MHPNEWX";"mhpbroad",#N/A,FALSE,"MHPNEWX";"mhpeduc",#N/A,FALSE,"MHPNEWX";"mhpfin",#N/A,FALSE,"MHPNEWX";"mhpinfo",#N/A,FALSE,"MHPNEWX"}</definedName>
    <definedName name="wrn.Most._.Likely._.Scenarios." hidden="1">{#N/A,"Mine Allocated, Keep AC",FALSE,"Stream INPUTS";#N/A,"All Preferred, Sell AC",FALSE,"Stream INPUTS";#N/A,"Step Up, Sell AC",FALSE,"Stream INPUTS";#N/A,"All Preferred, BRONCO buys AC",FALSE,"Stream INPUTS"}</definedName>
    <definedName name="wrn.nytaann." hidden="1">{"nytacash",#N/A,FALSE,"GLOBEINC";"nytainc",#N/A,FALSE,"GLOBEINC";"nytanyt",#N/A,FALSE,"GLOBEINC";"nytareg",#N/A,FALSE,"GLOBEINC";"nytaglobe",#N/A,FALSE,"GLOBEINC";"nytapprttl",#N/A,FALSE,"GLOBEINC"}</definedName>
    <definedName name="wrn.one." hidden="1">{"page1",#N/A,FALSE,"A";"page2",#N/A,FALSE,"A"}</definedName>
    <definedName name="wrn.Print._.All._.Output."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printqtr." hidden="1">{"nytasecond",#N/A,FALSE,"NYTQTRS";"nytafirst",#N/A,FALSE,"NYTQTRS";"nytathird",#N/A,FALSE,"NYTQTRS";"nytafourth",#N/A,FALSE,"NYTQTRS";"nytafull",#N/A,FALSE,"NYTQTRS"}</definedName>
    <definedName name="wrn.Report_Page." hidden="1">{"Annual_Income",#N/A,FALSE,"Report Page";"Balance_Cash_Flow",#N/A,FALSE,"Report Page";"Quarterly_Income",#N/A,FALSE,"Report Page"}</definedName>
    <definedName name="wrn.Sell._.AC._.Scenarios." hidden="1">{#N/A,"Mine Allocated, Sell AC",FALSE,"INPUTS";#N/A,"All Preferred, Sell AC",FALSE,"INPUTS";#N/A,"Step Up, Sell AC",FALSE,"INPUTS"}</definedName>
    <definedName name="wrn.sspall." hidden="1">{"sspcash",#N/A,FALSE,"EWSINCX";"sspinc",#N/A,FALSE,"EWSINCX";"ssptax",#N/A,FALSE,"EWSINCX";"ssppub",#N/A,FALSE,"EWSINCX";"sspperchgetc",#N/A,FALSE,"EWSINCX";"sspevan",#N/A,FALSE,"EWSINCX";"sspbroad",#N/A,FALSE,"EWSINCX";"sspbroadcont",#N/A,FALSE,"EWSINCX";"sspcable",#N/A,FALSE,"EWSINCX";"sspent",#N/A,FALSE,"EWSINCX"}</definedName>
    <definedName name="wrn.Summary." hidden="1">{"Summary",#N/A,FALSE,"Model"}</definedName>
    <definedName name="wrn.TMCALL." hidden="1">{"tmccash",#N/A,FALSE,"INCX";"tmcinc",#N/A,FALSE,"INCX";"tmcpretx",#N/A,FALSE,"INCX";"tmcadrev",#N/A,FALSE,"INCX";"tmcbooks",#N/A,FALSE,"INCX"}</definedName>
    <definedName name="wrn.TODO." hidden="1">{#N/A,#N/A,FALSE,"RESUMEN";#N/A,#N/A,FALSE,"PARQ_C";#N/A,#N/A,FALSE,"PARQ_P";#N/A,#N/A,FALSE,"MIN_S_C";#N/A,#N/A,FALSE,"MIN_S_P";#N/A,#N/A,FALSE,"MIN_E_M_M";#N/A,#N/A,FALSE,"MIN_E_FIJA";#N/A,#N/A,FALSE,"SUPUESTOS"}</definedName>
    <definedName name="wrn.TOTAL." hidden="1">{#N/A,#N/A,FALSE,"INVERSIONES Y AMORTIZ";#N/A,#N/A,FALSE,"BALANCE";#N/A,#N/A,FALSE,"CUENTA DE PYG";#N/A,#N/A,FALSE,"CUENTA DE PYG (2)";#N/A,#N/A,FALSE,"RATIOS";#N/A,#N/A,FALSE,"G. PERSONAL";#N/A,#N/A,FALSE,"G. SOCIALES";#N/A,#N/A,FALSE,"G. GENERALES";#N/A,#N/A,FALSE,"LINEAS DE PRODUCTOS"}</definedName>
    <definedName name="wrn.trball." hidden="1">{"trbcash",#N/A,FALSE,"INCPF";"trbinc",#N/A,FALSE,"INCPF";"trbchic",#N/A,FALSE,"INCPF";"trbadrev",#N/A,FALSE,"INCPF";"trbstns",#N/A,FALSE,"INCPF";"trbtvstns",#N/A,FALSE,"INCPF"}</definedName>
    <definedName name="wrn.wpoall." hidden="1">{"wpocash",#N/A,FALSE,"WPOALLT";"wpoinc",#N/A,FALSE,"WPOALLT";"wpoexcl",#N/A,FALSE,"WPOALLT";"wpocable",#N/A,FALSE,"WPOALLT";"wpobroad",#N/A,FALSE,"WPOALLT";"wpopost",#N/A,FALSE,"WPOALLT";"wponwsweek",#N/A,FALSE,"WPOALLT"}</definedName>
    <definedName name="wrn1.history" hidden="1">{#N/A,#N/A,FALSE,"model"}</definedName>
    <definedName name="wrn3.histroic" hidden="1">{#N/A,#N/A,FALSE,"model"}</definedName>
    <definedName name="ws">#REF!</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 hidden="1">{#N/A,#N/A,FALSE,"NAI 2002 Inc Stmt";#N/A,#N/A,FALSE,"NAI 2002 Cash Flow";#N/A,#N/A,FALSE,"NAI 2002 Capex";#N/A,#N/A,FALSE,"NAI 2002 Detail of Expenses"}</definedName>
    <definedName name="xx" hidden="1">{#N/A,#N/A,FALSE,"NAI Cash Flow"}</definedName>
    <definedName name="xxx" hidden="1">{#N/A,#N/A,FALSE,"Onshore 2002 Comparative Forec";#N/A,#N/A,FALSE,"Onshore Div 4";#N/A,#N/A,FALSE,"Co. 64-LaTex "}</definedName>
    <definedName name="xxxxxx">#REF!</definedName>
    <definedName name="xxxxxxxxxx" hidden="1">{#N/A,#N/A,FALSE,"Int'l 2002 Comparative Fore";#N/A,#N/A,FALSE,"Int'l - Consolidated";#N/A,#N/A,FALSE,"Co 05 - Tunisia";#N/A,#N/A,FALSE,"Co 06 - Machala Power";#N/A,#N/A,FALSE,"Co. 07 - Samedan of  N Africa";#N/A,#N/A,FALSE,"Co. 08 - Samedan Transfer Sub";#N/A,#N/A,FALSE,"Co. 11 - Samedan Mediterranean";#N/A,#N/A,FALSE,"Co. 12 - Samedan International";#N/A,#N/A,FALSE,"Co. 13 - China";#N/A,#N/A,FALSE,"Co. 14 - EDC Portugal";#N/A,#N/A,FALSE,"Co. 17 - EDC Argentina (Home)";#N/A,#N/A,FALSE,"Co. 18 - EDC Argentina (Branch)";#N/A,#N/A,FALSE,"Co. 19 - EDC Ecuador";#N/A,#N/A,FALSE,"Co. 21 - U.K. Limited";#N/A,#N/A,FALSE,"Co. 22 - EDC Europe ";#N/A,#N/A,FALSE,"Co. 23 - EDC Australia";#N/A,#N/A,FALSE,"Co. 28 - EDC Denmark";#N/A,#N/A,FALSE,"Co. 38 - Viet Nam";#N/A,#N/A,FALSE,"Co. 39-Ireland";#N/A,#N/A,FALSE,"Co.61 - Netherlands"}</definedName>
    <definedName name="xxxxxxxxxxxx" hidden="1">{#N/A,#N/A,FALSE,"NGM Consolidated";#N/A,#N/A,FALSE,"NGM";#N/A,#N/A,FALSE,"NGP"}</definedName>
    <definedName name="xxxxxxxxxxxxxxxxxxxxx" hidden="1">{#N/A,#N/A,FALSE,"NTI";#N/A,#N/A,FALSE,"Co 04 - Pipeline Corp";#N/A,#N/A,FALSE,"Gasdel Pipeline";#N/A,#N/A,FALSE,"Producers Service Inc";#N/A,#N/A,FALSE,"HGC Inc";#N/A,#N/A,FALSE,"HIPS Inc"}</definedName>
    <definedName name="xxxxxxxxxxxxxxxxxxxxxxxxxx" hidden="1">{#N/A,#N/A,FALSE,"NAI";#N/A,#N/A,FALSE,"NAI Eliminations";#N/A,#N/A,FALSE,"Ardmore";#N/A,#N/A,FALSE,"NPM Inc";#N/A,#N/A,FALSE,"Co 45 - Royalty Corp";#N/A,#N/A,FALSE,"Samedan Eliminations (10-49)"}</definedName>
    <definedName name="zzz" hidden="1">{#N/A,#N/A,FALSE,"NAI 2002 Inc Stmt";#N/A,#N/A,FALSE,"NAI 2002 Cash Flow";#N/A,#N/A,FALSE,"NAI 2002 Capex";#N/A,#N/A,FALSE,"NAI 2002 Detail of Expenses"}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2" i="4" l="1"/>
  <c r="Q22" i="4"/>
  <c r="C32" i="9"/>
  <c r="C31" i="9"/>
  <c r="C30" i="9"/>
  <c r="C29" i="9"/>
  <c r="C28" i="9"/>
  <c r="C27" i="9"/>
  <c r="C26" i="9"/>
  <c r="C25" i="9"/>
  <c r="C24" i="9"/>
  <c r="C23" i="9"/>
  <c r="C22" i="9"/>
  <c r="C48" i="8" l="1"/>
  <c r="C46" i="8"/>
  <c r="C45" i="8"/>
  <c r="C44" i="8"/>
  <c r="C41" i="8"/>
  <c r="C40" i="8"/>
  <c r="C39" i="8"/>
  <c r="C38" i="8"/>
  <c r="C37" i="8"/>
  <c r="C36" i="8"/>
  <c r="C35" i="8"/>
  <c r="C34" i="8"/>
  <c r="Q179" i="10"/>
  <c r="J47" i="8" l="1"/>
  <c r="J43" i="8"/>
  <c r="J49" i="8"/>
  <c r="L49" i="8"/>
  <c r="K49" i="8"/>
  <c r="H49" i="8"/>
  <c r="G49" i="8"/>
  <c r="F49" i="8"/>
  <c r="E49" i="8"/>
  <c r="L47" i="8"/>
  <c r="K47" i="8"/>
  <c r="H47" i="8"/>
  <c r="G47" i="8"/>
  <c r="F47" i="8"/>
  <c r="E47" i="8"/>
  <c r="L43" i="8"/>
  <c r="K43" i="8"/>
  <c r="H43" i="8"/>
  <c r="G43" i="8"/>
  <c r="F43" i="8"/>
  <c r="E43" i="8"/>
  <c r="M30" i="8"/>
  <c r="L30" i="8"/>
  <c r="K30" i="8"/>
  <c r="J30" i="8"/>
  <c r="I30" i="8"/>
  <c r="H30" i="8"/>
  <c r="G30" i="8"/>
  <c r="F30" i="8"/>
  <c r="E30" i="8"/>
  <c r="C47" i="9"/>
  <c r="C46" i="9"/>
  <c r="C45" i="9"/>
  <c r="C44" i="9"/>
  <c r="C43" i="9"/>
  <c r="C42" i="9"/>
  <c r="C41" i="9"/>
  <c r="C40" i="9"/>
  <c r="C39" i="9"/>
  <c r="C38" i="9"/>
  <c r="C37" i="9"/>
  <c r="C36" i="9"/>
  <c r="C17" i="9"/>
  <c r="C16" i="9"/>
  <c r="C15" i="9"/>
  <c r="C14" i="9"/>
  <c r="C13" i="9"/>
  <c r="C12" i="9"/>
  <c r="C11" i="9"/>
  <c r="C10" i="9"/>
  <c r="C9" i="9"/>
  <c r="C8" i="9"/>
  <c r="C7" i="9"/>
  <c r="J50" i="8" l="1"/>
  <c r="E50" i="8"/>
  <c r="G50" i="8"/>
  <c r="H50" i="8"/>
  <c r="L50" i="8"/>
  <c r="F50" i="8"/>
  <c r="K50" i="8"/>
  <c r="Q224" i="10" l="1"/>
  <c r="Q223" i="10"/>
  <c r="Q221" i="10"/>
  <c r="Q220" i="10"/>
  <c r="Q219" i="10"/>
  <c r="Q218" i="10"/>
  <c r="M222" i="10"/>
  <c r="Q222" i="10" s="1"/>
  <c r="K214" i="10" l="1"/>
  <c r="J214" i="10"/>
  <c r="I214" i="10"/>
  <c r="H214" i="10"/>
  <c r="G214" i="10"/>
  <c r="O214" i="10" s="1"/>
  <c r="E207" i="10"/>
  <c r="M137" i="10"/>
  <c r="M112" i="10"/>
  <c r="M113" i="10"/>
  <c r="M28" i="10"/>
  <c r="M27" i="10"/>
</calcChain>
</file>

<file path=xl/sharedStrings.xml><?xml version="1.0" encoding="utf-8"?>
<sst xmlns="http://schemas.openxmlformats.org/spreadsheetml/2006/main" count="1366" uniqueCount="428">
  <si>
    <t>Resultado Consolidado</t>
  </si>
  <si>
    <t>Unidade</t>
  </si>
  <si>
    <t>1T20</t>
  </si>
  <si>
    <t>2T20</t>
  </si>
  <si>
    <t>3T20</t>
  </si>
  <si>
    <t>4T20</t>
  </si>
  <si>
    <t>1T21</t>
  </si>
  <si>
    <t>2T21</t>
  </si>
  <si>
    <t>3T21</t>
  </si>
  <si>
    <t>4T21</t>
  </si>
  <si>
    <t>1T22</t>
  </si>
  <si>
    <t>2T22</t>
  </si>
  <si>
    <t>3T22</t>
  </si>
  <si>
    <t>4T22</t>
  </si>
  <si>
    <t>FY21</t>
  </si>
  <si>
    <t>FY22</t>
  </si>
  <si>
    <t>Demonstrações Financeiras</t>
  </si>
  <si>
    <t>Receita Bruta</t>
  </si>
  <si>
    <t>Revenue</t>
  </si>
  <si>
    <t>R$ MM</t>
  </si>
  <si>
    <t>Deduções</t>
  </si>
  <si>
    <t>Deductions</t>
  </si>
  <si>
    <t>Receita líquida</t>
  </si>
  <si>
    <t>Net Income</t>
  </si>
  <si>
    <t>Comissões</t>
  </si>
  <si>
    <t>Commissions</t>
  </si>
  <si>
    <t>Receita líquida Ex Comissões</t>
  </si>
  <si>
    <t>Net Income Ex Commissions</t>
  </si>
  <si>
    <t>Custo dos serviços prestados</t>
  </si>
  <si>
    <t>Cost of goods sold</t>
  </si>
  <si>
    <t>Rede Caixa</t>
  </si>
  <si>
    <t>-</t>
  </si>
  <si>
    <t>Bmg Corretora</t>
  </si>
  <si>
    <t>BMG Corretora</t>
  </si>
  <si>
    <t>BRB Seguros</t>
  </si>
  <si>
    <t>Promotiva</t>
  </si>
  <si>
    <t>Wiz Parceiros</t>
  </si>
  <si>
    <t>Wiz Corporate</t>
  </si>
  <si>
    <t>Wiz Concept</t>
  </si>
  <si>
    <t>Outras Unidades de Negócio</t>
  </si>
  <si>
    <t>Other Business Units</t>
  </si>
  <si>
    <t>Lucro Bruto</t>
  </si>
  <si>
    <t>Gross Income</t>
  </si>
  <si>
    <t xml:space="preserve"> Margem Bruta</t>
  </si>
  <si>
    <t>Gross Margin</t>
  </si>
  <si>
    <t>%</t>
  </si>
  <si>
    <t>Desp. Administrativas e comerciais</t>
  </si>
  <si>
    <t>General and Administrative</t>
  </si>
  <si>
    <t>R$ mm</t>
  </si>
  <si>
    <t>Outras receitas e despesas, operacionais</t>
  </si>
  <si>
    <t>Other revenue and expenses, operating</t>
  </si>
  <si>
    <t>EBITDA contábil</t>
  </si>
  <si>
    <t>EBITDA reported</t>
  </si>
  <si>
    <t xml:space="preserve">Margem EBITDA </t>
  </si>
  <si>
    <t>EBITDA margin</t>
  </si>
  <si>
    <t>MEP</t>
  </si>
  <si>
    <t>Equity</t>
  </si>
  <si>
    <t>Depreciação e amortização</t>
  </si>
  <si>
    <t>Depreciation and amortization</t>
  </si>
  <si>
    <t>Resultado financeiro</t>
  </si>
  <si>
    <t>Financial result</t>
  </si>
  <si>
    <t>EBT</t>
  </si>
  <si>
    <t>IR e CSLL</t>
  </si>
  <si>
    <t>Income tax and social contribution</t>
  </si>
  <si>
    <t>Lucro Líquido contábil</t>
  </si>
  <si>
    <t>Net Income reported</t>
  </si>
  <si>
    <t xml:space="preserve"> Margem Líquida</t>
  </si>
  <si>
    <t>Net Margin</t>
  </si>
  <si>
    <t>Lucro Atribuível a Acionista 
 Controlador</t>
  </si>
  <si>
    <t>Net Income Attributable to 
 Controlling Shareholders</t>
  </si>
  <si>
    <t>Participação de não controladores</t>
  </si>
  <si>
    <t>Interest of non-controlling companies</t>
  </si>
  <si>
    <t>Outras receitas e despesas, não operacionais</t>
  </si>
  <si>
    <t>Other expenses, non-recurring</t>
  </si>
  <si>
    <t>EBITDA ajustado</t>
  </si>
  <si>
    <t xml:space="preserve">EBITDA </t>
  </si>
  <si>
    <t>Margem EBITDA  ajustada</t>
  </si>
  <si>
    <t>Ajuste do lucro líquido¹</t>
  </si>
  <si>
    <t xml:space="preserve">Net Income adjustment </t>
  </si>
  <si>
    <t>Tax shield - Other expenses, non-recurring</t>
  </si>
  <si>
    <t>Lucro Líquido Ajustado</t>
  </si>
  <si>
    <t>Margem Líquida</t>
  </si>
  <si>
    <t>Receita Bruta Total</t>
  </si>
  <si>
    <t>Total Gross Revenue</t>
  </si>
  <si>
    <t>Polishop Seguros</t>
  </si>
  <si>
    <t>Omni1 Corretora</t>
  </si>
  <si>
    <t>Wiz Conseg</t>
  </si>
  <si>
    <t>Despesas</t>
  </si>
  <si>
    <t>Despesas e Outros</t>
  </si>
  <si>
    <t>Expenses and Other</t>
  </si>
  <si>
    <t>Pessoal</t>
  </si>
  <si>
    <t>Personnel</t>
  </si>
  <si>
    <t>Serviços de terceiros</t>
  </si>
  <si>
    <t>Third-party services</t>
  </si>
  <si>
    <t>Ocupação</t>
  </si>
  <si>
    <t>Occupation</t>
  </si>
  <si>
    <t>TI&amp;Telecom</t>
  </si>
  <si>
    <t>IT and Telecom</t>
  </si>
  <si>
    <t>Outros</t>
  </si>
  <si>
    <t>Other</t>
  </si>
  <si>
    <t>Headcount</t>
  </si>
  <si>
    <t>Headcount total</t>
  </si>
  <si>
    <t>Total Headcount</t>
  </si>
  <si>
    <t>Qtd</t>
  </si>
  <si>
    <t>Administrativo</t>
  </si>
  <si>
    <t xml:space="preserve">Administrative </t>
  </si>
  <si>
    <t>Referências:</t>
  </si>
  <si>
    <t>Resultado por Unidade de Negócio</t>
  </si>
  <si>
    <t>Receita Bruta - Rede Caixa</t>
  </si>
  <si>
    <t>Gross Revenue - Rede Caixa</t>
  </si>
  <si>
    <t>Run-On</t>
  </si>
  <si>
    <t>Vida</t>
  </si>
  <si>
    <t>Life</t>
  </si>
  <si>
    <t>Prestamista</t>
  </si>
  <si>
    <t>Credit Life</t>
  </si>
  <si>
    <t>Patrimoniais</t>
  </si>
  <si>
    <t>Property</t>
  </si>
  <si>
    <t>Run-Off</t>
  </si>
  <si>
    <t>Habitacional</t>
  </si>
  <si>
    <t>Mortgage</t>
  </si>
  <si>
    <t>EBITDA Rede Caixa</t>
  </si>
  <si>
    <t>Gross Revenue</t>
  </si>
  <si>
    <t>(-) Impostos sobre Receita</t>
  </si>
  <si>
    <t>(-) Revenue Taxes</t>
  </si>
  <si>
    <t>Receita Líquida</t>
  </si>
  <si>
    <t>Net Revenue</t>
  </si>
  <si>
    <t>(-) Comissões</t>
  </si>
  <si>
    <t>(-) Commisions</t>
  </si>
  <si>
    <t>Receita Líquida Ex Comissões</t>
  </si>
  <si>
    <t>Net Revenue Ex Commissions</t>
  </si>
  <si>
    <t>(-) Custos</t>
  </si>
  <si>
    <t>(-) Costs</t>
  </si>
  <si>
    <t>Gross Profit</t>
  </si>
  <si>
    <t>Margem Bruta</t>
  </si>
  <si>
    <t>(-) Despesas</t>
  </si>
  <si>
    <t>(-) Expenses</t>
  </si>
  <si>
    <t xml:space="preserve">EBITDA  </t>
  </si>
  <si>
    <t>Margem EBITDA</t>
  </si>
  <si>
    <t>EBITDA Margin</t>
  </si>
  <si>
    <t>Seguros - BMG Corretora</t>
  </si>
  <si>
    <t>Receita Bruta - BMG Corretora</t>
  </si>
  <si>
    <t>Gross Revenue - BMG Corretora</t>
  </si>
  <si>
    <t>Prestamista Card</t>
  </si>
  <si>
    <t>Credit Life Card</t>
  </si>
  <si>
    <t>Prestamista Conta</t>
  </si>
  <si>
    <t xml:space="preserve">Credit Life Account </t>
  </si>
  <si>
    <t>Outros Prestamista</t>
  </si>
  <si>
    <t>Other Credit Life</t>
  </si>
  <si>
    <t>Corporate</t>
  </si>
  <si>
    <t>EBITDA BMG Corretora</t>
  </si>
  <si>
    <t>(-) Commissions</t>
  </si>
  <si>
    <t>Net Revenue Ex Commisions</t>
  </si>
  <si>
    <t>Indicadores BMG Corretora</t>
  </si>
  <si>
    <t xml:space="preserve">BMG Corretora Indicators </t>
  </si>
  <si>
    <t>Prêmio Emitido</t>
  </si>
  <si>
    <t>Issued Premium</t>
  </si>
  <si>
    <t>Seguros - BRB Seguros</t>
  </si>
  <si>
    <t>Receita Bruta - BRB Seguros</t>
  </si>
  <si>
    <t>Gross Revenue - BRB Seguros</t>
  </si>
  <si>
    <t>EBITDA BRB Seguros</t>
  </si>
  <si>
    <t>Net Revenue Ex-Commissions</t>
  </si>
  <si>
    <t>Indicadores BRB Seguros</t>
  </si>
  <si>
    <t xml:space="preserve">BRB Seguros Indicators </t>
  </si>
  <si>
    <t>Carteira de Clientes</t>
  </si>
  <si>
    <t>Portfolio of Clients</t>
  </si>
  <si>
    <t>mil</t>
  </si>
  <si>
    <t>Seguros - Wiz Corporate</t>
  </si>
  <si>
    <t>Receita Bruta - Wiz Corporate</t>
  </si>
  <si>
    <t>Gross Revenue - Wiz Corporate</t>
  </si>
  <si>
    <t>Non-Renewable</t>
  </si>
  <si>
    <t xml:space="preserve"> Renováveis e Recorrentes</t>
  </si>
  <si>
    <t>Renewable and Recurring</t>
  </si>
  <si>
    <t>EBITDA Wiz Corporate</t>
  </si>
  <si>
    <t>Seguros - Wiz Conseg</t>
  </si>
  <si>
    <t>EBITDA Wiz Conseg</t>
  </si>
  <si>
    <t>Receita Líquida de Comissões</t>
  </si>
  <si>
    <t>Consórcios e Crédito - Promotiva</t>
  </si>
  <si>
    <t>Receita Bruta - Promotiva</t>
  </si>
  <si>
    <t>Gross Revenue - Promotiva</t>
  </si>
  <si>
    <t>Consórcios</t>
  </si>
  <si>
    <t>Consortium</t>
  </si>
  <si>
    <t>Crédito PF</t>
  </si>
  <si>
    <t>Credit for Individuals</t>
  </si>
  <si>
    <t>Others</t>
  </si>
  <si>
    <t>EBITDA Promotiva</t>
  </si>
  <si>
    <t>Indicadores Promotiva</t>
  </si>
  <si>
    <t>Promotiva Indicators</t>
  </si>
  <si>
    <t>Produção Líquida de Crédito PF</t>
  </si>
  <si>
    <t>Net Production of Individual Loans</t>
  </si>
  <si>
    <t>Alocação de Consórcios</t>
  </si>
  <si>
    <t>Consortium Allocation</t>
  </si>
  <si>
    <t>Consórcios e Crédito - Wiz Parceiros</t>
  </si>
  <si>
    <t>Receita Bruta - Wiz Parceiros</t>
  </si>
  <si>
    <t>Gross Revenue - Wiz Parceiros</t>
  </si>
  <si>
    <t>Crédito</t>
  </si>
  <si>
    <t>Credit</t>
  </si>
  <si>
    <t>EBITDA Wiz Parceiros</t>
  </si>
  <si>
    <t>Indicadores Wiz Parceiros</t>
  </si>
  <si>
    <t>Wiz Parceiros Indicators</t>
  </si>
  <si>
    <t>Quantidade de Parceiros</t>
  </si>
  <si>
    <t>Number of Partners</t>
  </si>
  <si>
    <t>qnt</t>
  </si>
  <si>
    <t>Volume Total de Cartas de Consórcios Vendidas</t>
  </si>
  <si>
    <t>Total Volume of Consortium 
Letters Sold</t>
  </si>
  <si>
    <t>Serviços - Wiz Concept</t>
  </si>
  <si>
    <t>Receita Bruta - Wiz Concept</t>
  </si>
  <si>
    <t>Gross Revenue - Wiz Concept</t>
  </si>
  <si>
    <t>Soluções em Seguros Massificados</t>
  </si>
  <si>
    <t>Massive Insurance Solutions</t>
  </si>
  <si>
    <t>Soluções em Seguros Corporate</t>
  </si>
  <si>
    <t>Corporate Insurance Solutions</t>
  </si>
  <si>
    <t>Soluções em Crédito</t>
  </si>
  <si>
    <t>Credit Solutions</t>
  </si>
  <si>
    <t>Soluções Corporativas</t>
  </si>
  <si>
    <t>Corporate Solutions</t>
  </si>
  <si>
    <t>Soluções Digitais</t>
  </si>
  <si>
    <t>Digital Solutions</t>
  </si>
  <si>
    <t>Operação Venda Remota</t>
  </si>
  <si>
    <t>Remote Sale Operation</t>
  </si>
  <si>
    <t>EBITDA Wiz Concept</t>
  </si>
  <si>
    <t>Indicadores Wiz Concept</t>
  </si>
  <si>
    <t>Wiz Concept Indicators</t>
  </si>
  <si>
    <t>Massificados - Quantidade Média de Contratos Faturados/mês</t>
  </si>
  <si>
    <t>Massified - Average Quantity of Billed Contracts/month</t>
  </si>
  <si>
    <t>Demais Unidades de Negócio</t>
  </si>
  <si>
    <t>EBITDA Demais UN´s</t>
  </si>
  <si>
    <t>EBITDA Other Business Units</t>
  </si>
  <si>
    <t>Corporativo</t>
  </si>
  <si>
    <t>EBITDA Corporativo</t>
  </si>
  <si>
    <t>EBITDA Corporate</t>
  </si>
  <si>
    <t>(-) Outras Receitas/Despesas</t>
  </si>
  <si>
    <t>(-) Other Revenue/Expenses</t>
  </si>
  <si>
    <t>Ajustes</t>
  </si>
  <si>
    <t>EBITDA Ajustes</t>
  </si>
  <si>
    <t>EBITDA Adjustments</t>
  </si>
  <si>
    <t>Empresa Investida - Inter Seguros</t>
  </si>
  <si>
    <t>DRE Inter Seguros</t>
  </si>
  <si>
    <t>Inter Seguros Income Statement</t>
  </si>
  <si>
    <t>EBITDA</t>
  </si>
  <si>
    <t>Lucro Líquido</t>
  </si>
  <si>
    <t>Equivalência Patrimonial (40%)</t>
  </si>
  <si>
    <t>Equity Income (40%)</t>
  </si>
  <si>
    <t>Indicadores Inter Seguros</t>
  </si>
  <si>
    <t>Inter Seguros Indicators</t>
  </si>
  <si>
    <t>Prêmio Líquido</t>
  </si>
  <si>
    <t>Net Premium</t>
  </si>
  <si>
    <t>Customer Portfolio</t>
  </si>
  <si>
    <t>Número de Vendas</t>
  </si>
  <si>
    <t>Number of Sales</t>
  </si>
  <si>
    <t xml:space="preserve">Referências: </t>
  </si>
  <si>
    <t xml:space="preserve">1 -  A receita bruta dos produtos “Seguro Quebra de Garantia” e “Prestamista Consórcios” provenientes das vendas realizadas no canal “Rede Caixa” era, até o 4T20, apresentada na Unidade “Wiz Parceiros”, sendo reclassificada para as linhas “Rede Caixa” de forma retroativa a partir do 1T21.
2 - Para os anos de 2017 a 2020, considera-se “Run-Off Caixa” como o estoque de receitas da Unidade Wiz Rede apurado no período. Em 2021, o “Run-Off Caixa” é composto apenas pela receita auferida nos contratos vendidos até 14 de fevereiro de 2021.
3 - Dados extraídos da SUSEP para as empresas Caixa Seguradora (5631) e Caixa Vida e Previdência (8141) na visão de prêmio direto. Agrupamento dos produtos de acordo com a visâo da companhia.
4 - Até o 4T20 a receita de “Televendas” era apresentada separadamente como receita da Unidade “Wiz B2U”. A partir do 1T21, as unidades Wiz B2U e Wiz Concept passaram a ser gerenciadas e apresentadas de forma unificada, como “Wiz Concept”. A partir de 3T21, a receita da Wiz B2U é consolidada na receita da unidade Wiz Concept
5 - Composto pelas Unidades: Wiz B2U, Wiz Benefícios, Wiz Digital, Wiz BBx e GR1D. A partir de 3T21, a Wiz B2U passou a ser consolidada na unidade Wiz Concept.
6- Equivalência patrimonial contabilizada com defasagem de um mês em relação à competência do resultado auferido pela Inter Seguros. </t>
  </si>
  <si>
    <t>Balanço Consolidado</t>
  </si>
  <si>
    <t>Balanço Patrimonial</t>
  </si>
  <si>
    <t>Ativo</t>
  </si>
  <si>
    <t>Caixa e equivalentes de caixa</t>
  </si>
  <si>
    <t>Cash and cash equivalents</t>
  </si>
  <si>
    <t>Aplicações Financeiras</t>
  </si>
  <si>
    <t>Financial investments</t>
  </si>
  <si>
    <t>Contas a receber</t>
  </si>
  <si>
    <t>Accounts receivable</t>
  </si>
  <si>
    <t>Impostos a compensar</t>
  </si>
  <si>
    <t>Taxes to offset</t>
  </si>
  <si>
    <t>Outros ativos</t>
  </si>
  <si>
    <t>Other assets</t>
  </si>
  <si>
    <t>Total do Ativo Circulante</t>
  </si>
  <si>
    <t>Total Current Assets</t>
  </si>
  <si>
    <t>Instrumentos financeiros derivativos</t>
  </si>
  <si>
    <t>Derivative financial instruments</t>
  </si>
  <si>
    <t>IR e contribuição social diferidos</t>
  </si>
  <si>
    <t xml:space="preserve">Deferred income tax and social </t>
  </si>
  <si>
    <t>Investimentos</t>
  </si>
  <si>
    <t>Investments</t>
  </si>
  <si>
    <t>Imobilizado</t>
  </si>
  <si>
    <t>Property and equipment</t>
  </si>
  <si>
    <t>Intangível</t>
  </si>
  <si>
    <t>Intangible assets</t>
  </si>
  <si>
    <t>Arrendamentos</t>
  </si>
  <si>
    <t>Leasing</t>
  </si>
  <si>
    <t>Total do Ativo Não Circulante</t>
  </si>
  <si>
    <t>Total Non-Current Assets</t>
  </si>
  <si>
    <t>Passivo</t>
  </si>
  <si>
    <t>Contas a pagar</t>
  </si>
  <si>
    <t>Accounts payable</t>
  </si>
  <si>
    <t>Intermediação de pagamentos</t>
  </si>
  <si>
    <t>Intermediation of payments</t>
  </si>
  <si>
    <t>Aquisições</t>
  </si>
  <si>
    <t>Acquisitions</t>
  </si>
  <si>
    <t>Obrigações sociais</t>
  </si>
  <si>
    <t>Social charges</t>
  </si>
  <si>
    <t>Obrigações tributárias</t>
  </si>
  <si>
    <t>Tax liabilities</t>
  </si>
  <si>
    <t>Passivos contigentes</t>
  </si>
  <si>
    <t>Contingent liabilities</t>
  </si>
  <si>
    <t>Empréstimos</t>
  </si>
  <si>
    <t>Borrowings</t>
  </si>
  <si>
    <t>Parcelamento de tributos</t>
  </si>
  <si>
    <t>Taxes payable in installments</t>
  </si>
  <si>
    <t>Dividendos a pagar</t>
  </si>
  <si>
    <t>Dividends Payable</t>
  </si>
  <si>
    <t>Débitos com partes relacionadas</t>
  </si>
  <si>
    <t>Debts with related parties</t>
  </si>
  <si>
    <t>Debêntures</t>
  </si>
  <si>
    <t>Debentures</t>
  </si>
  <si>
    <t>Receitas Diferidas</t>
  </si>
  <si>
    <t>Deferred revenue</t>
  </si>
  <si>
    <t>Outros passivos</t>
  </si>
  <si>
    <t>Total do passivo circulante</t>
  </si>
  <si>
    <t>Acquisitions.</t>
  </si>
  <si>
    <t>Contingent liabilities.</t>
  </si>
  <si>
    <t>Empréstimos.</t>
  </si>
  <si>
    <t>Borrowings.</t>
  </si>
  <si>
    <t>IR e CSLL Diferidos</t>
  </si>
  <si>
    <t>Deferred Revenue</t>
  </si>
  <si>
    <t>Other.</t>
  </si>
  <si>
    <t>Total do passivo não circulante</t>
  </si>
  <si>
    <t>Capital social</t>
  </si>
  <si>
    <t>Capital</t>
  </si>
  <si>
    <t>Lucros acumulados</t>
  </si>
  <si>
    <t>Retained earnings</t>
  </si>
  <si>
    <t>Reserva de capital</t>
  </si>
  <si>
    <t>Capital reserve</t>
  </si>
  <si>
    <t>Reserva de lucros</t>
  </si>
  <si>
    <t>Profit reserve</t>
  </si>
  <si>
    <t>Reserva Legal</t>
  </si>
  <si>
    <t>Legal Reserve</t>
  </si>
  <si>
    <t>Ajuste de avaliação patrimonial</t>
  </si>
  <si>
    <t>Asset valuation adjustment</t>
  </si>
  <si>
    <t>Lucro Não Realizado</t>
  </si>
  <si>
    <t>Unrealized profit</t>
  </si>
  <si>
    <t>Dividendo adicional Proposto.</t>
  </si>
  <si>
    <t>Proposed additional dividends</t>
  </si>
  <si>
    <t xml:space="preserve">Transações de capital </t>
  </si>
  <si>
    <t>Capital transaction</t>
  </si>
  <si>
    <t>Participação de não controladores.</t>
  </si>
  <si>
    <t>Non-controlling interests</t>
  </si>
  <si>
    <t>Total do Patrimônio Líquido</t>
  </si>
  <si>
    <t>Fluxo de Caixa</t>
  </si>
  <si>
    <t>Lucro líquido contábil</t>
  </si>
  <si>
    <t>Net Income (Reported)</t>
  </si>
  <si>
    <t>Capital de giro</t>
  </si>
  <si>
    <t>Working capital</t>
  </si>
  <si>
    <t>Capex</t>
  </si>
  <si>
    <t>Capital Expenditure (CAPEX)</t>
  </si>
  <si>
    <t>Geração de caixa operacional</t>
  </si>
  <si>
    <t>Cash flow from operations</t>
  </si>
  <si>
    <t>Financiamentos</t>
  </si>
  <si>
    <t>Financing</t>
  </si>
  <si>
    <t>Dividendos</t>
  </si>
  <si>
    <t>Dividends</t>
  </si>
  <si>
    <t>Saldo inicial</t>
  </si>
  <si>
    <t>Opening Balance</t>
  </si>
  <si>
    <t>Fluxo de caixa</t>
  </si>
  <si>
    <t>Cash Flow</t>
  </si>
  <si>
    <t>Saldo final</t>
  </si>
  <si>
    <t>Closing Balance</t>
  </si>
  <si>
    <t>Adjustments</t>
  </si>
  <si>
    <t>Saldo final Ajustado</t>
  </si>
  <si>
    <t>* Fluxo de Caixa gerencial elaborado pela Companhia</t>
  </si>
  <si>
    <t>1T23</t>
  </si>
  <si>
    <t>Ajuste do EBITDA²</t>
  </si>
  <si>
    <t>EBITDA Adjusts</t>
  </si>
  <si>
    <t xml:space="preserve">(2) Os ajustes resultados de 2021 e 2022, sofreram alterações conforme novo metódo de cálculo da Companhia. </t>
  </si>
  <si>
    <t>Deduções e Imposto sobre faturamento</t>
  </si>
  <si>
    <t>Receita líquida ex Comissões</t>
  </si>
  <si>
    <t>(-) COGS</t>
  </si>
  <si>
    <t>Despesas administrativas e comerciais</t>
  </si>
  <si>
    <t>Outras receitas (despesas) operacionais</t>
  </si>
  <si>
    <t>Margem Ebitda ex Comissões</t>
  </si>
  <si>
    <t>Participação nos lucros de controladas</t>
  </si>
  <si>
    <t>YTD23</t>
  </si>
  <si>
    <t>Receita Líquida Total</t>
  </si>
  <si>
    <t>Outras Unidades</t>
  </si>
  <si>
    <t>Outras Unidades de Negócios</t>
  </si>
  <si>
    <t xml:space="preserve"> Não Renováveis</t>
  </si>
  <si>
    <t>Liabilities</t>
  </si>
  <si>
    <t>Total Current Liabilities</t>
  </si>
  <si>
    <t>Total Non - Current Liabilities</t>
  </si>
  <si>
    <t xml:space="preserve">Receita líquida </t>
  </si>
  <si>
    <t>Seguros</t>
  </si>
  <si>
    <t>Indicador</t>
  </si>
  <si>
    <t>Indicator</t>
  </si>
  <si>
    <t>Crédito e Consórcios</t>
  </si>
  <si>
    <t>Credit and Consortiums</t>
  </si>
  <si>
    <t>Insurance</t>
  </si>
  <si>
    <t>Serviços</t>
  </si>
  <si>
    <t>Services</t>
  </si>
  <si>
    <t>Resultado Controladora</t>
  </si>
  <si>
    <t>MEP por Segmento</t>
  </si>
  <si>
    <t xml:space="preserve">  BRB Seguros</t>
  </si>
  <si>
    <t xml:space="preserve">  Inter Seguros </t>
  </si>
  <si>
    <t xml:space="preserve">  Omni 1 Corretora</t>
  </si>
  <si>
    <t xml:space="preserve">  Polishop Seguros</t>
  </si>
  <si>
    <t xml:space="preserve">  Wiz Conseg</t>
  </si>
  <si>
    <t xml:space="preserve">  Demais Operações</t>
  </si>
  <si>
    <t>MEP Seguros</t>
  </si>
  <si>
    <t xml:space="preserve">  Wiz Parceiros</t>
  </si>
  <si>
    <t>ben.up</t>
  </si>
  <si>
    <t>MEP Crédito e Consórcios</t>
  </si>
  <si>
    <t xml:space="preserve">  Wiz Concept </t>
  </si>
  <si>
    <t>MEP Serviços</t>
  </si>
  <si>
    <t>MEP Total</t>
  </si>
  <si>
    <t>Segmento</t>
  </si>
  <si>
    <t xml:space="preserve">  Bmg Corretora</t>
  </si>
  <si>
    <t xml:space="preserve">  Paraná Seguros</t>
  </si>
  <si>
    <t xml:space="preserve">  Wiz Corporate</t>
  </si>
  <si>
    <t xml:space="preserve">  Promotiva</t>
  </si>
  <si>
    <t>Consolidated Result</t>
  </si>
  <si>
    <t>R$</t>
  </si>
  <si>
    <t>(-) Impostos sobre Receita e outras Deduções</t>
  </si>
  <si>
    <t>Equity Method</t>
  </si>
  <si>
    <t>Segment</t>
  </si>
  <si>
    <t>Insurance Equity</t>
  </si>
  <si>
    <t>Credit and Consortiums Equity</t>
  </si>
  <si>
    <t>Services Equity</t>
  </si>
  <si>
    <t>Total Equity</t>
  </si>
  <si>
    <t>Other Operations</t>
  </si>
  <si>
    <t>Total Net Revenue</t>
  </si>
  <si>
    <r>
      <rPr>
        <b/>
        <sz val="18"/>
        <color rgb="FF50555A"/>
        <rFont val="Verdana"/>
        <family val="2"/>
      </rPr>
      <t xml:space="preserve">Aviso Legal </t>
    </r>
    <r>
      <rPr>
        <b/>
        <sz val="13"/>
        <color rgb="FF50555A"/>
        <rFont val="Verdana"/>
        <family val="2"/>
      </rPr>
      <t xml:space="preserve">
</t>
    </r>
    <r>
      <rPr>
        <sz val="13"/>
        <color rgb="FF50555A"/>
        <rFont val="Verdana"/>
        <family val="2"/>
      </rPr>
      <t xml:space="preserve">Esta apresentação foi elaborada pela Wiz para uso exclusivo de quem a Wiz enviou esta apresentação. Esta apresentação foi preparada com base em informações pertencentes à Wiz e outras informações disponíveis ao público. A Wiz não faz qualquer representação ou garantia, expressa ou implícita, quanto à exatidão, plenitude e confiabilidade das informações, estimativas ou projeções quanto a eventos que possam ocorrer no futuro (incluindo projeções de receita, despesa, lucro líquido e desempenho de ações) contidas nesta apresentação. Caso qualquer estimativa ou projeção seja apresentada, não há garantia de que quaisquer dessas serão alcançadas. Os resultados reais podem variar das projeções e tais variações podem ser significativas. Nada aqui contido é, ou deve ser entendido como, uma promessa ou representação do passado ou do futuro. A Wiz se exonera, expressamente, de toda e qualquer responsabilidade relacionada ou resultante da utilização desta apresentação. 
Esta apresentação foi preparada exclusivamente para fins informativos e não deve ser interpretada como uma solicitação ou uma oferta de compra ou venda de quaisquer valores mobiliários ou instrumentos financeiros relacionados. A Wiz não interpreta o conteúdo desta apresentação como consultoria jurídica, contábil, fiscal ou de investimento ou como uma recomendação. Esta apresentação não pretende ser exaustiva ou conter todas as informações que a Wiz possa exigir. Nenhum investimento, desinvestimento ou outras ações ou decisões financeiras devem se basear apenas nas informações contidas nesta apresentação. 
Este material não pode ser copiado, reproduzido, distribuído ou transmitido a outras partes, a qualquer tempo, sem o consentimento prévio e por escrito da Wiz.
</t>
    </r>
  </si>
  <si>
    <r>
      <t>(1) Os ajustes ao lucro líquido são compostos</t>
    </r>
    <r>
      <rPr>
        <sz val="9"/>
        <color theme="1" tint="0.499984740745262"/>
        <rFont val="Arial"/>
        <family val="2"/>
      </rPr>
      <t xml:space="preserve"> por efeitos </t>
    </r>
    <r>
      <rPr>
        <i/>
        <sz val="9"/>
        <color theme="1" tint="0.499984740745262"/>
        <rFont val="Arial"/>
        <family val="2"/>
      </rPr>
      <t>detalhados nos releases de cada trimestre. A linha de Tax shield considera o efeito tributário das despesas não recorrentes.</t>
    </r>
  </si>
  <si>
    <t xml:space="preserve">(2) Os ajustes de resultados de 2021 e 2022 sofreram alterações conforme novo metódo de cálculo da Companhia. </t>
  </si>
  <si>
    <t>(3) Custos e Despesas líquidos de repasses de comissões.</t>
  </si>
  <si>
    <t>Custo dos serviços prestados³</t>
  </si>
  <si>
    <t>Cost of goods sold³</t>
  </si>
  <si>
    <t>Desp. Administrativas e comerciais³</t>
  </si>
  <si>
    <t>General and Administrative³</t>
  </si>
  <si>
    <t>(-) Revenue Taxes and Deductions</t>
  </si>
  <si>
    <t>Resultado por Segmento</t>
  </si>
  <si>
    <t>Result per Segment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</si>
</sst>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quot;A&quot;"/>
    <numFmt numFmtId="165" formatCode="#,##0.000;\(#,##0.000\);&quot;–&quot;;@"/>
    <numFmt numFmtId="166" formatCode="_-* #,##0.0_-;\-* #,##0.0_-;_-* &quot;-&quot;?_-;_-@_-"/>
    <numFmt numFmtId="167" formatCode="#,##0.0;\(#,##0.0\);&quot;–&quot;;@"/>
    <numFmt numFmtId="168" formatCode="0.0%"/>
    <numFmt numFmtId="169" formatCode="#,##0.0000000;\(#,##0.0000000\);&quot;–&quot;;@"/>
    <numFmt numFmtId="170" formatCode="0.0"/>
    <numFmt numFmtId="171" formatCode="_-* #,##0.0_-;\-* #,##0.0_-;_-* &quot;-&quot;??_-;_-@_-"/>
    <numFmt numFmtId="172" formatCode="#,##0.00;\(#,##0.00\);&quot;–&quot;;@"/>
    <numFmt numFmtId="173" formatCode="#,##0;\(#,##0\);&quot;–&quot;;@"/>
    <numFmt numFmtId="174" formatCode="#,##0.0"/>
  </numFmts>
  <fonts count="36" x14ac:knownFonts="1">
    <font>
      <sz val="11"/>
      <color theme="1"/>
      <name val="Calibri"/>
      <family val="2"/>
      <scheme val="minor"/>
    </font>
    <font>
      <sz val="11"/>
      <color theme="1"/>
      <name val="Calibri"/>
      <family val="2"/>
      <scheme val="minor"/>
    </font>
    <font>
      <sz val="8"/>
      <color theme="1"/>
      <name val="Calibri"/>
      <family val="2"/>
    </font>
    <font>
      <sz val="8"/>
      <name val="Calibri"/>
      <family val="2"/>
      <scheme val="minor"/>
    </font>
    <font>
      <sz val="13"/>
      <color rgb="FF50555A"/>
      <name val="Verdana"/>
      <family val="2"/>
    </font>
    <font>
      <b/>
      <sz val="18"/>
      <color rgb="FF50555A"/>
      <name val="Verdana"/>
      <family val="2"/>
    </font>
    <font>
      <b/>
      <sz val="13"/>
      <color rgb="FF50555A"/>
      <name val="Verdana"/>
      <family val="2"/>
    </font>
    <font>
      <sz val="11"/>
      <color theme="1"/>
      <name val="Arial"/>
      <family val="2"/>
    </font>
    <font>
      <b/>
      <sz val="11"/>
      <color theme="0"/>
      <name val="Arial"/>
      <family val="2"/>
    </font>
    <font>
      <b/>
      <sz val="11"/>
      <color rgb="FFFF9100"/>
      <name val="Arial"/>
      <family val="2"/>
    </font>
    <font>
      <b/>
      <sz val="12"/>
      <color rgb="FFFF9100"/>
      <name val="Arial"/>
      <family val="2"/>
    </font>
    <font>
      <b/>
      <sz val="10"/>
      <color rgb="FFFF9100"/>
      <name val="Arial"/>
      <family val="2"/>
    </font>
    <font>
      <b/>
      <sz val="10"/>
      <color theme="0"/>
      <name val="Arial"/>
      <family val="2"/>
    </font>
    <font>
      <b/>
      <sz val="9"/>
      <color theme="0"/>
      <name val="Arial"/>
      <family val="2"/>
    </font>
    <font>
      <sz val="9"/>
      <color rgb="FF50555A"/>
      <name val="Arial"/>
      <family val="2"/>
    </font>
    <font>
      <sz val="10"/>
      <color theme="8" tint="-0.499984740745262"/>
      <name val="Arial"/>
      <family val="2"/>
    </font>
    <font>
      <sz val="9"/>
      <color theme="4" tint="-0.499984740745262"/>
      <name val="Arial"/>
      <family val="2"/>
    </font>
    <font>
      <b/>
      <sz val="9"/>
      <color rgb="FFFF9100"/>
      <name val="Arial"/>
      <family val="2"/>
    </font>
    <font>
      <b/>
      <sz val="9"/>
      <color rgb="FF50555A"/>
      <name val="Arial"/>
      <family val="2"/>
    </font>
    <font>
      <sz val="11"/>
      <color theme="4" tint="-0.499984740745262"/>
      <name val="Arial"/>
      <family val="2"/>
    </font>
    <font>
      <sz val="10"/>
      <color theme="4" tint="-0.499984740745262"/>
      <name val="Arial"/>
      <family val="2"/>
    </font>
    <font>
      <b/>
      <sz val="10"/>
      <color theme="1" tint="0.34998626667073579"/>
      <name val="Arial"/>
      <family val="2"/>
    </font>
    <font>
      <i/>
      <sz val="9"/>
      <color theme="1" tint="0.499984740745262"/>
      <name val="Arial"/>
      <family val="2"/>
    </font>
    <font>
      <sz val="9"/>
      <color theme="1" tint="0.499984740745262"/>
      <name val="Arial"/>
      <family val="2"/>
    </font>
    <font>
      <b/>
      <sz val="12"/>
      <color theme="0"/>
      <name val="Arial"/>
      <family val="2"/>
    </font>
    <font>
      <sz val="11"/>
      <color rgb="FF50555A"/>
      <name val="Arial"/>
      <family val="2"/>
    </font>
    <font>
      <i/>
      <sz val="11"/>
      <color theme="1"/>
      <name val="Arial"/>
      <family val="2"/>
    </font>
    <font>
      <i/>
      <sz val="9"/>
      <color rgb="FF50555A"/>
      <name val="Arial"/>
      <family val="2"/>
    </font>
    <font>
      <i/>
      <sz val="10"/>
      <color theme="2" tint="-0.749992370372631"/>
      <name val="Arial"/>
      <family val="2"/>
    </font>
    <font>
      <sz val="10"/>
      <color rgb="FFFF9100"/>
      <name val="Arial"/>
      <family val="2"/>
    </font>
    <font>
      <sz val="9"/>
      <color theme="8" tint="-0.499984740745262"/>
      <name val="Arial"/>
      <family val="2"/>
    </font>
    <font>
      <b/>
      <sz val="9"/>
      <color theme="8" tint="-0.499984740745262"/>
      <name val="Arial"/>
      <family val="2"/>
    </font>
    <font>
      <b/>
      <sz val="9"/>
      <color theme="4" tint="-0.499984740745262"/>
      <name val="Arial"/>
      <family val="2"/>
    </font>
    <font>
      <b/>
      <sz val="11"/>
      <color theme="1"/>
      <name val="Arial"/>
      <family val="2"/>
    </font>
    <font>
      <b/>
      <sz val="9"/>
      <color rgb="FF203764"/>
      <name val="Arial"/>
      <family val="2"/>
    </font>
    <font>
      <b/>
      <sz val="9"/>
      <color rgb="FF1F4E78"/>
      <name val="Arial"/>
      <family val="2"/>
    </font>
  </fonts>
  <fills count="9">
    <fill>
      <patternFill patternType="none"/>
    </fill>
    <fill>
      <patternFill patternType="gray125"/>
    </fill>
    <fill>
      <patternFill patternType="solid">
        <fgColor theme="0"/>
        <bgColor indexed="64"/>
      </patternFill>
    </fill>
    <fill>
      <patternFill patternType="solid">
        <fgColor rgb="FF50555A"/>
        <bgColor indexed="64"/>
      </patternFill>
    </fill>
    <fill>
      <patternFill patternType="solid">
        <fgColor theme="0" tint="-0.34998626667073579"/>
        <bgColor indexed="64"/>
      </patternFill>
    </fill>
    <fill>
      <patternFill patternType="solid">
        <fgColor rgb="FFFF9100"/>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2" tint="-0.749992370372631"/>
        <bgColor indexed="64"/>
      </patternFill>
    </fill>
  </fills>
  <borders count="17">
    <border>
      <left/>
      <right/>
      <top/>
      <bottom/>
      <diagonal/>
    </border>
    <border>
      <left/>
      <right/>
      <top/>
      <bottom style="thin">
        <color rgb="FFD3D3D3"/>
      </bottom>
      <diagonal/>
    </border>
    <border>
      <left/>
      <right/>
      <top/>
      <bottom style="thin">
        <color theme="0"/>
      </bottom>
      <diagonal/>
    </border>
    <border>
      <left/>
      <right/>
      <top/>
      <bottom style="thin">
        <color theme="0" tint="-0.14996795556505021"/>
      </bottom>
      <diagonal/>
    </border>
    <border>
      <left/>
      <right/>
      <top/>
      <bottom style="thin">
        <color rgb="FFBCBCBC"/>
      </bottom>
      <diagonal/>
    </border>
    <border>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2" fillId="0" borderId="0"/>
  </cellStyleXfs>
  <cellXfs count="235">
    <xf numFmtId="0" fontId="0" fillId="0" borderId="0" xfId="0"/>
    <xf numFmtId="0" fontId="7" fillId="3" borderId="0" xfId="0" applyFont="1" applyFill="1"/>
    <xf numFmtId="0" fontId="7" fillId="0" borderId="0" xfId="0" applyFont="1"/>
    <xf numFmtId="0" fontId="7" fillId="0" borderId="0" xfId="0" applyFont="1" applyAlignment="1">
      <alignment horizontal="center"/>
    </xf>
    <xf numFmtId="0" fontId="7" fillId="0" borderId="0" xfId="0" applyFont="1" applyAlignment="1">
      <alignment horizontal="right"/>
    </xf>
    <xf numFmtId="0" fontId="7" fillId="0" borderId="0" xfId="0" applyFont="1" applyAlignment="1">
      <alignment vertical="center"/>
    </xf>
    <xf numFmtId="0" fontId="8" fillId="3" borderId="1" xfId="3" applyNumberFormat="1" applyFont="1" applyFill="1" applyBorder="1" applyAlignment="1">
      <alignment horizontal="left" vertical="center"/>
    </xf>
    <xf numFmtId="43" fontId="8" fillId="3" borderId="1" xfId="3" applyFont="1" applyFill="1" applyBorder="1" applyAlignment="1">
      <alignment horizontal="center" vertical="center"/>
    </xf>
    <xf numFmtId="164" fontId="8" fillId="3" borderId="1" xfId="4" applyNumberFormat="1" applyFont="1" applyFill="1" applyBorder="1" applyAlignment="1">
      <alignment horizontal="right" vertical="center"/>
    </xf>
    <xf numFmtId="164" fontId="8" fillId="2" borderId="1" xfId="4" applyNumberFormat="1" applyFont="1" applyFill="1" applyBorder="1" applyAlignment="1">
      <alignment horizontal="right" vertical="center"/>
    </xf>
    <xf numFmtId="164" fontId="8" fillId="4" borderId="0" xfId="4" applyNumberFormat="1" applyFont="1" applyFill="1" applyAlignment="1">
      <alignment horizontal="right" vertical="center"/>
    </xf>
    <xf numFmtId="165" fontId="9" fillId="2" borderId="2" xfId="5" applyNumberFormat="1" applyFont="1" applyFill="1" applyBorder="1" applyAlignment="1">
      <alignment horizontal="left" vertical="center"/>
    </xf>
    <xf numFmtId="165" fontId="10" fillId="2" borderId="2" xfId="5" applyNumberFormat="1" applyFont="1" applyFill="1" applyBorder="1" applyAlignment="1">
      <alignment horizontal="left"/>
    </xf>
    <xf numFmtId="166" fontId="11" fillId="2" borderId="2" xfId="5" applyNumberFormat="1" applyFont="1" applyFill="1" applyBorder="1" applyAlignment="1">
      <alignment horizontal="center"/>
    </xf>
    <xf numFmtId="165" fontId="11" fillId="0" borderId="2" xfId="5" applyNumberFormat="1" applyFont="1" applyBorder="1" applyAlignment="1">
      <alignment horizontal="right"/>
    </xf>
    <xf numFmtId="166" fontId="12" fillId="5" borderId="0" xfId="5" applyNumberFormat="1" applyFont="1" applyFill="1" applyAlignment="1">
      <alignment horizontal="left" vertical="center"/>
    </xf>
    <xf numFmtId="166" fontId="13" fillId="5" borderId="0" xfId="5" applyNumberFormat="1" applyFont="1" applyFill="1" applyAlignment="1">
      <alignment horizontal="center" vertical="center"/>
    </xf>
    <xf numFmtId="167" fontId="13" fillId="5" borderId="0" xfId="5" applyNumberFormat="1" applyFont="1" applyFill="1" applyAlignment="1">
      <alignment horizontal="right" vertical="center"/>
    </xf>
    <xf numFmtId="167" fontId="13" fillId="2" borderId="0" xfId="5" applyNumberFormat="1" applyFont="1" applyFill="1" applyAlignment="1">
      <alignment horizontal="right" vertical="center"/>
    </xf>
    <xf numFmtId="0" fontId="7" fillId="0" borderId="0" xfId="0" applyFont="1" applyFill="1" applyAlignment="1">
      <alignment vertical="center"/>
    </xf>
    <xf numFmtId="0" fontId="14" fillId="0" borderId="0" xfId="5" applyFont="1" applyFill="1" applyAlignment="1">
      <alignment horizontal="left" vertical="center" indent="2"/>
    </xf>
    <xf numFmtId="0" fontId="14" fillId="0" borderId="0" xfId="0" applyFont="1" applyFill="1" applyAlignment="1">
      <alignment horizontal="center" vertical="center"/>
    </xf>
    <xf numFmtId="167" fontId="14" fillId="0" borderId="0" xfId="0" applyNumberFormat="1" applyFont="1" applyFill="1" applyAlignment="1">
      <alignment horizontal="right" vertical="center"/>
    </xf>
    <xf numFmtId="0" fontId="7" fillId="0" borderId="0" xfId="0" applyFont="1" applyFill="1"/>
    <xf numFmtId="167" fontId="14" fillId="2" borderId="0" xfId="0" applyNumberFormat="1" applyFont="1" applyFill="1" applyAlignment="1">
      <alignment horizontal="right" vertical="center"/>
    </xf>
    <xf numFmtId="167" fontId="14" fillId="0" borderId="0" xfId="0" applyNumberFormat="1" applyFont="1" applyAlignment="1">
      <alignment horizontal="right" vertical="center"/>
    </xf>
    <xf numFmtId="167" fontId="14" fillId="6" borderId="0" xfId="0" applyNumberFormat="1" applyFont="1" applyFill="1" applyAlignment="1">
      <alignment horizontal="right" vertical="center"/>
    </xf>
    <xf numFmtId="0" fontId="14" fillId="6" borderId="0" xfId="5" applyFont="1" applyFill="1" applyAlignment="1">
      <alignment horizontal="left" vertical="center" indent="2"/>
    </xf>
    <xf numFmtId="0" fontId="14" fillId="6" borderId="0" xfId="0" applyFont="1" applyFill="1" applyAlignment="1">
      <alignment horizontal="center" vertical="center"/>
    </xf>
    <xf numFmtId="167" fontId="14" fillId="2" borderId="0" xfId="2" applyNumberFormat="1" applyFont="1" applyFill="1" applyAlignment="1">
      <alignment horizontal="right" vertical="center"/>
    </xf>
    <xf numFmtId="0" fontId="14" fillId="0" borderId="0" xfId="5" applyFont="1" applyAlignment="1">
      <alignment horizontal="left" vertical="center" indent="2"/>
    </xf>
    <xf numFmtId="0" fontId="14" fillId="0" borderId="0" xfId="0" applyFont="1" applyAlignment="1">
      <alignment horizontal="center" vertical="center"/>
    </xf>
    <xf numFmtId="0" fontId="7" fillId="2" borderId="0" xfId="0" applyFont="1" applyFill="1" applyAlignment="1">
      <alignment vertical="center"/>
    </xf>
    <xf numFmtId="0" fontId="14" fillId="2" borderId="0" xfId="5" applyFont="1" applyFill="1" applyAlignment="1">
      <alignment horizontal="left" vertical="center" indent="2"/>
    </xf>
    <xf numFmtId="0" fontId="14" fillId="2" borderId="0" xfId="0" applyFont="1" applyFill="1" applyAlignment="1">
      <alignment horizontal="center" vertical="center"/>
    </xf>
    <xf numFmtId="0" fontId="14" fillId="0" borderId="3" xfId="5" applyFont="1" applyBorder="1" applyAlignment="1">
      <alignment horizontal="left" vertical="center" indent="2"/>
    </xf>
    <xf numFmtId="0" fontId="14" fillId="0" borderId="3" xfId="0" applyFont="1" applyBorder="1" applyAlignment="1">
      <alignment horizontal="center" vertical="center"/>
    </xf>
    <xf numFmtId="167" fontId="14" fillId="0" borderId="3" xfId="0" applyNumberFormat="1" applyFont="1" applyBorder="1" applyAlignment="1">
      <alignment horizontal="right" vertical="center"/>
    </xf>
    <xf numFmtId="43" fontId="15" fillId="0" borderId="0" xfId="1" applyFont="1" applyAlignment="1">
      <alignment horizontal="left" indent="2"/>
    </xf>
    <xf numFmtId="0" fontId="16" fillId="0" borderId="0" xfId="0" applyFont="1" applyAlignment="1">
      <alignment horizontal="center"/>
    </xf>
    <xf numFmtId="165" fontId="16" fillId="0" borderId="0" xfId="0" applyNumberFormat="1" applyFont="1" applyAlignment="1">
      <alignment horizontal="right"/>
    </xf>
    <xf numFmtId="0" fontId="14" fillId="6" borderId="3" xfId="5" applyFont="1" applyFill="1" applyBorder="1" applyAlignment="1">
      <alignment horizontal="left" vertical="center" indent="2"/>
    </xf>
    <xf numFmtId="0" fontId="14" fillId="6" borderId="3" xfId="0" applyFont="1" applyFill="1" applyBorder="1" applyAlignment="1">
      <alignment horizontal="center" vertical="center"/>
    </xf>
    <xf numFmtId="168" fontId="14" fillId="6" borderId="3" xfId="0" applyNumberFormat="1" applyFont="1" applyFill="1" applyBorder="1" applyAlignment="1">
      <alignment horizontal="right" vertical="center"/>
    </xf>
    <xf numFmtId="169" fontId="16" fillId="0" borderId="0" xfId="0" applyNumberFormat="1" applyFont="1" applyAlignment="1">
      <alignment horizontal="right"/>
    </xf>
    <xf numFmtId="168" fontId="14" fillId="6" borderId="0" xfId="0" applyNumberFormat="1" applyFont="1" applyFill="1" applyAlignment="1">
      <alignment horizontal="right" vertical="center"/>
    </xf>
    <xf numFmtId="167" fontId="14" fillId="6" borderId="3" xfId="0" applyNumberFormat="1" applyFont="1" applyFill="1" applyBorder="1" applyAlignment="1">
      <alignment horizontal="right" vertical="center"/>
    </xf>
    <xf numFmtId="165" fontId="14" fillId="2" borderId="0" xfId="0" applyNumberFormat="1" applyFont="1" applyFill="1" applyAlignment="1">
      <alignment horizontal="right" vertical="center"/>
    </xf>
    <xf numFmtId="168" fontId="14" fillId="6" borderId="3" xfId="2" applyNumberFormat="1" applyFont="1" applyFill="1" applyBorder="1" applyAlignment="1">
      <alignment horizontal="right" vertical="center"/>
    </xf>
    <xf numFmtId="168" fontId="14" fillId="0" borderId="0" xfId="2" applyNumberFormat="1" applyFont="1" applyAlignment="1">
      <alignment horizontal="right" vertical="center"/>
    </xf>
    <xf numFmtId="168" fontId="14" fillId="0" borderId="0" xfId="0" applyNumberFormat="1" applyFont="1" applyAlignment="1">
      <alignment horizontal="right" vertical="center"/>
    </xf>
    <xf numFmtId="165" fontId="14" fillId="0" borderId="0" xfId="0" applyNumberFormat="1" applyFont="1" applyAlignment="1">
      <alignment horizontal="right" vertical="center"/>
    </xf>
    <xf numFmtId="166" fontId="12" fillId="5" borderId="0" xfId="5" applyNumberFormat="1" applyFont="1" applyFill="1" applyAlignment="1">
      <alignment horizontal="left" vertical="center" wrapText="1"/>
    </xf>
    <xf numFmtId="168" fontId="14" fillId="2" borderId="0" xfId="0" applyNumberFormat="1" applyFont="1" applyFill="1" applyAlignment="1">
      <alignment horizontal="right" vertical="center"/>
    </xf>
    <xf numFmtId="170" fontId="14" fillId="6" borderId="3" xfId="0" applyNumberFormat="1" applyFont="1" applyFill="1" applyBorder="1" applyAlignment="1">
      <alignment horizontal="right" vertical="center"/>
    </xf>
    <xf numFmtId="165" fontId="11" fillId="0" borderId="2" xfId="5" applyNumberFormat="1" applyFont="1" applyBorder="1" applyAlignment="1">
      <alignment horizontal="right" vertical="center"/>
    </xf>
    <xf numFmtId="165" fontId="14" fillId="2" borderId="3" xfId="0" applyNumberFormat="1" applyFont="1" applyFill="1" applyBorder="1" applyAlignment="1">
      <alignment horizontal="right" vertical="center"/>
    </xf>
    <xf numFmtId="165" fontId="16" fillId="2" borderId="0" xfId="0" applyNumberFormat="1" applyFont="1" applyFill="1" applyAlignment="1">
      <alignment horizontal="right"/>
    </xf>
    <xf numFmtId="165" fontId="17" fillId="2" borderId="2" xfId="5" applyNumberFormat="1" applyFont="1" applyFill="1" applyBorder="1" applyAlignment="1">
      <alignment horizontal="right" vertical="center"/>
    </xf>
    <xf numFmtId="165" fontId="13" fillId="2" borderId="0" xfId="5" applyNumberFormat="1" applyFont="1" applyFill="1" applyAlignment="1">
      <alignment horizontal="right" vertical="center"/>
    </xf>
    <xf numFmtId="165" fontId="10" fillId="2" borderId="2" xfId="5" applyNumberFormat="1" applyFont="1" applyFill="1" applyBorder="1" applyAlignment="1">
      <alignment horizontal="left" vertical="center"/>
    </xf>
    <xf numFmtId="166" fontId="11" fillId="2" borderId="2" xfId="5" applyNumberFormat="1" applyFont="1" applyFill="1" applyBorder="1" applyAlignment="1">
      <alignment horizontal="center" vertical="center"/>
    </xf>
    <xf numFmtId="165" fontId="11" fillId="2" borderId="2" xfId="5" applyNumberFormat="1" applyFont="1" applyFill="1" applyBorder="1" applyAlignment="1">
      <alignment horizontal="right" vertical="center"/>
    </xf>
    <xf numFmtId="165" fontId="11" fillId="2" borderId="0" xfId="5" applyNumberFormat="1" applyFont="1" applyFill="1" applyAlignment="1">
      <alignment horizontal="right" vertical="center"/>
    </xf>
    <xf numFmtId="0" fontId="7" fillId="2" borderId="0" xfId="0" applyFont="1" applyFill="1"/>
    <xf numFmtId="0" fontId="18" fillId="6" borderId="0" xfId="5" applyFont="1" applyFill="1" applyAlignment="1">
      <alignment horizontal="left" vertical="center" indent="2"/>
    </xf>
    <xf numFmtId="0" fontId="18" fillId="6" borderId="0" xfId="0" applyFont="1" applyFill="1" applyAlignment="1">
      <alignment horizontal="center" vertical="center"/>
    </xf>
    <xf numFmtId="167" fontId="18" fillId="6" borderId="0" xfId="0" applyNumberFormat="1" applyFont="1" applyFill="1" applyAlignment="1">
      <alignment horizontal="right" vertical="center"/>
    </xf>
    <xf numFmtId="43" fontId="15" fillId="0" borderId="0" xfId="1" applyFont="1" applyBorder="1" applyAlignment="1">
      <alignment horizontal="left" indent="2"/>
    </xf>
    <xf numFmtId="166" fontId="12" fillId="5" borderId="5" xfId="5" applyNumberFormat="1" applyFont="1" applyFill="1" applyBorder="1" applyAlignment="1">
      <alignment horizontal="left" vertical="center"/>
    </xf>
    <xf numFmtId="166" fontId="13" fillId="5" borderId="5" xfId="5" applyNumberFormat="1" applyFont="1" applyFill="1" applyBorder="1" applyAlignment="1">
      <alignment horizontal="center" vertical="center"/>
    </xf>
    <xf numFmtId="3" fontId="13" fillId="5" borderId="0" xfId="5" applyNumberFormat="1" applyFont="1" applyFill="1" applyAlignment="1">
      <alignment horizontal="right" vertical="center"/>
    </xf>
    <xf numFmtId="3" fontId="14" fillId="6" borderId="0" xfId="0" applyNumberFormat="1" applyFont="1" applyFill="1" applyAlignment="1">
      <alignment horizontal="right" vertical="center"/>
    </xf>
    <xf numFmtId="3" fontId="14" fillId="0" borderId="0" xfId="0" applyNumberFormat="1" applyFont="1" applyAlignment="1">
      <alignment horizontal="right" vertical="center"/>
    </xf>
    <xf numFmtId="171" fontId="14" fillId="6" borderId="0" xfId="1" applyNumberFormat="1" applyFont="1" applyFill="1" applyAlignment="1">
      <alignment horizontal="right" vertical="center"/>
    </xf>
    <xf numFmtId="0" fontId="14" fillId="6" borderId="4" xfId="5" applyFont="1" applyFill="1" applyBorder="1" applyAlignment="1">
      <alignment horizontal="left" vertical="center" indent="2"/>
    </xf>
    <xf numFmtId="0" fontId="14" fillId="6" borderId="4" xfId="0" applyFont="1" applyFill="1" applyBorder="1" applyAlignment="1">
      <alignment horizontal="center" vertical="center"/>
    </xf>
    <xf numFmtId="3" fontId="14" fillId="6" borderId="4" xfId="0" applyNumberFormat="1" applyFont="1" applyFill="1" applyBorder="1" applyAlignment="1">
      <alignment horizontal="right" vertical="center"/>
    </xf>
    <xf numFmtId="0" fontId="19" fillId="0" borderId="0" xfId="0" applyFont="1" applyAlignment="1">
      <alignment horizontal="center"/>
    </xf>
    <xf numFmtId="165" fontId="20" fillId="0" borderId="0" xfId="0" applyNumberFormat="1" applyFont="1" applyAlignment="1">
      <alignment horizontal="right"/>
    </xf>
    <xf numFmtId="0" fontId="21" fillId="0" borderId="0" xfId="0" applyFont="1"/>
    <xf numFmtId="3" fontId="7" fillId="0" borderId="0" xfId="0" applyNumberFormat="1" applyFont="1" applyAlignment="1">
      <alignment horizontal="right"/>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12" xfId="0" applyFont="1" applyBorder="1" applyAlignment="1">
      <alignment horizontal="left" vertical="center"/>
    </xf>
    <xf numFmtId="0" fontId="24" fillId="3" borderId="1" xfId="3" applyNumberFormat="1" applyFont="1" applyFill="1" applyBorder="1" applyAlignment="1">
      <alignment horizontal="left" vertical="center"/>
    </xf>
    <xf numFmtId="43" fontId="24" fillId="3" borderId="1" xfId="3" applyFont="1" applyFill="1" applyBorder="1" applyAlignment="1">
      <alignment horizontal="center" vertical="center"/>
    </xf>
    <xf numFmtId="164" fontId="24" fillId="3" borderId="1" xfId="4" applyNumberFormat="1" applyFont="1" applyFill="1" applyBorder="1" applyAlignment="1">
      <alignment horizontal="right" vertical="center"/>
    </xf>
    <xf numFmtId="164" fontId="24" fillId="2" borderId="1" xfId="4" applyNumberFormat="1" applyFont="1" applyFill="1" applyBorder="1" applyAlignment="1">
      <alignment horizontal="right" vertical="center"/>
    </xf>
    <xf numFmtId="164" fontId="24" fillId="4" borderId="0" xfId="4" applyNumberFormat="1" applyFont="1" applyFill="1" applyAlignment="1">
      <alignment horizontal="right" vertical="center"/>
    </xf>
    <xf numFmtId="0" fontId="25" fillId="2" borderId="0" xfId="0" applyFont="1" applyFill="1"/>
    <xf numFmtId="0" fontId="14" fillId="0" borderId="3" xfId="5" applyFont="1" applyFill="1" applyBorder="1" applyAlignment="1">
      <alignment horizontal="left" vertical="center" indent="2"/>
    </xf>
    <xf numFmtId="0" fontId="14" fillId="0" borderId="3" xfId="0" applyFont="1" applyFill="1" applyBorder="1" applyAlignment="1">
      <alignment horizontal="center" vertical="center"/>
    </xf>
    <xf numFmtId="167" fontId="14" fillId="0" borderId="3" xfId="0" applyNumberFormat="1" applyFont="1" applyFill="1" applyBorder="1" applyAlignment="1">
      <alignment horizontal="right" vertical="center"/>
    </xf>
    <xf numFmtId="0" fontId="7" fillId="0" borderId="0" xfId="0" applyFont="1" applyAlignment="1">
      <alignment horizontal="center" vertical="center"/>
    </xf>
    <xf numFmtId="0" fontId="8" fillId="3" borderId="0" xfId="3" applyNumberFormat="1" applyFont="1" applyFill="1" applyBorder="1" applyAlignment="1">
      <alignment horizontal="left" vertical="center"/>
    </xf>
    <xf numFmtId="0" fontId="8" fillId="3" borderId="0" xfId="3" applyNumberFormat="1" applyFont="1" applyFill="1" applyBorder="1" applyAlignment="1">
      <alignment horizontal="center" vertical="center"/>
    </xf>
    <xf numFmtId="164" fontId="8" fillId="3" borderId="0" xfId="4" applyNumberFormat="1" applyFont="1" applyFill="1" applyAlignment="1">
      <alignment horizontal="right" vertical="center"/>
    </xf>
    <xf numFmtId="164" fontId="8" fillId="4" borderId="1" xfId="4" applyNumberFormat="1" applyFont="1" applyFill="1" applyBorder="1" applyAlignment="1">
      <alignment horizontal="right" vertical="center"/>
    </xf>
    <xf numFmtId="164" fontId="8" fillId="4" borderId="0" xfId="4" applyNumberFormat="1" applyFont="1" applyFill="1" applyBorder="1" applyAlignment="1">
      <alignment horizontal="right" vertical="center"/>
    </xf>
    <xf numFmtId="166" fontId="12" fillId="5" borderId="0" xfId="5" applyNumberFormat="1" applyFont="1" applyFill="1" applyAlignment="1">
      <alignment horizontal="center" vertical="center"/>
    </xf>
    <xf numFmtId="0" fontId="7" fillId="8" borderId="0" xfId="0" applyFont="1" applyFill="1"/>
    <xf numFmtId="0" fontId="18" fillId="6" borderId="0" xfId="5" applyFont="1" applyFill="1" applyAlignment="1">
      <alignment horizontal="left" vertical="center"/>
    </xf>
    <xf numFmtId="0" fontId="18" fillId="6" borderId="0" xfId="5" applyFont="1" applyFill="1" applyAlignment="1">
      <alignment horizontal="center" vertical="center"/>
    </xf>
    <xf numFmtId="0" fontId="14" fillId="0" borderId="0" xfId="5" applyFont="1" applyAlignment="1">
      <alignment horizontal="left" vertical="center" indent="3"/>
    </xf>
    <xf numFmtId="0" fontId="14" fillId="0" borderId="0" xfId="5" applyFont="1" applyAlignment="1">
      <alignment horizontal="center" vertical="center"/>
    </xf>
    <xf numFmtId="0" fontId="14" fillId="0" borderId="0" xfId="5" applyFont="1" applyFill="1" applyAlignment="1">
      <alignment horizontal="left" vertical="center" indent="3"/>
    </xf>
    <xf numFmtId="0" fontId="14" fillId="0" borderId="0" xfId="5" applyFont="1" applyFill="1" applyAlignment="1">
      <alignment horizontal="center" vertical="center"/>
    </xf>
    <xf numFmtId="0" fontId="14" fillId="6" borderId="0" xfId="5" applyFont="1" applyFill="1" applyAlignment="1">
      <alignment horizontal="left" vertical="center" indent="3"/>
    </xf>
    <xf numFmtId="0" fontId="14" fillId="6" borderId="0" xfId="5" applyFont="1" applyFill="1" applyAlignment="1">
      <alignment horizontal="center" vertical="center"/>
    </xf>
    <xf numFmtId="0" fontId="26" fillId="0" borderId="0" xfId="0" applyFont="1"/>
    <xf numFmtId="0" fontId="26" fillId="0" borderId="0" xfId="0" applyFont="1" applyFill="1"/>
    <xf numFmtId="168" fontId="26" fillId="0" borderId="0" xfId="2" applyNumberFormat="1" applyFont="1"/>
    <xf numFmtId="0" fontId="27" fillId="0" borderId="3" xfId="5" applyFont="1" applyBorder="1" applyAlignment="1">
      <alignment horizontal="left" vertical="center" indent="2"/>
    </xf>
    <xf numFmtId="0" fontId="27" fillId="0" borderId="3" xfId="5" applyFont="1" applyBorder="1" applyAlignment="1">
      <alignment horizontal="center" vertical="center"/>
    </xf>
    <xf numFmtId="168" fontId="14" fillId="0" borderId="3" xfId="2" applyNumberFormat="1" applyFont="1" applyBorder="1" applyAlignment="1">
      <alignment horizontal="right" vertical="center"/>
    </xf>
    <xf numFmtId="0" fontId="27" fillId="0" borderId="0" xfId="5" applyFont="1" applyFill="1" applyAlignment="1">
      <alignment horizontal="left" vertical="center" indent="2"/>
    </xf>
    <xf numFmtId="0" fontId="27" fillId="0" borderId="0" xfId="5" applyFont="1" applyFill="1" applyAlignment="1">
      <alignment horizontal="center" vertical="center"/>
    </xf>
    <xf numFmtId="168" fontId="27" fillId="0" borderId="0" xfId="2" applyNumberFormat="1" applyFont="1" applyFill="1" applyAlignment="1">
      <alignment horizontal="right" vertical="center"/>
    </xf>
    <xf numFmtId="168" fontId="28" fillId="0" borderId="0" xfId="2" applyNumberFormat="1" applyFont="1" applyFill="1" applyBorder="1" applyAlignment="1">
      <alignment horizontal="center" vertical="center"/>
    </xf>
    <xf numFmtId="165" fontId="11" fillId="2" borderId="2" xfId="5" applyNumberFormat="1" applyFont="1" applyFill="1" applyBorder="1" applyAlignment="1">
      <alignment horizontal="right"/>
    </xf>
    <xf numFmtId="0" fontId="18" fillId="0" borderId="0" xfId="5" applyFont="1" applyAlignment="1">
      <alignment horizontal="left" vertical="center" indent="2"/>
    </xf>
    <xf numFmtId="0" fontId="18" fillId="0" borderId="0" xfId="0" applyFont="1" applyAlignment="1">
      <alignment horizontal="center" vertical="center"/>
    </xf>
    <xf numFmtId="167" fontId="18" fillId="0" borderId="0" xfId="0" applyNumberFormat="1" applyFont="1" applyAlignment="1">
      <alignment horizontal="right" vertical="center"/>
    </xf>
    <xf numFmtId="167" fontId="14" fillId="2" borderId="0" xfId="2" applyNumberFormat="1" applyFont="1" applyFill="1" applyBorder="1" applyAlignment="1">
      <alignment horizontal="right" vertical="center"/>
    </xf>
    <xf numFmtId="167" fontId="18" fillId="2" borderId="0" xfId="0" applyNumberFormat="1" applyFont="1" applyFill="1" applyAlignment="1">
      <alignment horizontal="right" vertical="center"/>
    </xf>
    <xf numFmtId="167" fontId="18" fillId="2" borderId="0" xfId="2" applyNumberFormat="1" applyFont="1" applyFill="1" applyAlignment="1">
      <alignment horizontal="right" vertical="center"/>
    </xf>
    <xf numFmtId="0" fontId="27" fillId="0" borderId="0" xfId="5" applyFont="1" applyAlignment="1">
      <alignment horizontal="left" vertical="center" indent="2"/>
    </xf>
    <xf numFmtId="0" fontId="27" fillId="0" borderId="0" xfId="0" applyFont="1" applyAlignment="1">
      <alignment horizontal="center" vertical="center"/>
    </xf>
    <xf numFmtId="167" fontId="27" fillId="2" borderId="0" xfId="0" applyNumberFormat="1" applyFont="1" applyFill="1" applyAlignment="1">
      <alignment horizontal="right" vertical="center"/>
    </xf>
    <xf numFmtId="0" fontId="27" fillId="6" borderId="0" xfId="5" applyFont="1" applyFill="1" applyAlignment="1">
      <alignment horizontal="left" vertical="center" indent="2"/>
    </xf>
    <xf numFmtId="0" fontId="27" fillId="6" borderId="0" xfId="0" applyFont="1" applyFill="1" applyAlignment="1">
      <alignment horizontal="center" vertical="center"/>
    </xf>
    <xf numFmtId="168" fontId="27" fillId="6" borderId="0" xfId="2" applyNumberFormat="1" applyFont="1" applyFill="1" applyAlignment="1">
      <alignment horizontal="right" vertical="center"/>
    </xf>
    <xf numFmtId="167" fontId="27" fillId="2" borderId="0" xfId="2" applyNumberFormat="1" applyFont="1" applyFill="1" applyAlignment="1">
      <alignment horizontal="right" vertical="center"/>
    </xf>
    <xf numFmtId="0" fontId="18" fillId="0" borderId="3" xfId="5" applyFont="1" applyBorder="1" applyAlignment="1">
      <alignment horizontal="left" vertical="center" indent="2"/>
    </xf>
    <xf numFmtId="0" fontId="18" fillId="0" borderId="3" xfId="5" applyFont="1" applyBorder="1" applyAlignment="1">
      <alignment horizontal="center" vertical="center"/>
    </xf>
    <xf numFmtId="167" fontId="18" fillId="0" borderId="3" xfId="0" applyNumberFormat="1" applyFont="1" applyBorder="1" applyAlignment="1">
      <alignment horizontal="right" vertical="center"/>
    </xf>
    <xf numFmtId="165" fontId="11" fillId="2" borderId="0" xfId="5" applyNumberFormat="1" applyFont="1" applyFill="1" applyBorder="1" applyAlignment="1">
      <alignment horizontal="right"/>
    </xf>
    <xf numFmtId="0" fontId="14" fillId="6" borderId="3" xfId="5" applyFont="1" applyFill="1" applyBorder="1" applyAlignment="1">
      <alignment horizontal="center" vertical="center"/>
    </xf>
    <xf numFmtId="172" fontId="14" fillId="0" borderId="0" xfId="0" applyNumberFormat="1" applyFont="1" applyAlignment="1">
      <alignment horizontal="right" vertical="center"/>
    </xf>
    <xf numFmtId="165" fontId="9" fillId="0" borderId="2" xfId="5" applyNumberFormat="1" applyFont="1" applyBorder="1" applyAlignment="1">
      <alignment horizontal="left" vertical="center"/>
    </xf>
    <xf numFmtId="165" fontId="10" fillId="0" borderId="2" xfId="5" applyNumberFormat="1" applyFont="1" applyBorder="1" applyAlignment="1">
      <alignment horizontal="left"/>
    </xf>
    <xf numFmtId="165" fontId="29" fillId="2" borderId="0" xfId="5" applyNumberFormat="1" applyFont="1" applyFill="1" applyAlignment="1">
      <alignment horizontal="right"/>
    </xf>
    <xf numFmtId="165" fontId="29" fillId="2" borderId="2" xfId="5" applyNumberFormat="1" applyFont="1" applyFill="1" applyBorder="1" applyAlignment="1">
      <alignment horizontal="right"/>
    </xf>
    <xf numFmtId="0" fontId="14" fillId="0" borderId="3" xfId="5" applyFont="1" applyBorder="1" applyAlignment="1">
      <alignment horizontal="center" vertical="center"/>
    </xf>
    <xf numFmtId="173" fontId="14" fillId="0" borderId="0" xfId="0" applyNumberFormat="1" applyFont="1" applyAlignment="1">
      <alignment horizontal="right" vertical="center"/>
    </xf>
    <xf numFmtId="173" fontId="18" fillId="0" borderId="0" xfId="0" applyNumberFormat="1" applyFont="1" applyAlignment="1">
      <alignment horizontal="right" vertical="center"/>
    </xf>
    <xf numFmtId="0" fontId="14" fillId="6" borderId="0" xfId="5" applyFont="1" applyFill="1" applyAlignment="1">
      <alignment horizontal="left" vertical="center" wrapText="1" indent="2"/>
    </xf>
    <xf numFmtId="0" fontId="14" fillId="6" borderId="0" xfId="5" applyFont="1" applyFill="1" applyAlignment="1">
      <alignment horizontal="center" vertical="center" wrapText="1"/>
    </xf>
    <xf numFmtId="167" fontId="14" fillId="7" borderId="0" xfId="0" applyNumberFormat="1" applyFont="1" applyFill="1" applyAlignment="1">
      <alignment horizontal="right" vertical="center"/>
    </xf>
    <xf numFmtId="0" fontId="14" fillId="0" borderId="3" xfId="5" applyFont="1" applyBorder="1" applyAlignment="1">
      <alignment horizontal="left" vertical="center" wrapText="1" indent="2"/>
    </xf>
    <xf numFmtId="170" fontId="18" fillId="0" borderId="0" xfId="0" applyNumberFormat="1" applyFont="1" applyAlignment="1">
      <alignment horizontal="right" vertical="center"/>
    </xf>
    <xf numFmtId="170" fontId="14" fillId="0" borderId="0" xfId="0" applyNumberFormat="1" applyFont="1" applyAlignment="1">
      <alignment horizontal="right" vertical="center"/>
    </xf>
    <xf numFmtId="170" fontId="18" fillId="6" borderId="0" xfId="5" applyNumberFormat="1" applyFont="1" applyFill="1" applyAlignment="1">
      <alignment horizontal="right" vertical="center"/>
    </xf>
    <xf numFmtId="0" fontId="18" fillId="0" borderId="0" xfId="5" applyFont="1" applyAlignment="1">
      <alignment horizontal="center" vertical="center"/>
    </xf>
    <xf numFmtId="170" fontId="18" fillId="0" borderId="0" xfId="5" applyNumberFormat="1" applyFont="1" applyAlignment="1">
      <alignment horizontal="right" vertical="center"/>
    </xf>
    <xf numFmtId="0" fontId="27" fillId="6" borderId="0" xfId="5" applyFont="1" applyFill="1" applyAlignment="1">
      <alignment horizontal="center" vertical="center"/>
    </xf>
    <xf numFmtId="168" fontId="27" fillId="6" borderId="0" xfId="2" applyNumberFormat="1" applyFont="1" applyFill="1" applyBorder="1" applyAlignment="1">
      <alignment horizontal="right" vertical="center"/>
    </xf>
    <xf numFmtId="170" fontId="18" fillId="0" borderId="3" xfId="5" applyNumberFormat="1" applyFont="1" applyBorder="1" applyAlignment="1">
      <alignment horizontal="right" vertical="center"/>
    </xf>
    <xf numFmtId="0" fontId="22" fillId="0" borderId="0" xfId="0" applyFont="1" applyBorder="1" applyAlignment="1">
      <alignment horizontal="left" vertical="center" wrapText="1"/>
    </xf>
    <xf numFmtId="0" fontId="18" fillId="6" borderId="0" xfId="5" applyFont="1" applyFill="1" applyAlignment="1">
      <alignment horizontal="left" vertical="center" indent="1"/>
    </xf>
    <xf numFmtId="0" fontId="18" fillId="0" borderId="0" xfId="5" applyFont="1" applyAlignment="1">
      <alignment horizontal="left" vertical="center" indent="1"/>
    </xf>
    <xf numFmtId="167" fontId="14" fillId="6" borderId="0" xfId="0" applyNumberFormat="1" applyFont="1" applyFill="1" applyBorder="1" applyAlignment="1">
      <alignment horizontal="right" vertical="center"/>
    </xf>
    <xf numFmtId="167" fontId="14" fillId="0" borderId="0" xfId="0" applyNumberFormat="1" applyFont="1" applyBorder="1" applyAlignment="1">
      <alignment horizontal="right" vertical="center"/>
    </xf>
    <xf numFmtId="168" fontId="16" fillId="0" borderId="0" xfId="2" applyNumberFormat="1" applyFont="1" applyAlignment="1">
      <alignment horizontal="right"/>
    </xf>
    <xf numFmtId="168" fontId="14" fillId="6" borderId="0" xfId="2" applyNumberFormat="1" applyFont="1" applyFill="1" applyBorder="1" applyAlignment="1">
      <alignment horizontal="right" vertical="center"/>
    </xf>
    <xf numFmtId="0" fontId="7" fillId="2" borderId="0" xfId="0" applyFont="1" applyFill="1" applyBorder="1"/>
    <xf numFmtId="167" fontId="18" fillId="0" borderId="0" xfId="0" applyNumberFormat="1" applyFont="1" applyBorder="1" applyAlignment="1">
      <alignment horizontal="right" vertical="center"/>
    </xf>
    <xf numFmtId="0" fontId="18" fillId="6" borderId="3" xfId="5" applyFont="1" applyFill="1" applyBorder="1" applyAlignment="1">
      <alignment horizontal="left" vertical="center" indent="2"/>
    </xf>
    <xf numFmtId="0" fontId="18" fillId="6" borderId="3" xfId="0" applyFont="1" applyFill="1" applyBorder="1" applyAlignment="1">
      <alignment horizontal="center" vertical="center"/>
    </xf>
    <xf numFmtId="167" fontId="18" fillId="6" borderId="3" xfId="0" applyNumberFormat="1" applyFont="1" applyFill="1" applyBorder="1" applyAlignment="1">
      <alignment horizontal="right" vertical="center"/>
    </xf>
    <xf numFmtId="167" fontId="18" fillId="6" borderId="0" xfId="0" applyNumberFormat="1" applyFont="1" applyFill="1" applyBorder="1" applyAlignment="1">
      <alignment horizontal="right" vertical="center"/>
    </xf>
    <xf numFmtId="0" fontId="22" fillId="0" borderId="0" xfId="0" applyFont="1" applyBorder="1" applyAlignment="1">
      <alignment horizontal="left" vertical="center"/>
    </xf>
    <xf numFmtId="0" fontId="14" fillId="6" borderId="0" xfId="5" applyFont="1" applyFill="1" applyBorder="1" applyAlignment="1">
      <alignment horizontal="left" vertical="center" indent="1"/>
    </xf>
    <xf numFmtId="0" fontId="14" fillId="6" borderId="0" xfId="5" applyFont="1" applyFill="1" applyBorder="1" applyAlignment="1">
      <alignment horizontal="left" vertical="center" indent="2"/>
    </xf>
    <xf numFmtId="0" fontId="14" fillId="6" borderId="0" xfId="0" applyFont="1" applyFill="1" applyBorder="1" applyAlignment="1">
      <alignment horizontal="center" vertical="center"/>
    </xf>
    <xf numFmtId="0" fontId="14" fillId="0" borderId="0" xfId="5" applyFont="1" applyBorder="1" applyAlignment="1">
      <alignment horizontal="left" vertical="center" indent="1"/>
    </xf>
    <xf numFmtId="0" fontId="14" fillId="0" borderId="0" xfId="0" applyFont="1" applyBorder="1" applyAlignment="1">
      <alignment horizontal="center" vertical="center"/>
    </xf>
    <xf numFmtId="0" fontId="18" fillId="0" borderId="0" xfId="5" applyFont="1" applyBorder="1" applyAlignment="1">
      <alignment horizontal="left" vertical="center" indent="2"/>
    </xf>
    <xf numFmtId="0" fontId="18" fillId="0" borderId="0" xfId="0" applyFont="1" applyBorder="1" applyAlignment="1">
      <alignment horizontal="center" vertical="center"/>
    </xf>
    <xf numFmtId="0" fontId="18" fillId="0" borderId="0" xfId="5" applyFont="1" applyBorder="1" applyAlignment="1">
      <alignment horizontal="left" vertical="center" indent="1"/>
    </xf>
    <xf numFmtId="0" fontId="18" fillId="6" borderId="3" xfId="5" applyFont="1" applyFill="1" applyBorder="1" applyAlignment="1">
      <alignment horizontal="left" vertical="center" indent="1"/>
    </xf>
    <xf numFmtId="43" fontId="15" fillId="0" borderId="0" xfId="1" applyFont="1" applyAlignment="1" applyProtection="1">
      <alignment horizontal="left" indent="2"/>
    </xf>
    <xf numFmtId="0" fontId="8" fillId="3" borderId="1" xfId="3" applyNumberFormat="1" applyFont="1" applyFill="1" applyBorder="1" applyAlignment="1" applyProtection="1">
      <alignment horizontal="left" vertical="center"/>
    </xf>
    <xf numFmtId="43" fontId="8" fillId="3" borderId="1" xfId="3" applyFont="1" applyFill="1" applyBorder="1" applyAlignment="1" applyProtection="1">
      <alignment horizontal="center" vertical="center"/>
    </xf>
    <xf numFmtId="0" fontId="30" fillId="6" borderId="0" xfId="5" applyFont="1" applyFill="1" applyAlignment="1">
      <alignment horizontal="left" vertical="center" indent="2"/>
    </xf>
    <xf numFmtId="0" fontId="16" fillId="6" borderId="0" xfId="0" applyFont="1" applyFill="1" applyAlignment="1">
      <alignment horizontal="center" vertical="center"/>
    </xf>
    <xf numFmtId="167" fontId="16" fillId="6" borderId="0" xfId="0" applyNumberFormat="1" applyFont="1" applyFill="1" applyAlignment="1">
      <alignment horizontal="right" vertical="center"/>
    </xf>
    <xf numFmtId="170" fontId="16" fillId="6" borderId="0" xfId="0" applyNumberFormat="1" applyFont="1" applyFill="1" applyAlignment="1">
      <alignment horizontal="right" vertical="center"/>
    </xf>
    <xf numFmtId="0" fontId="30" fillId="0" borderId="0" xfId="5" applyFont="1" applyAlignment="1">
      <alignment horizontal="left" vertical="center" indent="2"/>
    </xf>
    <xf numFmtId="0" fontId="16" fillId="0" borderId="0" xfId="0" applyFont="1" applyAlignment="1">
      <alignment horizontal="center" vertical="center"/>
    </xf>
    <xf numFmtId="167" fontId="16" fillId="0" borderId="0" xfId="0" applyNumberFormat="1" applyFont="1" applyAlignment="1">
      <alignment horizontal="right" vertical="center"/>
    </xf>
    <xf numFmtId="170" fontId="16" fillId="0" borderId="0" xfId="0" applyNumberFormat="1" applyFont="1" applyAlignment="1">
      <alignment horizontal="right" vertical="center"/>
    </xf>
    <xf numFmtId="0" fontId="31" fillId="2" borderId="0" xfId="5" applyFont="1" applyFill="1" applyAlignment="1">
      <alignment horizontal="left" vertical="center" indent="2"/>
    </xf>
    <xf numFmtId="0" fontId="32" fillId="2" borderId="0" xfId="0" applyFont="1" applyFill="1" applyAlignment="1">
      <alignment horizontal="center" vertical="center"/>
    </xf>
    <xf numFmtId="167" fontId="32" fillId="2" borderId="0" xfId="0" applyNumberFormat="1" applyFont="1" applyFill="1" applyAlignment="1">
      <alignment horizontal="right" vertical="center"/>
    </xf>
    <xf numFmtId="0" fontId="33" fillId="2" borderId="0" xfId="0" applyFont="1" applyFill="1"/>
    <xf numFmtId="170" fontId="32" fillId="2" borderId="0" xfId="0" applyNumberFormat="1" applyFont="1" applyFill="1" applyAlignment="1">
      <alignment horizontal="right" vertical="center"/>
    </xf>
    <xf numFmtId="0" fontId="34" fillId="6" borderId="3" xfId="5" applyFont="1" applyFill="1" applyBorder="1" applyAlignment="1">
      <alignment horizontal="left" vertical="center" indent="2"/>
    </xf>
    <xf numFmtId="0" fontId="34" fillId="6" borderId="3" xfId="0" applyFont="1" applyFill="1" applyBorder="1" applyAlignment="1">
      <alignment horizontal="center" vertical="center"/>
    </xf>
    <xf numFmtId="170" fontId="35" fillId="6" borderId="3" xfId="5" applyNumberFormat="1" applyFont="1" applyFill="1" applyBorder="1" applyAlignment="1">
      <alignment vertical="center"/>
    </xf>
    <xf numFmtId="167" fontId="35" fillId="6" borderId="3" xfId="5" applyNumberFormat="1" applyFont="1" applyFill="1" applyBorder="1" applyAlignment="1">
      <alignment vertical="center"/>
    </xf>
    <xf numFmtId="0" fontId="33" fillId="0" borderId="0" xfId="0" applyFont="1"/>
    <xf numFmtId="0" fontId="31" fillId="0" borderId="0" xfId="5" applyFont="1" applyAlignment="1">
      <alignment horizontal="left" vertical="center" indent="2"/>
    </xf>
    <xf numFmtId="0" fontId="32" fillId="0" borderId="0" xfId="0" applyFont="1" applyAlignment="1">
      <alignment horizontal="center" vertical="center"/>
    </xf>
    <xf numFmtId="167" fontId="32" fillId="0" borderId="0" xfId="0" applyNumberFormat="1" applyFont="1" applyAlignment="1">
      <alignment horizontal="right" vertical="center"/>
    </xf>
    <xf numFmtId="0" fontId="31" fillId="7" borderId="3" xfId="5" applyFont="1" applyFill="1" applyBorder="1" applyAlignment="1">
      <alignment horizontal="left" vertical="center" indent="2"/>
    </xf>
    <xf numFmtId="0" fontId="32" fillId="7" borderId="3" xfId="0" applyFont="1" applyFill="1" applyBorder="1" applyAlignment="1">
      <alignment horizontal="center" vertical="center"/>
    </xf>
    <xf numFmtId="167" fontId="32" fillId="7" borderId="3" xfId="0" applyNumberFormat="1" applyFont="1" applyFill="1" applyBorder="1" applyAlignment="1">
      <alignment horizontal="right" vertical="center"/>
    </xf>
    <xf numFmtId="0" fontId="30" fillId="6" borderId="0" xfId="5" applyFont="1" applyFill="1" applyAlignment="1">
      <alignment horizontal="left" vertical="center" indent="3"/>
    </xf>
    <xf numFmtId="0" fontId="30" fillId="6" borderId="0" xfId="5" applyFont="1" applyFill="1" applyAlignment="1">
      <alignment horizontal="left" vertical="center" indent="4"/>
    </xf>
    <xf numFmtId="0" fontId="30" fillId="0" borderId="0" xfId="5" applyFont="1" applyAlignment="1">
      <alignment horizontal="left" vertical="center" indent="3"/>
    </xf>
    <xf numFmtId="0" fontId="30" fillId="0" borderId="0" xfId="5" applyFont="1" applyAlignment="1">
      <alignment horizontal="left" vertical="center" indent="4"/>
    </xf>
    <xf numFmtId="0" fontId="31" fillId="0" borderId="0" xfId="5" applyFont="1" applyAlignment="1">
      <alignment horizontal="left" vertical="center" indent="3"/>
    </xf>
    <xf numFmtId="167" fontId="7" fillId="0" borderId="0" xfId="0" applyNumberFormat="1" applyFont="1"/>
    <xf numFmtId="174" fontId="7" fillId="0" borderId="0" xfId="0" applyNumberFormat="1" applyFont="1"/>
    <xf numFmtId="0" fontId="31" fillId="6" borderId="0" xfId="5" applyFont="1" applyFill="1" applyAlignment="1">
      <alignment horizontal="left" vertical="center" indent="2"/>
    </xf>
    <xf numFmtId="0" fontId="31" fillId="6" borderId="0" xfId="5" applyFont="1" applyFill="1" applyAlignment="1">
      <alignment horizontal="left" vertical="center" indent="3"/>
    </xf>
    <xf numFmtId="0" fontId="32" fillId="6" borderId="0" xfId="0" applyFont="1" applyFill="1" applyAlignment="1">
      <alignment horizontal="center" vertical="center"/>
    </xf>
    <xf numFmtId="167" fontId="32" fillId="6" borderId="0" xfId="0" applyNumberFormat="1" applyFont="1" applyFill="1" applyAlignment="1">
      <alignment horizontal="right" vertical="center"/>
    </xf>
    <xf numFmtId="174" fontId="13" fillId="5" borderId="0" xfId="5" applyNumberFormat="1" applyFont="1" applyFill="1" applyAlignment="1">
      <alignment horizontal="right" vertical="center"/>
    </xf>
    <xf numFmtId="0" fontId="4" fillId="0" borderId="0" xfId="0" applyFont="1" applyAlignment="1">
      <alignment horizontal="left" vertical="top" wrapText="1"/>
    </xf>
    <xf numFmtId="0" fontId="22" fillId="0" borderId="9"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0" borderId="0" xfId="0" applyFont="1" applyAlignment="1">
      <alignment horizontal="left"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16"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cellXfs>
  <cellStyles count="6">
    <cellStyle name="Normal" xfId="0" builtinId="0"/>
    <cellStyle name="Normal 2" xfId="5" xr:uid="{250DBD52-85C7-4F3C-A161-99EFBA1C7E68}"/>
    <cellStyle name="Normal 5" xfId="4" xr:uid="{35E35B6D-B25C-4D1C-A7BA-E3193013D610}"/>
    <cellStyle name="Porcentagem" xfId="2" builtinId="5"/>
    <cellStyle name="Vírgula" xfId="1" builtinId="3"/>
    <cellStyle name="Vírgula 3" xfId="3" xr:uid="{596D3C57-4260-4C70-B091-217FC28A6DDE}"/>
  </cellStyles>
  <dxfs count="0"/>
  <tableStyles count="0" defaultTableStyle="TableStyleMedium2" defaultPivotStyle="PivotStyleLight16"/>
  <colors>
    <mruColors>
      <color rgb="FF5055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Fluxo de Caixa'!A4"/><Relationship Id="rId3" Type="http://schemas.openxmlformats.org/officeDocument/2006/relationships/hyperlink" Target="#'Resultado Consolidado'!A4"/><Relationship Id="rId7" Type="http://schemas.openxmlformats.org/officeDocument/2006/relationships/hyperlink" Target="#'Balan&#231;o Patrimonial'!A4"/><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sultado Controladora'!A4"/><Relationship Id="rId5" Type="http://schemas.openxmlformats.org/officeDocument/2006/relationships/hyperlink" Target="#'DRE por Segmento'!A4"/><Relationship Id="rId4" Type="http://schemas.openxmlformats.org/officeDocument/2006/relationships/hyperlink" Target="#'Resultado Consolidado por U.N.'!A4"/></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ver!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ver!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ver!A1"/><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ver!A1"/><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ver!A1"/><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ver!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21</xdr:col>
      <xdr:colOff>248337</xdr:colOff>
      <xdr:row>38</xdr:row>
      <xdr:rowOff>45283</xdr:rowOff>
    </xdr:to>
    <xdr:grpSp>
      <xdr:nvGrpSpPr>
        <xdr:cNvPr id="3" name="Agrupar 2">
          <a:extLst>
            <a:ext uri="{FF2B5EF4-FFF2-40B4-BE49-F238E27FC236}">
              <a16:creationId xmlns:a16="http://schemas.microsoft.com/office/drawing/2014/main" id="{9711986F-F842-4787-9848-CB23AC5219BF}"/>
            </a:ext>
          </a:extLst>
        </xdr:cNvPr>
        <xdr:cNvGrpSpPr/>
      </xdr:nvGrpSpPr>
      <xdr:grpSpPr>
        <a:xfrm>
          <a:off x="0" y="0"/>
          <a:ext cx="13049937" cy="6994723"/>
          <a:chOff x="0" y="0"/>
          <a:chExt cx="13049937" cy="7077454"/>
        </a:xfrm>
      </xdr:grpSpPr>
      <xdr:pic>
        <xdr:nvPicPr>
          <xdr:cNvPr id="4" name="Imagem 3">
            <a:extLst>
              <a:ext uri="{FF2B5EF4-FFF2-40B4-BE49-F238E27FC236}">
                <a16:creationId xmlns:a16="http://schemas.microsoft.com/office/drawing/2014/main" id="{94B527B7-9143-4972-B0B4-B2CBFE750735}"/>
              </a:ext>
            </a:extLst>
          </xdr:cNvPr>
          <xdr:cNvPicPr>
            <a:picLocks noChangeAspect="1"/>
          </xdr:cNvPicPr>
        </xdr:nvPicPr>
        <xdr:blipFill rotWithShape="1">
          <a:blip xmlns:r="http://schemas.openxmlformats.org/officeDocument/2006/relationships" r:embed="rId1"/>
          <a:srcRect t="307"/>
          <a:stretch/>
        </xdr:blipFill>
        <xdr:spPr>
          <a:xfrm>
            <a:off x="0" y="0"/>
            <a:ext cx="13049937" cy="7077454"/>
          </a:xfrm>
          <a:prstGeom prst="rect">
            <a:avLst/>
          </a:prstGeom>
        </xdr:spPr>
      </xdr:pic>
      <xdr:sp macro="" textlink="">
        <xdr:nvSpPr>
          <xdr:cNvPr id="5" name="Retângulo 4">
            <a:extLst>
              <a:ext uri="{FF2B5EF4-FFF2-40B4-BE49-F238E27FC236}">
                <a16:creationId xmlns:a16="http://schemas.microsoft.com/office/drawing/2014/main" id="{6BE402A8-53A5-4D8C-B9A7-7D74A9A1B947}"/>
              </a:ext>
            </a:extLst>
          </xdr:cNvPr>
          <xdr:cNvSpPr/>
        </xdr:nvSpPr>
        <xdr:spPr>
          <a:xfrm>
            <a:off x="449580" y="1488077"/>
            <a:ext cx="3025140" cy="1810294"/>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6" name="Imagem 5">
            <a:extLst>
              <a:ext uri="{FF2B5EF4-FFF2-40B4-BE49-F238E27FC236}">
                <a16:creationId xmlns:a16="http://schemas.microsoft.com/office/drawing/2014/main" id="{7BC89FC3-2BCE-437B-ACAA-DB0673F6A7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4860" y="1486351"/>
            <a:ext cx="3085099" cy="1952280"/>
          </a:xfrm>
          <a:prstGeom prst="rect">
            <a:avLst/>
          </a:prstGeom>
        </xdr:spPr>
      </xdr:pic>
    </xdr:grpSp>
    <xdr:clientData/>
  </xdr:twoCellAnchor>
  <xdr:twoCellAnchor>
    <xdr:from>
      <xdr:col>14</xdr:col>
      <xdr:colOff>553459</xdr:colOff>
      <xdr:row>2</xdr:row>
      <xdr:rowOff>91441</xdr:rowOff>
    </xdr:from>
    <xdr:to>
      <xdr:col>20</xdr:col>
      <xdr:colOff>248659</xdr:colOff>
      <xdr:row>6</xdr:row>
      <xdr:rowOff>1</xdr:rowOff>
    </xdr:to>
    <xdr:sp macro="" textlink="">
      <xdr:nvSpPr>
        <xdr:cNvPr id="8" name="Retângulo de cantos arredondados 5">
          <a:hlinkClick xmlns:r="http://schemas.openxmlformats.org/officeDocument/2006/relationships" r:id="rId3"/>
          <a:extLst>
            <a:ext uri="{FF2B5EF4-FFF2-40B4-BE49-F238E27FC236}">
              <a16:creationId xmlns:a16="http://schemas.microsoft.com/office/drawing/2014/main" id="{3060513E-1CDB-4069-8EFC-A71BBC6A5D04}"/>
            </a:ext>
          </a:extLst>
        </xdr:cNvPr>
        <xdr:cNvSpPr/>
      </xdr:nvSpPr>
      <xdr:spPr>
        <a:xfrm>
          <a:off x="9087859" y="457201"/>
          <a:ext cx="3352800" cy="640080"/>
        </a:xfrm>
        <a:prstGeom prst="roundRect">
          <a:avLst/>
        </a:prstGeom>
        <a:solidFill>
          <a:schemeClr val="tx1">
            <a:lumMod val="65000"/>
            <a:lumOff val="3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pt-BR" sz="1600" b="0">
              <a:solidFill>
                <a:schemeClr val="bg1"/>
              </a:solidFill>
              <a:latin typeface="Verdana" panose="020B0604030504040204" pitchFamily="34" charset="0"/>
              <a:ea typeface="Verdana" panose="020B0604030504040204" pitchFamily="34" charset="0"/>
              <a:cs typeface="Verdana" panose="020B0604030504040204" pitchFamily="34" charset="0"/>
            </a:rPr>
            <a:t>Resultado</a:t>
          </a:r>
          <a:r>
            <a:rPr lang="pt-BR" sz="1600" b="0" baseline="0">
              <a:solidFill>
                <a:schemeClr val="bg1"/>
              </a:solidFill>
              <a:latin typeface="Verdana" panose="020B0604030504040204" pitchFamily="34" charset="0"/>
              <a:ea typeface="Verdana" panose="020B0604030504040204" pitchFamily="34" charset="0"/>
              <a:cs typeface="Verdana" panose="020B0604030504040204" pitchFamily="34" charset="0"/>
            </a:rPr>
            <a:t> Consolidado</a:t>
          </a:r>
          <a:endParaRPr lang="pt-BR" sz="1600" b="0">
            <a:solidFill>
              <a:schemeClr val="bg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oneCellAnchor>
    <xdr:from>
      <xdr:col>11</xdr:col>
      <xdr:colOff>289560</xdr:colOff>
      <xdr:row>27</xdr:row>
      <xdr:rowOff>52674</xdr:rowOff>
    </xdr:from>
    <xdr:ext cx="5450413" cy="653384"/>
    <xdr:sp macro="" textlink="">
      <xdr:nvSpPr>
        <xdr:cNvPr id="12" name="CaixaDeTexto 11">
          <a:extLst>
            <a:ext uri="{FF2B5EF4-FFF2-40B4-BE49-F238E27FC236}">
              <a16:creationId xmlns:a16="http://schemas.microsoft.com/office/drawing/2014/main" id="{E0FB3DD0-BA87-4400-86D9-0D5B66FD8113}"/>
            </a:ext>
          </a:extLst>
        </xdr:cNvPr>
        <xdr:cNvSpPr txBox="1"/>
      </xdr:nvSpPr>
      <xdr:spPr>
        <a:xfrm>
          <a:off x="6995160" y="4990434"/>
          <a:ext cx="5450413" cy="653384"/>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r"/>
          <a:r>
            <a:rPr lang="pt-BR" sz="1800" b="0" baseline="0">
              <a:ln>
                <a:noFill/>
              </a:ln>
              <a:solidFill>
                <a:srgbClr val="50555A"/>
              </a:solidFill>
              <a:effectLst/>
              <a:latin typeface="Verdana" panose="020B0604030504040204" pitchFamily="34" charset="0"/>
              <a:ea typeface="Verdana" panose="020B0604030504040204" pitchFamily="34" charset="0"/>
              <a:cs typeface="Verdana" panose="020B0604030504040204" pitchFamily="34" charset="0"/>
            </a:rPr>
            <a:t>Relações com Investidores</a:t>
          </a:r>
        </a:p>
        <a:p>
          <a:pPr algn="r"/>
          <a:r>
            <a:rPr lang="pt-BR" sz="1800" b="0" baseline="0">
              <a:ln>
                <a:noFill/>
              </a:ln>
              <a:solidFill>
                <a:srgbClr val="50555A"/>
              </a:solidFill>
              <a:effectLst/>
              <a:latin typeface="Verdana" panose="020B0604030504040204" pitchFamily="34" charset="0"/>
              <a:ea typeface="Verdana" panose="020B0604030504040204" pitchFamily="34" charset="0"/>
              <a:cs typeface="Verdana" panose="020B0604030504040204" pitchFamily="34" charset="0"/>
            </a:rPr>
            <a:t>ri@wiz.co</a:t>
          </a:r>
        </a:p>
      </xdr:txBody>
    </xdr:sp>
    <xdr:clientData/>
  </xdr:oneCellAnchor>
  <xdr:twoCellAnchor>
    <xdr:from>
      <xdr:col>14</xdr:col>
      <xdr:colOff>553459</xdr:colOff>
      <xdr:row>6</xdr:row>
      <xdr:rowOff>112777</xdr:rowOff>
    </xdr:from>
    <xdr:to>
      <xdr:col>20</xdr:col>
      <xdr:colOff>248659</xdr:colOff>
      <xdr:row>10</xdr:row>
      <xdr:rowOff>21337</xdr:rowOff>
    </xdr:to>
    <xdr:sp macro="" textlink="">
      <xdr:nvSpPr>
        <xdr:cNvPr id="13" name="Retângulo de cantos arredondados 5">
          <a:hlinkClick xmlns:r="http://schemas.openxmlformats.org/officeDocument/2006/relationships" r:id="rId4"/>
          <a:extLst>
            <a:ext uri="{FF2B5EF4-FFF2-40B4-BE49-F238E27FC236}">
              <a16:creationId xmlns:a16="http://schemas.microsoft.com/office/drawing/2014/main" id="{0CC60511-6064-4643-8820-3787D0225997}"/>
            </a:ext>
          </a:extLst>
        </xdr:cNvPr>
        <xdr:cNvSpPr/>
      </xdr:nvSpPr>
      <xdr:spPr>
        <a:xfrm>
          <a:off x="9087859" y="1210057"/>
          <a:ext cx="3352800" cy="640080"/>
        </a:xfrm>
        <a:prstGeom prst="roundRect">
          <a:avLst/>
        </a:prstGeom>
        <a:solidFill>
          <a:schemeClr val="tx1">
            <a:lumMod val="65000"/>
            <a:lumOff val="3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pt-BR" sz="1600" b="0">
              <a:solidFill>
                <a:schemeClr val="bg1"/>
              </a:solidFill>
              <a:latin typeface="Verdana" panose="020B0604030504040204" pitchFamily="34" charset="0"/>
              <a:ea typeface="Verdana" panose="020B0604030504040204" pitchFamily="34" charset="0"/>
              <a:cs typeface="Verdana" panose="020B0604030504040204" pitchFamily="34" charset="0"/>
            </a:rPr>
            <a:t>Resultado</a:t>
          </a:r>
          <a:r>
            <a:rPr lang="pt-BR" sz="1600" b="0" baseline="0">
              <a:solidFill>
                <a:schemeClr val="bg1"/>
              </a:solidFill>
              <a:latin typeface="Verdana" panose="020B0604030504040204" pitchFamily="34" charset="0"/>
              <a:ea typeface="Verdana" panose="020B0604030504040204" pitchFamily="34" charset="0"/>
              <a:cs typeface="Verdana" panose="020B0604030504040204" pitchFamily="34" charset="0"/>
            </a:rPr>
            <a:t> por U.N.</a:t>
          </a:r>
          <a:endParaRPr lang="pt-BR" sz="1600" b="0">
            <a:solidFill>
              <a:schemeClr val="bg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14</xdr:col>
      <xdr:colOff>553459</xdr:colOff>
      <xdr:row>10</xdr:row>
      <xdr:rowOff>134113</xdr:rowOff>
    </xdr:from>
    <xdr:to>
      <xdr:col>20</xdr:col>
      <xdr:colOff>248659</xdr:colOff>
      <xdr:row>14</xdr:row>
      <xdr:rowOff>42673</xdr:rowOff>
    </xdr:to>
    <xdr:sp macro="" textlink="">
      <xdr:nvSpPr>
        <xdr:cNvPr id="14" name="Retângulo de cantos arredondados 5">
          <a:hlinkClick xmlns:r="http://schemas.openxmlformats.org/officeDocument/2006/relationships" r:id="rId5"/>
          <a:extLst>
            <a:ext uri="{FF2B5EF4-FFF2-40B4-BE49-F238E27FC236}">
              <a16:creationId xmlns:a16="http://schemas.microsoft.com/office/drawing/2014/main" id="{151CE3A1-834F-4B26-9DCA-D736EAFD4E4B}"/>
            </a:ext>
          </a:extLst>
        </xdr:cNvPr>
        <xdr:cNvSpPr/>
      </xdr:nvSpPr>
      <xdr:spPr>
        <a:xfrm>
          <a:off x="9087859" y="1962913"/>
          <a:ext cx="3352800" cy="640080"/>
        </a:xfrm>
        <a:prstGeom prst="roundRect">
          <a:avLst/>
        </a:prstGeom>
        <a:solidFill>
          <a:schemeClr val="tx1">
            <a:lumMod val="65000"/>
            <a:lumOff val="3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pt-BR" sz="1600" b="0">
              <a:solidFill>
                <a:schemeClr val="bg1"/>
              </a:solidFill>
              <a:latin typeface="Verdana" panose="020B0604030504040204" pitchFamily="34" charset="0"/>
              <a:ea typeface="Verdana" panose="020B0604030504040204" pitchFamily="34" charset="0"/>
              <a:cs typeface="Verdana" panose="020B0604030504040204" pitchFamily="34" charset="0"/>
            </a:rPr>
            <a:t>Resultado</a:t>
          </a:r>
          <a:r>
            <a:rPr lang="pt-BR" sz="1600" b="0" baseline="0">
              <a:solidFill>
                <a:schemeClr val="bg1"/>
              </a:solidFill>
              <a:latin typeface="Verdana" panose="020B0604030504040204" pitchFamily="34" charset="0"/>
              <a:ea typeface="Verdana" panose="020B0604030504040204" pitchFamily="34" charset="0"/>
              <a:cs typeface="Verdana" panose="020B0604030504040204" pitchFamily="34" charset="0"/>
            </a:rPr>
            <a:t> por Segmento</a:t>
          </a:r>
          <a:endParaRPr lang="pt-BR" sz="1600" b="0">
            <a:solidFill>
              <a:schemeClr val="bg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14</xdr:col>
      <xdr:colOff>553459</xdr:colOff>
      <xdr:row>14</xdr:row>
      <xdr:rowOff>155449</xdr:rowOff>
    </xdr:from>
    <xdr:to>
      <xdr:col>20</xdr:col>
      <xdr:colOff>248659</xdr:colOff>
      <xdr:row>18</xdr:row>
      <xdr:rowOff>64009</xdr:rowOff>
    </xdr:to>
    <xdr:sp macro="" textlink="">
      <xdr:nvSpPr>
        <xdr:cNvPr id="15" name="Retângulo de cantos arredondados 5">
          <a:hlinkClick xmlns:r="http://schemas.openxmlformats.org/officeDocument/2006/relationships" r:id="rId6"/>
          <a:extLst>
            <a:ext uri="{FF2B5EF4-FFF2-40B4-BE49-F238E27FC236}">
              <a16:creationId xmlns:a16="http://schemas.microsoft.com/office/drawing/2014/main" id="{8484CBA8-166C-4653-8A43-F4C9E8F17BA0}"/>
            </a:ext>
          </a:extLst>
        </xdr:cNvPr>
        <xdr:cNvSpPr/>
      </xdr:nvSpPr>
      <xdr:spPr>
        <a:xfrm>
          <a:off x="9087859" y="2715769"/>
          <a:ext cx="3352800" cy="640080"/>
        </a:xfrm>
        <a:prstGeom prst="roundRect">
          <a:avLst/>
        </a:prstGeom>
        <a:solidFill>
          <a:schemeClr val="tx1">
            <a:lumMod val="65000"/>
            <a:lumOff val="3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pt-BR" sz="1600" b="0">
              <a:solidFill>
                <a:schemeClr val="bg1"/>
              </a:solidFill>
              <a:latin typeface="Verdana" panose="020B0604030504040204" pitchFamily="34" charset="0"/>
              <a:ea typeface="Verdana" panose="020B0604030504040204" pitchFamily="34" charset="0"/>
              <a:cs typeface="Verdana" panose="020B0604030504040204" pitchFamily="34" charset="0"/>
            </a:rPr>
            <a:t>Resultado</a:t>
          </a:r>
          <a:r>
            <a:rPr lang="pt-BR" sz="1600" b="0" baseline="0">
              <a:solidFill>
                <a:schemeClr val="bg1"/>
              </a:solidFill>
              <a:latin typeface="Verdana" panose="020B0604030504040204" pitchFamily="34" charset="0"/>
              <a:ea typeface="Verdana" panose="020B0604030504040204" pitchFamily="34" charset="0"/>
              <a:cs typeface="Verdana" panose="020B0604030504040204" pitchFamily="34" charset="0"/>
            </a:rPr>
            <a:t> Controladora</a:t>
          </a:r>
          <a:endParaRPr lang="pt-BR" sz="1600" b="0">
            <a:solidFill>
              <a:schemeClr val="bg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14</xdr:col>
      <xdr:colOff>553459</xdr:colOff>
      <xdr:row>18</xdr:row>
      <xdr:rowOff>176785</xdr:rowOff>
    </xdr:from>
    <xdr:to>
      <xdr:col>20</xdr:col>
      <xdr:colOff>248659</xdr:colOff>
      <xdr:row>22</xdr:row>
      <xdr:rowOff>85345</xdr:rowOff>
    </xdr:to>
    <xdr:sp macro="" textlink="">
      <xdr:nvSpPr>
        <xdr:cNvPr id="16" name="Retângulo de cantos arredondados 5">
          <a:hlinkClick xmlns:r="http://schemas.openxmlformats.org/officeDocument/2006/relationships" r:id="rId7"/>
          <a:extLst>
            <a:ext uri="{FF2B5EF4-FFF2-40B4-BE49-F238E27FC236}">
              <a16:creationId xmlns:a16="http://schemas.microsoft.com/office/drawing/2014/main" id="{AD5B9F7C-5E7C-40B2-A593-02FDCEAE743D}"/>
            </a:ext>
          </a:extLst>
        </xdr:cNvPr>
        <xdr:cNvSpPr/>
      </xdr:nvSpPr>
      <xdr:spPr>
        <a:xfrm>
          <a:off x="9087859" y="3468625"/>
          <a:ext cx="3352800" cy="640080"/>
        </a:xfrm>
        <a:prstGeom prst="roundRect">
          <a:avLst/>
        </a:prstGeom>
        <a:solidFill>
          <a:schemeClr val="tx1">
            <a:lumMod val="65000"/>
            <a:lumOff val="3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pt-BR" sz="1600" b="0">
              <a:solidFill>
                <a:schemeClr val="bg1"/>
              </a:solidFill>
              <a:latin typeface="Verdana" panose="020B0604030504040204" pitchFamily="34" charset="0"/>
              <a:ea typeface="Verdana" panose="020B0604030504040204" pitchFamily="34" charset="0"/>
              <a:cs typeface="Verdana" panose="020B0604030504040204" pitchFamily="34" charset="0"/>
            </a:rPr>
            <a:t>Balanço</a:t>
          </a:r>
          <a:r>
            <a:rPr lang="pt-BR" sz="1600" b="0" baseline="0">
              <a:solidFill>
                <a:schemeClr val="bg1"/>
              </a:solidFill>
              <a:latin typeface="Verdana" panose="020B0604030504040204" pitchFamily="34" charset="0"/>
              <a:ea typeface="Verdana" panose="020B0604030504040204" pitchFamily="34" charset="0"/>
              <a:cs typeface="Verdana" panose="020B0604030504040204" pitchFamily="34" charset="0"/>
            </a:rPr>
            <a:t> Patrimonial</a:t>
          </a:r>
          <a:endParaRPr lang="pt-BR" sz="1600" b="0">
            <a:solidFill>
              <a:schemeClr val="bg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14</xdr:col>
      <xdr:colOff>553459</xdr:colOff>
      <xdr:row>23</xdr:row>
      <xdr:rowOff>15241</xdr:rowOff>
    </xdr:from>
    <xdr:to>
      <xdr:col>20</xdr:col>
      <xdr:colOff>248659</xdr:colOff>
      <xdr:row>26</xdr:row>
      <xdr:rowOff>106681</xdr:rowOff>
    </xdr:to>
    <xdr:sp macro="" textlink="">
      <xdr:nvSpPr>
        <xdr:cNvPr id="17" name="Retângulo de cantos arredondados 5">
          <a:hlinkClick xmlns:r="http://schemas.openxmlformats.org/officeDocument/2006/relationships" r:id="rId8"/>
          <a:extLst>
            <a:ext uri="{FF2B5EF4-FFF2-40B4-BE49-F238E27FC236}">
              <a16:creationId xmlns:a16="http://schemas.microsoft.com/office/drawing/2014/main" id="{85274819-3519-4741-8C83-A5D154655BB5}"/>
            </a:ext>
          </a:extLst>
        </xdr:cNvPr>
        <xdr:cNvSpPr/>
      </xdr:nvSpPr>
      <xdr:spPr>
        <a:xfrm>
          <a:off x="9087859" y="4221481"/>
          <a:ext cx="3352800" cy="640080"/>
        </a:xfrm>
        <a:prstGeom prst="roundRect">
          <a:avLst/>
        </a:prstGeom>
        <a:solidFill>
          <a:schemeClr val="tx1">
            <a:lumMod val="65000"/>
            <a:lumOff val="3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pt-BR" sz="1600" b="0">
              <a:solidFill>
                <a:schemeClr val="bg1"/>
              </a:solidFill>
              <a:latin typeface="Verdana" panose="020B0604030504040204" pitchFamily="34" charset="0"/>
              <a:ea typeface="Verdana" panose="020B0604030504040204" pitchFamily="34" charset="0"/>
              <a:cs typeface="Verdana" panose="020B0604030504040204" pitchFamily="34" charset="0"/>
            </a:rPr>
            <a:t>Fluxo de Caixa</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1127125</xdr:colOff>
      <xdr:row>0</xdr:row>
      <xdr:rowOff>118534</xdr:rowOff>
    </xdr:from>
    <xdr:to>
      <xdr:col>2</xdr:col>
      <xdr:colOff>1136650</xdr:colOff>
      <xdr:row>0</xdr:row>
      <xdr:rowOff>508000</xdr:rowOff>
    </xdr:to>
    <xdr:sp macro="" textlink="">
      <xdr:nvSpPr>
        <xdr:cNvPr id="5" name="CaixaDeTexto 4">
          <a:extLst>
            <a:ext uri="{FF2B5EF4-FFF2-40B4-BE49-F238E27FC236}">
              <a16:creationId xmlns:a16="http://schemas.microsoft.com/office/drawing/2014/main" id="{AB59E634-0AB1-4F19-AC6D-564B53996366}"/>
            </a:ext>
          </a:extLst>
        </xdr:cNvPr>
        <xdr:cNvSpPr txBox="1"/>
      </xdr:nvSpPr>
      <xdr:spPr>
        <a:xfrm>
          <a:off x="1228725" y="118534"/>
          <a:ext cx="3125258" cy="389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2000" b="1">
              <a:solidFill>
                <a:schemeClr val="bg1"/>
              </a:solidFill>
              <a:latin typeface="Arial" panose="020B0604020202020204" pitchFamily="34" charset="0"/>
              <a:cs typeface="Arial" panose="020B0604020202020204" pitchFamily="34" charset="0"/>
            </a:rPr>
            <a:t>Resultado</a:t>
          </a:r>
          <a:r>
            <a:rPr lang="pt-BR" sz="2000" b="1" baseline="0">
              <a:solidFill>
                <a:schemeClr val="bg1"/>
              </a:solidFill>
              <a:latin typeface="Arial" panose="020B0604020202020204" pitchFamily="34" charset="0"/>
              <a:cs typeface="Arial" panose="020B0604020202020204" pitchFamily="34" charset="0"/>
            </a:rPr>
            <a:t> Consolidado</a:t>
          </a:r>
          <a:endParaRPr lang="pt-BR" sz="2000" b="1">
            <a:solidFill>
              <a:schemeClr val="bg1"/>
            </a:solidFill>
            <a:latin typeface="Arial" panose="020B0604020202020204" pitchFamily="34" charset="0"/>
            <a:cs typeface="Arial" panose="020B0604020202020204" pitchFamily="34" charset="0"/>
          </a:endParaRPr>
        </a:p>
      </xdr:txBody>
    </xdr:sp>
    <xdr:clientData/>
  </xdr:twoCellAnchor>
  <xdr:twoCellAnchor editAs="absolute">
    <xdr:from>
      <xdr:col>1</xdr:col>
      <xdr:colOff>76200</xdr:colOff>
      <xdr:row>0</xdr:row>
      <xdr:rowOff>135467</xdr:rowOff>
    </xdr:from>
    <xdr:to>
      <xdr:col>1</xdr:col>
      <xdr:colOff>912170</xdr:colOff>
      <xdr:row>0</xdr:row>
      <xdr:rowOff>591478</xdr:rowOff>
    </xdr:to>
    <xdr:pic>
      <xdr:nvPicPr>
        <xdr:cNvPr id="6" name="Imagem 5">
          <a:extLst>
            <a:ext uri="{FF2B5EF4-FFF2-40B4-BE49-F238E27FC236}">
              <a16:creationId xmlns:a16="http://schemas.microsoft.com/office/drawing/2014/main" id="{738137EA-C2BF-4CA0-9605-B737960289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800" y="135467"/>
          <a:ext cx="835970" cy="456011"/>
        </a:xfrm>
        <a:prstGeom prst="rect">
          <a:avLst/>
        </a:prstGeom>
      </xdr:spPr>
    </xdr:pic>
    <xdr:clientData/>
  </xdr:twoCellAnchor>
  <xdr:twoCellAnchor editAs="absolute">
    <xdr:from>
      <xdr:col>14</xdr:col>
      <xdr:colOff>59267</xdr:colOff>
      <xdr:row>0</xdr:row>
      <xdr:rowOff>76199</xdr:rowOff>
    </xdr:from>
    <xdr:to>
      <xdr:col>14</xdr:col>
      <xdr:colOff>648667</xdr:colOff>
      <xdr:row>1</xdr:row>
      <xdr:rowOff>2242</xdr:rowOff>
    </xdr:to>
    <xdr:grpSp>
      <xdr:nvGrpSpPr>
        <xdr:cNvPr id="7" name="Grupo 14">
          <a:hlinkClick xmlns:r="http://schemas.openxmlformats.org/officeDocument/2006/relationships" r:id="rId2"/>
          <a:extLst>
            <a:ext uri="{FF2B5EF4-FFF2-40B4-BE49-F238E27FC236}">
              <a16:creationId xmlns:a16="http://schemas.microsoft.com/office/drawing/2014/main" id="{FEA380E5-4C9B-4D68-8C8D-B5765D8B4327}"/>
            </a:ext>
          </a:extLst>
        </xdr:cNvPr>
        <xdr:cNvGrpSpPr>
          <a:grpSpLocks/>
        </xdr:cNvGrpSpPr>
      </xdr:nvGrpSpPr>
      <xdr:grpSpPr bwMode="auto">
        <a:xfrm>
          <a:off x="13140267" y="76199"/>
          <a:ext cx="589400" cy="569510"/>
          <a:chOff x="11605780" y="215217"/>
          <a:chExt cx="467591" cy="469878"/>
        </a:xfrm>
      </xdr:grpSpPr>
      <xdr:pic>
        <xdr:nvPicPr>
          <xdr:cNvPr id="8" name="Imagem 2">
            <a:hlinkClick xmlns:r="http://schemas.openxmlformats.org/officeDocument/2006/relationships" r:id="rId2"/>
            <a:extLst>
              <a:ext uri="{FF2B5EF4-FFF2-40B4-BE49-F238E27FC236}">
                <a16:creationId xmlns:a16="http://schemas.microsoft.com/office/drawing/2014/main" id="{2BAD7C66-D52B-4FCB-A21B-5E782A3DD90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CaixaDeTexto 8">
            <a:extLst>
              <a:ext uri="{FF2B5EF4-FFF2-40B4-BE49-F238E27FC236}">
                <a16:creationId xmlns:a16="http://schemas.microsoft.com/office/drawing/2014/main" id="{4628E9D1-58B5-483C-BE14-92E40F8F3ACC}"/>
              </a:ext>
            </a:extLst>
          </xdr:cNvPr>
          <xdr:cNvSpPr txBox="1"/>
        </xdr:nvSpPr>
        <xdr:spPr>
          <a:xfrm>
            <a:off x="11605780" y="45456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1979072</xdr:colOff>
      <xdr:row>3</xdr:row>
      <xdr:rowOff>333236</xdr:rowOff>
    </xdr:from>
    <xdr:to>
      <xdr:col>1</xdr:col>
      <xdr:colOff>2150522</xdr:colOff>
      <xdr:row>4</xdr:row>
      <xdr:rowOff>133944</xdr:rowOff>
    </xdr:to>
    <xdr:sp macro="" textlink="">
      <xdr:nvSpPr>
        <xdr:cNvPr id="2" name="Retângulo 1">
          <a:extLst>
            <a:ext uri="{FF2B5EF4-FFF2-40B4-BE49-F238E27FC236}">
              <a16:creationId xmlns:a16="http://schemas.microsoft.com/office/drawing/2014/main" id="{DAD9BE4C-7D5B-4312-9AEA-2C7CE04B4C0F}"/>
            </a:ext>
          </a:extLst>
        </xdr:cNvPr>
        <xdr:cNvSpPr/>
      </xdr:nvSpPr>
      <xdr:spPr>
        <a:xfrm>
          <a:off x="2078132" y="769481"/>
          <a:ext cx="175260" cy="1378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700" b="1">
              <a:solidFill>
                <a:schemeClr val="bg1"/>
              </a:solidFill>
              <a:latin typeface="Verdana" panose="020B0604030504040204" pitchFamily="34" charset="0"/>
              <a:ea typeface="Verdana" panose="020B0604030504040204" pitchFamily="34" charset="0"/>
            </a:rPr>
            <a:t>1</a:t>
          </a:r>
          <a:endParaRPr lang="en-US" sz="1050" b="1">
            <a:solidFill>
              <a:schemeClr val="bg1"/>
            </a:solidFill>
            <a:latin typeface="Verdana" panose="020B0604030504040204" pitchFamily="34" charset="0"/>
            <a:ea typeface="Verdana" panose="020B0604030504040204" pitchFamily="34" charset="0"/>
          </a:endParaRPr>
        </a:p>
      </xdr:txBody>
    </xdr:sp>
    <xdr:clientData/>
  </xdr:twoCellAnchor>
  <xdr:twoCellAnchor>
    <xdr:from>
      <xdr:col>1</xdr:col>
      <xdr:colOff>701919</xdr:colOff>
      <xdr:row>9</xdr:row>
      <xdr:rowOff>192699</xdr:rowOff>
    </xdr:from>
    <xdr:to>
      <xdr:col>1</xdr:col>
      <xdr:colOff>873369</xdr:colOff>
      <xdr:row>10</xdr:row>
      <xdr:rowOff>132618</xdr:rowOff>
    </xdr:to>
    <xdr:sp macro="" textlink="">
      <xdr:nvSpPr>
        <xdr:cNvPr id="3" name="Retângulo 2">
          <a:extLst>
            <a:ext uri="{FF2B5EF4-FFF2-40B4-BE49-F238E27FC236}">
              <a16:creationId xmlns:a16="http://schemas.microsoft.com/office/drawing/2014/main" id="{29B0BCC4-3E32-477C-991D-64F368278CF0}"/>
            </a:ext>
          </a:extLst>
        </xdr:cNvPr>
        <xdr:cNvSpPr/>
      </xdr:nvSpPr>
      <xdr:spPr>
        <a:xfrm>
          <a:off x="804789" y="1914819"/>
          <a:ext cx="167640" cy="1342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700" b="1">
              <a:solidFill>
                <a:srgbClr val="50555A"/>
              </a:solidFill>
              <a:latin typeface="Verdana" panose="020B0604030504040204" pitchFamily="34" charset="0"/>
              <a:ea typeface="Verdana" panose="020B0604030504040204" pitchFamily="34" charset="0"/>
            </a:rPr>
            <a:t>2</a:t>
          </a:r>
          <a:endParaRPr lang="en-US" sz="1050" b="1">
            <a:solidFill>
              <a:srgbClr val="50555A"/>
            </a:solidFill>
            <a:latin typeface="Verdana" panose="020B0604030504040204" pitchFamily="34" charset="0"/>
            <a:ea typeface="Verdana" panose="020B0604030504040204" pitchFamily="34" charset="0"/>
          </a:endParaRPr>
        </a:p>
      </xdr:txBody>
    </xdr:sp>
    <xdr:clientData/>
  </xdr:twoCellAnchor>
  <xdr:twoCellAnchor>
    <xdr:from>
      <xdr:col>1</xdr:col>
      <xdr:colOff>2336800</xdr:colOff>
      <xdr:row>180</xdr:row>
      <xdr:rowOff>20840</xdr:rowOff>
    </xdr:from>
    <xdr:to>
      <xdr:col>1</xdr:col>
      <xdr:colOff>2508250</xdr:colOff>
      <xdr:row>180</xdr:row>
      <xdr:rowOff>173240</xdr:rowOff>
    </xdr:to>
    <xdr:sp macro="" textlink="">
      <xdr:nvSpPr>
        <xdr:cNvPr id="4" name="Retângulo 3">
          <a:extLst>
            <a:ext uri="{FF2B5EF4-FFF2-40B4-BE49-F238E27FC236}">
              <a16:creationId xmlns:a16="http://schemas.microsoft.com/office/drawing/2014/main" id="{5CA6D268-778E-464B-B424-1FCB98ABE9F4}"/>
            </a:ext>
          </a:extLst>
        </xdr:cNvPr>
        <xdr:cNvSpPr/>
      </xdr:nvSpPr>
      <xdr:spPr>
        <a:xfrm>
          <a:off x="2438400" y="34344707"/>
          <a:ext cx="1714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700" b="1">
              <a:solidFill>
                <a:srgbClr val="FF9100"/>
              </a:solidFill>
              <a:latin typeface="Verdana" panose="020B0604030504040204" pitchFamily="34" charset="0"/>
              <a:ea typeface="Verdana" panose="020B0604030504040204" pitchFamily="34" charset="0"/>
            </a:rPr>
            <a:t>5</a:t>
          </a:r>
          <a:endParaRPr lang="en-US" sz="1050" b="1">
            <a:solidFill>
              <a:srgbClr val="FF9100"/>
            </a:solidFill>
            <a:latin typeface="Verdana" panose="020B0604030504040204" pitchFamily="34" charset="0"/>
            <a:ea typeface="Verdana" panose="020B0604030504040204" pitchFamily="34" charset="0"/>
          </a:endParaRPr>
        </a:p>
      </xdr:txBody>
    </xdr:sp>
    <xdr:clientData/>
  </xdr:twoCellAnchor>
  <xdr:twoCellAnchor>
    <xdr:from>
      <xdr:col>1</xdr:col>
      <xdr:colOff>2291210</xdr:colOff>
      <xdr:row>224</xdr:row>
      <xdr:rowOff>1954</xdr:rowOff>
    </xdr:from>
    <xdr:to>
      <xdr:col>1</xdr:col>
      <xdr:colOff>2462660</xdr:colOff>
      <xdr:row>224</xdr:row>
      <xdr:rowOff>145073</xdr:rowOff>
    </xdr:to>
    <xdr:sp macro="" textlink="">
      <xdr:nvSpPr>
        <xdr:cNvPr id="5" name="Retângulo 4">
          <a:extLst>
            <a:ext uri="{FF2B5EF4-FFF2-40B4-BE49-F238E27FC236}">
              <a16:creationId xmlns:a16="http://schemas.microsoft.com/office/drawing/2014/main" id="{04E75F5F-CBF1-4108-85E7-2152E3935D99}"/>
            </a:ext>
          </a:extLst>
        </xdr:cNvPr>
        <xdr:cNvSpPr/>
      </xdr:nvSpPr>
      <xdr:spPr>
        <a:xfrm>
          <a:off x="2392810" y="42572354"/>
          <a:ext cx="171450" cy="1431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700" b="1">
              <a:solidFill>
                <a:srgbClr val="50555A"/>
              </a:solidFill>
              <a:latin typeface="Verdana" panose="020B0604030504040204" pitchFamily="34" charset="0"/>
              <a:ea typeface="Verdana" panose="020B0604030504040204" pitchFamily="34" charset="0"/>
            </a:rPr>
            <a:t>6</a:t>
          </a:r>
          <a:endParaRPr lang="en-US" sz="1050" b="1">
            <a:solidFill>
              <a:srgbClr val="50555A"/>
            </a:solidFill>
            <a:latin typeface="Verdana" panose="020B0604030504040204" pitchFamily="34" charset="0"/>
            <a:ea typeface="Verdana" panose="020B0604030504040204" pitchFamily="34" charset="0"/>
          </a:endParaRPr>
        </a:p>
      </xdr:txBody>
    </xdr:sp>
    <xdr:clientData/>
  </xdr:twoCellAnchor>
  <xdr:twoCellAnchor>
    <xdr:from>
      <xdr:col>1</xdr:col>
      <xdr:colOff>1850160</xdr:colOff>
      <xdr:row>154</xdr:row>
      <xdr:rowOff>158198</xdr:rowOff>
    </xdr:from>
    <xdr:to>
      <xdr:col>1</xdr:col>
      <xdr:colOff>2022457</xdr:colOff>
      <xdr:row>155</xdr:row>
      <xdr:rowOff>120098</xdr:rowOff>
    </xdr:to>
    <xdr:sp macro="" textlink="">
      <xdr:nvSpPr>
        <xdr:cNvPr id="6" name="Retângulo 5">
          <a:extLst>
            <a:ext uri="{FF2B5EF4-FFF2-40B4-BE49-F238E27FC236}">
              <a16:creationId xmlns:a16="http://schemas.microsoft.com/office/drawing/2014/main" id="{FBF8244C-B799-4631-AB67-16FD151EB206}"/>
            </a:ext>
          </a:extLst>
        </xdr:cNvPr>
        <xdr:cNvSpPr/>
      </xdr:nvSpPr>
      <xdr:spPr>
        <a:xfrm>
          <a:off x="1951760" y="29520598"/>
          <a:ext cx="172297"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700" b="1">
              <a:solidFill>
                <a:srgbClr val="FF9100"/>
              </a:solidFill>
              <a:latin typeface="Verdana" panose="020B0604030504040204" pitchFamily="34" charset="0"/>
              <a:ea typeface="Verdana" panose="020B0604030504040204" pitchFamily="34" charset="0"/>
            </a:rPr>
            <a:t>4</a:t>
          </a:r>
          <a:endParaRPr lang="en-US" sz="1050" b="1">
            <a:solidFill>
              <a:srgbClr val="FF9100"/>
            </a:solidFill>
            <a:latin typeface="Verdana" panose="020B0604030504040204" pitchFamily="34" charset="0"/>
            <a:ea typeface="Verdana" panose="020B0604030504040204" pitchFamily="34" charset="0"/>
          </a:endParaRPr>
        </a:p>
      </xdr:txBody>
    </xdr:sp>
    <xdr:clientData/>
  </xdr:twoCellAnchor>
  <xdr:twoCellAnchor editAs="absolute">
    <xdr:from>
      <xdr:col>1</xdr:col>
      <xdr:colOff>1067858</xdr:colOff>
      <xdr:row>0</xdr:row>
      <xdr:rowOff>118534</xdr:rowOff>
    </xdr:from>
    <xdr:to>
      <xdr:col>7</xdr:col>
      <xdr:colOff>593662</xdr:colOff>
      <xdr:row>0</xdr:row>
      <xdr:rowOff>508000</xdr:rowOff>
    </xdr:to>
    <xdr:sp macro="" textlink="">
      <xdr:nvSpPr>
        <xdr:cNvPr id="11" name="CaixaDeTexto 10">
          <a:extLst>
            <a:ext uri="{FF2B5EF4-FFF2-40B4-BE49-F238E27FC236}">
              <a16:creationId xmlns:a16="http://schemas.microsoft.com/office/drawing/2014/main" id="{3E085E9D-BAA3-4E72-88D2-27D5C8BA2812}"/>
            </a:ext>
          </a:extLst>
        </xdr:cNvPr>
        <xdr:cNvSpPr txBox="1"/>
      </xdr:nvSpPr>
      <xdr:spPr>
        <a:xfrm>
          <a:off x="1169458" y="118534"/>
          <a:ext cx="8101542" cy="389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2000" b="1">
              <a:solidFill>
                <a:schemeClr val="bg1"/>
              </a:solidFill>
              <a:latin typeface="Arial" panose="020B0604020202020204" pitchFamily="34" charset="0"/>
              <a:cs typeface="Arial" panose="020B0604020202020204" pitchFamily="34" charset="0"/>
            </a:rPr>
            <a:t>Abertura do Resultado Consolidado por Unidade de Negócio</a:t>
          </a:r>
        </a:p>
      </xdr:txBody>
    </xdr:sp>
    <xdr:clientData/>
  </xdr:twoCellAnchor>
  <xdr:twoCellAnchor editAs="absolute">
    <xdr:from>
      <xdr:col>1</xdr:col>
      <xdr:colOff>16933</xdr:colOff>
      <xdr:row>0</xdr:row>
      <xdr:rowOff>135467</xdr:rowOff>
    </xdr:from>
    <xdr:to>
      <xdr:col>1</xdr:col>
      <xdr:colOff>852903</xdr:colOff>
      <xdr:row>0</xdr:row>
      <xdr:rowOff>591478</xdr:rowOff>
    </xdr:to>
    <xdr:pic>
      <xdr:nvPicPr>
        <xdr:cNvPr id="12" name="Imagem 11">
          <a:extLst>
            <a:ext uri="{FF2B5EF4-FFF2-40B4-BE49-F238E27FC236}">
              <a16:creationId xmlns:a16="http://schemas.microsoft.com/office/drawing/2014/main" id="{A34CE6F1-332A-4DEE-BBBD-F13C278135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533" y="135467"/>
          <a:ext cx="835970" cy="456011"/>
        </a:xfrm>
        <a:prstGeom prst="rect">
          <a:avLst/>
        </a:prstGeom>
      </xdr:spPr>
    </xdr:pic>
    <xdr:clientData/>
  </xdr:twoCellAnchor>
  <xdr:twoCellAnchor editAs="absolute">
    <xdr:from>
      <xdr:col>14</xdr:col>
      <xdr:colOff>89149</xdr:colOff>
      <xdr:row>0</xdr:row>
      <xdr:rowOff>76200</xdr:rowOff>
    </xdr:from>
    <xdr:to>
      <xdr:col>15</xdr:col>
      <xdr:colOff>10181</xdr:colOff>
      <xdr:row>1</xdr:row>
      <xdr:rowOff>2243</xdr:rowOff>
    </xdr:to>
    <xdr:grpSp>
      <xdr:nvGrpSpPr>
        <xdr:cNvPr id="13" name="Grupo 14">
          <a:hlinkClick xmlns:r="http://schemas.openxmlformats.org/officeDocument/2006/relationships" r:id="rId2"/>
          <a:extLst>
            <a:ext uri="{FF2B5EF4-FFF2-40B4-BE49-F238E27FC236}">
              <a16:creationId xmlns:a16="http://schemas.microsoft.com/office/drawing/2014/main" id="{0ECDEE86-5B7F-4BE2-A116-FDA7ABAEB040}"/>
            </a:ext>
          </a:extLst>
        </xdr:cNvPr>
        <xdr:cNvGrpSpPr>
          <a:grpSpLocks/>
        </xdr:cNvGrpSpPr>
      </xdr:nvGrpSpPr>
      <xdr:grpSpPr bwMode="auto">
        <a:xfrm>
          <a:off x="12873816" y="76200"/>
          <a:ext cx="589898" cy="569510"/>
          <a:chOff x="11605780" y="215217"/>
          <a:chExt cx="467591" cy="469878"/>
        </a:xfrm>
      </xdr:grpSpPr>
      <xdr:pic>
        <xdr:nvPicPr>
          <xdr:cNvPr id="14" name="Imagem 2">
            <a:hlinkClick xmlns:r="http://schemas.openxmlformats.org/officeDocument/2006/relationships" r:id="rId2"/>
            <a:extLst>
              <a:ext uri="{FF2B5EF4-FFF2-40B4-BE49-F238E27FC236}">
                <a16:creationId xmlns:a16="http://schemas.microsoft.com/office/drawing/2014/main" id="{A27D8502-1DB2-4C8F-AE26-FDE48112B4E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CaixaDeTexto 14">
            <a:extLst>
              <a:ext uri="{FF2B5EF4-FFF2-40B4-BE49-F238E27FC236}">
                <a16:creationId xmlns:a16="http://schemas.microsoft.com/office/drawing/2014/main" id="{D02BE3CB-A051-4C16-92CF-BF78469E367D}"/>
              </a:ext>
            </a:extLst>
          </xdr:cNvPr>
          <xdr:cNvSpPr txBox="1"/>
        </xdr:nvSpPr>
        <xdr:spPr>
          <a:xfrm>
            <a:off x="11605780" y="45456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1050925</xdr:colOff>
      <xdr:row>0</xdr:row>
      <xdr:rowOff>110068</xdr:rowOff>
    </xdr:from>
    <xdr:to>
      <xdr:col>6</xdr:col>
      <xdr:colOff>293345</xdr:colOff>
      <xdr:row>0</xdr:row>
      <xdr:rowOff>499534</xdr:rowOff>
    </xdr:to>
    <xdr:sp macro="" textlink="">
      <xdr:nvSpPr>
        <xdr:cNvPr id="6" name="CaixaDeTexto 5">
          <a:extLst>
            <a:ext uri="{FF2B5EF4-FFF2-40B4-BE49-F238E27FC236}">
              <a16:creationId xmlns:a16="http://schemas.microsoft.com/office/drawing/2014/main" id="{7FDBA9A6-3941-4BD7-8D8B-BABD7F4289CC}"/>
            </a:ext>
          </a:extLst>
        </xdr:cNvPr>
        <xdr:cNvSpPr txBox="1"/>
      </xdr:nvSpPr>
      <xdr:spPr>
        <a:xfrm>
          <a:off x="1296458" y="110068"/>
          <a:ext cx="8101542" cy="389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2000" b="1">
              <a:solidFill>
                <a:schemeClr val="bg1"/>
              </a:solidFill>
              <a:latin typeface="Arial" panose="020B0604020202020204" pitchFamily="34" charset="0"/>
              <a:cs typeface="Arial" panose="020B0604020202020204" pitchFamily="34" charset="0"/>
            </a:rPr>
            <a:t>Abertura do Resultado Consolidado por Segmento</a:t>
          </a:r>
        </a:p>
      </xdr:txBody>
    </xdr:sp>
    <xdr:clientData/>
  </xdr:twoCellAnchor>
  <xdr:twoCellAnchor editAs="absolute">
    <xdr:from>
      <xdr:col>1</xdr:col>
      <xdr:colOff>0</xdr:colOff>
      <xdr:row>0</xdr:row>
      <xdr:rowOff>127001</xdr:rowOff>
    </xdr:from>
    <xdr:to>
      <xdr:col>1</xdr:col>
      <xdr:colOff>835970</xdr:colOff>
      <xdr:row>0</xdr:row>
      <xdr:rowOff>583012</xdr:rowOff>
    </xdr:to>
    <xdr:pic>
      <xdr:nvPicPr>
        <xdr:cNvPr id="7" name="Imagem 6">
          <a:extLst>
            <a:ext uri="{FF2B5EF4-FFF2-40B4-BE49-F238E27FC236}">
              <a16:creationId xmlns:a16="http://schemas.microsoft.com/office/drawing/2014/main" id="{142BF154-EFC6-4FC7-B9BF-97A2DA6C9E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5533" y="127001"/>
          <a:ext cx="835970" cy="456011"/>
        </a:xfrm>
        <a:prstGeom prst="rect">
          <a:avLst/>
        </a:prstGeom>
      </xdr:spPr>
    </xdr:pic>
    <xdr:clientData/>
  </xdr:twoCellAnchor>
  <xdr:twoCellAnchor editAs="absolute">
    <xdr:from>
      <xdr:col>14</xdr:col>
      <xdr:colOff>97616</xdr:colOff>
      <xdr:row>0</xdr:row>
      <xdr:rowOff>93133</xdr:rowOff>
    </xdr:from>
    <xdr:to>
      <xdr:col>15</xdr:col>
      <xdr:colOff>8188</xdr:colOff>
      <xdr:row>1</xdr:row>
      <xdr:rowOff>19176</xdr:rowOff>
    </xdr:to>
    <xdr:grpSp>
      <xdr:nvGrpSpPr>
        <xdr:cNvPr id="8" name="Grupo 14">
          <a:hlinkClick xmlns:r="http://schemas.openxmlformats.org/officeDocument/2006/relationships" r:id="rId2"/>
          <a:extLst>
            <a:ext uri="{FF2B5EF4-FFF2-40B4-BE49-F238E27FC236}">
              <a16:creationId xmlns:a16="http://schemas.microsoft.com/office/drawing/2014/main" id="{378A8242-CA19-4CB7-8A18-4F22696E21CF}"/>
            </a:ext>
          </a:extLst>
        </xdr:cNvPr>
        <xdr:cNvGrpSpPr>
          <a:grpSpLocks/>
        </xdr:cNvGrpSpPr>
      </xdr:nvGrpSpPr>
      <xdr:grpSpPr bwMode="auto">
        <a:xfrm>
          <a:off x="13991416" y="93133"/>
          <a:ext cx="579439" cy="569510"/>
          <a:chOff x="11605780" y="215217"/>
          <a:chExt cx="467591" cy="469878"/>
        </a:xfrm>
      </xdr:grpSpPr>
      <xdr:pic>
        <xdr:nvPicPr>
          <xdr:cNvPr id="9" name="Imagem 2">
            <a:hlinkClick xmlns:r="http://schemas.openxmlformats.org/officeDocument/2006/relationships" r:id="rId2"/>
            <a:extLst>
              <a:ext uri="{FF2B5EF4-FFF2-40B4-BE49-F238E27FC236}">
                <a16:creationId xmlns:a16="http://schemas.microsoft.com/office/drawing/2014/main" id="{5A3CF5D9-0EE9-4110-817A-AD6506C6226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aixaDeTexto 9">
            <a:extLst>
              <a:ext uri="{FF2B5EF4-FFF2-40B4-BE49-F238E27FC236}">
                <a16:creationId xmlns:a16="http://schemas.microsoft.com/office/drawing/2014/main" id="{D876B435-1C3B-4A81-BF55-65C88B10C7FD}"/>
              </a:ext>
            </a:extLst>
          </xdr:cNvPr>
          <xdr:cNvSpPr txBox="1"/>
        </xdr:nvSpPr>
        <xdr:spPr>
          <a:xfrm>
            <a:off x="11605780" y="45456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1117600</xdr:colOff>
      <xdr:row>0</xdr:row>
      <xdr:rowOff>111126</xdr:rowOff>
    </xdr:from>
    <xdr:to>
      <xdr:col>7</xdr:col>
      <xdr:colOff>320799</xdr:colOff>
      <xdr:row>0</xdr:row>
      <xdr:rowOff>500592</xdr:rowOff>
    </xdr:to>
    <xdr:sp macro="" textlink="">
      <xdr:nvSpPr>
        <xdr:cNvPr id="6" name="CaixaDeTexto 5">
          <a:extLst>
            <a:ext uri="{FF2B5EF4-FFF2-40B4-BE49-F238E27FC236}">
              <a16:creationId xmlns:a16="http://schemas.microsoft.com/office/drawing/2014/main" id="{0014A153-A363-48CC-9FB2-EAA73C8691BD}"/>
            </a:ext>
          </a:extLst>
        </xdr:cNvPr>
        <xdr:cNvSpPr txBox="1"/>
      </xdr:nvSpPr>
      <xdr:spPr>
        <a:xfrm>
          <a:off x="1212850" y="111126"/>
          <a:ext cx="8081620" cy="389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2000" b="1">
              <a:solidFill>
                <a:schemeClr val="bg1"/>
              </a:solidFill>
              <a:latin typeface="Arial" panose="020B0604020202020204" pitchFamily="34" charset="0"/>
              <a:cs typeface="Arial" panose="020B0604020202020204" pitchFamily="34" charset="0"/>
            </a:rPr>
            <a:t>Resultado Controladora</a:t>
          </a:r>
        </a:p>
      </xdr:txBody>
    </xdr:sp>
    <xdr:clientData/>
  </xdr:twoCellAnchor>
  <xdr:twoCellAnchor editAs="absolute">
    <xdr:from>
      <xdr:col>1</xdr:col>
      <xdr:colOff>66675</xdr:colOff>
      <xdr:row>0</xdr:row>
      <xdr:rowOff>128059</xdr:rowOff>
    </xdr:from>
    <xdr:to>
      <xdr:col>1</xdr:col>
      <xdr:colOff>902645</xdr:colOff>
      <xdr:row>0</xdr:row>
      <xdr:rowOff>584070</xdr:rowOff>
    </xdr:to>
    <xdr:pic>
      <xdr:nvPicPr>
        <xdr:cNvPr id="7" name="Imagem 6">
          <a:extLst>
            <a:ext uri="{FF2B5EF4-FFF2-40B4-BE49-F238E27FC236}">
              <a16:creationId xmlns:a16="http://schemas.microsoft.com/office/drawing/2014/main" id="{B52912D5-FD10-4011-8513-26BB64B71E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128059"/>
          <a:ext cx="835970" cy="456011"/>
        </a:xfrm>
        <a:prstGeom prst="rect">
          <a:avLst/>
        </a:prstGeom>
      </xdr:spPr>
    </xdr:pic>
    <xdr:clientData/>
  </xdr:twoCellAnchor>
  <xdr:twoCellAnchor editAs="absolute">
    <xdr:from>
      <xdr:col>14</xdr:col>
      <xdr:colOff>92946</xdr:colOff>
      <xdr:row>0</xdr:row>
      <xdr:rowOff>77258</xdr:rowOff>
    </xdr:from>
    <xdr:to>
      <xdr:col>15</xdr:col>
      <xdr:colOff>9869</xdr:colOff>
      <xdr:row>1</xdr:row>
      <xdr:rowOff>1620</xdr:rowOff>
    </xdr:to>
    <xdr:grpSp>
      <xdr:nvGrpSpPr>
        <xdr:cNvPr id="8" name="Grupo 14">
          <a:hlinkClick xmlns:r="http://schemas.openxmlformats.org/officeDocument/2006/relationships" r:id="rId2"/>
          <a:extLst>
            <a:ext uri="{FF2B5EF4-FFF2-40B4-BE49-F238E27FC236}">
              <a16:creationId xmlns:a16="http://schemas.microsoft.com/office/drawing/2014/main" id="{1A25BDAE-8EF3-4DCE-916B-157985A38EAD}"/>
            </a:ext>
          </a:extLst>
        </xdr:cNvPr>
        <xdr:cNvGrpSpPr>
          <a:grpSpLocks/>
        </xdr:cNvGrpSpPr>
      </xdr:nvGrpSpPr>
      <xdr:grpSpPr bwMode="auto">
        <a:xfrm>
          <a:off x="13173946" y="77258"/>
          <a:ext cx="585790" cy="567829"/>
          <a:chOff x="11605780" y="215217"/>
          <a:chExt cx="467591" cy="469878"/>
        </a:xfrm>
      </xdr:grpSpPr>
      <xdr:pic>
        <xdr:nvPicPr>
          <xdr:cNvPr id="9" name="Imagem 2">
            <a:hlinkClick xmlns:r="http://schemas.openxmlformats.org/officeDocument/2006/relationships" r:id="rId2"/>
            <a:extLst>
              <a:ext uri="{FF2B5EF4-FFF2-40B4-BE49-F238E27FC236}">
                <a16:creationId xmlns:a16="http://schemas.microsoft.com/office/drawing/2014/main" id="{1284791F-A52B-4635-833D-DAC9873397D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aixaDeTexto 9">
            <a:extLst>
              <a:ext uri="{FF2B5EF4-FFF2-40B4-BE49-F238E27FC236}">
                <a16:creationId xmlns:a16="http://schemas.microsoft.com/office/drawing/2014/main" id="{7A43B384-E089-4DFD-86EE-2456C8589802}"/>
              </a:ext>
            </a:extLst>
          </xdr:cNvPr>
          <xdr:cNvSpPr txBox="1"/>
        </xdr:nvSpPr>
        <xdr:spPr>
          <a:xfrm>
            <a:off x="11605780" y="45456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1067858</xdr:colOff>
      <xdr:row>0</xdr:row>
      <xdr:rowOff>110068</xdr:rowOff>
    </xdr:from>
    <xdr:to>
      <xdr:col>16</xdr:col>
      <xdr:colOff>510116</xdr:colOff>
      <xdr:row>0</xdr:row>
      <xdr:rowOff>499534</xdr:rowOff>
    </xdr:to>
    <xdr:sp macro="" textlink="">
      <xdr:nvSpPr>
        <xdr:cNvPr id="6" name="CaixaDeTexto 5">
          <a:extLst>
            <a:ext uri="{FF2B5EF4-FFF2-40B4-BE49-F238E27FC236}">
              <a16:creationId xmlns:a16="http://schemas.microsoft.com/office/drawing/2014/main" id="{BB02234F-722A-4709-BB37-D63102E4EF75}"/>
            </a:ext>
          </a:extLst>
        </xdr:cNvPr>
        <xdr:cNvSpPr txBox="1"/>
      </xdr:nvSpPr>
      <xdr:spPr>
        <a:xfrm>
          <a:off x="1169458" y="110068"/>
          <a:ext cx="8078258" cy="389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2000" b="1">
              <a:solidFill>
                <a:schemeClr val="bg1"/>
              </a:solidFill>
              <a:latin typeface="Arial" panose="020B0604020202020204" pitchFamily="34" charset="0"/>
              <a:cs typeface="Arial" panose="020B0604020202020204" pitchFamily="34" charset="0"/>
            </a:rPr>
            <a:t>Balanço Patrimonial</a:t>
          </a:r>
        </a:p>
      </xdr:txBody>
    </xdr:sp>
    <xdr:clientData/>
  </xdr:twoCellAnchor>
  <xdr:twoCellAnchor editAs="absolute">
    <xdr:from>
      <xdr:col>1</xdr:col>
      <xdr:colOff>16933</xdr:colOff>
      <xdr:row>0</xdr:row>
      <xdr:rowOff>127001</xdr:rowOff>
    </xdr:from>
    <xdr:to>
      <xdr:col>1</xdr:col>
      <xdr:colOff>852903</xdr:colOff>
      <xdr:row>0</xdr:row>
      <xdr:rowOff>583012</xdr:rowOff>
    </xdr:to>
    <xdr:pic>
      <xdr:nvPicPr>
        <xdr:cNvPr id="7" name="Imagem 6">
          <a:extLst>
            <a:ext uri="{FF2B5EF4-FFF2-40B4-BE49-F238E27FC236}">
              <a16:creationId xmlns:a16="http://schemas.microsoft.com/office/drawing/2014/main" id="{4F6AFA1D-59EF-4ACC-80F0-A752F93896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533" y="127001"/>
          <a:ext cx="835970" cy="456011"/>
        </a:xfrm>
        <a:prstGeom prst="rect">
          <a:avLst/>
        </a:prstGeom>
      </xdr:spPr>
    </xdr:pic>
    <xdr:clientData/>
  </xdr:twoCellAnchor>
  <xdr:twoCellAnchor editAs="absolute">
    <xdr:from>
      <xdr:col>18</xdr:col>
      <xdr:colOff>96493</xdr:colOff>
      <xdr:row>0</xdr:row>
      <xdr:rowOff>84667</xdr:rowOff>
    </xdr:from>
    <xdr:to>
      <xdr:col>19</xdr:col>
      <xdr:colOff>13915</xdr:colOff>
      <xdr:row>1</xdr:row>
      <xdr:rowOff>2056</xdr:rowOff>
    </xdr:to>
    <xdr:grpSp>
      <xdr:nvGrpSpPr>
        <xdr:cNvPr id="8" name="Grupo 14">
          <a:hlinkClick xmlns:r="http://schemas.openxmlformats.org/officeDocument/2006/relationships" r:id="rId2"/>
          <a:extLst>
            <a:ext uri="{FF2B5EF4-FFF2-40B4-BE49-F238E27FC236}">
              <a16:creationId xmlns:a16="http://schemas.microsoft.com/office/drawing/2014/main" id="{B99D8780-C7AB-416E-B1F8-EF3A677443F9}"/>
            </a:ext>
          </a:extLst>
        </xdr:cNvPr>
        <xdr:cNvGrpSpPr>
          <a:grpSpLocks/>
        </xdr:cNvGrpSpPr>
      </xdr:nvGrpSpPr>
      <xdr:grpSpPr bwMode="auto">
        <a:xfrm>
          <a:off x="9680760" y="84667"/>
          <a:ext cx="586288" cy="560856"/>
          <a:chOff x="11605780" y="215217"/>
          <a:chExt cx="467591" cy="469878"/>
        </a:xfrm>
      </xdr:grpSpPr>
      <xdr:pic>
        <xdr:nvPicPr>
          <xdr:cNvPr id="9" name="Imagem 2">
            <a:hlinkClick xmlns:r="http://schemas.openxmlformats.org/officeDocument/2006/relationships" r:id="rId2"/>
            <a:extLst>
              <a:ext uri="{FF2B5EF4-FFF2-40B4-BE49-F238E27FC236}">
                <a16:creationId xmlns:a16="http://schemas.microsoft.com/office/drawing/2014/main" id="{AF41EA0A-B88B-4508-AAAA-C8FEFA39D87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aixaDeTexto 9">
            <a:extLst>
              <a:ext uri="{FF2B5EF4-FFF2-40B4-BE49-F238E27FC236}">
                <a16:creationId xmlns:a16="http://schemas.microsoft.com/office/drawing/2014/main" id="{7BDFE0AB-30E9-4AE4-978E-E65BA62D7A83}"/>
              </a:ext>
            </a:extLst>
          </xdr:cNvPr>
          <xdr:cNvSpPr txBox="1"/>
        </xdr:nvSpPr>
        <xdr:spPr>
          <a:xfrm>
            <a:off x="11605780" y="45456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1042458</xdr:colOff>
      <xdr:row>0</xdr:row>
      <xdr:rowOff>118535</xdr:rowOff>
    </xdr:from>
    <xdr:to>
      <xdr:col>16</xdr:col>
      <xdr:colOff>490692</xdr:colOff>
      <xdr:row>0</xdr:row>
      <xdr:rowOff>508001</xdr:rowOff>
    </xdr:to>
    <xdr:sp macro="" textlink="">
      <xdr:nvSpPr>
        <xdr:cNvPr id="6" name="CaixaDeTexto 5">
          <a:extLst>
            <a:ext uri="{FF2B5EF4-FFF2-40B4-BE49-F238E27FC236}">
              <a16:creationId xmlns:a16="http://schemas.microsoft.com/office/drawing/2014/main" id="{7D581967-D265-4C08-A5DA-227C40A93804}"/>
            </a:ext>
          </a:extLst>
        </xdr:cNvPr>
        <xdr:cNvSpPr txBox="1"/>
      </xdr:nvSpPr>
      <xdr:spPr>
        <a:xfrm>
          <a:off x="1144058" y="118535"/>
          <a:ext cx="8084234" cy="389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2000" b="1">
              <a:solidFill>
                <a:schemeClr val="bg1"/>
              </a:solidFill>
              <a:latin typeface="Arial" panose="020B0604020202020204" pitchFamily="34" charset="0"/>
              <a:cs typeface="Arial" panose="020B0604020202020204" pitchFamily="34" charset="0"/>
            </a:rPr>
            <a:t>Fluxo de Caixa</a:t>
          </a:r>
        </a:p>
      </xdr:txBody>
    </xdr:sp>
    <xdr:clientData/>
  </xdr:twoCellAnchor>
  <xdr:twoCellAnchor editAs="absolute">
    <xdr:from>
      <xdr:col>0</xdr:col>
      <xdr:colOff>93133</xdr:colOff>
      <xdr:row>0</xdr:row>
      <xdr:rowOff>135468</xdr:rowOff>
    </xdr:from>
    <xdr:to>
      <xdr:col>1</xdr:col>
      <xdr:colOff>827503</xdr:colOff>
      <xdr:row>0</xdr:row>
      <xdr:rowOff>591479</xdr:rowOff>
    </xdr:to>
    <xdr:pic>
      <xdr:nvPicPr>
        <xdr:cNvPr id="7" name="Imagem 6">
          <a:extLst>
            <a:ext uri="{FF2B5EF4-FFF2-40B4-BE49-F238E27FC236}">
              <a16:creationId xmlns:a16="http://schemas.microsoft.com/office/drawing/2014/main" id="{864B372D-9BFC-48A2-AAF2-4895692223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33" y="135468"/>
          <a:ext cx="835970" cy="456011"/>
        </a:xfrm>
        <a:prstGeom prst="rect">
          <a:avLst/>
        </a:prstGeom>
      </xdr:spPr>
    </xdr:pic>
    <xdr:clientData/>
  </xdr:twoCellAnchor>
  <xdr:twoCellAnchor editAs="absolute">
    <xdr:from>
      <xdr:col>18</xdr:col>
      <xdr:colOff>98983</xdr:colOff>
      <xdr:row>0</xdr:row>
      <xdr:rowOff>93134</xdr:rowOff>
    </xdr:from>
    <xdr:to>
      <xdr:col>19</xdr:col>
      <xdr:colOff>19891</xdr:colOff>
      <xdr:row>1</xdr:row>
      <xdr:rowOff>3550</xdr:rowOff>
    </xdr:to>
    <xdr:grpSp>
      <xdr:nvGrpSpPr>
        <xdr:cNvPr id="8" name="Grupo 14">
          <a:hlinkClick xmlns:r="http://schemas.openxmlformats.org/officeDocument/2006/relationships" r:id="rId2"/>
          <a:extLst>
            <a:ext uri="{FF2B5EF4-FFF2-40B4-BE49-F238E27FC236}">
              <a16:creationId xmlns:a16="http://schemas.microsoft.com/office/drawing/2014/main" id="{EF5BEA3D-DBAB-4674-9FF5-5588FD1BEE10}"/>
            </a:ext>
          </a:extLst>
        </xdr:cNvPr>
        <xdr:cNvGrpSpPr>
          <a:grpSpLocks/>
        </xdr:cNvGrpSpPr>
      </xdr:nvGrpSpPr>
      <xdr:grpSpPr bwMode="auto">
        <a:xfrm>
          <a:off x="9666316" y="93134"/>
          <a:ext cx="589775" cy="553883"/>
          <a:chOff x="11605780" y="215217"/>
          <a:chExt cx="467591" cy="469878"/>
        </a:xfrm>
      </xdr:grpSpPr>
      <xdr:pic>
        <xdr:nvPicPr>
          <xdr:cNvPr id="9" name="Imagem 2">
            <a:hlinkClick xmlns:r="http://schemas.openxmlformats.org/officeDocument/2006/relationships" r:id="rId2"/>
            <a:extLst>
              <a:ext uri="{FF2B5EF4-FFF2-40B4-BE49-F238E27FC236}">
                <a16:creationId xmlns:a16="http://schemas.microsoft.com/office/drawing/2014/main" id="{A7A55BC3-0E32-44F0-B4EF-5F0E5B81802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aixaDeTexto 9">
            <a:extLst>
              <a:ext uri="{FF2B5EF4-FFF2-40B4-BE49-F238E27FC236}">
                <a16:creationId xmlns:a16="http://schemas.microsoft.com/office/drawing/2014/main" id="{93F20E87-7F0B-4AD7-BF52-85520B1B7D53}"/>
              </a:ext>
            </a:extLst>
          </xdr:cNvPr>
          <xdr:cNvSpPr txBox="1"/>
        </xdr:nvSpPr>
        <xdr:spPr>
          <a:xfrm>
            <a:off x="11605780" y="45456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erver25\geaut$\Documents%20and%20Settings\seg05617\Meus%20documentos\Vera%20Cruz\Run%20On%20Vera%20Cruz\banco_de_dados_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otbrasil\fileserver\MAPFRE\teste_con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ados\Meus%20documentos\Excel-xt\D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iais"/>
      <sheetName val="Fil_Graf"/>
      <sheetName val="Fil_Crit"/>
      <sheetName val="PP_Liberados"/>
      <sheetName val="PP_N_Liberados"/>
      <sheetName val="PT_Indenizados"/>
      <sheetName val="feriados"/>
      <sheetName val="PT_N_Indenizados"/>
    </sheetNames>
    <sheetDataSet>
      <sheetData sheetId="0"/>
      <sheetData sheetId="1"/>
      <sheetData sheetId="2"/>
      <sheetData sheetId="3"/>
      <sheetData sheetId="4" refreshError="1"/>
      <sheetData sheetId="5"/>
      <sheetData sheetId="6">
        <row r="1">
          <cell r="A1">
            <v>37987</v>
          </cell>
        </row>
        <row r="2">
          <cell r="A2">
            <v>38040</v>
          </cell>
        </row>
        <row r="3">
          <cell r="A3">
            <v>38041</v>
          </cell>
        </row>
        <row r="4">
          <cell r="A4">
            <v>38086</v>
          </cell>
        </row>
        <row r="5">
          <cell r="A5">
            <v>38098</v>
          </cell>
        </row>
        <row r="6">
          <cell r="A6">
            <v>38148</v>
          </cell>
        </row>
        <row r="7">
          <cell r="A7">
            <v>38237</v>
          </cell>
        </row>
        <row r="8">
          <cell r="A8">
            <v>38272</v>
          </cell>
        </row>
        <row r="9">
          <cell r="A9">
            <v>38293</v>
          </cell>
        </row>
        <row r="10">
          <cell r="A10">
            <v>38306</v>
          </cell>
        </row>
        <row r="11">
          <cell r="A11">
            <v>38390</v>
          </cell>
        </row>
        <row r="12">
          <cell r="A12">
            <v>38391</v>
          </cell>
        </row>
        <row r="13">
          <cell r="A13">
            <v>38436</v>
          </cell>
        </row>
        <row r="14">
          <cell r="A14">
            <v>38463</v>
          </cell>
        </row>
        <row r="15">
          <cell r="A15">
            <v>38498</v>
          </cell>
        </row>
        <row r="16">
          <cell r="A16">
            <v>38602</v>
          </cell>
        </row>
        <row r="17">
          <cell r="A17">
            <v>38637</v>
          </cell>
        </row>
        <row r="18">
          <cell r="A18">
            <v>38658</v>
          </cell>
        </row>
        <row r="19">
          <cell r="A19">
            <v>38671</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Principal"/>
      <sheetName val="Fil_BSB"/>
      <sheetName val="Fil_SP"/>
      <sheetName val="Fil_Graf"/>
      <sheetName val="Fil_Crit"/>
      <sheetName val="Plan4"/>
      <sheetName val="Julho"/>
    </sheetNames>
    <sheetDataSet>
      <sheetData sheetId="0" refreshError="1"/>
      <sheetData sheetId="1" refreshError="1"/>
      <sheetData sheetId="2" refreshError="1"/>
      <sheetData sheetId="3" refreshError="1"/>
      <sheetData sheetId="4" refreshError="1"/>
      <sheetData sheetId="5">
        <row r="1">
          <cell r="A1" t="str">
            <v>Empresa</v>
          </cell>
        </row>
        <row r="2">
          <cell r="A2">
            <v>21</v>
          </cell>
        </row>
        <row r="3">
          <cell r="A3">
            <v>21</v>
          </cell>
        </row>
        <row r="4">
          <cell r="A4">
            <v>21</v>
          </cell>
        </row>
        <row r="5">
          <cell r="A5">
            <v>21</v>
          </cell>
        </row>
        <row r="6">
          <cell r="A6">
            <v>21</v>
          </cell>
        </row>
        <row r="7">
          <cell r="A7">
            <v>21</v>
          </cell>
        </row>
        <row r="8">
          <cell r="A8">
            <v>21</v>
          </cell>
        </row>
        <row r="9">
          <cell r="A9">
            <v>21</v>
          </cell>
        </row>
        <row r="10">
          <cell r="A10">
            <v>21</v>
          </cell>
        </row>
        <row r="11">
          <cell r="A11">
            <v>21</v>
          </cell>
        </row>
        <row r="12">
          <cell r="A12">
            <v>21</v>
          </cell>
        </row>
        <row r="13">
          <cell r="A13">
            <v>21</v>
          </cell>
        </row>
        <row r="14">
          <cell r="A14">
            <v>21</v>
          </cell>
        </row>
        <row r="15">
          <cell r="A15">
            <v>21</v>
          </cell>
        </row>
        <row r="16">
          <cell r="A16">
            <v>21</v>
          </cell>
        </row>
        <row r="17">
          <cell r="A17">
            <v>21</v>
          </cell>
        </row>
        <row r="18">
          <cell r="A18">
            <v>21</v>
          </cell>
        </row>
        <row r="19">
          <cell r="A19">
            <v>21</v>
          </cell>
        </row>
        <row r="20">
          <cell r="A20">
            <v>21</v>
          </cell>
        </row>
        <row r="21">
          <cell r="A21">
            <v>21</v>
          </cell>
        </row>
        <row r="22">
          <cell r="A22">
            <v>21</v>
          </cell>
        </row>
        <row r="23">
          <cell r="A23">
            <v>21</v>
          </cell>
        </row>
        <row r="24">
          <cell r="A24">
            <v>21</v>
          </cell>
        </row>
        <row r="25">
          <cell r="A25">
            <v>21</v>
          </cell>
        </row>
        <row r="26">
          <cell r="A26">
            <v>21</v>
          </cell>
        </row>
        <row r="27">
          <cell r="A27">
            <v>21</v>
          </cell>
        </row>
        <row r="28">
          <cell r="A28">
            <v>21</v>
          </cell>
        </row>
        <row r="29">
          <cell r="A29">
            <v>21</v>
          </cell>
        </row>
        <row r="30">
          <cell r="A30">
            <v>21</v>
          </cell>
        </row>
        <row r="31">
          <cell r="A31">
            <v>21</v>
          </cell>
        </row>
        <row r="32">
          <cell r="A32">
            <v>21</v>
          </cell>
        </row>
        <row r="33">
          <cell r="A33">
            <v>21</v>
          </cell>
        </row>
        <row r="34">
          <cell r="A34">
            <v>21</v>
          </cell>
        </row>
        <row r="35">
          <cell r="A35">
            <v>21</v>
          </cell>
        </row>
        <row r="36">
          <cell r="A36">
            <v>21</v>
          </cell>
        </row>
        <row r="37">
          <cell r="A37">
            <v>21</v>
          </cell>
        </row>
        <row r="38">
          <cell r="A38">
            <v>21</v>
          </cell>
        </row>
        <row r="39">
          <cell r="A39">
            <v>21</v>
          </cell>
        </row>
        <row r="40">
          <cell r="A40">
            <v>21</v>
          </cell>
        </row>
        <row r="41">
          <cell r="A41">
            <v>21</v>
          </cell>
        </row>
        <row r="42">
          <cell r="A42">
            <v>21</v>
          </cell>
        </row>
        <row r="43">
          <cell r="A43">
            <v>21</v>
          </cell>
        </row>
        <row r="44">
          <cell r="A44">
            <v>21</v>
          </cell>
        </row>
        <row r="45">
          <cell r="A45">
            <v>21</v>
          </cell>
        </row>
        <row r="46">
          <cell r="A46">
            <v>21</v>
          </cell>
        </row>
        <row r="47">
          <cell r="A47">
            <v>21</v>
          </cell>
        </row>
        <row r="48">
          <cell r="A48">
            <v>21</v>
          </cell>
        </row>
        <row r="49">
          <cell r="A49">
            <v>21</v>
          </cell>
        </row>
        <row r="50">
          <cell r="A50">
            <v>21</v>
          </cell>
        </row>
        <row r="51">
          <cell r="A51">
            <v>21</v>
          </cell>
        </row>
        <row r="52">
          <cell r="A52">
            <v>21</v>
          </cell>
        </row>
        <row r="53">
          <cell r="A53">
            <v>21</v>
          </cell>
        </row>
        <row r="54">
          <cell r="A54">
            <v>21</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RE"/>
    </sheetNames>
    <sheetDataSet>
      <sheetData sheetId="0">
        <row r="1">
          <cell r="A1">
            <v>-1805975552</v>
          </cell>
        </row>
      </sheetData>
      <sheetData sheetId="1">
        <row r="11">
          <cell r="H11">
            <v>2571135.87</v>
          </cell>
        </row>
        <row r="21">
          <cell r="H21">
            <v>2516227.4700000002</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03FB0-1CFC-4EE3-912B-F3D7DCF8A1DC}">
  <dimension ref="A1"/>
  <sheetViews>
    <sheetView showGridLines="0" showRowColHeaders="0" tabSelected="1" workbookViewId="0"/>
  </sheetViews>
  <sheetFormatPr defaultRowHeight="14.4" x14ac:dyDescent="0.3"/>
  <sheetData/>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E5FB8-B810-4B57-A4F9-B5287D59CAD4}">
  <dimension ref="B3:U27"/>
  <sheetViews>
    <sheetView showGridLines="0" showRowColHeaders="0" workbookViewId="0"/>
  </sheetViews>
  <sheetFormatPr defaultRowHeight="14.4" x14ac:dyDescent="0.3"/>
  <cols>
    <col min="1" max="1" width="4.33203125" customWidth="1"/>
  </cols>
  <sheetData>
    <row r="3" spans="2:21" ht="15" customHeight="1" x14ac:dyDescent="0.3">
      <c r="B3" s="222" t="s">
        <v>417</v>
      </c>
      <c r="C3" s="222"/>
      <c r="D3" s="222"/>
      <c r="E3" s="222"/>
      <c r="F3" s="222"/>
      <c r="G3" s="222"/>
      <c r="H3" s="222"/>
      <c r="I3" s="222"/>
      <c r="J3" s="222"/>
      <c r="K3" s="222"/>
      <c r="L3" s="222"/>
      <c r="M3" s="222"/>
      <c r="N3" s="222"/>
      <c r="O3" s="222"/>
      <c r="P3" s="222"/>
      <c r="Q3" s="222"/>
      <c r="R3" s="222"/>
      <c r="S3" s="222"/>
      <c r="T3" s="222"/>
      <c r="U3" s="222"/>
    </row>
    <row r="4" spans="2:21" x14ac:dyDescent="0.3">
      <c r="B4" s="222"/>
      <c r="C4" s="222"/>
      <c r="D4" s="222"/>
      <c r="E4" s="222"/>
      <c r="F4" s="222"/>
      <c r="G4" s="222"/>
      <c r="H4" s="222"/>
      <c r="I4" s="222"/>
      <c r="J4" s="222"/>
      <c r="K4" s="222"/>
      <c r="L4" s="222"/>
      <c r="M4" s="222"/>
      <c r="N4" s="222"/>
      <c r="O4" s="222"/>
      <c r="P4" s="222"/>
      <c r="Q4" s="222"/>
      <c r="R4" s="222"/>
      <c r="S4" s="222"/>
      <c r="T4" s="222"/>
      <c r="U4" s="222"/>
    </row>
    <row r="5" spans="2:21" x14ac:dyDescent="0.3">
      <c r="B5" s="222"/>
      <c r="C5" s="222"/>
      <c r="D5" s="222"/>
      <c r="E5" s="222"/>
      <c r="F5" s="222"/>
      <c r="G5" s="222"/>
      <c r="H5" s="222"/>
      <c r="I5" s="222"/>
      <c r="J5" s="222"/>
      <c r="K5" s="222"/>
      <c r="L5" s="222"/>
      <c r="M5" s="222"/>
      <c r="N5" s="222"/>
      <c r="O5" s="222"/>
      <c r="P5" s="222"/>
      <c r="Q5" s="222"/>
      <c r="R5" s="222"/>
      <c r="S5" s="222"/>
      <c r="T5" s="222"/>
      <c r="U5" s="222"/>
    </row>
    <row r="6" spans="2:21" x14ac:dyDescent="0.3">
      <c r="B6" s="222"/>
      <c r="C6" s="222"/>
      <c r="D6" s="222"/>
      <c r="E6" s="222"/>
      <c r="F6" s="222"/>
      <c r="G6" s="222"/>
      <c r="H6" s="222"/>
      <c r="I6" s="222"/>
      <c r="J6" s="222"/>
      <c r="K6" s="222"/>
      <c r="L6" s="222"/>
      <c r="M6" s="222"/>
      <c r="N6" s="222"/>
      <c r="O6" s="222"/>
      <c r="P6" s="222"/>
      <c r="Q6" s="222"/>
      <c r="R6" s="222"/>
      <c r="S6" s="222"/>
      <c r="T6" s="222"/>
      <c r="U6" s="222"/>
    </row>
    <row r="7" spans="2:21" x14ac:dyDescent="0.3">
      <c r="B7" s="222"/>
      <c r="C7" s="222"/>
      <c r="D7" s="222"/>
      <c r="E7" s="222"/>
      <c r="F7" s="222"/>
      <c r="G7" s="222"/>
      <c r="H7" s="222"/>
      <c r="I7" s="222"/>
      <c r="J7" s="222"/>
      <c r="K7" s="222"/>
      <c r="L7" s="222"/>
      <c r="M7" s="222"/>
      <c r="N7" s="222"/>
      <c r="O7" s="222"/>
      <c r="P7" s="222"/>
      <c r="Q7" s="222"/>
      <c r="R7" s="222"/>
      <c r="S7" s="222"/>
      <c r="T7" s="222"/>
      <c r="U7" s="222"/>
    </row>
    <row r="8" spans="2:21" x14ac:dyDescent="0.3">
      <c r="B8" s="222"/>
      <c r="C8" s="222"/>
      <c r="D8" s="222"/>
      <c r="E8" s="222"/>
      <c r="F8" s="222"/>
      <c r="G8" s="222"/>
      <c r="H8" s="222"/>
      <c r="I8" s="222"/>
      <c r="J8" s="222"/>
      <c r="K8" s="222"/>
      <c r="L8" s="222"/>
      <c r="M8" s="222"/>
      <c r="N8" s="222"/>
      <c r="O8" s="222"/>
      <c r="P8" s="222"/>
      <c r="Q8" s="222"/>
      <c r="R8" s="222"/>
      <c r="S8" s="222"/>
      <c r="T8" s="222"/>
      <c r="U8" s="222"/>
    </row>
    <row r="9" spans="2:21" x14ac:dyDescent="0.3">
      <c r="B9" s="222"/>
      <c r="C9" s="222"/>
      <c r="D9" s="222"/>
      <c r="E9" s="222"/>
      <c r="F9" s="222"/>
      <c r="G9" s="222"/>
      <c r="H9" s="222"/>
      <c r="I9" s="222"/>
      <c r="J9" s="222"/>
      <c r="K9" s="222"/>
      <c r="L9" s="222"/>
      <c r="M9" s="222"/>
      <c r="N9" s="222"/>
      <c r="O9" s="222"/>
      <c r="P9" s="222"/>
      <c r="Q9" s="222"/>
      <c r="R9" s="222"/>
      <c r="S9" s="222"/>
      <c r="T9" s="222"/>
      <c r="U9" s="222"/>
    </row>
    <row r="10" spans="2:21" x14ac:dyDescent="0.3">
      <c r="B10" s="222"/>
      <c r="C10" s="222"/>
      <c r="D10" s="222"/>
      <c r="E10" s="222"/>
      <c r="F10" s="222"/>
      <c r="G10" s="222"/>
      <c r="H10" s="222"/>
      <c r="I10" s="222"/>
      <c r="J10" s="222"/>
      <c r="K10" s="222"/>
      <c r="L10" s="222"/>
      <c r="M10" s="222"/>
      <c r="N10" s="222"/>
      <c r="O10" s="222"/>
      <c r="P10" s="222"/>
      <c r="Q10" s="222"/>
      <c r="R10" s="222"/>
      <c r="S10" s="222"/>
      <c r="T10" s="222"/>
      <c r="U10" s="222"/>
    </row>
    <row r="11" spans="2:21" x14ac:dyDescent="0.3">
      <c r="B11" s="222"/>
      <c r="C11" s="222"/>
      <c r="D11" s="222"/>
      <c r="E11" s="222"/>
      <c r="F11" s="222"/>
      <c r="G11" s="222"/>
      <c r="H11" s="222"/>
      <c r="I11" s="222"/>
      <c r="J11" s="222"/>
      <c r="K11" s="222"/>
      <c r="L11" s="222"/>
      <c r="M11" s="222"/>
      <c r="N11" s="222"/>
      <c r="O11" s="222"/>
      <c r="P11" s="222"/>
      <c r="Q11" s="222"/>
      <c r="R11" s="222"/>
      <c r="S11" s="222"/>
      <c r="T11" s="222"/>
      <c r="U11" s="222"/>
    </row>
    <row r="12" spans="2:21" x14ac:dyDescent="0.3">
      <c r="B12" s="222"/>
      <c r="C12" s="222"/>
      <c r="D12" s="222"/>
      <c r="E12" s="222"/>
      <c r="F12" s="222"/>
      <c r="G12" s="222"/>
      <c r="H12" s="222"/>
      <c r="I12" s="222"/>
      <c r="J12" s="222"/>
      <c r="K12" s="222"/>
      <c r="L12" s="222"/>
      <c r="M12" s="222"/>
      <c r="N12" s="222"/>
      <c r="O12" s="222"/>
      <c r="P12" s="222"/>
      <c r="Q12" s="222"/>
      <c r="R12" s="222"/>
      <c r="S12" s="222"/>
      <c r="T12" s="222"/>
      <c r="U12" s="222"/>
    </row>
    <row r="13" spans="2:21" x14ac:dyDescent="0.3">
      <c r="B13" s="222"/>
      <c r="C13" s="222"/>
      <c r="D13" s="222"/>
      <c r="E13" s="222"/>
      <c r="F13" s="222"/>
      <c r="G13" s="222"/>
      <c r="H13" s="222"/>
      <c r="I13" s="222"/>
      <c r="J13" s="222"/>
      <c r="K13" s="222"/>
      <c r="L13" s="222"/>
      <c r="M13" s="222"/>
      <c r="N13" s="222"/>
      <c r="O13" s="222"/>
      <c r="P13" s="222"/>
      <c r="Q13" s="222"/>
      <c r="R13" s="222"/>
      <c r="S13" s="222"/>
      <c r="T13" s="222"/>
      <c r="U13" s="222"/>
    </row>
    <row r="14" spans="2:21" x14ac:dyDescent="0.3">
      <c r="B14" s="222"/>
      <c r="C14" s="222"/>
      <c r="D14" s="222"/>
      <c r="E14" s="222"/>
      <c r="F14" s="222"/>
      <c r="G14" s="222"/>
      <c r="H14" s="222"/>
      <c r="I14" s="222"/>
      <c r="J14" s="222"/>
      <c r="K14" s="222"/>
      <c r="L14" s="222"/>
      <c r="M14" s="222"/>
      <c r="N14" s="222"/>
      <c r="O14" s="222"/>
      <c r="P14" s="222"/>
      <c r="Q14" s="222"/>
      <c r="R14" s="222"/>
      <c r="S14" s="222"/>
      <c r="T14" s="222"/>
      <c r="U14" s="222"/>
    </row>
    <row r="15" spans="2:21" x14ac:dyDescent="0.3">
      <c r="B15" s="222"/>
      <c r="C15" s="222"/>
      <c r="D15" s="222"/>
      <c r="E15" s="222"/>
      <c r="F15" s="222"/>
      <c r="G15" s="222"/>
      <c r="H15" s="222"/>
      <c r="I15" s="222"/>
      <c r="J15" s="222"/>
      <c r="K15" s="222"/>
      <c r="L15" s="222"/>
      <c r="M15" s="222"/>
      <c r="N15" s="222"/>
      <c r="O15" s="222"/>
      <c r="P15" s="222"/>
      <c r="Q15" s="222"/>
      <c r="R15" s="222"/>
      <c r="S15" s="222"/>
      <c r="T15" s="222"/>
      <c r="U15" s="222"/>
    </row>
    <row r="16" spans="2:21" x14ac:dyDescent="0.3">
      <c r="B16" s="222"/>
      <c r="C16" s="222"/>
      <c r="D16" s="222"/>
      <c r="E16" s="222"/>
      <c r="F16" s="222"/>
      <c r="G16" s="222"/>
      <c r="H16" s="222"/>
      <c r="I16" s="222"/>
      <c r="J16" s="222"/>
      <c r="K16" s="222"/>
      <c r="L16" s="222"/>
      <c r="M16" s="222"/>
      <c r="N16" s="222"/>
      <c r="O16" s="222"/>
      <c r="P16" s="222"/>
      <c r="Q16" s="222"/>
      <c r="R16" s="222"/>
      <c r="S16" s="222"/>
      <c r="T16" s="222"/>
      <c r="U16" s="222"/>
    </row>
    <row r="17" spans="2:21" x14ac:dyDescent="0.3">
      <c r="B17" s="222"/>
      <c r="C17" s="222"/>
      <c r="D17" s="222"/>
      <c r="E17" s="222"/>
      <c r="F17" s="222"/>
      <c r="G17" s="222"/>
      <c r="H17" s="222"/>
      <c r="I17" s="222"/>
      <c r="J17" s="222"/>
      <c r="K17" s="222"/>
      <c r="L17" s="222"/>
      <c r="M17" s="222"/>
      <c r="N17" s="222"/>
      <c r="O17" s="222"/>
      <c r="P17" s="222"/>
      <c r="Q17" s="222"/>
      <c r="R17" s="222"/>
      <c r="S17" s="222"/>
      <c r="T17" s="222"/>
      <c r="U17" s="222"/>
    </row>
    <row r="18" spans="2:21" x14ac:dyDescent="0.3">
      <c r="B18" s="222"/>
      <c r="C18" s="222"/>
      <c r="D18" s="222"/>
      <c r="E18" s="222"/>
      <c r="F18" s="222"/>
      <c r="G18" s="222"/>
      <c r="H18" s="222"/>
      <c r="I18" s="222"/>
      <c r="J18" s="222"/>
      <c r="K18" s="222"/>
      <c r="L18" s="222"/>
      <c r="M18" s="222"/>
      <c r="N18" s="222"/>
      <c r="O18" s="222"/>
      <c r="P18" s="222"/>
      <c r="Q18" s="222"/>
      <c r="R18" s="222"/>
      <c r="S18" s="222"/>
      <c r="T18" s="222"/>
      <c r="U18" s="222"/>
    </row>
    <row r="19" spans="2:21" x14ac:dyDescent="0.3">
      <c r="B19" s="222"/>
      <c r="C19" s="222"/>
      <c r="D19" s="222"/>
      <c r="E19" s="222"/>
      <c r="F19" s="222"/>
      <c r="G19" s="222"/>
      <c r="H19" s="222"/>
      <c r="I19" s="222"/>
      <c r="J19" s="222"/>
      <c r="K19" s="222"/>
      <c r="L19" s="222"/>
      <c r="M19" s="222"/>
      <c r="N19" s="222"/>
      <c r="O19" s="222"/>
      <c r="P19" s="222"/>
      <c r="Q19" s="222"/>
      <c r="R19" s="222"/>
      <c r="S19" s="222"/>
      <c r="T19" s="222"/>
      <c r="U19" s="222"/>
    </row>
    <row r="20" spans="2:21" x14ac:dyDescent="0.3">
      <c r="B20" s="222"/>
      <c r="C20" s="222"/>
      <c r="D20" s="222"/>
      <c r="E20" s="222"/>
      <c r="F20" s="222"/>
      <c r="G20" s="222"/>
      <c r="H20" s="222"/>
      <c r="I20" s="222"/>
      <c r="J20" s="222"/>
      <c r="K20" s="222"/>
      <c r="L20" s="222"/>
      <c r="M20" s="222"/>
      <c r="N20" s="222"/>
      <c r="O20" s="222"/>
      <c r="P20" s="222"/>
      <c r="Q20" s="222"/>
      <c r="R20" s="222"/>
      <c r="S20" s="222"/>
      <c r="T20" s="222"/>
      <c r="U20" s="222"/>
    </row>
    <row r="21" spans="2:21" x14ac:dyDescent="0.3">
      <c r="B21" s="222"/>
      <c r="C21" s="222"/>
      <c r="D21" s="222"/>
      <c r="E21" s="222"/>
      <c r="F21" s="222"/>
      <c r="G21" s="222"/>
      <c r="H21" s="222"/>
      <c r="I21" s="222"/>
      <c r="J21" s="222"/>
      <c r="K21" s="222"/>
      <c r="L21" s="222"/>
      <c r="M21" s="222"/>
      <c r="N21" s="222"/>
      <c r="O21" s="222"/>
      <c r="P21" s="222"/>
      <c r="Q21" s="222"/>
      <c r="R21" s="222"/>
      <c r="S21" s="222"/>
      <c r="T21" s="222"/>
      <c r="U21" s="222"/>
    </row>
    <row r="22" spans="2:21" x14ac:dyDescent="0.3">
      <c r="B22" s="222"/>
      <c r="C22" s="222"/>
      <c r="D22" s="222"/>
      <c r="E22" s="222"/>
      <c r="F22" s="222"/>
      <c r="G22" s="222"/>
      <c r="H22" s="222"/>
      <c r="I22" s="222"/>
      <c r="J22" s="222"/>
      <c r="K22" s="222"/>
      <c r="L22" s="222"/>
      <c r="M22" s="222"/>
      <c r="N22" s="222"/>
      <c r="O22" s="222"/>
      <c r="P22" s="222"/>
      <c r="Q22" s="222"/>
      <c r="R22" s="222"/>
      <c r="S22" s="222"/>
      <c r="T22" s="222"/>
      <c r="U22" s="222"/>
    </row>
    <row r="23" spans="2:21" x14ac:dyDescent="0.3">
      <c r="B23" s="222"/>
      <c r="C23" s="222"/>
      <c r="D23" s="222"/>
      <c r="E23" s="222"/>
      <c r="F23" s="222"/>
      <c r="G23" s="222"/>
      <c r="H23" s="222"/>
      <c r="I23" s="222"/>
      <c r="J23" s="222"/>
      <c r="K23" s="222"/>
      <c r="L23" s="222"/>
      <c r="M23" s="222"/>
      <c r="N23" s="222"/>
      <c r="O23" s="222"/>
      <c r="P23" s="222"/>
      <c r="Q23" s="222"/>
      <c r="R23" s="222"/>
      <c r="S23" s="222"/>
      <c r="T23" s="222"/>
      <c r="U23" s="222"/>
    </row>
    <row r="24" spans="2:21" x14ac:dyDescent="0.3">
      <c r="B24" s="222"/>
      <c r="C24" s="222"/>
      <c r="D24" s="222"/>
      <c r="E24" s="222"/>
      <c r="F24" s="222"/>
      <c r="G24" s="222"/>
      <c r="H24" s="222"/>
      <c r="I24" s="222"/>
      <c r="J24" s="222"/>
      <c r="K24" s="222"/>
      <c r="L24" s="222"/>
      <c r="M24" s="222"/>
      <c r="N24" s="222"/>
      <c r="O24" s="222"/>
      <c r="P24" s="222"/>
      <c r="Q24" s="222"/>
      <c r="R24" s="222"/>
      <c r="S24" s="222"/>
      <c r="T24" s="222"/>
      <c r="U24" s="222"/>
    </row>
    <row r="25" spans="2:21" x14ac:dyDescent="0.3">
      <c r="B25" s="222"/>
      <c r="C25" s="222"/>
      <c r="D25" s="222"/>
      <c r="E25" s="222"/>
      <c r="F25" s="222"/>
      <c r="G25" s="222"/>
      <c r="H25" s="222"/>
      <c r="I25" s="222"/>
      <c r="J25" s="222"/>
      <c r="K25" s="222"/>
      <c r="L25" s="222"/>
      <c r="M25" s="222"/>
      <c r="N25" s="222"/>
      <c r="O25" s="222"/>
      <c r="P25" s="222"/>
      <c r="Q25" s="222"/>
      <c r="R25" s="222"/>
      <c r="S25" s="222"/>
      <c r="T25" s="222"/>
      <c r="U25" s="222"/>
    </row>
    <row r="26" spans="2:21" x14ac:dyDescent="0.3">
      <c r="B26" s="222"/>
      <c r="C26" s="222"/>
      <c r="D26" s="222"/>
      <c r="E26" s="222"/>
      <c r="F26" s="222"/>
      <c r="G26" s="222"/>
      <c r="H26" s="222"/>
      <c r="I26" s="222"/>
      <c r="J26" s="222"/>
      <c r="K26" s="222"/>
      <c r="L26" s="222"/>
      <c r="M26" s="222"/>
      <c r="N26" s="222"/>
      <c r="O26" s="222"/>
      <c r="P26" s="222"/>
      <c r="Q26" s="222"/>
      <c r="R26" s="222"/>
      <c r="S26" s="222"/>
      <c r="T26" s="222"/>
      <c r="U26" s="222"/>
    </row>
    <row r="27" spans="2:21" x14ac:dyDescent="0.3">
      <c r="B27" s="222"/>
      <c r="C27" s="222"/>
      <c r="D27" s="222"/>
      <c r="E27" s="222"/>
      <c r="F27" s="222"/>
      <c r="G27" s="222"/>
      <c r="H27" s="222"/>
      <c r="I27" s="222"/>
      <c r="J27" s="222"/>
      <c r="K27" s="222"/>
      <c r="L27" s="222"/>
      <c r="M27" s="222"/>
      <c r="N27" s="222"/>
      <c r="O27" s="222"/>
      <c r="P27" s="222"/>
      <c r="Q27" s="222"/>
      <c r="R27" s="222"/>
      <c r="S27" s="222"/>
      <c r="T27" s="222"/>
      <c r="U27" s="222"/>
    </row>
  </sheetData>
  <mergeCells count="1">
    <mergeCell ref="B3:U27"/>
  </mergeCells>
  <pageMargins left="0.511811024" right="0.511811024" top="0.78740157499999996" bottom="0.78740157499999996" header="0.31496062000000002" footer="0.31496062000000002"/>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D8475-2F58-4104-A88C-7B221DB55374}">
  <dimension ref="A1:Q100"/>
  <sheetViews>
    <sheetView showGridLines="0" showRowColHeaders="0" zoomScale="90" zoomScaleNormal="90" workbookViewId="0">
      <selection activeCell="A4" sqref="A4"/>
    </sheetView>
  </sheetViews>
  <sheetFormatPr defaultRowHeight="13.8" x14ac:dyDescent="0.25"/>
  <cols>
    <col min="1" max="1" width="1.44140625" style="2" customWidth="1"/>
    <col min="2" max="2" width="45.44140625" style="2" customWidth="1"/>
    <col min="3" max="3" width="43" style="2" customWidth="1"/>
    <col min="4" max="4" width="11.5546875" style="2" customWidth="1"/>
    <col min="5" max="13" width="9.77734375" style="2" customWidth="1"/>
    <col min="14" max="14" width="1.44140625" style="2" customWidth="1"/>
    <col min="15" max="17" width="9.77734375" style="2" customWidth="1"/>
    <col min="18" max="18" width="8.88671875" style="2"/>
    <col min="19" max="19" width="12.44140625" style="2" bestFit="1" customWidth="1"/>
    <col min="20" max="16384" width="8.88671875" style="2"/>
  </cols>
  <sheetData>
    <row r="1" spans="1:17" s="1" customFormat="1" ht="50.4" customHeight="1" x14ac:dyDescent="0.25"/>
    <row r="2" spans="1:17" x14ac:dyDescent="0.25">
      <c r="D2" s="3"/>
      <c r="E2" s="4"/>
      <c r="F2" s="4"/>
      <c r="G2" s="4"/>
      <c r="H2" s="4"/>
      <c r="I2" s="4"/>
      <c r="J2" s="4"/>
      <c r="K2" s="4"/>
      <c r="L2" s="4"/>
      <c r="M2" s="4"/>
      <c r="N2" s="4"/>
      <c r="O2" s="4"/>
    </row>
    <row r="3" spans="1:17" ht="25.8" customHeight="1" x14ac:dyDescent="0.25">
      <c r="A3" s="5"/>
      <c r="B3" s="86" t="s">
        <v>0</v>
      </c>
      <c r="C3" s="86" t="s">
        <v>406</v>
      </c>
      <c r="D3" s="87" t="s">
        <v>1</v>
      </c>
      <c r="E3" s="88" t="s">
        <v>6</v>
      </c>
      <c r="F3" s="88" t="s">
        <v>7</v>
      </c>
      <c r="G3" s="88" t="s">
        <v>8</v>
      </c>
      <c r="H3" s="88" t="s">
        <v>9</v>
      </c>
      <c r="I3" s="88" t="s">
        <v>10</v>
      </c>
      <c r="J3" s="88" t="s">
        <v>11</v>
      </c>
      <c r="K3" s="88" t="s">
        <v>12</v>
      </c>
      <c r="L3" s="88" t="s">
        <v>13</v>
      </c>
      <c r="M3" s="88" t="s">
        <v>358</v>
      </c>
      <c r="N3" s="89"/>
      <c r="O3" s="90" t="s">
        <v>14</v>
      </c>
      <c r="P3" s="90" t="s">
        <v>15</v>
      </c>
      <c r="Q3" s="90" t="s">
        <v>369</v>
      </c>
    </row>
    <row r="4" spans="1:17" ht="15.6" x14ac:dyDescent="0.3">
      <c r="B4" s="11" t="s">
        <v>16</v>
      </c>
      <c r="C4" s="12"/>
      <c r="D4" s="13"/>
      <c r="E4" s="14"/>
      <c r="F4" s="14"/>
      <c r="G4" s="14"/>
      <c r="H4" s="14"/>
      <c r="I4" s="14"/>
      <c r="J4" s="14"/>
      <c r="K4" s="14"/>
      <c r="L4" s="14"/>
      <c r="M4" s="14"/>
      <c r="N4" s="14"/>
      <c r="O4" s="14"/>
      <c r="P4" s="14"/>
      <c r="Q4" s="14"/>
    </row>
    <row r="5" spans="1:17" x14ac:dyDescent="0.25">
      <c r="A5" s="5"/>
      <c r="B5" s="15" t="s">
        <v>17</v>
      </c>
      <c r="C5" s="15" t="s">
        <v>18</v>
      </c>
      <c r="D5" s="16" t="s">
        <v>19</v>
      </c>
      <c r="E5" s="17">
        <v>250.39652811032437</v>
      </c>
      <c r="F5" s="17">
        <v>244.81589379960201</v>
      </c>
      <c r="G5" s="17">
        <v>212.47121274212159</v>
      </c>
      <c r="H5" s="17">
        <v>194.11131368567499</v>
      </c>
      <c r="I5" s="17">
        <v>233.96350675085466</v>
      </c>
      <c r="J5" s="17">
        <v>266.92337045058571</v>
      </c>
      <c r="K5" s="17">
        <v>261.06826687555258</v>
      </c>
      <c r="L5" s="17">
        <v>271.89840643318121</v>
      </c>
      <c r="M5" s="17">
        <v>415.88221538049743</v>
      </c>
      <c r="N5" s="18"/>
      <c r="O5" s="17">
        <v>901.79494833772299</v>
      </c>
      <c r="P5" s="17">
        <v>1033.853550510174</v>
      </c>
      <c r="Q5" s="17">
        <v>415.88221538049743</v>
      </c>
    </row>
    <row r="6" spans="1:17" s="23" customFormat="1" x14ac:dyDescent="0.25">
      <c r="A6" s="19"/>
      <c r="B6" s="20" t="s">
        <v>20</v>
      </c>
      <c r="C6" s="20" t="s">
        <v>21</v>
      </c>
      <c r="D6" s="21" t="s">
        <v>19</v>
      </c>
      <c r="E6" s="22">
        <v>-26.065174018983228</v>
      </c>
      <c r="F6" s="22">
        <v>-24.501893350029</v>
      </c>
      <c r="G6" s="22">
        <v>-18.492361411200402</v>
      </c>
      <c r="H6" s="22">
        <v>-16.227011109999893</v>
      </c>
      <c r="I6" s="22">
        <v>-19.695638769999995</v>
      </c>
      <c r="J6" s="22">
        <v>-21.471632216679524</v>
      </c>
      <c r="K6" s="22">
        <v>-22.472497463290402</v>
      </c>
      <c r="L6" s="22">
        <v>-21.344394603616447</v>
      </c>
      <c r="M6" s="22">
        <v>-43.51073295921055</v>
      </c>
      <c r="N6" s="22"/>
      <c r="O6" s="22">
        <v>-85.28643989021252</v>
      </c>
      <c r="P6" s="22">
        <v>-84.984163053586371</v>
      </c>
      <c r="Q6" s="22">
        <v>-43.51073295921055</v>
      </c>
    </row>
    <row r="7" spans="1:17" x14ac:dyDescent="0.25">
      <c r="A7" s="5"/>
      <c r="B7" s="15" t="s">
        <v>22</v>
      </c>
      <c r="C7" s="15" t="s">
        <v>23</v>
      </c>
      <c r="D7" s="16" t="s">
        <v>19</v>
      </c>
      <c r="E7" s="17">
        <v>224.33135409134115</v>
      </c>
      <c r="F7" s="17">
        <v>220.314000449573</v>
      </c>
      <c r="G7" s="17">
        <v>193.9788513309212</v>
      </c>
      <c r="H7" s="17">
        <v>178.1351858221951</v>
      </c>
      <c r="I7" s="17">
        <v>214.26786798085467</v>
      </c>
      <c r="J7" s="17">
        <v>245.45173823390618</v>
      </c>
      <c r="K7" s="17">
        <v>238.59576941226217</v>
      </c>
      <c r="L7" s="17">
        <v>250.55401182956476</v>
      </c>
      <c r="M7" s="17">
        <v>372.37148242128688</v>
      </c>
      <c r="N7" s="24"/>
      <c r="O7" s="17">
        <v>816.75939169403046</v>
      </c>
      <c r="P7" s="17">
        <v>948.86938745658779</v>
      </c>
      <c r="Q7" s="17">
        <v>372.37148242128688</v>
      </c>
    </row>
    <row r="8" spans="1:17" s="23" customFormat="1" x14ac:dyDescent="0.25">
      <c r="A8" s="19"/>
      <c r="B8" s="20" t="s">
        <v>24</v>
      </c>
      <c r="C8" s="20" t="s">
        <v>25</v>
      </c>
      <c r="D8" s="21" t="s">
        <v>19</v>
      </c>
      <c r="E8" s="22">
        <v>-25.855849480000003</v>
      </c>
      <c r="F8" s="22">
        <v>-41.38209988000002</v>
      </c>
      <c r="G8" s="22">
        <v>-39.630466619999993</v>
      </c>
      <c r="H8" s="22">
        <v>-36.795737140000028</v>
      </c>
      <c r="I8" s="22">
        <v>-38.692344799999987</v>
      </c>
      <c r="J8" s="22">
        <v>-48.138934769999906</v>
      </c>
      <c r="K8" s="22">
        <v>-47.784275180000073</v>
      </c>
      <c r="L8" s="22">
        <v>-55.318547279999983</v>
      </c>
      <c r="M8" s="22">
        <v>-159.62772404999978</v>
      </c>
      <c r="N8" s="22"/>
      <c r="O8" s="22">
        <v>-143.66415312000004</v>
      </c>
      <c r="P8" s="22">
        <v>-189.93410202999996</v>
      </c>
      <c r="Q8" s="22">
        <v>-159.62772404999978</v>
      </c>
    </row>
    <row r="9" spans="1:17" x14ac:dyDescent="0.25">
      <c r="A9" s="5"/>
      <c r="B9" s="15" t="s">
        <v>26</v>
      </c>
      <c r="C9" s="15" t="s">
        <v>27</v>
      </c>
      <c r="D9" s="16" t="s">
        <v>19</v>
      </c>
      <c r="E9" s="17">
        <v>198.47550461134114</v>
      </c>
      <c r="F9" s="17">
        <v>178.93190056957297</v>
      </c>
      <c r="G9" s="17">
        <v>154.34838471092121</v>
      </c>
      <c r="H9" s="17">
        <v>141.33944868219507</v>
      </c>
      <c r="I9" s="17">
        <v>175.5755231808547</v>
      </c>
      <c r="J9" s="17">
        <v>197.31280346390628</v>
      </c>
      <c r="K9" s="17">
        <v>190.81149423226211</v>
      </c>
      <c r="L9" s="17">
        <v>195.23546454956477</v>
      </c>
      <c r="M9" s="17">
        <v>212.7437583712871</v>
      </c>
      <c r="N9" s="24"/>
      <c r="O9" s="17">
        <v>673.09523857403042</v>
      </c>
      <c r="P9" s="17">
        <v>758.93528542658782</v>
      </c>
      <c r="Q9" s="17">
        <v>212.7437583712871</v>
      </c>
    </row>
    <row r="10" spans="1:17" x14ac:dyDescent="0.25">
      <c r="A10" s="5"/>
      <c r="B10" s="25"/>
      <c r="C10" s="25"/>
      <c r="D10" s="25"/>
      <c r="E10" s="25"/>
      <c r="F10" s="25"/>
      <c r="G10" s="25"/>
      <c r="H10" s="25"/>
      <c r="I10" s="25"/>
      <c r="J10" s="25"/>
      <c r="K10" s="25"/>
      <c r="L10" s="25"/>
      <c r="M10" s="25"/>
      <c r="N10" s="24"/>
      <c r="O10" s="26"/>
      <c r="P10" s="26"/>
      <c r="Q10" s="26"/>
    </row>
    <row r="11" spans="1:17" x14ac:dyDescent="0.25">
      <c r="A11" s="5"/>
      <c r="B11" s="15" t="s">
        <v>421</v>
      </c>
      <c r="C11" s="15" t="s">
        <v>422</v>
      </c>
      <c r="D11" s="16" t="s">
        <v>19</v>
      </c>
      <c r="E11" s="17">
        <v>-52.262228340000014</v>
      </c>
      <c r="F11" s="17">
        <v>-34.916621660000004</v>
      </c>
      <c r="G11" s="17">
        <v>-41.97578696999998</v>
      </c>
      <c r="H11" s="17">
        <v>-42.944542434999988</v>
      </c>
      <c r="I11" s="17">
        <v>-49.602912114720006</v>
      </c>
      <c r="J11" s="17">
        <v>-52.336340809999911</v>
      </c>
      <c r="K11" s="17">
        <v>-50.115522000000098</v>
      </c>
      <c r="L11" s="17">
        <v>-56.878145049999965</v>
      </c>
      <c r="M11" s="17">
        <v>-58.065245946799998</v>
      </c>
      <c r="N11" s="24"/>
      <c r="O11" s="17">
        <v>-172.09917940499997</v>
      </c>
      <c r="P11" s="17">
        <v>-208.93291997471997</v>
      </c>
      <c r="Q11" s="17">
        <v>-58.065245946799998</v>
      </c>
    </row>
    <row r="12" spans="1:17" x14ac:dyDescent="0.25">
      <c r="A12" s="5"/>
      <c r="B12" s="27" t="s">
        <v>30</v>
      </c>
      <c r="C12" s="27" t="s">
        <v>30</v>
      </c>
      <c r="D12" s="28" t="s">
        <v>19</v>
      </c>
      <c r="E12" s="26">
        <v>-18.072356330000005</v>
      </c>
      <c r="F12" s="26">
        <v>-3.0698146099999968</v>
      </c>
      <c r="G12" s="26">
        <v>-4.4470667299999986</v>
      </c>
      <c r="H12" s="26">
        <v>-1.3486255799999978</v>
      </c>
      <c r="I12" s="26">
        <v>-0.17986258999999991</v>
      </c>
      <c r="J12" s="26">
        <v>7.8854420000000008E-2</v>
      </c>
      <c r="K12" s="26">
        <v>-0.10723390999999999</v>
      </c>
      <c r="L12" s="26">
        <v>-4.9626470000000013E-2</v>
      </c>
      <c r="M12" s="26">
        <v>-3.0872270000000014E-2</v>
      </c>
      <c r="N12" s="29"/>
      <c r="O12" s="26">
        <v>-26.937863249999999</v>
      </c>
      <c r="P12" s="26">
        <v>-0.25786854999999992</v>
      </c>
      <c r="Q12" s="26">
        <v>-3.0872270000000014E-2</v>
      </c>
    </row>
    <row r="13" spans="1:17" x14ac:dyDescent="0.25">
      <c r="A13" s="5"/>
      <c r="B13" s="30" t="s">
        <v>32</v>
      </c>
      <c r="C13" s="30" t="s">
        <v>33</v>
      </c>
      <c r="D13" s="31" t="s">
        <v>19</v>
      </c>
      <c r="E13" s="25">
        <v>-2.4568151300000007</v>
      </c>
      <c r="F13" s="25">
        <v>-2.2661146200000006</v>
      </c>
      <c r="G13" s="25">
        <v>-3.5122863400000002</v>
      </c>
      <c r="H13" s="25">
        <v>-6.8906941699999988</v>
      </c>
      <c r="I13" s="25">
        <v>-5.2944248400000014</v>
      </c>
      <c r="J13" s="25">
        <v>-4.8317504000000016</v>
      </c>
      <c r="K13" s="25">
        <v>-3.8314949299999999</v>
      </c>
      <c r="L13" s="25">
        <v>-6.2195242499999992</v>
      </c>
      <c r="M13" s="25">
        <v>-3.9419434199999994</v>
      </c>
      <c r="N13" s="29"/>
      <c r="O13" s="25">
        <v>-15.125910260000001</v>
      </c>
      <c r="P13" s="25">
        <v>-20.177194419999999</v>
      </c>
      <c r="Q13" s="25">
        <v>-3.9419434199999994</v>
      </c>
    </row>
    <row r="14" spans="1:17" x14ac:dyDescent="0.25">
      <c r="A14" s="5"/>
      <c r="B14" s="27" t="s">
        <v>34</v>
      </c>
      <c r="C14" s="27" t="s">
        <v>34</v>
      </c>
      <c r="D14" s="28" t="s">
        <v>19</v>
      </c>
      <c r="E14" s="26">
        <v>0</v>
      </c>
      <c r="F14" s="26">
        <v>0</v>
      </c>
      <c r="G14" s="26">
        <v>0</v>
      </c>
      <c r="H14" s="26">
        <v>0</v>
      </c>
      <c r="I14" s="26">
        <v>-5.8321467000000009</v>
      </c>
      <c r="J14" s="26">
        <v>-7.0397393700000057</v>
      </c>
      <c r="K14" s="26">
        <v>-6.3172820300000012</v>
      </c>
      <c r="L14" s="26">
        <v>-7.2854286900000016</v>
      </c>
      <c r="M14" s="26">
        <v>-7.4928121700000005</v>
      </c>
      <c r="N14" s="29"/>
      <c r="O14" s="26">
        <v>0</v>
      </c>
      <c r="P14" s="26">
        <v>-26.474596790000007</v>
      </c>
      <c r="Q14" s="26">
        <v>-7.4928121700000005</v>
      </c>
    </row>
    <row r="15" spans="1:17" x14ac:dyDescent="0.25">
      <c r="A15" s="32"/>
      <c r="B15" s="33" t="s">
        <v>35</v>
      </c>
      <c r="C15" s="33" t="s">
        <v>35</v>
      </c>
      <c r="D15" s="34" t="s">
        <v>19</v>
      </c>
      <c r="E15" s="24">
        <v>0</v>
      </c>
      <c r="F15" s="24">
        <v>0</v>
      </c>
      <c r="G15" s="24">
        <v>0</v>
      </c>
      <c r="H15" s="24">
        <v>0</v>
      </c>
      <c r="I15" s="24">
        <v>0</v>
      </c>
      <c r="J15" s="24">
        <v>0</v>
      </c>
      <c r="K15" s="24">
        <v>0</v>
      </c>
      <c r="L15" s="24">
        <v>-1.0816241299999998</v>
      </c>
      <c r="M15" s="24">
        <v>-2.7257446099999991</v>
      </c>
      <c r="N15" s="29"/>
      <c r="O15" s="24">
        <v>0</v>
      </c>
      <c r="P15" s="24">
        <v>-1.0816241299999998</v>
      </c>
      <c r="Q15" s="24">
        <v>-2.7257446099999991</v>
      </c>
    </row>
    <row r="16" spans="1:17" x14ac:dyDescent="0.25">
      <c r="A16" s="5"/>
      <c r="B16" s="27" t="s">
        <v>36</v>
      </c>
      <c r="C16" s="27" t="s">
        <v>36</v>
      </c>
      <c r="D16" s="28" t="s">
        <v>19</v>
      </c>
      <c r="E16" s="26">
        <v>-3.9661826700000002</v>
      </c>
      <c r="F16" s="26">
        <v>-4.8102364500000006</v>
      </c>
      <c r="G16" s="26">
        <v>-4.8866375900000003</v>
      </c>
      <c r="H16" s="26">
        <v>-8.1452422799999997</v>
      </c>
      <c r="I16" s="26">
        <v>-6.5206082699999977</v>
      </c>
      <c r="J16" s="26">
        <v>-6.8078639900000075</v>
      </c>
      <c r="K16" s="26">
        <v>-6.5491398599999968</v>
      </c>
      <c r="L16" s="26">
        <v>-5.6469712099999931</v>
      </c>
      <c r="M16" s="26">
        <v>-6.9762330800000036</v>
      </c>
      <c r="N16" s="29"/>
      <c r="O16" s="26">
        <v>-21.808298989999997</v>
      </c>
      <c r="P16" s="26">
        <v>-25.524583329999995</v>
      </c>
      <c r="Q16" s="26">
        <v>-6.9762330800000036</v>
      </c>
    </row>
    <row r="17" spans="1:17" x14ac:dyDescent="0.25">
      <c r="A17" s="32"/>
      <c r="B17" s="33" t="s">
        <v>37</v>
      </c>
      <c r="C17" s="33" t="s">
        <v>37</v>
      </c>
      <c r="D17" s="34" t="s">
        <v>19</v>
      </c>
      <c r="E17" s="24">
        <v>-6.3677020500000019</v>
      </c>
      <c r="F17" s="24">
        <v>-4.9525841999999995</v>
      </c>
      <c r="G17" s="24">
        <v>-7.224922979999997</v>
      </c>
      <c r="H17" s="24">
        <v>-5.50303349</v>
      </c>
      <c r="I17" s="24">
        <v>-6.9854157200000051</v>
      </c>
      <c r="J17" s="24">
        <v>-8.1433397999999926</v>
      </c>
      <c r="K17" s="24">
        <v>-9.2292179699999952</v>
      </c>
      <c r="L17" s="24">
        <v>-10.039353489999998</v>
      </c>
      <c r="M17" s="24">
        <v>-11.021552289999995</v>
      </c>
      <c r="N17" s="29"/>
      <c r="O17" s="24">
        <v>-24.048242719999998</v>
      </c>
      <c r="P17" s="24">
        <v>-34.397326979999988</v>
      </c>
      <c r="Q17" s="24">
        <v>-11.021552289999995</v>
      </c>
    </row>
    <row r="18" spans="1:17" x14ac:dyDescent="0.25">
      <c r="A18" s="5"/>
      <c r="B18" s="27" t="s">
        <v>38</v>
      </c>
      <c r="C18" s="27" t="s">
        <v>38</v>
      </c>
      <c r="D18" s="28" t="s">
        <v>19</v>
      </c>
      <c r="E18" s="26">
        <v>-15.726412130000007</v>
      </c>
      <c r="F18" s="26">
        <v>-16.529372350000003</v>
      </c>
      <c r="G18" s="26">
        <v>-19.709467449999988</v>
      </c>
      <c r="H18" s="26">
        <v>-18.862382609999987</v>
      </c>
      <c r="I18" s="26">
        <v>-20.125369639999995</v>
      </c>
      <c r="J18" s="26">
        <v>-21.556800330000016</v>
      </c>
      <c r="K18" s="26">
        <v>-21.279947839999991</v>
      </c>
      <c r="L18" s="26">
        <v>-21.922346529999977</v>
      </c>
      <c r="M18" s="26">
        <v>-21.076363176800001</v>
      </c>
      <c r="N18" s="29"/>
      <c r="O18" s="26">
        <v>-70.827634539999977</v>
      </c>
      <c r="P18" s="26">
        <v>-84.88446433999998</v>
      </c>
      <c r="Q18" s="26">
        <v>-21.076363176800001</v>
      </c>
    </row>
    <row r="19" spans="1:17" x14ac:dyDescent="0.25">
      <c r="A19" s="5"/>
      <c r="B19" s="35" t="s">
        <v>39</v>
      </c>
      <c r="C19" s="35" t="s">
        <v>40</v>
      </c>
      <c r="D19" s="36" t="s">
        <v>19</v>
      </c>
      <c r="E19" s="37">
        <v>-5.6727600299999992</v>
      </c>
      <c r="F19" s="37">
        <v>-3.2884994299999994</v>
      </c>
      <c r="G19" s="37">
        <v>-2.1954058799999996</v>
      </c>
      <c r="H19" s="37">
        <v>-2.1945643049999992</v>
      </c>
      <c r="I19" s="37">
        <v>-4.6650843547200003</v>
      </c>
      <c r="J19" s="37">
        <v>-4.03570133999989</v>
      </c>
      <c r="K19" s="37">
        <v>-2.8012054600001099</v>
      </c>
      <c r="L19" s="37">
        <v>-4.6332702799999996</v>
      </c>
      <c r="M19" s="37">
        <v>-4.7997249299999964</v>
      </c>
      <c r="N19" s="29"/>
      <c r="O19" s="37">
        <v>-13.351229644999997</v>
      </c>
      <c r="P19" s="37">
        <v>-16.13526143472</v>
      </c>
      <c r="Q19" s="37">
        <v>-4.7997249299999964</v>
      </c>
    </row>
    <row r="20" spans="1:17" x14ac:dyDescent="0.25">
      <c r="B20" s="38"/>
      <c r="C20" s="38"/>
      <c r="D20" s="39"/>
      <c r="E20" s="40"/>
      <c r="F20" s="40"/>
      <c r="G20" s="40"/>
      <c r="H20" s="40"/>
      <c r="I20" s="40"/>
      <c r="J20" s="40"/>
      <c r="K20" s="40"/>
      <c r="L20" s="40"/>
      <c r="M20" s="40"/>
      <c r="N20" s="29"/>
      <c r="O20" s="40"/>
      <c r="P20" s="40"/>
      <c r="Q20" s="40"/>
    </row>
    <row r="21" spans="1:17" x14ac:dyDescent="0.25">
      <c r="A21" s="5"/>
      <c r="B21" s="15" t="s">
        <v>41</v>
      </c>
      <c r="C21" s="15" t="s">
        <v>42</v>
      </c>
      <c r="D21" s="16" t="s">
        <v>19</v>
      </c>
      <c r="E21" s="17">
        <v>146.21327627134113</v>
      </c>
      <c r="F21" s="17">
        <v>144.01527890957297</v>
      </c>
      <c r="G21" s="17">
        <v>112.37259774092124</v>
      </c>
      <c r="H21" s="17">
        <v>98.394906247195081</v>
      </c>
      <c r="I21" s="17">
        <v>125.9726110661347</v>
      </c>
      <c r="J21" s="17">
        <v>144.97646265390637</v>
      </c>
      <c r="K21" s="17">
        <v>140.69597223226202</v>
      </c>
      <c r="L21" s="17">
        <v>138.3573194995648</v>
      </c>
      <c r="M21" s="17">
        <v>154.67851242448711</v>
      </c>
      <c r="N21" s="29"/>
      <c r="O21" s="17">
        <v>500.99605916903045</v>
      </c>
      <c r="P21" s="17">
        <v>550.00236545186783</v>
      </c>
      <c r="Q21" s="17">
        <v>154.67851242448711</v>
      </c>
    </row>
    <row r="22" spans="1:17" x14ac:dyDescent="0.25">
      <c r="A22" s="5"/>
      <c r="B22" s="41" t="s">
        <v>43</v>
      </c>
      <c r="C22" s="41" t="s">
        <v>44</v>
      </c>
      <c r="D22" s="42" t="s">
        <v>45</v>
      </c>
      <c r="E22" s="43">
        <v>0.73668172078795824</v>
      </c>
      <c r="F22" s="43">
        <v>0.80486083505035155</v>
      </c>
      <c r="G22" s="43">
        <v>0.72804518136930074</v>
      </c>
      <c r="H22" s="43">
        <v>0.69616025224803479</v>
      </c>
      <c r="I22" s="43">
        <v>0.7174838997140528</v>
      </c>
      <c r="J22" s="43">
        <v>0.73475446148848822</v>
      </c>
      <c r="K22" s="43">
        <v>0.73735585373595047</v>
      </c>
      <c r="L22" s="43">
        <v>0.70866899012827544</v>
      </c>
      <c r="M22" s="43">
        <v>0.72706486718419872</v>
      </c>
      <c r="N22" s="24"/>
      <c r="O22" s="43">
        <v>0.74431674814756299</v>
      </c>
      <c r="P22" s="43">
        <v>0.72470258797193565</v>
      </c>
      <c r="Q22" s="43">
        <v>0.72706486718419872</v>
      </c>
    </row>
    <row r="23" spans="1:17" x14ac:dyDescent="0.25">
      <c r="B23" s="38"/>
      <c r="C23" s="38"/>
      <c r="D23" s="39"/>
      <c r="E23" s="44"/>
      <c r="F23" s="44"/>
      <c r="G23" s="44"/>
      <c r="H23" s="44"/>
      <c r="I23" s="44"/>
      <c r="J23" s="44"/>
      <c r="K23" s="44"/>
      <c r="L23" s="44"/>
      <c r="M23" s="44"/>
      <c r="N23" s="24"/>
      <c r="O23" s="44"/>
      <c r="P23" s="44"/>
      <c r="Q23" s="44"/>
    </row>
    <row r="24" spans="1:17" x14ac:dyDescent="0.25">
      <c r="A24" s="5"/>
      <c r="B24" s="27" t="s">
        <v>423</v>
      </c>
      <c r="C24" s="27" t="s">
        <v>424</v>
      </c>
      <c r="D24" s="28" t="s">
        <v>48</v>
      </c>
      <c r="E24" s="26">
        <v>-36.302571110000017</v>
      </c>
      <c r="F24" s="26">
        <v>-32.494598710000027</v>
      </c>
      <c r="G24" s="26">
        <v>-29.686620960001964</v>
      </c>
      <c r="H24" s="26">
        <v>-38.014568650000058</v>
      </c>
      <c r="I24" s="26">
        <v>-39.488195422440015</v>
      </c>
      <c r="J24" s="26">
        <v>-40.022570812392559</v>
      </c>
      <c r="K24" s="26">
        <v>-5.4796394672332775</v>
      </c>
      <c r="L24" s="26">
        <v>-46.706307691925915</v>
      </c>
      <c r="M24" s="26">
        <v>-48.432661169999989</v>
      </c>
      <c r="N24" s="24"/>
      <c r="O24" s="26">
        <v>-136.49835943000207</v>
      </c>
      <c r="P24" s="26">
        <v>-131.69671339399179</v>
      </c>
      <c r="Q24" s="26">
        <v>-48.432661169999989</v>
      </c>
    </row>
    <row r="25" spans="1:17" x14ac:dyDescent="0.25">
      <c r="A25" s="32"/>
      <c r="B25" s="33" t="s">
        <v>49</v>
      </c>
      <c r="C25" s="33" t="s">
        <v>50</v>
      </c>
      <c r="D25" s="34" t="s">
        <v>48</v>
      </c>
      <c r="E25" s="24">
        <v>-2.777404240000001</v>
      </c>
      <c r="F25" s="24">
        <v>7.8349900000003997E-2</v>
      </c>
      <c r="G25" s="24">
        <v>-24.155052260000001</v>
      </c>
      <c r="H25" s="24">
        <v>12.340407539999998</v>
      </c>
      <c r="I25" s="24">
        <v>8.8570707299999984</v>
      </c>
      <c r="J25" s="24">
        <v>-1.2630084191974991</v>
      </c>
      <c r="K25" s="24">
        <v>-2.5122526699998904</v>
      </c>
      <c r="L25" s="24">
        <v>-1.3393381908199442</v>
      </c>
      <c r="M25" s="24">
        <v>1.9070281099999997</v>
      </c>
      <c r="N25" s="29"/>
      <c r="O25" s="24">
        <v>-14.51369906</v>
      </c>
      <c r="P25" s="24">
        <v>3.7424714499826646</v>
      </c>
      <c r="Q25" s="24">
        <v>1.9070281099999997</v>
      </c>
    </row>
    <row r="26" spans="1:17" x14ac:dyDescent="0.25">
      <c r="A26" s="5"/>
      <c r="B26" s="27" t="s">
        <v>55</v>
      </c>
      <c r="C26" s="27" t="s">
        <v>56</v>
      </c>
      <c r="D26" s="28" t="s">
        <v>19</v>
      </c>
      <c r="E26" s="26">
        <v>5.5423598600000004</v>
      </c>
      <c r="F26" s="26">
        <v>5.94078997</v>
      </c>
      <c r="G26" s="26">
        <v>6.4071817500000003</v>
      </c>
      <c r="H26" s="26">
        <v>9.6959086400000007</v>
      </c>
      <c r="I26" s="26">
        <v>3.9524324100000001</v>
      </c>
      <c r="J26" s="26">
        <v>6.6139714999999999</v>
      </c>
      <c r="K26" s="26">
        <v>7.5472091400000005</v>
      </c>
      <c r="L26" s="26">
        <v>4.6424329999999996</v>
      </c>
      <c r="M26" s="26">
        <v>4.4644840300000013</v>
      </c>
      <c r="N26" s="24"/>
      <c r="O26" s="26">
        <v>27.586240220000001</v>
      </c>
      <c r="P26" s="26">
        <v>22.756046050000002</v>
      </c>
      <c r="Q26" s="26">
        <v>4.4644840300000013</v>
      </c>
    </row>
    <row r="27" spans="1:17" x14ac:dyDescent="0.25">
      <c r="B27" s="38"/>
      <c r="C27" s="38"/>
      <c r="D27" s="39"/>
      <c r="E27" s="40"/>
      <c r="F27" s="40"/>
      <c r="G27" s="40"/>
      <c r="H27" s="40"/>
      <c r="I27" s="40"/>
      <c r="J27" s="40"/>
      <c r="K27" s="40"/>
      <c r="L27" s="40"/>
      <c r="M27" s="40"/>
      <c r="N27" s="24"/>
      <c r="O27" s="40"/>
      <c r="P27" s="40"/>
      <c r="Q27" s="40"/>
    </row>
    <row r="28" spans="1:17" x14ac:dyDescent="0.25">
      <c r="A28" s="5"/>
      <c r="B28" s="15" t="s">
        <v>51</v>
      </c>
      <c r="C28" s="15" t="s">
        <v>52</v>
      </c>
      <c r="D28" s="16" t="s">
        <v>19</v>
      </c>
      <c r="E28" s="17">
        <v>112.67566078134112</v>
      </c>
      <c r="F28" s="17">
        <v>117.53982006957295</v>
      </c>
      <c r="G28" s="17">
        <v>64.938106270919278</v>
      </c>
      <c r="H28" s="17">
        <v>82.416653777195023</v>
      </c>
      <c r="I28" s="17">
        <v>99.293918783694693</v>
      </c>
      <c r="J28" s="17">
        <v>110.30485492231631</v>
      </c>
      <c r="K28" s="17">
        <v>140.25128923502885</v>
      </c>
      <c r="L28" s="17">
        <v>94.954106616818933</v>
      </c>
      <c r="M28" s="17">
        <v>112.61736339448711</v>
      </c>
      <c r="N28" s="24"/>
      <c r="O28" s="17">
        <v>377.57024089902836</v>
      </c>
      <c r="P28" s="17">
        <v>444.80416955785876</v>
      </c>
      <c r="Q28" s="17">
        <v>112.61736339448711</v>
      </c>
    </row>
    <row r="29" spans="1:17" x14ac:dyDescent="0.25">
      <c r="A29" s="5"/>
      <c r="B29" s="27" t="s">
        <v>53</v>
      </c>
      <c r="C29" s="27" t="s">
        <v>54</v>
      </c>
      <c r="D29" s="28" t="s">
        <v>45</v>
      </c>
      <c r="E29" s="45">
        <v>0.56770562695877735</v>
      </c>
      <c r="F29" s="45">
        <v>0.65689695183151919</v>
      </c>
      <c r="G29" s="45">
        <v>0.42072423623053606</v>
      </c>
      <c r="H29" s="45">
        <v>0.58311147061646407</v>
      </c>
      <c r="I29" s="45">
        <v>0.56553394792630185</v>
      </c>
      <c r="J29" s="45">
        <v>0.55903546544304195</v>
      </c>
      <c r="K29" s="45">
        <v>0.73502537045441463</v>
      </c>
      <c r="L29" s="45">
        <v>0.4863568554816165</v>
      </c>
      <c r="M29" s="45">
        <v>0.5293568387465627</v>
      </c>
      <c r="N29" s="24"/>
      <c r="O29" s="45">
        <v>0.52301362922255989</v>
      </c>
      <c r="P29" s="45">
        <v>0.59680788723122746</v>
      </c>
      <c r="Q29" s="45">
        <v>0.5293568387465627</v>
      </c>
    </row>
    <row r="30" spans="1:17" x14ac:dyDescent="0.25">
      <c r="A30" s="5"/>
      <c r="B30" s="30" t="s">
        <v>57</v>
      </c>
      <c r="C30" s="30" t="s">
        <v>58</v>
      </c>
      <c r="D30" s="31" t="s">
        <v>19</v>
      </c>
      <c r="E30" s="25">
        <v>-8.5210976400000291</v>
      </c>
      <c r="F30" s="25">
        <v>-7.29800381</v>
      </c>
      <c r="G30" s="25">
        <v>-6.8595411900000007</v>
      </c>
      <c r="H30" s="25">
        <v>-6.1143175999999997</v>
      </c>
      <c r="I30" s="25">
        <v>-18.504042930929995</v>
      </c>
      <c r="J30" s="25">
        <v>-20.66403734</v>
      </c>
      <c r="K30" s="25">
        <v>-21.778188320000002</v>
      </c>
      <c r="L30" s="25">
        <v>-26.649286119999999</v>
      </c>
      <c r="M30" s="25">
        <v>-26.767379210000005</v>
      </c>
      <c r="N30" s="40"/>
      <c r="O30" s="25">
        <v>-28.792960240000031</v>
      </c>
      <c r="P30" s="25">
        <v>-87.595554710929989</v>
      </c>
      <c r="Q30" s="25">
        <v>-26.767379210000005</v>
      </c>
    </row>
    <row r="31" spans="1:17" x14ac:dyDescent="0.25">
      <c r="A31" s="5"/>
      <c r="B31" s="41" t="s">
        <v>59</v>
      </c>
      <c r="C31" s="41" t="s">
        <v>60</v>
      </c>
      <c r="D31" s="42" t="s">
        <v>19</v>
      </c>
      <c r="E31" s="46">
        <v>-8.5084338799999983</v>
      </c>
      <c r="F31" s="46">
        <v>-6.67924717</v>
      </c>
      <c r="G31" s="46">
        <v>-6.6926051900000001</v>
      </c>
      <c r="H31" s="46">
        <v>-12.030112000000001</v>
      </c>
      <c r="I31" s="46">
        <v>-14.864917510820002</v>
      </c>
      <c r="J31" s="46">
        <v>-14.230659960000001</v>
      </c>
      <c r="K31" s="46">
        <v>-27.156990480000001</v>
      </c>
      <c r="L31" s="46">
        <v>-18.834432049180101</v>
      </c>
      <c r="M31" s="46">
        <v>-30.067026790000003</v>
      </c>
      <c r="N31" s="25"/>
      <c r="O31" s="46">
        <v>-33.910398239999999</v>
      </c>
      <c r="P31" s="46">
        <v>-75.087000000000103</v>
      </c>
      <c r="Q31" s="46">
        <v>-30.067026790000003</v>
      </c>
    </row>
    <row r="32" spans="1:17" x14ac:dyDescent="0.25">
      <c r="B32" s="38"/>
      <c r="C32" s="38"/>
      <c r="D32" s="39"/>
      <c r="E32" s="40"/>
      <c r="F32" s="40"/>
      <c r="G32" s="40"/>
      <c r="H32" s="40"/>
      <c r="I32" s="40"/>
      <c r="J32" s="40"/>
      <c r="K32" s="40"/>
      <c r="L32" s="40"/>
      <c r="M32" s="40"/>
      <c r="N32" s="24"/>
      <c r="O32" s="40"/>
      <c r="P32" s="40"/>
      <c r="Q32" s="40"/>
    </row>
    <row r="33" spans="1:17" x14ac:dyDescent="0.25">
      <c r="A33" s="5"/>
      <c r="B33" s="15" t="s">
        <v>61</v>
      </c>
      <c r="C33" s="15" t="s">
        <v>61</v>
      </c>
      <c r="D33" s="16" t="s">
        <v>19</v>
      </c>
      <c r="E33" s="17">
        <v>95.646129261341102</v>
      </c>
      <c r="F33" s="17">
        <v>103.56256908957296</v>
      </c>
      <c r="G33" s="17">
        <v>51.385959890919274</v>
      </c>
      <c r="H33" s="17">
        <v>64.272224177195028</v>
      </c>
      <c r="I33" s="17">
        <v>65.924958341944688</v>
      </c>
      <c r="J33" s="17">
        <v>75.410157622316319</v>
      </c>
      <c r="K33" s="17">
        <v>91.316110435028847</v>
      </c>
      <c r="L33" s="17">
        <v>49.470388447638832</v>
      </c>
      <c r="M33" s="17">
        <v>55.782957394487113</v>
      </c>
      <c r="N33" s="24"/>
      <c r="O33" s="17">
        <v>314.86688241902834</v>
      </c>
      <c r="P33" s="17">
        <v>282.12161484692865</v>
      </c>
      <c r="Q33" s="17">
        <v>55.782957394487113</v>
      </c>
    </row>
    <row r="34" spans="1:17" x14ac:dyDescent="0.25">
      <c r="A34" s="5"/>
      <c r="B34" s="41" t="s">
        <v>62</v>
      </c>
      <c r="C34" s="41" t="s">
        <v>63</v>
      </c>
      <c r="D34" s="42" t="s">
        <v>19</v>
      </c>
      <c r="E34" s="46">
        <v>-32.07907135</v>
      </c>
      <c r="F34" s="46">
        <v>-28.5349203</v>
      </c>
      <c r="G34" s="46">
        <v>-25.551417119999996</v>
      </c>
      <c r="H34" s="46">
        <v>-22.918791150000001</v>
      </c>
      <c r="I34" s="46">
        <v>-14.264051618549999</v>
      </c>
      <c r="J34" s="46">
        <v>-18.087146810000004</v>
      </c>
      <c r="K34" s="46">
        <v>-23.137811859999999</v>
      </c>
      <c r="L34" s="46">
        <v>-13.550226349999999</v>
      </c>
      <c r="M34" s="46">
        <v>-21.163345510000006</v>
      </c>
      <c r="N34" s="25"/>
      <c r="O34" s="46">
        <v>-109.08419992</v>
      </c>
      <c r="P34" s="46">
        <v>-69.039236638550008</v>
      </c>
      <c r="Q34" s="46">
        <v>-21.163345510000006</v>
      </c>
    </row>
    <row r="35" spans="1:17" x14ac:dyDescent="0.25">
      <c r="B35" s="38"/>
      <c r="C35" s="38"/>
      <c r="D35" s="39"/>
      <c r="E35" s="40"/>
      <c r="F35" s="40"/>
      <c r="G35" s="40"/>
      <c r="H35" s="40"/>
      <c r="I35" s="40"/>
      <c r="J35" s="40"/>
      <c r="K35" s="40"/>
      <c r="L35" s="40"/>
      <c r="M35" s="40"/>
      <c r="N35" s="47"/>
      <c r="O35" s="40"/>
      <c r="P35" s="40"/>
      <c r="Q35" s="40"/>
    </row>
    <row r="36" spans="1:17" x14ac:dyDescent="0.25">
      <c r="A36" s="5"/>
      <c r="B36" s="15" t="s">
        <v>64</v>
      </c>
      <c r="C36" s="15" t="s">
        <v>65</v>
      </c>
      <c r="D36" s="16" t="s">
        <v>19</v>
      </c>
      <c r="E36" s="17">
        <v>63.567057911341102</v>
      </c>
      <c r="F36" s="17">
        <v>75.027648789572694</v>
      </c>
      <c r="G36" s="17">
        <v>25.834542770919221</v>
      </c>
      <c r="H36" s="17">
        <v>41.35343302719501</v>
      </c>
      <c r="I36" s="17">
        <v>51.660906723394717</v>
      </c>
      <c r="J36" s="17">
        <v>57.323010812316298</v>
      </c>
      <c r="K36" s="17">
        <v>68.178298575028862</v>
      </c>
      <c r="L36" s="17">
        <v>35.920162097638894</v>
      </c>
      <c r="M36" s="17">
        <v>34.619611884487099</v>
      </c>
      <c r="N36" s="24">
        <v>0</v>
      </c>
      <c r="O36" s="17">
        <v>205.78268249902806</v>
      </c>
      <c r="P36" s="17">
        <v>213.08237820837877</v>
      </c>
      <c r="Q36" s="17">
        <v>34.619611884487107</v>
      </c>
    </row>
    <row r="37" spans="1:17" x14ac:dyDescent="0.25">
      <c r="A37" s="5"/>
      <c r="B37" s="41" t="s">
        <v>66</v>
      </c>
      <c r="C37" s="41" t="s">
        <v>67</v>
      </c>
      <c r="D37" s="42" t="s">
        <v>45</v>
      </c>
      <c r="E37" s="43">
        <v>0.32027659048314017</v>
      </c>
      <c r="F37" s="43">
        <v>0.4193083991772622</v>
      </c>
      <c r="G37" s="43">
        <v>0.1673781220276758</v>
      </c>
      <c r="H37" s="43">
        <v>0.29258238526300706</v>
      </c>
      <c r="I37" s="43">
        <v>0.29423752119582453</v>
      </c>
      <c r="J37" s="43">
        <v>0.29051845499119977</v>
      </c>
      <c r="K37" s="43">
        <v>0.35730708388059668</v>
      </c>
      <c r="L37" s="43">
        <v>0.18398379710628743</v>
      </c>
      <c r="M37" s="43">
        <v>0.16272915430998386</v>
      </c>
      <c r="N37" s="49"/>
      <c r="O37" s="43">
        <v>0.30572595185041562</v>
      </c>
      <c r="P37" s="43">
        <v>0.28076488509637271</v>
      </c>
      <c r="Q37" s="43">
        <v>0.16272915430998389</v>
      </c>
    </row>
    <row r="38" spans="1:17" x14ac:dyDescent="0.25">
      <c r="A38" s="5"/>
      <c r="B38" s="30"/>
      <c r="C38" s="30"/>
      <c r="D38" s="31"/>
      <c r="E38" s="50"/>
      <c r="F38" s="50"/>
      <c r="G38" s="50"/>
      <c r="H38" s="50"/>
      <c r="I38" s="50"/>
      <c r="J38" s="50"/>
      <c r="K38" s="50"/>
      <c r="L38" s="50"/>
      <c r="M38" s="50"/>
      <c r="N38" s="51"/>
      <c r="O38" s="50"/>
      <c r="P38" s="50"/>
      <c r="Q38" s="50"/>
    </row>
    <row r="39" spans="1:17" ht="26.4" x14ac:dyDescent="0.25">
      <c r="A39" s="5"/>
      <c r="B39" s="52" t="s">
        <v>68</v>
      </c>
      <c r="C39" s="52" t="s">
        <v>69</v>
      </c>
      <c r="D39" s="16" t="s">
        <v>19</v>
      </c>
      <c r="E39" s="17">
        <v>61.715057911341091</v>
      </c>
      <c r="F39" s="17">
        <v>69.044648789572705</v>
      </c>
      <c r="G39" s="17">
        <v>21.999999995000021</v>
      </c>
      <c r="H39" s="17">
        <v>35.253433027195008</v>
      </c>
      <c r="I39" s="17">
        <v>35.576999999999998</v>
      </c>
      <c r="J39" s="17">
        <v>33.019010812316296</v>
      </c>
      <c r="K39" s="17">
        <v>52.24929857502886</v>
      </c>
      <c r="L39" s="17">
        <v>13.835860947638892</v>
      </c>
      <c r="M39" s="17">
        <v>13.961616066466132</v>
      </c>
      <c r="N39" s="53"/>
      <c r="O39" s="17">
        <v>188.01313972310882</v>
      </c>
      <c r="P39" s="17">
        <v>134.68117033498405</v>
      </c>
      <c r="Q39" s="17">
        <v>13.961616066466132</v>
      </c>
    </row>
    <row r="40" spans="1:17" x14ac:dyDescent="0.25">
      <c r="A40" s="5"/>
      <c r="B40" s="41" t="s">
        <v>70</v>
      </c>
      <c r="C40" s="41" t="s">
        <v>71</v>
      </c>
      <c r="D40" s="41" t="s">
        <v>19</v>
      </c>
      <c r="E40" s="54">
        <v>1.8520000000000001</v>
      </c>
      <c r="F40" s="54">
        <v>5.9829999999999997</v>
      </c>
      <c r="G40" s="54">
        <v>3.8345427759191999</v>
      </c>
      <c r="H40" s="54">
        <v>6.1</v>
      </c>
      <c r="I40" s="54">
        <v>16.100000000000001</v>
      </c>
      <c r="J40" s="54">
        <v>24.303999999999998</v>
      </c>
      <c r="K40" s="54">
        <v>15.929</v>
      </c>
      <c r="L40" s="54">
        <v>22.084301150000002</v>
      </c>
      <c r="M40" s="54">
        <v>20.657995818020968</v>
      </c>
      <c r="N40" s="55"/>
      <c r="O40" s="54">
        <v>17.769542775919199</v>
      </c>
      <c r="P40" s="54">
        <v>78.41730115</v>
      </c>
      <c r="Q40" s="54">
        <v>20.657995818020968</v>
      </c>
    </row>
    <row r="41" spans="1:17" x14ac:dyDescent="0.25">
      <c r="B41" s="38"/>
      <c r="C41" s="38"/>
      <c r="D41" s="39"/>
      <c r="E41" s="40"/>
      <c r="F41" s="40"/>
      <c r="G41" s="40"/>
      <c r="H41" s="40"/>
      <c r="I41" s="40"/>
      <c r="J41" s="40"/>
      <c r="K41" s="40"/>
      <c r="L41" s="40"/>
      <c r="M41" s="40"/>
      <c r="N41" s="47"/>
      <c r="O41" s="40"/>
      <c r="P41" s="40"/>
      <c r="Q41" s="40"/>
    </row>
    <row r="42" spans="1:17" x14ac:dyDescent="0.25">
      <c r="A42" s="5"/>
      <c r="B42" s="15" t="s">
        <v>359</v>
      </c>
      <c r="C42" s="15" t="s">
        <v>360</v>
      </c>
      <c r="D42" s="16" t="s">
        <v>19</v>
      </c>
      <c r="E42" s="17">
        <v>1.0170429999999997</v>
      </c>
      <c r="F42" s="17">
        <v>-2.2507417400000005</v>
      </c>
      <c r="G42" s="17">
        <v>19.981384569999999</v>
      </c>
      <c r="H42" s="17">
        <v>-9.9469848299999981</v>
      </c>
      <c r="I42" s="17">
        <v>-2.91</v>
      </c>
      <c r="J42" s="17">
        <v>-1.21153804</v>
      </c>
      <c r="K42" s="17">
        <v>-37.088869609999996</v>
      </c>
      <c r="L42" s="17">
        <v>-1.4490485800000001</v>
      </c>
      <c r="M42" s="17">
        <v>9.6541943199999984</v>
      </c>
      <c r="N42" s="47"/>
      <c r="O42" s="17">
        <v>7.010659320000002</v>
      </c>
      <c r="P42" s="17">
        <v>-45.558536230000001</v>
      </c>
      <c r="Q42" s="17">
        <v>9.6541943199999984</v>
      </c>
    </row>
    <row r="43" spans="1:17" x14ac:dyDescent="0.25">
      <c r="A43" s="5"/>
      <c r="B43" s="27" t="s">
        <v>72</v>
      </c>
      <c r="C43" s="27" t="s">
        <v>73</v>
      </c>
      <c r="D43" s="28" t="s">
        <v>19</v>
      </c>
      <c r="E43" s="26">
        <v>1.0170429999999997</v>
      </c>
      <c r="F43" s="26">
        <v>-2.2507417400000005</v>
      </c>
      <c r="G43" s="26">
        <v>19.981384569999999</v>
      </c>
      <c r="H43" s="26">
        <v>-9.9469848299999981</v>
      </c>
      <c r="I43" s="26">
        <v>-2.91</v>
      </c>
      <c r="J43" s="26">
        <v>-1.21153804</v>
      </c>
      <c r="K43" s="26">
        <v>-37.088869609999996</v>
      </c>
      <c r="L43" s="26">
        <v>-1.4490485800000001</v>
      </c>
      <c r="M43" s="26">
        <v>9.6541943199999984</v>
      </c>
      <c r="N43" s="47"/>
      <c r="O43" s="26">
        <v>7.010659320000002</v>
      </c>
      <c r="P43" s="26">
        <v>-45.558536230000001</v>
      </c>
      <c r="Q43" s="26">
        <v>9.6541943199999984</v>
      </c>
    </row>
    <row r="44" spans="1:17" x14ac:dyDescent="0.25">
      <c r="A44" s="5"/>
      <c r="B44" s="15" t="s">
        <v>74</v>
      </c>
      <c r="C44" s="15" t="s">
        <v>75</v>
      </c>
      <c r="D44" s="16" t="s">
        <v>19</v>
      </c>
      <c r="E44" s="17">
        <v>113.69270378134112</v>
      </c>
      <c r="F44" s="17">
        <v>115.28907832957296</v>
      </c>
      <c r="G44" s="17">
        <v>84.919490840919281</v>
      </c>
      <c r="H44" s="17">
        <v>72.469668947195032</v>
      </c>
      <c r="I44" s="17">
        <v>96.383918783694696</v>
      </c>
      <c r="J44" s="17">
        <v>109.09331688231632</v>
      </c>
      <c r="K44" s="17">
        <v>103.16241962502886</v>
      </c>
      <c r="L44" s="17">
        <v>93.505058036818937</v>
      </c>
      <c r="M44" s="17">
        <v>122.27155771448712</v>
      </c>
      <c r="N44" s="56"/>
      <c r="O44" s="17">
        <v>359.04864285902829</v>
      </c>
      <c r="P44" s="17">
        <v>384.39929171787639</v>
      </c>
      <c r="Q44" s="17">
        <v>122.27155771448712</v>
      </c>
    </row>
    <row r="45" spans="1:17" x14ac:dyDescent="0.25">
      <c r="A45" s="5"/>
      <c r="B45" s="41" t="s">
        <v>76</v>
      </c>
      <c r="C45" s="41" t="s">
        <v>54</v>
      </c>
      <c r="D45" s="42" t="s">
        <v>45</v>
      </c>
      <c r="E45" s="43">
        <v>0.57282990162426617</v>
      </c>
      <c r="F45" s="43">
        <v>0.64431819011918345</v>
      </c>
      <c r="G45" s="43">
        <v>0.55018062547246493</v>
      </c>
      <c r="H45" s="43">
        <v>0.51273490609224548</v>
      </c>
      <c r="I45" s="43">
        <v>0.54895988368727644</v>
      </c>
      <c r="J45" s="43">
        <v>0.55289527576081687</v>
      </c>
      <c r="K45" s="43">
        <v>0.54065097094966474</v>
      </c>
      <c r="L45" s="43">
        <v>0.47893479933345123</v>
      </c>
      <c r="M45" s="43">
        <v>0.57473628674499089</v>
      </c>
      <c r="N45" s="57"/>
      <c r="O45" s="43">
        <v>0.53342918250273474</v>
      </c>
      <c r="P45" s="43">
        <v>0.5065051488758936</v>
      </c>
      <c r="Q45" s="43">
        <v>0.57473628674499089</v>
      </c>
    </row>
    <row r="46" spans="1:17" x14ac:dyDescent="0.25">
      <c r="B46" s="38"/>
      <c r="C46" s="38"/>
      <c r="D46" s="39"/>
      <c r="E46" s="40"/>
      <c r="F46" s="40"/>
      <c r="G46" s="40"/>
      <c r="H46" s="40"/>
      <c r="I46" s="40"/>
      <c r="J46" s="40"/>
      <c r="K46" s="40"/>
      <c r="L46" s="40"/>
      <c r="M46" s="40"/>
      <c r="N46" s="58"/>
      <c r="O46" s="40"/>
      <c r="P46" s="40"/>
      <c r="Q46" s="40"/>
    </row>
    <row r="47" spans="1:17" x14ac:dyDescent="0.25">
      <c r="A47" s="5"/>
      <c r="B47" s="15" t="s">
        <v>77</v>
      </c>
      <c r="C47" s="15" t="s">
        <v>78</v>
      </c>
      <c r="D47" s="16" t="s">
        <v>19</v>
      </c>
      <c r="E47" s="17">
        <v>13.921179618800002</v>
      </c>
      <c r="F47" s="17">
        <v>9.567187048400001</v>
      </c>
      <c r="G47" s="17">
        <v>12.212573597999999</v>
      </c>
      <c r="H47" s="17">
        <v>3.6341378576000007</v>
      </c>
      <c r="I47" s="17">
        <v>13.416241543799998</v>
      </c>
      <c r="J47" s="17">
        <v>18.868143051599997</v>
      </c>
      <c r="K47" s="17">
        <v>-1.1069023929999995</v>
      </c>
      <c r="L47" s="17">
        <v>28.495680399000008</v>
      </c>
      <c r="M47" s="17">
        <v>36.491525441399993</v>
      </c>
      <c r="N47" s="59"/>
      <c r="O47" s="17">
        <v>60.975147045</v>
      </c>
      <c r="P47" s="17">
        <v>63.269199061400009</v>
      </c>
      <c r="Q47" s="17">
        <v>36.491525441399993</v>
      </c>
    </row>
    <row r="48" spans="1:17" x14ac:dyDescent="0.25">
      <c r="A48" s="5"/>
      <c r="B48" s="30"/>
      <c r="C48" s="30" t="s">
        <v>79</v>
      </c>
      <c r="D48" s="31"/>
      <c r="E48" s="25"/>
      <c r="F48" s="25"/>
      <c r="G48" s="25"/>
      <c r="H48" s="25"/>
      <c r="I48" s="25"/>
      <c r="J48" s="25"/>
      <c r="K48" s="25"/>
      <c r="L48" s="25"/>
      <c r="M48" s="25"/>
      <c r="N48" s="24"/>
      <c r="O48" s="25"/>
      <c r="P48" s="25"/>
      <c r="Q48" s="25"/>
    </row>
    <row r="49" spans="1:17" x14ac:dyDescent="0.25">
      <c r="A49" s="5"/>
      <c r="B49" s="15" t="s">
        <v>80</v>
      </c>
      <c r="C49" s="15" t="s">
        <v>23</v>
      </c>
      <c r="D49" s="16" t="s">
        <v>19</v>
      </c>
      <c r="E49" s="17">
        <v>77.488237530141106</v>
      </c>
      <c r="F49" s="17">
        <v>84.594835837972695</v>
      </c>
      <c r="G49" s="17">
        <v>38.04711636891922</v>
      </c>
      <c r="H49" s="17">
        <v>44.987570884795012</v>
      </c>
      <c r="I49" s="17">
        <v>65.077148267194715</v>
      </c>
      <c r="J49" s="17">
        <v>76.191153863916298</v>
      </c>
      <c r="K49" s="17">
        <v>67.071396182028863</v>
      </c>
      <c r="L49" s="17">
        <v>64.415842496638902</v>
      </c>
      <c r="M49" s="17">
        <v>71.111137325887086</v>
      </c>
      <c r="N49" s="53"/>
      <c r="O49" s="17">
        <v>266.75782954402797</v>
      </c>
      <c r="P49" s="17">
        <v>276.35357726977878</v>
      </c>
      <c r="Q49" s="17">
        <v>71.111137325887086</v>
      </c>
    </row>
    <row r="50" spans="1:17" x14ac:dyDescent="0.25">
      <c r="A50" s="5"/>
      <c r="B50" s="41" t="s">
        <v>81</v>
      </c>
      <c r="C50" s="41" t="s">
        <v>67</v>
      </c>
      <c r="D50" s="42" t="s">
        <v>45</v>
      </c>
      <c r="E50" s="43">
        <v>0.390417133247149</v>
      </c>
      <c r="F50" s="43">
        <v>0.47277671320033965</v>
      </c>
      <c r="G50" s="43">
        <v>0.24650155192862944</v>
      </c>
      <c r="H50" s="43">
        <v>0.31829451228404448</v>
      </c>
      <c r="I50" s="43">
        <v>0.37065045906291183</v>
      </c>
      <c r="J50" s="43">
        <v>0.38614399332607768</v>
      </c>
      <c r="K50" s="43">
        <v>0.35150605812240704</v>
      </c>
      <c r="L50" s="43">
        <v>0.32993924871823449</v>
      </c>
      <c r="M50" s="43">
        <v>0.33425722037767941</v>
      </c>
      <c r="N50" s="57"/>
      <c r="O50" s="43">
        <v>0.39631513381250666</v>
      </c>
      <c r="P50" s="43">
        <v>0.36413325691457865</v>
      </c>
      <c r="Q50" s="43">
        <v>0.33425722037767941</v>
      </c>
    </row>
    <row r="51" spans="1:17" x14ac:dyDescent="0.25">
      <c r="A51" s="5"/>
      <c r="B51" s="30"/>
      <c r="C51" s="30"/>
      <c r="D51" s="31"/>
      <c r="E51" s="50"/>
      <c r="F51" s="50"/>
      <c r="G51" s="50"/>
      <c r="H51" s="50"/>
      <c r="I51" s="50"/>
      <c r="J51" s="50"/>
      <c r="K51" s="50"/>
      <c r="L51" s="50"/>
      <c r="M51" s="50"/>
      <c r="N51" s="50"/>
      <c r="O51" s="50"/>
      <c r="P51" s="50"/>
      <c r="Q51" s="50"/>
    </row>
    <row r="52" spans="1:17" ht="15.6" x14ac:dyDescent="0.25">
      <c r="A52" s="5"/>
      <c r="B52" s="11" t="s">
        <v>17</v>
      </c>
      <c r="C52" s="60"/>
      <c r="D52" s="60"/>
      <c r="E52" s="60"/>
      <c r="F52" s="60"/>
      <c r="G52" s="60"/>
      <c r="H52" s="60"/>
      <c r="I52" s="60"/>
      <c r="J52" s="60"/>
      <c r="K52" s="60"/>
      <c r="L52" s="60"/>
      <c r="M52" s="60"/>
      <c r="N52" s="60"/>
      <c r="O52" s="60"/>
      <c r="P52" s="60"/>
      <c r="Q52" s="60"/>
    </row>
    <row r="53" spans="1:17" x14ac:dyDescent="0.25">
      <c r="A53" s="5"/>
      <c r="B53" s="15" t="s">
        <v>82</v>
      </c>
      <c r="C53" s="15" t="s">
        <v>83</v>
      </c>
      <c r="D53" s="16" t="s">
        <v>19</v>
      </c>
      <c r="E53" s="17">
        <v>250.39652811032443</v>
      </c>
      <c r="F53" s="17">
        <v>244.81589379960201</v>
      </c>
      <c r="G53" s="17">
        <v>212.47121274212162</v>
      </c>
      <c r="H53" s="17">
        <v>194.36219693219499</v>
      </c>
      <c r="I53" s="17">
        <v>233.96350675085466</v>
      </c>
      <c r="J53" s="17">
        <v>266.92337045058571</v>
      </c>
      <c r="K53" s="17">
        <v>261.06878820555266</v>
      </c>
      <c r="L53" s="17">
        <v>271.89840643318121</v>
      </c>
      <c r="M53" s="17">
        <v>415.88221491537502</v>
      </c>
      <c r="N53" s="50"/>
      <c r="O53" s="17">
        <v>902.04583158424316</v>
      </c>
      <c r="P53" s="17">
        <v>1033.853550510174</v>
      </c>
      <c r="Q53" s="17">
        <v>415.88221491537502</v>
      </c>
    </row>
    <row r="54" spans="1:17" x14ac:dyDescent="0.25">
      <c r="A54" s="5"/>
      <c r="B54" s="27" t="s">
        <v>30</v>
      </c>
      <c r="C54" s="27" t="s">
        <v>30</v>
      </c>
      <c r="D54" s="28" t="s">
        <v>19</v>
      </c>
      <c r="E54" s="26">
        <v>158.87841085025644</v>
      </c>
      <c r="F54" s="26">
        <v>131.6014610918495</v>
      </c>
      <c r="G54" s="26">
        <v>99.008873865961405</v>
      </c>
      <c r="H54" s="26">
        <v>60.39975808419085</v>
      </c>
      <c r="I54" s="26">
        <v>61.24026795932415</v>
      </c>
      <c r="J54" s="26">
        <v>58.690414861070003</v>
      </c>
      <c r="K54" s="26">
        <v>61.108039369990003</v>
      </c>
      <c r="L54" s="26">
        <v>57.944028322079994</v>
      </c>
      <c r="M54" s="26">
        <v>59.707924567808817</v>
      </c>
      <c r="N54" s="50"/>
      <c r="O54" s="26">
        <v>449.8885038922582</v>
      </c>
      <c r="P54" s="26">
        <v>238.98275051246415</v>
      </c>
      <c r="Q54" s="26">
        <v>59.707924567808817</v>
      </c>
    </row>
    <row r="55" spans="1:17" x14ac:dyDescent="0.25">
      <c r="A55" s="5"/>
      <c r="B55" s="30" t="s">
        <v>33</v>
      </c>
      <c r="C55" s="30" t="s">
        <v>33</v>
      </c>
      <c r="D55" s="31" t="s">
        <v>19</v>
      </c>
      <c r="E55" s="25">
        <v>36.050308349640261</v>
      </c>
      <c r="F55" s="25">
        <v>59.494214249096899</v>
      </c>
      <c r="G55" s="25">
        <v>59.14268445669159</v>
      </c>
      <c r="H55" s="25">
        <v>63.479664123912869</v>
      </c>
      <c r="I55" s="25">
        <v>63.553378395525392</v>
      </c>
      <c r="J55" s="25">
        <v>74.699179892948095</v>
      </c>
      <c r="K55" s="25">
        <v>82.324209553618601</v>
      </c>
      <c r="L55" s="25">
        <v>67.971654087880665</v>
      </c>
      <c r="M55" s="25">
        <v>62.367704600631221</v>
      </c>
      <c r="N55" s="50"/>
      <c r="O55" s="25">
        <v>218.16687117934163</v>
      </c>
      <c r="P55" s="25">
        <v>288.54842192997273</v>
      </c>
      <c r="Q55" s="25">
        <v>62.367704600631221</v>
      </c>
    </row>
    <row r="56" spans="1:17" x14ac:dyDescent="0.25">
      <c r="A56" s="5"/>
      <c r="B56" s="27" t="s">
        <v>34</v>
      </c>
      <c r="C56" s="27" t="s">
        <v>34</v>
      </c>
      <c r="D56" s="28" t="s">
        <v>19</v>
      </c>
      <c r="E56" s="26">
        <v>0</v>
      </c>
      <c r="F56" s="26">
        <v>0</v>
      </c>
      <c r="G56" s="26">
        <v>0</v>
      </c>
      <c r="H56" s="26">
        <v>0</v>
      </c>
      <c r="I56" s="26">
        <v>41.174551797332605</v>
      </c>
      <c r="J56" s="26">
        <v>66.345598304472006</v>
      </c>
      <c r="K56" s="26">
        <v>44.656082757827193</v>
      </c>
      <c r="L56" s="26">
        <v>54.478675690750414</v>
      </c>
      <c r="M56" s="26">
        <v>55.382426289999998</v>
      </c>
      <c r="N56" s="50"/>
      <c r="O56" s="26">
        <v>0</v>
      </c>
      <c r="P56" s="26">
        <v>206.6549085503822</v>
      </c>
      <c r="Q56" s="26">
        <v>55.382426289999998</v>
      </c>
    </row>
    <row r="57" spans="1:17" x14ac:dyDescent="0.25">
      <c r="A57" s="5"/>
      <c r="B57" s="30" t="s">
        <v>35</v>
      </c>
      <c r="C57" s="30" t="s">
        <v>35</v>
      </c>
      <c r="D57" s="31" t="s">
        <v>19</v>
      </c>
      <c r="E57" s="25">
        <v>0</v>
      </c>
      <c r="F57" s="25">
        <v>0</v>
      </c>
      <c r="G57" s="25">
        <v>0</v>
      </c>
      <c r="H57" s="25">
        <v>0</v>
      </c>
      <c r="I57" s="25">
        <v>0</v>
      </c>
      <c r="J57" s="25">
        <v>0</v>
      </c>
      <c r="K57" s="25">
        <v>0</v>
      </c>
      <c r="L57" s="25">
        <v>12.645464549333322</v>
      </c>
      <c r="M57" s="25">
        <v>150.00658928999977</v>
      </c>
      <c r="N57" s="50"/>
      <c r="O57" s="25">
        <v>0</v>
      </c>
      <c r="P57" s="25">
        <v>12.645464549333322</v>
      </c>
      <c r="Q57" s="25">
        <v>150.00658928999977</v>
      </c>
    </row>
    <row r="58" spans="1:17" x14ac:dyDescent="0.25">
      <c r="A58" s="5"/>
      <c r="B58" s="27" t="s">
        <v>36</v>
      </c>
      <c r="C58" s="27" t="s">
        <v>36</v>
      </c>
      <c r="D58" s="28" t="s">
        <v>19</v>
      </c>
      <c r="E58" s="26">
        <v>14.96546510830953</v>
      </c>
      <c r="F58" s="26">
        <v>13.8591328041173</v>
      </c>
      <c r="G58" s="26">
        <v>14.481751439099316</v>
      </c>
      <c r="H58" s="26">
        <v>15.379839179453802</v>
      </c>
      <c r="I58" s="26">
        <v>15.133798974293345</v>
      </c>
      <c r="J58" s="26">
        <v>16.1048387450356</v>
      </c>
      <c r="K58" s="26">
        <v>14.337472777729079</v>
      </c>
      <c r="L58" s="26">
        <v>11.435377882600658</v>
      </c>
      <c r="M58" s="26">
        <v>10.406512994233365</v>
      </c>
      <c r="N58" s="50"/>
      <c r="O58" s="26">
        <v>58.686188530979955</v>
      </c>
      <c r="P58" s="26">
        <v>57.011488379658687</v>
      </c>
      <c r="Q58" s="26">
        <v>10.406512994233365</v>
      </c>
    </row>
    <row r="59" spans="1:17" x14ac:dyDescent="0.25">
      <c r="A59" s="5"/>
      <c r="B59" s="30" t="s">
        <v>37</v>
      </c>
      <c r="C59" s="30" t="s">
        <v>37</v>
      </c>
      <c r="D59" s="31" t="s">
        <v>19</v>
      </c>
      <c r="E59" s="25">
        <v>13.176628477226325</v>
      </c>
      <c r="F59" s="25">
        <v>10.477074692099899</v>
      </c>
      <c r="G59" s="25">
        <v>10.447466801899937</v>
      </c>
      <c r="H59" s="25">
        <v>14.012272297524202</v>
      </c>
      <c r="I59" s="25">
        <v>14.620080420860004</v>
      </c>
      <c r="J59" s="25">
        <v>13.103707145842</v>
      </c>
      <c r="K59" s="25">
        <v>17.972341423550002</v>
      </c>
      <c r="L59" s="25">
        <v>19.378237738280017</v>
      </c>
      <c r="M59" s="25">
        <v>22.232794451720014</v>
      </c>
      <c r="N59" s="50"/>
      <c r="O59" s="25">
        <v>48.113442268750362</v>
      </c>
      <c r="P59" s="25">
        <v>65.074366728532027</v>
      </c>
      <c r="Q59" s="25">
        <v>22.232794451720014</v>
      </c>
    </row>
    <row r="60" spans="1:17" x14ac:dyDescent="0.25">
      <c r="A60" s="5"/>
      <c r="B60" s="27" t="s">
        <v>38</v>
      </c>
      <c r="C60" s="27" t="s">
        <v>38</v>
      </c>
      <c r="D60" s="28" t="s">
        <v>19</v>
      </c>
      <c r="E60" s="26">
        <v>23.673435162502344</v>
      </c>
      <c r="F60" s="26">
        <v>25.204027832437937</v>
      </c>
      <c r="G60" s="26">
        <v>25.310410138469361</v>
      </c>
      <c r="H60" s="26">
        <v>35.717675907113261</v>
      </c>
      <c r="I60" s="26">
        <v>33.00407859485076</v>
      </c>
      <c r="J60" s="26">
        <v>32.2216514343759</v>
      </c>
      <c r="K60" s="26">
        <v>35.251888630288882</v>
      </c>
      <c r="L60" s="26">
        <v>32.966083617907458</v>
      </c>
      <c r="M60" s="26">
        <v>30.668060290915626</v>
      </c>
      <c r="N60" s="50"/>
      <c r="O60" s="26">
        <v>109.90607037052287</v>
      </c>
      <c r="P60" s="26">
        <v>133.443702277423</v>
      </c>
      <c r="Q60" s="26">
        <v>30.668060290915626</v>
      </c>
    </row>
    <row r="61" spans="1:17" x14ac:dyDescent="0.25">
      <c r="A61" s="5"/>
      <c r="B61" s="30" t="s">
        <v>84</v>
      </c>
      <c r="C61" s="30" t="s">
        <v>84</v>
      </c>
      <c r="D61" s="31" t="s">
        <v>19</v>
      </c>
      <c r="E61" s="25">
        <v>0</v>
      </c>
      <c r="F61" s="25">
        <v>0</v>
      </c>
      <c r="G61" s="25">
        <v>0</v>
      </c>
      <c r="H61" s="25">
        <v>0</v>
      </c>
      <c r="I61" s="25">
        <v>0</v>
      </c>
      <c r="J61" s="25">
        <v>0</v>
      </c>
      <c r="K61" s="25">
        <v>1.2001635725488669</v>
      </c>
      <c r="L61" s="25">
        <v>5.4276273674516267</v>
      </c>
      <c r="M61" s="25">
        <v>3.9440735499997417</v>
      </c>
      <c r="N61" s="50"/>
      <c r="O61" s="25">
        <v>0</v>
      </c>
      <c r="P61" s="25">
        <v>6.6277909400004935</v>
      </c>
      <c r="Q61" s="25">
        <v>3.9440735499997417</v>
      </c>
    </row>
    <row r="62" spans="1:17" x14ac:dyDescent="0.25">
      <c r="A62" s="5"/>
      <c r="B62" s="27" t="s">
        <v>85</v>
      </c>
      <c r="C62" s="27" t="s">
        <v>85</v>
      </c>
      <c r="D62" s="28" t="s">
        <v>19</v>
      </c>
      <c r="E62" s="26">
        <v>0</v>
      </c>
      <c r="F62" s="26">
        <v>0</v>
      </c>
      <c r="G62" s="26">
        <v>0</v>
      </c>
      <c r="H62" s="26">
        <v>0</v>
      </c>
      <c r="I62" s="26">
        <v>0</v>
      </c>
      <c r="J62" s="26">
        <v>0</v>
      </c>
      <c r="K62" s="26">
        <v>0</v>
      </c>
      <c r="L62" s="26">
        <v>4.9677366468970616</v>
      </c>
      <c r="M62" s="26">
        <v>16.421040830066442</v>
      </c>
      <c r="N62" s="50"/>
      <c r="O62" s="26">
        <v>0</v>
      </c>
      <c r="P62" s="26">
        <v>4.9677366468970616</v>
      </c>
      <c r="Q62" s="26">
        <v>16.421040830066442</v>
      </c>
    </row>
    <row r="63" spans="1:17" x14ac:dyDescent="0.25">
      <c r="A63" s="5"/>
      <c r="B63" s="30" t="s">
        <v>86</v>
      </c>
      <c r="C63" s="30" t="s">
        <v>86</v>
      </c>
      <c r="D63" s="31" t="s">
        <v>19</v>
      </c>
      <c r="E63" s="25">
        <v>2.2329478300000001</v>
      </c>
      <c r="F63" s="25">
        <v>2.2375242100000001</v>
      </c>
      <c r="G63" s="25">
        <v>2.7735473600000002</v>
      </c>
      <c r="H63" s="25">
        <v>3.3874942799999999</v>
      </c>
      <c r="I63" s="25">
        <v>3.3942240873684209</v>
      </c>
      <c r="J63" s="25">
        <v>3.5245563268421098</v>
      </c>
      <c r="K63" s="25">
        <v>4.1526812100000008</v>
      </c>
      <c r="L63" s="25">
        <v>4.6009835400000005</v>
      </c>
      <c r="M63" s="25">
        <v>4.7450880500000014</v>
      </c>
      <c r="N63" s="50"/>
      <c r="O63" s="25">
        <v>10.614825919999999</v>
      </c>
      <c r="P63" s="25">
        <v>15.672445164210533</v>
      </c>
      <c r="Q63" s="25">
        <v>4.7450880500000014</v>
      </c>
    </row>
    <row r="64" spans="1:17" x14ac:dyDescent="0.25">
      <c r="A64" s="5"/>
      <c r="B64" s="41" t="s">
        <v>372</v>
      </c>
      <c r="C64" s="41" t="s">
        <v>40</v>
      </c>
      <c r="D64" s="42" t="s">
        <v>19</v>
      </c>
      <c r="E64" s="46">
        <v>1.4193323323894957</v>
      </c>
      <c r="F64" s="46">
        <v>1.94245892</v>
      </c>
      <c r="G64" s="46">
        <v>1.3064786799999997</v>
      </c>
      <c r="H64" s="46">
        <v>1.9860143899999998</v>
      </c>
      <c r="I64" s="46">
        <v>1.8436478513000005</v>
      </c>
      <c r="J64" s="46">
        <v>2.2334237399999899</v>
      </c>
      <c r="K64" s="46">
        <v>6.5908910000000986E-2</v>
      </c>
      <c r="L64" s="46">
        <v>8.3058320000000033E-2</v>
      </c>
      <c r="M64" s="46">
        <v>0</v>
      </c>
      <c r="N64" s="25"/>
      <c r="O64" s="46">
        <v>6.6699294223900552</v>
      </c>
      <c r="P64" s="46">
        <v>4.2244748313000855</v>
      </c>
      <c r="Q64" s="46">
        <v>0</v>
      </c>
    </row>
    <row r="65" spans="1:17" x14ac:dyDescent="0.25">
      <c r="A65" s="5"/>
      <c r="B65" s="11"/>
      <c r="C65" s="11"/>
      <c r="D65" s="11"/>
      <c r="E65" s="11"/>
      <c r="F65" s="11"/>
      <c r="G65" s="11"/>
      <c r="H65" s="11"/>
      <c r="I65" s="11"/>
      <c r="J65" s="11"/>
      <c r="K65" s="11"/>
      <c r="L65" s="11"/>
      <c r="M65" s="11"/>
      <c r="N65" s="50"/>
      <c r="O65" s="11"/>
      <c r="P65" s="11"/>
      <c r="Q65" s="11"/>
    </row>
    <row r="66" spans="1:17" x14ac:dyDescent="0.25">
      <c r="A66" s="5"/>
      <c r="B66" s="11" t="s">
        <v>128</v>
      </c>
      <c r="C66" s="11"/>
      <c r="D66" s="11"/>
      <c r="E66" s="11"/>
      <c r="F66" s="11"/>
      <c r="G66" s="11"/>
      <c r="H66" s="11"/>
      <c r="I66" s="11"/>
      <c r="J66" s="11"/>
      <c r="K66" s="11"/>
      <c r="L66" s="11"/>
      <c r="M66" s="11"/>
      <c r="N66" s="50"/>
      <c r="O66" s="11"/>
      <c r="P66" s="11"/>
      <c r="Q66" s="11"/>
    </row>
    <row r="67" spans="1:17" x14ac:dyDescent="0.25">
      <c r="A67" s="5"/>
      <c r="B67" s="15" t="s">
        <v>370</v>
      </c>
      <c r="C67" s="15" t="s">
        <v>416</v>
      </c>
      <c r="D67" s="16"/>
      <c r="E67" s="17">
        <v>201.99792432194167</v>
      </c>
      <c r="F67" s="17">
        <v>183.75227154113131</v>
      </c>
      <c r="G67" s="17">
        <v>159.43395031478533</v>
      </c>
      <c r="H67" s="17">
        <v>142.45057239719509</v>
      </c>
      <c r="I67" s="17">
        <v>176.43317317085473</v>
      </c>
      <c r="J67" s="17">
        <v>198.17441988629886</v>
      </c>
      <c r="K67" s="17">
        <v>191.81961838777514</v>
      </c>
      <c r="L67" s="17">
        <v>196.48043536506478</v>
      </c>
      <c r="M67" s="17">
        <v>213.93772793128716</v>
      </c>
      <c r="N67" s="50"/>
      <c r="O67" s="17">
        <v>687.6347185750534</v>
      </c>
      <c r="P67" s="17">
        <v>762.90764680999348</v>
      </c>
      <c r="Q67" s="17">
        <v>213.93772793128716</v>
      </c>
    </row>
    <row r="68" spans="1:17" x14ac:dyDescent="0.25">
      <c r="A68" s="5"/>
      <c r="B68" s="30" t="s">
        <v>33</v>
      </c>
      <c r="C68" s="30" t="s">
        <v>33</v>
      </c>
      <c r="D68" s="31" t="s">
        <v>19</v>
      </c>
      <c r="E68" s="25">
        <v>9.5168556195393847</v>
      </c>
      <c r="F68" s="25">
        <v>16.41070812909696</v>
      </c>
      <c r="G68" s="25">
        <v>16.197461726373881</v>
      </c>
      <c r="H68" s="25">
        <v>23.650905023912877</v>
      </c>
      <c r="I68" s="25">
        <v>22.437187195525411</v>
      </c>
      <c r="J68" s="25">
        <v>24.287684624123287</v>
      </c>
      <c r="K68" s="25">
        <v>31.29227159361853</v>
      </c>
      <c r="L68" s="25">
        <v>23.998360457256524</v>
      </c>
      <c r="M68" s="25">
        <v>20.922312040000129</v>
      </c>
      <c r="N68" s="64"/>
      <c r="O68" s="25">
        <v>65.775930498923103</v>
      </c>
      <c r="P68" s="25">
        <v>102.01550387052376</v>
      </c>
      <c r="Q68" s="25">
        <v>20.922312040000129</v>
      </c>
    </row>
    <row r="69" spans="1:17" x14ac:dyDescent="0.25">
      <c r="A69" s="5"/>
      <c r="B69" s="27" t="s">
        <v>34</v>
      </c>
      <c r="C69" s="27" t="s">
        <v>34</v>
      </c>
      <c r="D69" s="28" t="s">
        <v>19</v>
      </c>
      <c r="E69" s="26">
        <v>0</v>
      </c>
      <c r="F69" s="26">
        <v>0</v>
      </c>
      <c r="G69" s="26">
        <v>0</v>
      </c>
      <c r="H69" s="26">
        <v>0</v>
      </c>
      <c r="I69" s="26">
        <v>38.831221237332606</v>
      </c>
      <c r="J69" s="26">
        <v>62.551803364216838</v>
      </c>
      <c r="K69" s="26">
        <v>42.081145747827193</v>
      </c>
      <c r="L69" s="26">
        <v>51.352402010750424</v>
      </c>
      <c r="M69" s="26">
        <v>49.080121509999991</v>
      </c>
      <c r="N69" s="64"/>
      <c r="O69" s="26">
        <v>0</v>
      </c>
      <c r="P69" s="26">
        <v>194.81657236012705</v>
      </c>
      <c r="Q69" s="26">
        <v>49.080121509999991</v>
      </c>
    </row>
    <row r="70" spans="1:17" x14ac:dyDescent="0.25">
      <c r="A70" s="5"/>
      <c r="B70" s="30" t="s">
        <v>37</v>
      </c>
      <c r="C70" s="30" t="s">
        <v>37</v>
      </c>
      <c r="D70" s="31" t="s">
        <v>19</v>
      </c>
      <c r="E70" s="25">
        <v>11.250312838744255</v>
      </c>
      <c r="F70" s="25">
        <v>9.0575288880999238</v>
      </c>
      <c r="G70" s="25">
        <v>11.077582351994909</v>
      </c>
      <c r="H70" s="25">
        <v>13.287281023026884</v>
      </c>
      <c r="I70" s="25">
        <v>13.255097683012618</v>
      </c>
      <c r="J70" s="25">
        <v>11.270775946027825</v>
      </c>
      <c r="K70" s="25">
        <v>15.452379314201858</v>
      </c>
      <c r="L70" s="25">
        <v>17.06803641828002</v>
      </c>
      <c r="M70" s="25">
        <v>19.723438060000003</v>
      </c>
      <c r="N70" s="64"/>
      <c r="O70" s="25">
        <v>44.672705101865972</v>
      </c>
      <c r="P70" s="25">
        <v>57.046289361522327</v>
      </c>
      <c r="Q70" s="25">
        <v>19.723438060000003</v>
      </c>
    </row>
    <row r="71" spans="1:17" x14ac:dyDescent="0.25">
      <c r="A71" s="5"/>
      <c r="B71" s="27" t="s">
        <v>30</v>
      </c>
      <c r="C71" s="27" t="s">
        <v>30</v>
      </c>
      <c r="D71" s="28" t="s">
        <v>19</v>
      </c>
      <c r="E71" s="26">
        <v>140.57402083863209</v>
      </c>
      <c r="F71" s="26">
        <v>116.23397586060756</v>
      </c>
      <c r="G71" s="26">
        <v>88.764319190378814</v>
      </c>
      <c r="H71" s="26">
        <v>54.11117041414321</v>
      </c>
      <c r="I71" s="26">
        <v>54.578303703004394</v>
      </c>
      <c r="J71" s="26">
        <v>52.04921167244671</v>
      </c>
      <c r="K71" s="26">
        <v>54.323800239990007</v>
      </c>
      <c r="L71" s="26">
        <v>51.49103964327341</v>
      </c>
      <c r="M71" s="26">
        <v>52.943865499745094</v>
      </c>
      <c r="N71" s="64"/>
      <c r="O71" s="26">
        <v>399.6834863037617</v>
      </c>
      <c r="P71" s="26">
        <v>212.44235525871451</v>
      </c>
      <c r="Q71" s="26">
        <v>52.943865499745094</v>
      </c>
    </row>
    <row r="72" spans="1:17" x14ac:dyDescent="0.25">
      <c r="A72" s="5"/>
      <c r="B72" s="30" t="s">
        <v>35</v>
      </c>
      <c r="C72" s="30" t="s">
        <v>35</v>
      </c>
      <c r="D72" s="31" t="s">
        <v>19</v>
      </c>
      <c r="E72" s="25">
        <v>0</v>
      </c>
      <c r="F72" s="25">
        <v>0</v>
      </c>
      <c r="G72" s="25">
        <v>0</v>
      </c>
      <c r="H72" s="25">
        <v>0</v>
      </c>
      <c r="I72" s="25">
        <v>0</v>
      </c>
      <c r="J72" s="25">
        <v>0</v>
      </c>
      <c r="K72" s="25">
        <v>0</v>
      </c>
      <c r="L72" s="25">
        <v>1.9081004993333206</v>
      </c>
      <c r="M72" s="25">
        <v>21.220168610000087</v>
      </c>
      <c r="N72" s="64"/>
      <c r="O72" s="25">
        <v>0</v>
      </c>
      <c r="P72" s="25">
        <v>1.9081004993333206</v>
      </c>
      <c r="Q72" s="25">
        <v>21.220168610000087</v>
      </c>
    </row>
    <row r="73" spans="1:17" x14ac:dyDescent="0.25">
      <c r="A73" s="5"/>
      <c r="B73" s="27" t="s">
        <v>36</v>
      </c>
      <c r="C73" s="27" t="s">
        <v>36</v>
      </c>
      <c r="D73" s="28" t="s">
        <v>19</v>
      </c>
      <c r="E73" s="26">
        <v>13.748577168203362</v>
      </c>
      <c r="F73" s="26">
        <v>12.192883820455497</v>
      </c>
      <c r="G73" s="26">
        <v>12.706949957466493</v>
      </c>
      <c r="H73" s="26">
        <v>13.998826879588648</v>
      </c>
      <c r="I73" s="26">
        <v>13.393240717197125</v>
      </c>
      <c r="J73" s="26">
        <v>13.984403265927531</v>
      </c>
      <c r="K73" s="26">
        <v>12.079324477729077</v>
      </c>
      <c r="L73" s="26">
        <v>9.4123964786480343</v>
      </c>
      <c r="M73" s="26">
        <v>8.2566591395440749</v>
      </c>
      <c r="N73" s="64"/>
      <c r="O73" s="26">
        <v>52.647237825714001</v>
      </c>
      <c r="P73" s="26">
        <v>48.869364939501764</v>
      </c>
      <c r="Q73" s="26">
        <v>8.2566591395440749</v>
      </c>
    </row>
    <row r="74" spans="1:17" x14ac:dyDescent="0.25">
      <c r="A74" s="5"/>
      <c r="B74" s="30" t="s">
        <v>38</v>
      </c>
      <c r="C74" s="30" t="s">
        <v>38</v>
      </c>
      <c r="D74" s="31" t="s">
        <v>19</v>
      </c>
      <c r="E74" s="25">
        <v>21.739559032268378</v>
      </c>
      <c r="F74" s="25">
        <v>23.3755929266887</v>
      </c>
      <c r="G74" s="25">
        <v>27.218861393525437</v>
      </c>
      <c r="H74" s="25">
        <v>32.847886444418812</v>
      </c>
      <c r="I74" s="25">
        <v>29.985890616185305</v>
      </c>
      <c r="J74" s="25">
        <v>29.360935439895009</v>
      </c>
      <c r="K74" s="25">
        <v>32.225972852188875</v>
      </c>
      <c r="L74" s="25">
        <v>30.255145615584517</v>
      </c>
      <c r="M74" s="25">
        <v>28.065179931997751</v>
      </c>
      <c r="N74" s="64"/>
      <c r="O74" s="25">
        <v>105.18189979690132</v>
      </c>
      <c r="P74" s="25">
        <v>121.82794452385372</v>
      </c>
      <c r="Q74" s="25">
        <v>28.065179931997751</v>
      </c>
    </row>
    <row r="75" spans="1:17" x14ac:dyDescent="0.25">
      <c r="A75" s="5"/>
      <c r="B75" s="41" t="s">
        <v>371</v>
      </c>
      <c r="C75" s="41" t="s">
        <v>40</v>
      </c>
      <c r="D75" s="42" t="s">
        <v>19</v>
      </c>
      <c r="E75" s="46">
        <v>5.1685988245542225</v>
      </c>
      <c r="F75" s="46">
        <v>6.4815819161826607</v>
      </c>
      <c r="G75" s="46">
        <v>3.4687756950457818</v>
      </c>
      <c r="H75" s="46">
        <v>4.5545026121046677</v>
      </c>
      <c r="I75" s="46">
        <v>3.9522320185972473</v>
      </c>
      <c r="J75" s="46">
        <v>4.6696055736616611</v>
      </c>
      <c r="K75" s="46">
        <v>4.3647241622195851</v>
      </c>
      <c r="L75" s="46">
        <v>10.994954241938526</v>
      </c>
      <c r="M75" s="46">
        <v>13.725983139999999</v>
      </c>
      <c r="N75" s="25"/>
      <c r="O75" s="46">
        <v>19.673459047887331</v>
      </c>
      <c r="P75" s="46">
        <v>23.98151599641702</v>
      </c>
      <c r="Q75" s="46">
        <v>13.725983139999999</v>
      </c>
    </row>
    <row r="76" spans="1:17" x14ac:dyDescent="0.25">
      <c r="A76" s="5"/>
      <c r="B76" s="30"/>
      <c r="C76" s="30"/>
      <c r="D76" s="31"/>
      <c r="E76" s="50"/>
      <c r="F76" s="50"/>
      <c r="G76" s="50"/>
      <c r="H76" s="50"/>
      <c r="I76" s="50"/>
      <c r="J76" s="50"/>
      <c r="K76" s="50"/>
      <c r="L76" s="50"/>
      <c r="M76" s="50"/>
      <c r="N76" s="50"/>
    </row>
    <row r="77" spans="1:17" ht="15.6" x14ac:dyDescent="0.25">
      <c r="A77" s="5"/>
      <c r="B77" s="11" t="s">
        <v>87</v>
      </c>
      <c r="C77" s="60"/>
      <c r="D77" s="61"/>
      <c r="E77" s="62"/>
      <c r="F77" s="62"/>
      <c r="G77" s="62"/>
      <c r="H77" s="62"/>
      <c r="I77" s="62"/>
      <c r="J77" s="62"/>
      <c r="K77" s="62"/>
      <c r="L77" s="62"/>
      <c r="M77" s="62"/>
      <c r="N77" s="62"/>
      <c r="O77" s="62"/>
      <c r="P77" s="62"/>
      <c r="Q77" s="62"/>
    </row>
    <row r="78" spans="1:17" x14ac:dyDescent="0.25">
      <c r="A78" s="5"/>
      <c r="B78" s="15" t="s">
        <v>88</v>
      </c>
      <c r="C78" s="15" t="s">
        <v>89</v>
      </c>
      <c r="D78" s="16" t="s">
        <v>19</v>
      </c>
      <c r="E78" s="17">
        <v>-36.302571110000017</v>
      </c>
      <c r="F78" s="17">
        <v>-32.49459871000002</v>
      </c>
      <c r="G78" s="17">
        <v>-29.686620960001964</v>
      </c>
      <c r="H78" s="17">
        <v>-38.014568650000058</v>
      </c>
      <c r="I78" s="17">
        <v>-39.488195422440015</v>
      </c>
      <c r="J78" s="17">
        <v>-40.022570812392559</v>
      </c>
      <c r="K78" s="17">
        <v>-5.4796394672332767</v>
      </c>
      <c r="L78" s="17">
        <v>-46.706307691925929</v>
      </c>
      <c r="M78" s="17">
        <v>-48.432661169999989</v>
      </c>
      <c r="N78" s="64"/>
      <c r="O78" s="17">
        <v>-137.67133197000203</v>
      </c>
      <c r="P78" s="17">
        <v>-131.69671339399179</v>
      </c>
      <c r="Q78" s="17">
        <v>-48.432661169999989</v>
      </c>
    </row>
    <row r="79" spans="1:17" x14ac:dyDescent="0.25">
      <c r="A79" s="5"/>
      <c r="B79" s="30" t="s">
        <v>90</v>
      </c>
      <c r="C79" s="30" t="s">
        <v>91</v>
      </c>
      <c r="D79" s="31" t="s">
        <v>19</v>
      </c>
      <c r="E79" s="25">
        <v>-19.98677309000001</v>
      </c>
      <c r="F79" s="25">
        <v>-18.194844190000019</v>
      </c>
      <c r="G79" s="25">
        <v>-18.016408870001964</v>
      </c>
      <c r="H79" s="25">
        <v>-24.571755670000066</v>
      </c>
      <c r="I79" s="25">
        <v>-25.253530324570022</v>
      </c>
      <c r="J79" s="25">
        <v>-23.626346189999968</v>
      </c>
      <c r="K79" s="25">
        <v>-29.908915649999951</v>
      </c>
      <c r="L79" s="25">
        <v>-26.3319516</v>
      </c>
      <c r="M79" s="25">
        <v>-33.431447469999988</v>
      </c>
      <c r="N79" s="91"/>
      <c r="O79" s="25">
        <v>-80.769781820002038</v>
      </c>
      <c r="P79" s="25">
        <v>-105.12074376456994</v>
      </c>
      <c r="Q79" s="25">
        <v>-33.431447469999988</v>
      </c>
    </row>
    <row r="80" spans="1:17" x14ac:dyDescent="0.25">
      <c r="A80" s="5"/>
      <c r="B80" s="27" t="s">
        <v>92</v>
      </c>
      <c r="C80" s="27" t="s">
        <v>93</v>
      </c>
      <c r="D80" s="28" t="s">
        <v>19</v>
      </c>
      <c r="E80" s="26">
        <v>-5.9557128799999992</v>
      </c>
      <c r="F80" s="26">
        <v>-6.1203282599999964</v>
      </c>
      <c r="G80" s="26">
        <v>-2.6037433099999991</v>
      </c>
      <c r="H80" s="26">
        <v>-1.6906012699999997</v>
      </c>
      <c r="I80" s="26">
        <v>-4.0796894500000009</v>
      </c>
      <c r="J80" s="26">
        <v>-3.5351313623925926</v>
      </c>
      <c r="K80" s="26">
        <v>-2.6367671472333334</v>
      </c>
      <c r="L80" s="26">
        <v>-3.4789648319259268</v>
      </c>
      <c r="M80" s="26">
        <v>-3.9425382</v>
      </c>
      <c r="N80" s="91"/>
      <c r="O80" s="26">
        <v>-16.370385719999998</v>
      </c>
      <c r="P80" s="26">
        <v>-13.730552791551855</v>
      </c>
      <c r="Q80" s="26">
        <v>-3.9425382</v>
      </c>
    </row>
    <row r="81" spans="1:17" x14ac:dyDescent="0.25">
      <c r="A81" s="5"/>
      <c r="B81" s="30" t="s">
        <v>94</v>
      </c>
      <c r="C81" s="30" t="s">
        <v>95</v>
      </c>
      <c r="D81" s="31" t="s">
        <v>19</v>
      </c>
      <c r="E81" s="25">
        <v>-1.0092198700000001</v>
      </c>
      <c r="F81" s="25">
        <v>-0.89726368000000012</v>
      </c>
      <c r="G81" s="25">
        <v>-0.641230469999999</v>
      </c>
      <c r="H81" s="25">
        <v>-0.6059581799999999</v>
      </c>
      <c r="I81" s="25">
        <v>-2.21823009</v>
      </c>
      <c r="J81" s="25">
        <v>-1.49676246</v>
      </c>
      <c r="K81" s="25">
        <v>-1.2273137600000001</v>
      </c>
      <c r="L81" s="25">
        <v>-1.0232829699999999</v>
      </c>
      <c r="M81" s="25">
        <v>-1.3862150499999999</v>
      </c>
      <c r="N81" s="91"/>
      <c r="O81" s="25">
        <v>-3.153672199999999</v>
      </c>
      <c r="P81" s="25">
        <v>-5.9655892799999997</v>
      </c>
      <c r="Q81" s="25">
        <v>-1.3862150499999999</v>
      </c>
    </row>
    <row r="82" spans="1:17" x14ac:dyDescent="0.25">
      <c r="A82" s="5"/>
      <c r="B82" s="27" t="s">
        <v>96</v>
      </c>
      <c r="C82" s="27" t="s">
        <v>97</v>
      </c>
      <c r="D82" s="27" t="s">
        <v>19</v>
      </c>
      <c r="E82" s="26">
        <v>-3.6216423</v>
      </c>
      <c r="F82" s="26">
        <v>-4.7609128699999994</v>
      </c>
      <c r="G82" s="26">
        <v>-3.1037247700000057</v>
      </c>
      <c r="H82" s="26">
        <v>-6.1423672399999987</v>
      </c>
      <c r="I82" s="26">
        <v>-3.9758531278699989</v>
      </c>
      <c r="J82" s="26">
        <v>-3.7457097800000003</v>
      </c>
      <c r="K82" s="26">
        <v>-3.5872500500000002</v>
      </c>
      <c r="L82" s="26">
        <v>-4.0719846000000022</v>
      </c>
      <c r="M82" s="26">
        <v>-3.6151409899999991</v>
      </c>
      <c r="N82" s="91"/>
      <c r="O82" s="26">
        <v>-17.628647180000005</v>
      </c>
      <c r="P82" s="26">
        <v>-15.380797557870002</v>
      </c>
      <c r="Q82" s="26">
        <v>-3.6151409899999991</v>
      </c>
    </row>
    <row r="83" spans="1:17" s="23" customFormat="1" x14ac:dyDescent="0.25">
      <c r="A83" s="19"/>
      <c r="B83" s="92" t="s">
        <v>98</v>
      </c>
      <c r="C83" s="92" t="s">
        <v>99</v>
      </c>
      <c r="D83" s="93" t="s">
        <v>19</v>
      </c>
      <c r="E83" s="94">
        <v>-5.7292229700000048</v>
      </c>
      <c r="F83" s="94">
        <v>-2.521249710000006</v>
      </c>
      <c r="G83" s="94">
        <v>-5.3215135399999944</v>
      </c>
      <c r="H83" s="94">
        <v>-5.0038862899999987</v>
      </c>
      <c r="I83" s="94">
        <v>-3.9608924299999977</v>
      </c>
      <c r="J83" s="94">
        <v>-7.6186210199999982</v>
      </c>
      <c r="K83" s="94">
        <v>31.880607140000009</v>
      </c>
      <c r="L83" s="94">
        <v>-11.800123689999998</v>
      </c>
      <c r="M83" s="94">
        <v>-6.0573194600000022</v>
      </c>
      <c r="N83" s="22"/>
      <c r="O83" s="94">
        <v>-19.74884505</v>
      </c>
      <c r="P83" s="94">
        <v>8.5009700000000148</v>
      </c>
      <c r="Q83" s="94">
        <v>-6.0573194600000022</v>
      </c>
    </row>
    <row r="84" spans="1:17" x14ac:dyDescent="0.25">
      <c r="B84" s="68"/>
      <c r="C84" s="68"/>
      <c r="D84" s="39"/>
      <c r="E84" s="40"/>
      <c r="F84" s="40"/>
      <c r="G84" s="40"/>
      <c r="H84" s="40"/>
      <c r="I84" s="40"/>
      <c r="J84" s="40"/>
      <c r="K84" s="40"/>
      <c r="L84" s="40"/>
      <c r="M84" s="40"/>
      <c r="N84" s="64"/>
      <c r="O84" s="40"/>
      <c r="P84" s="40"/>
      <c r="Q84" s="40"/>
    </row>
    <row r="85" spans="1:17" ht="15.6" x14ac:dyDescent="0.25">
      <c r="A85" s="5"/>
      <c r="B85" s="11" t="s">
        <v>100</v>
      </c>
      <c r="C85" s="60"/>
      <c r="D85" s="61"/>
      <c r="E85" s="62"/>
      <c r="F85" s="62"/>
      <c r="G85" s="62"/>
      <c r="H85" s="62"/>
      <c r="I85" s="62"/>
      <c r="J85" s="62"/>
      <c r="K85" s="62"/>
      <c r="L85" s="62"/>
      <c r="M85" s="62"/>
      <c r="N85" s="62"/>
      <c r="O85" s="62"/>
      <c r="P85" s="62"/>
      <c r="Q85" s="62"/>
    </row>
    <row r="86" spans="1:17" x14ac:dyDescent="0.25">
      <c r="A86" s="5"/>
      <c r="B86" s="69" t="s">
        <v>101</v>
      </c>
      <c r="C86" s="69" t="s">
        <v>102</v>
      </c>
      <c r="D86" s="70" t="s">
        <v>103</v>
      </c>
      <c r="E86" s="71">
        <v>1595</v>
      </c>
      <c r="F86" s="71">
        <v>1587</v>
      </c>
      <c r="G86" s="71">
        <v>1545</v>
      </c>
      <c r="H86" s="71">
        <v>1635</v>
      </c>
      <c r="I86" s="71">
        <v>2032</v>
      </c>
      <c r="J86" s="71">
        <v>1994</v>
      </c>
      <c r="K86" s="71">
        <v>1983</v>
      </c>
      <c r="L86" s="71">
        <v>1993</v>
      </c>
      <c r="M86" s="71">
        <v>1716</v>
      </c>
      <c r="N86" s="64"/>
      <c r="O86" s="71">
        <v>1590.5</v>
      </c>
      <c r="P86" s="71">
        <v>2000.5</v>
      </c>
      <c r="Q86" s="71">
        <v>1716</v>
      </c>
    </row>
    <row r="87" spans="1:17" x14ac:dyDescent="0.25">
      <c r="A87" s="5"/>
      <c r="B87" s="27" t="s">
        <v>30</v>
      </c>
      <c r="C87" s="27" t="s">
        <v>30</v>
      </c>
      <c r="D87" s="28" t="s">
        <v>103</v>
      </c>
      <c r="E87" s="72">
        <v>178</v>
      </c>
      <c r="F87" s="72">
        <v>135</v>
      </c>
      <c r="G87" s="72">
        <v>7</v>
      </c>
      <c r="H87" s="72">
        <v>21</v>
      </c>
      <c r="I87" s="72">
        <v>14</v>
      </c>
      <c r="J87" s="72">
        <v>3</v>
      </c>
      <c r="K87" s="72">
        <v>2</v>
      </c>
      <c r="L87" s="72">
        <v>0</v>
      </c>
      <c r="M87" s="72">
        <v>0</v>
      </c>
      <c r="N87" s="64"/>
      <c r="O87" s="72">
        <v>85.25</v>
      </c>
      <c r="P87" s="72">
        <v>4.75</v>
      </c>
      <c r="Q87" s="72">
        <v>0</v>
      </c>
    </row>
    <row r="88" spans="1:17" x14ac:dyDescent="0.25">
      <c r="A88" s="5"/>
      <c r="B88" s="30" t="s">
        <v>33</v>
      </c>
      <c r="C88" s="30" t="s">
        <v>33</v>
      </c>
      <c r="D88" s="31" t="s">
        <v>103</v>
      </c>
      <c r="E88" s="73">
        <v>18</v>
      </c>
      <c r="F88" s="73">
        <v>21</v>
      </c>
      <c r="G88" s="73">
        <v>22</v>
      </c>
      <c r="H88" s="73">
        <v>23</v>
      </c>
      <c r="I88" s="73">
        <v>25</v>
      </c>
      <c r="J88" s="73">
        <v>30</v>
      </c>
      <c r="K88" s="73">
        <v>35</v>
      </c>
      <c r="L88" s="73">
        <v>37</v>
      </c>
      <c r="M88" s="73">
        <v>37</v>
      </c>
      <c r="N88" s="64"/>
      <c r="O88" s="73">
        <v>21</v>
      </c>
      <c r="P88" s="73">
        <v>31.75</v>
      </c>
      <c r="Q88" s="73">
        <v>37</v>
      </c>
    </row>
    <row r="89" spans="1:17" x14ac:dyDescent="0.25">
      <c r="A89" s="5"/>
      <c r="B89" s="27" t="s">
        <v>34</v>
      </c>
      <c r="C89" s="27" t="s">
        <v>34</v>
      </c>
      <c r="D89" s="28" t="s">
        <v>103</v>
      </c>
      <c r="E89" s="74">
        <v>0</v>
      </c>
      <c r="F89" s="74">
        <v>0</v>
      </c>
      <c r="G89" s="74">
        <v>0</v>
      </c>
      <c r="H89" s="74">
        <v>0</v>
      </c>
      <c r="I89" s="72">
        <v>296</v>
      </c>
      <c r="J89" s="72">
        <v>282</v>
      </c>
      <c r="K89" s="72">
        <v>300</v>
      </c>
      <c r="L89" s="72">
        <v>292</v>
      </c>
      <c r="M89" s="72">
        <v>256</v>
      </c>
      <c r="N89" s="64"/>
      <c r="O89" s="74">
        <v>0</v>
      </c>
      <c r="P89" s="72">
        <v>292.5</v>
      </c>
      <c r="Q89" s="72">
        <v>256</v>
      </c>
    </row>
    <row r="90" spans="1:17" x14ac:dyDescent="0.25">
      <c r="A90" s="5"/>
      <c r="B90" s="30" t="s">
        <v>35</v>
      </c>
      <c r="C90" s="30" t="s">
        <v>35</v>
      </c>
      <c r="D90" s="31" t="s">
        <v>103</v>
      </c>
      <c r="E90" s="73">
        <v>0</v>
      </c>
      <c r="F90" s="73">
        <v>0</v>
      </c>
      <c r="G90" s="73">
        <v>0</v>
      </c>
      <c r="H90" s="73">
        <v>0</v>
      </c>
      <c r="I90" s="73">
        <v>0</v>
      </c>
      <c r="J90" s="73">
        <v>0</v>
      </c>
      <c r="K90" s="73">
        <v>0</v>
      </c>
      <c r="L90" s="73">
        <v>51</v>
      </c>
      <c r="M90" s="73">
        <v>54</v>
      </c>
      <c r="N90" s="64"/>
      <c r="O90" s="73">
        <v>0</v>
      </c>
      <c r="P90" s="73">
        <v>12.75</v>
      </c>
      <c r="Q90" s="73">
        <v>54</v>
      </c>
    </row>
    <row r="91" spans="1:17" x14ac:dyDescent="0.25">
      <c r="A91" s="5"/>
      <c r="B91" s="27" t="s">
        <v>38</v>
      </c>
      <c r="C91" s="27" t="s">
        <v>38</v>
      </c>
      <c r="D91" s="28" t="s">
        <v>103</v>
      </c>
      <c r="E91" s="72">
        <v>899</v>
      </c>
      <c r="F91" s="72">
        <v>929</v>
      </c>
      <c r="G91" s="72">
        <v>962</v>
      </c>
      <c r="H91" s="72">
        <v>1008</v>
      </c>
      <c r="I91" s="72">
        <v>1015</v>
      </c>
      <c r="J91" s="72">
        <v>970</v>
      </c>
      <c r="K91" s="72">
        <v>933</v>
      </c>
      <c r="L91" s="72">
        <v>878</v>
      </c>
      <c r="M91" s="72">
        <v>794</v>
      </c>
      <c r="N91" s="64"/>
      <c r="O91" s="72">
        <v>949.5</v>
      </c>
      <c r="P91" s="72">
        <v>949</v>
      </c>
      <c r="Q91" s="72">
        <v>794</v>
      </c>
    </row>
    <row r="92" spans="1:17" x14ac:dyDescent="0.25">
      <c r="A92" s="5"/>
      <c r="B92" s="30" t="s">
        <v>36</v>
      </c>
      <c r="C92" s="30" t="s">
        <v>36</v>
      </c>
      <c r="D92" s="31" t="s">
        <v>103</v>
      </c>
      <c r="E92" s="73">
        <v>81</v>
      </c>
      <c r="F92" s="73">
        <v>84</v>
      </c>
      <c r="G92" s="73">
        <v>124</v>
      </c>
      <c r="H92" s="73">
        <v>132</v>
      </c>
      <c r="I92" s="73">
        <v>136</v>
      </c>
      <c r="J92" s="73">
        <v>135</v>
      </c>
      <c r="K92" s="73">
        <v>119</v>
      </c>
      <c r="L92" s="73">
        <v>122</v>
      </c>
      <c r="M92" s="73">
        <v>71</v>
      </c>
      <c r="N92" s="64"/>
      <c r="O92" s="73">
        <v>105.25</v>
      </c>
      <c r="P92" s="73">
        <v>128</v>
      </c>
      <c r="Q92" s="73">
        <v>71</v>
      </c>
    </row>
    <row r="93" spans="1:17" x14ac:dyDescent="0.25">
      <c r="A93" s="5"/>
      <c r="B93" s="27" t="s">
        <v>37</v>
      </c>
      <c r="C93" s="27" t="s">
        <v>37</v>
      </c>
      <c r="D93" s="28" t="s">
        <v>103</v>
      </c>
      <c r="E93" s="72">
        <v>117</v>
      </c>
      <c r="F93" s="72">
        <v>117</v>
      </c>
      <c r="G93" s="72">
        <v>123</v>
      </c>
      <c r="H93" s="72">
        <v>126</v>
      </c>
      <c r="I93" s="72">
        <v>141</v>
      </c>
      <c r="J93" s="72">
        <v>143</v>
      </c>
      <c r="K93" s="72">
        <v>171</v>
      </c>
      <c r="L93" s="72">
        <v>184</v>
      </c>
      <c r="M93" s="72">
        <v>174</v>
      </c>
      <c r="N93" s="64"/>
      <c r="O93" s="72">
        <v>120.75</v>
      </c>
      <c r="P93" s="72">
        <v>159.75</v>
      </c>
      <c r="Q93" s="72">
        <v>174</v>
      </c>
    </row>
    <row r="94" spans="1:17" x14ac:dyDescent="0.25">
      <c r="A94" s="5"/>
      <c r="B94" s="30" t="s">
        <v>39</v>
      </c>
      <c r="C94" s="30" t="s">
        <v>40</v>
      </c>
      <c r="D94" s="31" t="s">
        <v>103</v>
      </c>
      <c r="E94" s="73">
        <v>69</v>
      </c>
      <c r="F94" s="73">
        <v>42</v>
      </c>
      <c r="G94" s="73">
        <v>42</v>
      </c>
      <c r="H94" s="73">
        <v>41</v>
      </c>
      <c r="I94" s="73">
        <v>96</v>
      </c>
      <c r="J94" s="73">
        <v>105</v>
      </c>
      <c r="K94" s="73">
        <v>85</v>
      </c>
      <c r="L94" s="73">
        <v>98</v>
      </c>
      <c r="M94" s="73">
        <v>92</v>
      </c>
      <c r="N94" s="64"/>
      <c r="O94" s="73">
        <v>48.5</v>
      </c>
      <c r="P94" s="73">
        <v>96</v>
      </c>
      <c r="Q94" s="73">
        <v>92</v>
      </c>
    </row>
    <row r="95" spans="1:17" x14ac:dyDescent="0.25">
      <c r="A95" s="5"/>
      <c r="B95" s="75" t="s">
        <v>104</v>
      </c>
      <c r="C95" s="75" t="s">
        <v>105</v>
      </c>
      <c r="D95" s="76" t="s">
        <v>103</v>
      </c>
      <c r="E95" s="77">
        <v>233</v>
      </c>
      <c r="F95" s="77">
        <v>259</v>
      </c>
      <c r="G95" s="77">
        <v>265</v>
      </c>
      <c r="H95" s="77">
        <v>284</v>
      </c>
      <c r="I95" s="77">
        <v>309</v>
      </c>
      <c r="J95" s="77">
        <v>326</v>
      </c>
      <c r="K95" s="77">
        <v>338</v>
      </c>
      <c r="L95" s="77">
        <v>331</v>
      </c>
      <c r="M95" s="77">
        <v>238</v>
      </c>
      <c r="N95" s="64"/>
      <c r="O95" s="77">
        <v>260.25</v>
      </c>
      <c r="P95" s="77">
        <v>326</v>
      </c>
      <c r="Q95" s="77">
        <v>238</v>
      </c>
    </row>
    <row r="96" spans="1:17" x14ac:dyDescent="0.25">
      <c r="B96" s="38"/>
      <c r="C96" s="38"/>
      <c r="D96" s="78"/>
      <c r="E96" s="79"/>
      <c r="F96" s="79"/>
      <c r="G96" s="79"/>
      <c r="H96" s="79"/>
      <c r="I96" s="79"/>
      <c r="J96" s="79"/>
      <c r="K96" s="79"/>
      <c r="L96" s="79"/>
      <c r="M96" s="79"/>
      <c r="N96" s="62"/>
    </row>
    <row r="97" spans="2:17" x14ac:dyDescent="0.25">
      <c r="B97" s="80" t="s">
        <v>106</v>
      </c>
      <c r="E97" s="81"/>
      <c r="F97" s="81"/>
      <c r="G97" s="81"/>
      <c r="H97" s="81"/>
      <c r="I97" s="81"/>
      <c r="J97" s="81"/>
      <c r="K97" s="81"/>
      <c r="L97" s="81"/>
      <c r="M97" s="81"/>
      <c r="N97" s="63"/>
    </row>
    <row r="98" spans="2:17" x14ac:dyDescent="0.25">
      <c r="B98" s="82" t="s">
        <v>418</v>
      </c>
      <c r="C98" s="83"/>
      <c r="D98" s="83"/>
      <c r="E98" s="83"/>
      <c r="F98" s="83"/>
      <c r="G98" s="83"/>
      <c r="H98" s="83"/>
      <c r="I98" s="83"/>
      <c r="J98" s="83"/>
      <c r="K98" s="83"/>
      <c r="L98" s="83"/>
      <c r="M98" s="83"/>
      <c r="N98" s="83"/>
      <c r="O98" s="83"/>
      <c r="P98" s="84"/>
      <c r="Q98" s="85"/>
    </row>
    <row r="99" spans="2:17" x14ac:dyDescent="0.25">
      <c r="B99" s="82" t="s">
        <v>419</v>
      </c>
      <c r="C99" s="83"/>
      <c r="D99" s="83"/>
      <c r="E99" s="83"/>
      <c r="F99" s="83"/>
      <c r="G99" s="83"/>
      <c r="H99" s="83"/>
      <c r="I99" s="83"/>
      <c r="J99" s="83"/>
      <c r="K99" s="83"/>
      <c r="L99" s="83"/>
      <c r="M99" s="83"/>
      <c r="N99" s="83"/>
      <c r="O99" s="83"/>
      <c r="P99" s="84"/>
      <c r="Q99" s="85"/>
    </row>
    <row r="100" spans="2:17" x14ac:dyDescent="0.25">
      <c r="B100" s="82" t="s">
        <v>420</v>
      </c>
      <c r="C100" s="83"/>
      <c r="D100" s="83"/>
      <c r="E100" s="83"/>
      <c r="F100" s="83"/>
      <c r="G100" s="83"/>
      <c r="H100" s="83"/>
      <c r="I100" s="83"/>
      <c r="J100" s="83"/>
      <c r="K100" s="83"/>
      <c r="L100" s="83"/>
      <c r="M100" s="83"/>
      <c r="N100" s="83"/>
      <c r="O100" s="83"/>
      <c r="P100" s="84"/>
    </row>
  </sheetData>
  <phoneticPr fontId="3" type="noConversion"/>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458D9-357A-4333-B630-D4E4AA0671AF}">
  <dimension ref="A1:S241"/>
  <sheetViews>
    <sheetView showGridLines="0" showRowColHeaders="0" zoomScale="90" zoomScaleNormal="90" workbookViewId="0">
      <selection activeCell="A4" sqref="A4"/>
    </sheetView>
  </sheetViews>
  <sheetFormatPr defaultRowHeight="13.8" x14ac:dyDescent="0.25"/>
  <cols>
    <col min="1" max="1" width="1.44140625" style="2" customWidth="1"/>
    <col min="2" max="2" width="46.44140625" style="2" bestFit="1" customWidth="1"/>
    <col min="3" max="3" width="37.6640625" style="2" customWidth="1"/>
    <col min="4" max="4" width="11.5546875" style="2" customWidth="1"/>
    <col min="5" max="13" width="9.77734375" style="2" customWidth="1"/>
    <col min="14" max="14" width="1.44140625" style="2" customWidth="1"/>
    <col min="15" max="17" width="9.77734375" style="2" customWidth="1"/>
    <col min="18" max="16384" width="8.88671875" style="2"/>
  </cols>
  <sheetData>
    <row r="1" spans="1:19" s="1" customFormat="1" ht="50.4" customHeight="1" x14ac:dyDescent="0.25"/>
    <row r="3" spans="1:19" ht="25.8" customHeight="1" x14ac:dyDescent="0.25">
      <c r="A3" s="5"/>
      <c r="B3" s="6" t="s">
        <v>107</v>
      </c>
      <c r="C3" s="6"/>
      <c r="D3" s="7" t="s">
        <v>1</v>
      </c>
      <c r="E3" s="98" t="s">
        <v>6</v>
      </c>
      <c r="F3" s="98" t="s">
        <v>7</v>
      </c>
      <c r="G3" s="98" t="s">
        <v>8</v>
      </c>
      <c r="H3" s="98" t="s">
        <v>9</v>
      </c>
      <c r="I3" s="98" t="s">
        <v>10</v>
      </c>
      <c r="J3" s="98" t="s">
        <v>11</v>
      </c>
      <c r="K3" s="98" t="s">
        <v>12</v>
      </c>
      <c r="L3" s="98" t="s">
        <v>13</v>
      </c>
      <c r="M3" s="98" t="s">
        <v>358</v>
      </c>
      <c r="N3" s="9"/>
      <c r="O3" s="99" t="s">
        <v>14</v>
      </c>
      <c r="P3" s="99" t="s">
        <v>15</v>
      </c>
      <c r="Q3" s="100" t="s">
        <v>369</v>
      </c>
    </row>
    <row r="4" spans="1:19" ht="15.6" x14ac:dyDescent="0.3">
      <c r="B4" s="11" t="s">
        <v>30</v>
      </c>
      <c r="C4" s="12"/>
      <c r="D4" s="13"/>
      <c r="E4" s="121"/>
      <c r="F4" s="121"/>
      <c r="G4" s="121"/>
      <c r="H4" s="121"/>
      <c r="I4" s="121"/>
      <c r="J4" s="121"/>
      <c r="K4" s="121"/>
      <c r="L4" s="121"/>
      <c r="M4" s="121"/>
      <c r="N4" s="121"/>
      <c r="O4" s="121"/>
      <c r="P4" s="121"/>
      <c r="Q4" s="121"/>
      <c r="R4" s="121"/>
      <c r="S4" s="121"/>
    </row>
    <row r="5" spans="1:19" x14ac:dyDescent="0.25">
      <c r="A5" s="5"/>
      <c r="B5" s="15" t="s">
        <v>108</v>
      </c>
      <c r="C5" s="15" t="s">
        <v>109</v>
      </c>
      <c r="D5" s="101" t="s">
        <v>19</v>
      </c>
      <c r="E5" s="17">
        <v>158.87841085025644</v>
      </c>
      <c r="F5" s="17">
        <v>131.60146109185001</v>
      </c>
      <c r="G5" s="17">
        <v>99.008873865961405</v>
      </c>
      <c r="H5" s="17">
        <v>60.39975808419085</v>
      </c>
      <c r="I5" s="17">
        <v>61.24026795932415</v>
      </c>
      <c r="J5" s="17">
        <v>58.690414861070003</v>
      </c>
      <c r="K5" s="17">
        <v>61.108039369990003</v>
      </c>
      <c r="L5" s="17">
        <v>57.944028322079994</v>
      </c>
      <c r="M5" s="17">
        <v>59.707924567808803</v>
      </c>
      <c r="N5" s="18"/>
      <c r="O5" s="17">
        <v>449.88850389225871</v>
      </c>
      <c r="P5" s="17">
        <v>238.98275051246415</v>
      </c>
      <c r="Q5" s="17">
        <v>59.707924567808803</v>
      </c>
    </row>
    <row r="6" spans="1:19" x14ac:dyDescent="0.25">
      <c r="A6" s="5"/>
      <c r="B6" s="161" t="s">
        <v>110</v>
      </c>
      <c r="C6" s="65" t="s">
        <v>110</v>
      </c>
      <c r="D6" s="66" t="s">
        <v>19</v>
      </c>
      <c r="E6" s="67">
        <v>84.176686575907311</v>
      </c>
      <c r="F6" s="67">
        <v>60.767174605628803</v>
      </c>
      <c r="G6" s="67">
        <v>28.959700403025799</v>
      </c>
      <c r="H6" s="67">
        <v>0</v>
      </c>
      <c r="I6" s="67">
        <v>0</v>
      </c>
      <c r="J6" s="67">
        <v>0</v>
      </c>
      <c r="K6" s="67">
        <v>0</v>
      </c>
      <c r="L6" s="67">
        <v>0</v>
      </c>
      <c r="M6" s="67">
        <v>0</v>
      </c>
      <c r="N6" s="5"/>
      <c r="O6" s="67">
        <v>173.90356158456191</v>
      </c>
      <c r="P6" s="67">
        <v>0</v>
      </c>
      <c r="Q6" s="67">
        <v>0</v>
      </c>
    </row>
    <row r="7" spans="1:19" x14ac:dyDescent="0.25">
      <c r="A7" s="5"/>
      <c r="B7" s="30" t="s">
        <v>111</v>
      </c>
      <c r="C7" s="105" t="s">
        <v>112</v>
      </c>
      <c r="D7" s="31" t="s">
        <v>19</v>
      </c>
      <c r="E7" s="25">
        <v>11.349574505469644</v>
      </c>
      <c r="F7" s="25">
        <v>13.3880446490481</v>
      </c>
      <c r="G7" s="25">
        <v>4.6672638412397971</v>
      </c>
      <c r="H7" s="25">
        <v>0</v>
      </c>
      <c r="I7" s="25">
        <v>0</v>
      </c>
      <c r="J7" s="25">
        <v>0</v>
      </c>
      <c r="K7" s="25">
        <v>0</v>
      </c>
      <c r="L7" s="25">
        <v>0</v>
      </c>
      <c r="M7" s="25">
        <v>0</v>
      </c>
      <c r="N7" s="5"/>
      <c r="O7" s="25">
        <v>29.404882995757543</v>
      </c>
      <c r="P7" s="25">
        <v>0</v>
      </c>
      <c r="Q7" s="25">
        <v>0</v>
      </c>
    </row>
    <row r="8" spans="1:19" x14ac:dyDescent="0.25">
      <c r="A8" s="5"/>
      <c r="B8" s="27" t="s">
        <v>113</v>
      </c>
      <c r="C8" s="109" t="s">
        <v>114</v>
      </c>
      <c r="D8" s="28" t="s">
        <v>19</v>
      </c>
      <c r="E8" s="26">
        <v>53.885041137453356</v>
      </c>
      <c r="F8" s="26">
        <v>28.201356326478599</v>
      </c>
      <c r="G8" s="26">
        <v>16.724396460372599</v>
      </c>
      <c r="H8" s="26">
        <v>0</v>
      </c>
      <c r="I8" s="26">
        <v>0</v>
      </c>
      <c r="J8" s="26">
        <v>0</v>
      </c>
      <c r="K8" s="26">
        <v>0</v>
      </c>
      <c r="L8" s="26">
        <v>0</v>
      </c>
      <c r="M8" s="26">
        <v>0</v>
      </c>
      <c r="N8" s="5"/>
      <c r="O8" s="26">
        <v>98.810793924304562</v>
      </c>
      <c r="P8" s="26">
        <v>0</v>
      </c>
      <c r="Q8" s="26">
        <v>0</v>
      </c>
    </row>
    <row r="9" spans="1:19" x14ac:dyDescent="0.25">
      <c r="A9" s="5"/>
      <c r="B9" s="30" t="s">
        <v>115</v>
      </c>
      <c r="C9" s="105" t="s">
        <v>116</v>
      </c>
      <c r="D9" s="31" t="s">
        <v>19</v>
      </c>
      <c r="E9" s="25">
        <v>15.216486940220008</v>
      </c>
      <c r="F9" s="25">
        <v>15.3436039645</v>
      </c>
      <c r="G9" s="25">
        <v>6.0049851270099976</v>
      </c>
      <c r="H9" s="25">
        <v>0</v>
      </c>
      <c r="I9" s="25">
        <v>0</v>
      </c>
      <c r="J9" s="25">
        <v>0</v>
      </c>
      <c r="K9" s="25">
        <v>0</v>
      </c>
      <c r="L9" s="25">
        <v>0</v>
      </c>
      <c r="M9" s="25">
        <v>0</v>
      </c>
      <c r="N9" s="5"/>
      <c r="O9" s="25">
        <v>36.565076031730001</v>
      </c>
      <c r="P9" s="25">
        <v>0</v>
      </c>
      <c r="Q9" s="25">
        <v>0</v>
      </c>
    </row>
    <row r="10" spans="1:19" x14ac:dyDescent="0.25">
      <c r="A10" s="5"/>
      <c r="B10" s="27" t="s">
        <v>98</v>
      </c>
      <c r="C10" s="109" t="s">
        <v>99</v>
      </c>
      <c r="D10" s="28" t="s">
        <v>19</v>
      </c>
      <c r="E10" s="26">
        <v>3.7255839927643066</v>
      </c>
      <c r="F10" s="26">
        <v>3.8341696656021687</v>
      </c>
      <c r="G10" s="26">
        <v>1.5630549744034077</v>
      </c>
      <c r="H10" s="26">
        <v>0</v>
      </c>
      <c r="I10" s="26">
        <v>0</v>
      </c>
      <c r="J10" s="26">
        <v>0</v>
      </c>
      <c r="K10" s="26">
        <v>0</v>
      </c>
      <c r="L10" s="26">
        <v>0</v>
      </c>
      <c r="M10" s="26">
        <v>0</v>
      </c>
      <c r="N10" s="5"/>
      <c r="O10" s="26">
        <v>9.1228086327698819</v>
      </c>
      <c r="P10" s="26">
        <v>0</v>
      </c>
      <c r="Q10" s="26">
        <v>0</v>
      </c>
    </row>
    <row r="11" spans="1:19" x14ac:dyDescent="0.25">
      <c r="A11" s="5"/>
      <c r="B11" s="162" t="s">
        <v>117</v>
      </c>
      <c r="C11" s="122" t="s">
        <v>117</v>
      </c>
      <c r="D11" s="123" t="s">
        <v>19</v>
      </c>
      <c r="E11" s="124">
        <v>74.701724274349147</v>
      </c>
      <c r="F11" s="124">
        <v>70.834286486220705</v>
      </c>
      <c r="G11" s="124">
        <v>70.049173462935613</v>
      </c>
      <c r="H11" s="124">
        <v>60.39975808419085</v>
      </c>
      <c r="I11" s="124">
        <v>61.24026795932415</v>
      </c>
      <c r="J11" s="124">
        <v>58.690414861070003</v>
      </c>
      <c r="K11" s="124">
        <v>61.108039369990003</v>
      </c>
      <c r="L11" s="124">
        <v>57.944028322079994</v>
      </c>
      <c r="M11" s="124">
        <v>59.707924567808803</v>
      </c>
      <c r="N11" s="5"/>
      <c r="O11" s="124">
        <v>275.98494230769631</v>
      </c>
      <c r="P11" s="124">
        <v>238.98275051246415</v>
      </c>
      <c r="Q11" s="124">
        <v>59.707924567808803</v>
      </c>
    </row>
    <row r="12" spans="1:19" x14ac:dyDescent="0.25">
      <c r="A12" s="5"/>
      <c r="B12" s="27" t="s">
        <v>111</v>
      </c>
      <c r="C12" s="109" t="s">
        <v>112</v>
      </c>
      <c r="D12" s="28" t="s">
        <v>19</v>
      </c>
      <c r="E12" s="26">
        <v>34.613669194640494</v>
      </c>
      <c r="F12" s="26">
        <v>33.793945373011901</v>
      </c>
      <c r="G12" s="26">
        <v>34.254388458450201</v>
      </c>
      <c r="H12" s="26">
        <v>35.045582485860052</v>
      </c>
      <c r="I12" s="26">
        <v>38.749052344160006</v>
      </c>
      <c r="J12" s="26">
        <v>35.50283827082</v>
      </c>
      <c r="K12" s="26">
        <v>34.892658529260004</v>
      </c>
      <c r="L12" s="26">
        <v>33.941726465459993</v>
      </c>
      <c r="M12" s="26">
        <v>33.59426271796</v>
      </c>
      <c r="N12" s="5"/>
      <c r="O12" s="26">
        <v>137.70758551196263</v>
      </c>
      <c r="P12" s="26">
        <v>143.08627560970001</v>
      </c>
      <c r="Q12" s="26">
        <v>33.59426271796</v>
      </c>
    </row>
    <row r="13" spans="1:19" x14ac:dyDescent="0.25">
      <c r="A13" s="5"/>
      <c r="B13" s="30" t="s">
        <v>118</v>
      </c>
      <c r="C13" s="105" t="s">
        <v>119</v>
      </c>
      <c r="D13" s="31" t="s">
        <v>19</v>
      </c>
      <c r="E13" s="25">
        <v>24.78336935682</v>
      </c>
      <c r="F13" s="25">
        <v>24.1922608444</v>
      </c>
      <c r="G13" s="25">
        <v>23.817276220600004</v>
      </c>
      <c r="H13" s="25">
        <v>23.878902944989999</v>
      </c>
      <c r="I13" s="25">
        <v>23.518006329129996</v>
      </c>
      <c r="J13" s="25">
        <v>23.385373260750001</v>
      </c>
      <c r="K13" s="25">
        <v>26.026224891029997</v>
      </c>
      <c r="L13" s="25">
        <v>23.592652135620003</v>
      </c>
      <c r="M13" s="25">
        <v>23.476020424781002</v>
      </c>
      <c r="N13" s="29"/>
      <c r="O13" s="25">
        <v>96.67180936681001</v>
      </c>
      <c r="P13" s="25">
        <v>96.522256616530001</v>
      </c>
      <c r="Q13" s="25">
        <v>23.476020424781002</v>
      </c>
    </row>
    <row r="14" spans="1:19" x14ac:dyDescent="0.25">
      <c r="A14" s="5"/>
      <c r="B14" s="27" t="s">
        <v>115</v>
      </c>
      <c r="C14" s="109" t="s">
        <v>116</v>
      </c>
      <c r="D14" s="28" t="s">
        <v>19</v>
      </c>
      <c r="E14" s="26">
        <v>6.7729065375899991</v>
      </c>
      <c r="F14" s="26">
        <v>5.2310623097499995</v>
      </c>
      <c r="G14" s="26">
        <v>4.8990805432599984</v>
      </c>
      <c r="H14" s="26">
        <v>0</v>
      </c>
      <c r="I14" s="26">
        <v>0</v>
      </c>
      <c r="J14" s="26">
        <v>0</v>
      </c>
      <c r="K14" s="26">
        <v>0</v>
      </c>
      <c r="L14" s="26">
        <v>0</v>
      </c>
      <c r="M14" s="26">
        <v>0</v>
      </c>
      <c r="N14" s="29"/>
      <c r="O14" s="26">
        <v>16.903049390599996</v>
      </c>
      <c r="P14" s="26">
        <v>0</v>
      </c>
      <c r="Q14" s="26">
        <v>0</v>
      </c>
    </row>
    <row r="15" spans="1:19" x14ac:dyDescent="0.25">
      <c r="A15" s="5"/>
      <c r="B15" s="30" t="s">
        <v>98</v>
      </c>
      <c r="C15" s="105" t="s">
        <v>99</v>
      </c>
      <c r="D15" s="30" t="s">
        <v>19</v>
      </c>
      <c r="E15" s="25">
        <v>8.5317791852986566</v>
      </c>
      <c r="F15" s="25">
        <v>7.6170179590587797</v>
      </c>
      <c r="G15" s="25">
        <v>7.0784282406253807</v>
      </c>
      <c r="H15" s="25">
        <v>5.7573055209180106</v>
      </c>
      <c r="I15" s="25">
        <v>5.5725046860341498</v>
      </c>
      <c r="J15" s="25">
        <v>5.2663451895</v>
      </c>
      <c r="K15" s="25">
        <v>5.2190740697000004</v>
      </c>
      <c r="L15" s="25">
        <v>4.7051550109999996</v>
      </c>
      <c r="M15" s="25">
        <v>4.6124428802178201</v>
      </c>
      <c r="N15" s="29"/>
      <c r="O15" s="25">
        <v>28.984530905900829</v>
      </c>
      <c r="P15" s="25">
        <v>20.76307895623415</v>
      </c>
      <c r="Q15" s="25">
        <v>4.6124428802178201</v>
      </c>
    </row>
    <row r="16" spans="1:19" x14ac:dyDescent="0.25">
      <c r="A16" s="5"/>
      <c r="B16" s="27" t="s">
        <v>113</v>
      </c>
      <c r="C16" s="109" t="s">
        <v>114</v>
      </c>
      <c r="D16" s="28" t="s">
        <v>19</v>
      </c>
      <c r="E16" s="26" t="s">
        <v>31</v>
      </c>
      <c r="F16" s="26">
        <v>0</v>
      </c>
      <c r="G16" s="26">
        <v>0</v>
      </c>
      <c r="H16" s="26">
        <v>-4.282032867577211</v>
      </c>
      <c r="I16" s="26">
        <v>-6.5992953999999999</v>
      </c>
      <c r="J16" s="26">
        <v>-5.4641418599999998</v>
      </c>
      <c r="K16" s="26">
        <v>-5.0299181200000005</v>
      </c>
      <c r="L16" s="26">
        <v>-4.2955052900000004</v>
      </c>
      <c r="M16" s="26">
        <v>-1.9748014551499999</v>
      </c>
      <c r="N16" s="125"/>
      <c r="O16" s="26">
        <v>-4.282032867577211</v>
      </c>
      <c r="P16" s="26">
        <v>-21.388860670000003</v>
      </c>
      <c r="Q16" s="26">
        <v>-1.9748014551499999</v>
      </c>
    </row>
    <row r="17" spans="1:18" x14ac:dyDescent="0.25">
      <c r="A17" s="5"/>
      <c r="B17" s="30"/>
      <c r="C17" s="30"/>
      <c r="D17" s="31"/>
      <c r="E17" s="25"/>
      <c r="F17" s="25"/>
      <c r="G17" s="25"/>
      <c r="H17" s="25"/>
      <c r="I17" s="25"/>
      <c r="J17" s="25"/>
      <c r="K17" s="25"/>
      <c r="L17" s="25"/>
      <c r="M17" s="25"/>
      <c r="N17" s="29"/>
      <c r="O17" s="25"/>
      <c r="P17" s="25"/>
      <c r="Q17" s="25"/>
    </row>
    <row r="18" spans="1:18" x14ac:dyDescent="0.25">
      <c r="A18" s="5"/>
      <c r="B18" s="15" t="s">
        <v>120</v>
      </c>
      <c r="C18" s="15" t="s">
        <v>120</v>
      </c>
      <c r="D18" s="16" t="s">
        <v>19</v>
      </c>
      <c r="E18" s="17"/>
      <c r="F18" s="17"/>
      <c r="G18" s="17"/>
      <c r="H18" s="17"/>
      <c r="I18" s="17"/>
      <c r="J18" s="17"/>
      <c r="K18" s="17"/>
      <c r="L18" s="17"/>
      <c r="M18" s="17"/>
      <c r="N18" s="18"/>
      <c r="O18" s="17"/>
      <c r="P18" s="17"/>
      <c r="Q18" s="17"/>
    </row>
    <row r="19" spans="1:18" x14ac:dyDescent="0.25">
      <c r="A19" s="5"/>
      <c r="B19" s="65" t="s">
        <v>17</v>
      </c>
      <c r="C19" s="65" t="s">
        <v>121</v>
      </c>
      <c r="D19" s="66" t="s">
        <v>19</v>
      </c>
      <c r="E19" s="67">
        <v>158.87841085025644</v>
      </c>
      <c r="F19" s="67">
        <v>131.60146109185001</v>
      </c>
      <c r="G19" s="67">
        <v>99.008873865961405</v>
      </c>
      <c r="H19" s="67">
        <v>60.39975808419085</v>
      </c>
      <c r="I19" s="67">
        <v>61.24026795932415</v>
      </c>
      <c r="J19" s="67">
        <v>58.690414861070003</v>
      </c>
      <c r="K19" s="67">
        <v>61.108039369990003</v>
      </c>
      <c r="L19" s="67">
        <v>57.944028322079994</v>
      </c>
      <c r="M19" s="67">
        <v>59.70792500365603</v>
      </c>
      <c r="N19" s="126"/>
      <c r="O19" s="67">
        <v>449.88850389225871</v>
      </c>
      <c r="P19" s="67">
        <v>238.98275051246415</v>
      </c>
      <c r="Q19" s="67">
        <v>59.70792500365603</v>
      </c>
    </row>
    <row r="20" spans="1:18" x14ac:dyDescent="0.25">
      <c r="A20" s="5"/>
      <c r="B20" s="30" t="s">
        <v>122</v>
      </c>
      <c r="C20" s="30" t="s">
        <v>123</v>
      </c>
      <c r="D20" s="31" t="s">
        <v>19</v>
      </c>
      <c r="E20" s="25">
        <v>-18.304390011624339</v>
      </c>
      <c r="F20" s="25">
        <v>-15.367485231242</v>
      </c>
      <c r="G20" s="25">
        <v>-10.244554675582595</v>
      </c>
      <c r="H20" s="25">
        <v>-6.2885876700476402</v>
      </c>
      <c r="I20" s="25">
        <v>-6.660314256319765</v>
      </c>
      <c r="J20" s="25">
        <v>-6.6412031886232903</v>
      </c>
      <c r="K20" s="25">
        <v>-6.7842391299999987</v>
      </c>
      <c r="L20" s="25">
        <v>-6.4529886788065802</v>
      </c>
      <c r="M20" s="25">
        <v>-6.7640595039109375</v>
      </c>
      <c r="N20" s="24"/>
      <c r="O20" s="25">
        <v>-50.205017588496567</v>
      </c>
      <c r="P20" s="25">
        <v>-26.538745253749635</v>
      </c>
      <c r="Q20" s="25">
        <v>-6.7640595039109375</v>
      </c>
    </row>
    <row r="21" spans="1:18" x14ac:dyDescent="0.25">
      <c r="A21" s="5"/>
      <c r="B21" s="65" t="s">
        <v>124</v>
      </c>
      <c r="C21" s="65" t="s">
        <v>125</v>
      </c>
      <c r="D21" s="66" t="s">
        <v>19</v>
      </c>
      <c r="E21" s="67">
        <v>140.57402083863209</v>
      </c>
      <c r="F21" s="67">
        <v>116.233975860608</v>
      </c>
      <c r="G21" s="67">
        <v>88.764319190378814</v>
      </c>
      <c r="H21" s="67">
        <v>54.11117041414321</v>
      </c>
      <c r="I21" s="67">
        <v>54.579953703004385</v>
      </c>
      <c r="J21" s="67">
        <v>52.049211672446702</v>
      </c>
      <c r="K21" s="67">
        <v>54.32380023999</v>
      </c>
      <c r="L21" s="67">
        <v>51.491039643273403</v>
      </c>
      <c r="M21" s="67">
        <v>52.943865499745087</v>
      </c>
      <c r="N21" s="126"/>
      <c r="O21" s="67">
        <v>399.68348630376215</v>
      </c>
      <c r="P21" s="67">
        <v>212.4440052587145</v>
      </c>
      <c r="Q21" s="67">
        <v>52.943865499745087</v>
      </c>
    </row>
    <row r="22" spans="1:18" x14ac:dyDescent="0.25">
      <c r="A22" s="5"/>
      <c r="B22" s="30" t="s">
        <v>126</v>
      </c>
      <c r="C22" s="30" t="s">
        <v>127</v>
      </c>
      <c r="D22" s="31" t="s">
        <v>19</v>
      </c>
      <c r="E22" s="25">
        <v>0</v>
      </c>
      <c r="F22" s="25">
        <v>0</v>
      </c>
      <c r="G22" s="25">
        <v>0</v>
      </c>
      <c r="H22" s="25">
        <v>0</v>
      </c>
      <c r="I22" s="25">
        <v>-1.65E-3</v>
      </c>
      <c r="J22" s="25">
        <v>0</v>
      </c>
      <c r="K22" s="25">
        <v>0</v>
      </c>
      <c r="L22" s="25">
        <v>0</v>
      </c>
      <c r="M22" s="25">
        <v>0</v>
      </c>
      <c r="N22" s="24"/>
      <c r="O22" s="25">
        <v>0</v>
      </c>
      <c r="P22" s="25">
        <v>-1.65E-3</v>
      </c>
      <c r="Q22" s="25">
        <v>0</v>
      </c>
    </row>
    <row r="23" spans="1:18" x14ac:dyDescent="0.25">
      <c r="A23" s="5"/>
      <c r="B23" s="65" t="s">
        <v>128</v>
      </c>
      <c r="C23" s="65" t="s">
        <v>129</v>
      </c>
      <c r="D23" s="66" t="s">
        <v>19</v>
      </c>
      <c r="E23" s="67">
        <v>140.57402083863209</v>
      </c>
      <c r="F23" s="67">
        <v>116.233975860608</v>
      </c>
      <c r="G23" s="67">
        <v>88.764319190378814</v>
      </c>
      <c r="H23" s="67">
        <v>54.11117041414321</v>
      </c>
      <c r="I23" s="67">
        <v>54.578303703004401</v>
      </c>
      <c r="J23" s="67">
        <v>52.049211672446702</v>
      </c>
      <c r="K23" s="67">
        <v>54.32380023999</v>
      </c>
      <c r="L23" s="67">
        <v>51.491039643273403</v>
      </c>
      <c r="M23" s="67">
        <v>52.943865499745087</v>
      </c>
      <c r="N23" s="126"/>
      <c r="O23" s="67">
        <v>399.68348630376215</v>
      </c>
      <c r="P23" s="67">
        <v>212.44235525871451</v>
      </c>
      <c r="Q23" s="67">
        <v>52.943865499745087</v>
      </c>
    </row>
    <row r="24" spans="1:18" x14ac:dyDescent="0.25">
      <c r="A24" s="5"/>
      <c r="B24" s="30" t="s">
        <v>130</v>
      </c>
      <c r="C24" s="30" t="s">
        <v>131</v>
      </c>
      <c r="D24" s="31" t="s">
        <v>19</v>
      </c>
      <c r="E24" s="25">
        <v>-20.031914939999993</v>
      </c>
      <c r="F24" s="25">
        <v>-6.0050657299999983</v>
      </c>
      <c r="G24" s="25">
        <v>-8.3346611099999972</v>
      </c>
      <c r="H24" s="25">
        <v>-1.3486255799999987</v>
      </c>
      <c r="I24" s="25">
        <v>-0.17986258999999991</v>
      </c>
      <c r="J24" s="25">
        <v>7.8854419999999995E-2</v>
      </c>
      <c r="K24" s="25">
        <v>-0.10723390999999997</v>
      </c>
      <c r="L24" s="25">
        <v>-4.9626469999999999E-2</v>
      </c>
      <c r="M24" s="25">
        <v>-3.087227E-2</v>
      </c>
      <c r="N24" s="24"/>
      <c r="O24" s="25">
        <v>-35.720267359999987</v>
      </c>
      <c r="P24" s="25">
        <v>-0.25786854999999986</v>
      </c>
      <c r="Q24" s="25">
        <v>-3.087227E-2</v>
      </c>
    </row>
    <row r="25" spans="1:18" x14ac:dyDescent="0.25">
      <c r="A25" s="5"/>
      <c r="B25" s="65" t="s">
        <v>41</v>
      </c>
      <c r="C25" s="65" t="s">
        <v>132</v>
      </c>
      <c r="D25" s="66" t="s">
        <v>19</v>
      </c>
      <c r="E25" s="67">
        <v>120.54210589863212</v>
      </c>
      <c r="F25" s="67">
        <v>110.22891013060755</v>
      </c>
      <c r="G25" s="67">
        <v>80.429658080378815</v>
      </c>
      <c r="H25" s="67">
        <v>52.762544834143213</v>
      </c>
      <c r="I25" s="67">
        <v>54.398441113004388</v>
      </c>
      <c r="J25" s="67">
        <v>52.128066092446723</v>
      </c>
      <c r="K25" s="67">
        <v>54.216566329989995</v>
      </c>
      <c r="L25" s="67">
        <v>51.441413173273403</v>
      </c>
      <c r="M25" s="67">
        <v>52.912993229745098</v>
      </c>
      <c r="N25" s="127"/>
      <c r="O25" s="67">
        <v>363.96321894376217</v>
      </c>
      <c r="P25" s="67">
        <v>212.18448670871453</v>
      </c>
      <c r="Q25" s="67">
        <v>52.912993229745098</v>
      </c>
    </row>
    <row r="26" spans="1:18" x14ac:dyDescent="0.25">
      <c r="A26" s="5"/>
      <c r="B26" s="128" t="s">
        <v>133</v>
      </c>
      <c r="C26" s="128" t="s">
        <v>44</v>
      </c>
      <c r="D26" s="129" t="s">
        <v>45</v>
      </c>
      <c r="E26" s="119">
        <v>0.85749916790816538</v>
      </c>
      <c r="F26" s="119">
        <v>0.94833639918502022</v>
      </c>
      <c r="G26" s="119">
        <v>0.90610347506722733</v>
      </c>
      <c r="H26" s="119">
        <v>0.97507676197579529</v>
      </c>
      <c r="I26" s="119">
        <v>0.99670450384499376</v>
      </c>
      <c r="J26" s="119">
        <v>1.0015149973931645</v>
      </c>
      <c r="K26" s="119">
        <v>0.99802602340914537</v>
      </c>
      <c r="L26" s="119">
        <v>0.99903621153614675</v>
      </c>
      <c r="M26" s="119">
        <v>0.9994168867401616</v>
      </c>
      <c r="N26" s="130"/>
      <c r="O26" s="119">
        <v>0.91062861343024737</v>
      </c>
      <c r="P26" s="119">
        <v>0.99878617166672834</v>
      </c>
      <c r="Q26" s="119">
        <v>0.9994168867401616</v>
      </c>
    </row>
    <row r="27" spans="1:18" x14ac:dyDescent="0.25">
      <c r="A27" s="5"/>
      <c r="B27" s="27" t="s">
        <v>134</v>
      </c>
      <c r="C27" s="27" t="s">
        <v>135</v>
      </c>
      <c r="D27" s="28" t="s">
        <v>19</v>
      </c>
      <c r="E27" s="26">
        <v>-2.9286240099999996</v>
      </c>
      <c r="F27" s="26">
        <v>-3.9704825700000002</v>
      </c>
      <c r="G27" s="26">
        <v>-3.0040999399999988</v>
      </c>
      <c r="H27" s="26">
        <v>-3.7765107699999998</v>
      </c>
      <c r="I27" s="26">
        <v>-1.5170196699999998</v>
      </c>
      <c r="J27" s="26">
        <v>-1.4658366300000001</v>
      </c>
      <c r="K27" s="26">
        <v>-1.6093691400000003</v>
      </c>
      <c r="L27" s="26">
        <v>-1.4464642400000001</v>
      </c>
      <c r="M27" s="26">
        <f>-2034.41732/1000</f>
        <v>-2.0344173200000002</v>
      </c>
      <c r="N27" s="29"/>
      <c r="O27" s="26">
        <v>-13.679717289999997</v>
      </c>
      <c r="P27" s="26">
        <v>-6.0386896800000001</v>
      </c>
      <c r="Q27" s="26">
        <v>-2.0344173200000002</v>
      </c>
    </row>
    <row r="28" spans="1:18" x14ac:dyDescent="0.25">
      <c r="A28" s="5"/>
      <c r="B28" s="122" t="s">
        <v>136</v>
      </c>
      <c r="C28" s="122" t="s">
        <v>136</v>
      </c>
      <c r="D28" s="123" t="s">
        <v>19</v>
      </c>
      <c r="E28" s="124">
        <v>117.61348188863211</v>
      </c>
      <c r="F28" s="124">
        <v>106.258427560608</v>
      </c>
      <c r="G28" s="124">
        <v>77.425558140378811</v>
      </c>
      <c r="H28" s="124">
        <v>48.986034064143212</v>
      </c>
      <c r="I28" s="124">
        <v>52.881421443004385</v>
      </c>
      <c r="J28" s="124">
        <v>50.662229462446724</v>
      </c>
      <c r="K28" s="124">
        <v>52.607197189989996</v>
      </c>
      <c r="L28" s="124">
        <v>49.994948933273399</v>
      </c>
      <c r="M28" s="124">
        <f>50878.5759097451/1000</f>
        <v>50.878575909745102</v>
      </c>
      <c r="N28" s="126"/>
      <c r="O28" s="124">
        <v>350.28350165376213</v>
      </c>
      <c r="P28" s="124">
        <v>206.1457970287145</v>
      </c>
      <c r="Q28" s="124">
        <v>50.878575909745102</v>
      </c>
    </row>
    <row r="29" spans="1:18" x14ac:dyDescent="0.25">
      <c r="A29" s="5"/>
      <c r="B29" s="131" t="s">
        <v>137</v>
      </c>
      <c r="C29" s="131" t="s">
        <v>138</v>
      </c>
      <c r="D29" s="132" t="s">
        <v>45</v>
      </c>
      <c r="E29" s="133">
        <v>0.83666584470570937</v>
      </c>
      <c r="F29" s="133">
        <v>0.91417700180915229</v>
      </c>
      <c r="G29" s="133">
        <v>0.8722599220788142</v>
      </c>
      <c r="H29" s="133">
        <v>0.90528505832022388</v>
      </c>
      <c r="I29" s="133">
        <v>0.96890921584456269</v>
      </c>
      <c r="J29" s="133">
        <v>0.97335248382380002</v>
      </c>
      <c r="K29" s="133">
        <v>0.96840053452784147</v>
      </c>
      <c r="L29" s="133">
        <v>0.97094463968168399</v>
      </c>
      <c r="M29" s="133">
        <v>0.96099095578863725</v>
      </c>
      <c r="N29" s="134"/>
      <c r="O29" s="133">
        <v>0.87640223741329237</v>
      </c>
      <c r="P29" s="133">
        <v>0.97036109761477651</v>
      </c>
      <c r="Q29" s="133">
        <v>0.96099095578863725</v>
      </c>
    </row>
    <row r="30" spans="1:18" x14ac:dyDescent="0.25">
      <c r="A30" s="5"/>
      <c r="B30" s="30"/>
      <c r="C30" s="30"/>
      <c r="D30" s="31"/>
      <c r="E30" s="25"/>
      <c r="F30" s="25"/>
      <c r="G30" s="25"/>
      <c r="H30" s="25"/>
      <c r="I30" s="25"/>
      <c r="J30" s="25"/>
      <c r="K30" s="25"/>
      <c r="L30" s="25"/>
      <c r="M30" s="25"/>
      <c r="N30" s="29"/>
      <c r="O30" s="25"/>
      <c r="P30" s="25"/>
      <c r="Q30" s="25"/>
    </row>
    <row r="31" spans="1:18" ht="15.6" x14ac:dyDescent="0.3">
      <c r="B31" s="11" t="s">
        <v>139</v>
      </c>
      <c r="C31" s="12"/>
      <c r="D31" s="13"/>
      <c r="E31" s="121"/>
      <c r="F31" s="121"/>
      <c r="G31" s="121"/>
      <c r="H31" s="121"/>
      <c r="I31" s="121"/>
      <c r="J31" s="121"/>
      <c r="K31" s="121"/>
      <c r="L31" s="121"/>
      <c r="M31" s="121"/>
      <c r="N31" s="121"/>
      <c r="O31" s="121"/>
      <c r="P31" s="121"/>
      <c r="Q31" s="121"/>
      <c r="R31" s="121"/>
    </row>
    <row r="32" spans="1:18" x14ac:dyDescent="0.25">
      <c r="A32" s="5"/>
      <c r="B32" s="15" t="s">
        <v>140</v>
      </c>
      <c r="C32" s="15" t="s">
        <v>141</v>
      </c>
      <c r="D32" s="101" t="s">
        <v>19</v>
      </c>
      <c r="E32" s="17">
        <v>36.050308349640261</v>
      </c>
      <c r="F32" s="17">
        <v>59.494214249096899</v>
      </c>
      <c r="G32" s="17">
        <v>59.14268445669159</v>
      </c>
      <c r="H32" s="17">
        <v>63.479664123912869</v>
      </c>
      <c r="I32" s="17">
        <v>63.693378395525386</v>
      </c>
      <c r="J32" s="17">
        <v>74.871546492948099</v>
      </c>
      <c r="K32" s="17">
        <v>82.720209553618602</v>
      </c>
      <c r="L32" s="17">
        <v>68.237687707880667</v>
      </c>
      <c r="M32" s="17">
        <v>62.648707230631231</v>
      </c>
      <c r="N32" s="18"/>
      <c r="O32" s="17">
        <v>218.16687117934163</v>
      </c>
      <c r="P32" s="17">
        <v>289.52282214997274</v>
      </c>
      <c r="Q32" s="17">
        <v>62.648707230631231</v>
      </c>
    </row>
    <row r="33" spans="1:17" x14ac:dyDescent="0.25">
      <c r="A33" s="5"/>
      <c r="B33" s="65" t="s">
        <v>113</v>
      </c>
      <c r="C33" s="65" t="s">
        <v>114</v>
      </c>
      <c r="D33" s="66" t="s">
        <v>19</v>
      </c>
      <c r="E33" s="67">
        <v>30.647573184709536</v>
      </c>
      <c r="F33" s="67">
        <v>34.237812025579181</v>
      </c>
      <c r="G33" s="67">
        <v>26.447237693598485</v>
      </c>
      <c r="H33" s="67">
        <v>28.178350492451713</v>
      </c>
      <c r="I33" s="67">
        <v>25.109419316874444</v>
      </c>
      <c r="J33" s="67">
        <v>29.879508780723299</v>
      </c>
      <c r="K33" s="67">
        <v>44.153901617725609</v>
      </c>
      <c r="L33" s="67">
        <v>33.340559604828478</v>
      </c>
      <c r="M33" s="67">
        <v>27.985427721366499</v>
      </c>
      <c r="N33" s="5"/>
      <c r="O33" s="67">
        <v>119.51097339633891</v>
      </c>
      <c r="P33" s="67">
        <v>132.48338932015184</v>
      </c>
      <c r="Q33" s="67">
        <v>27.985427721366499</v>
      </c>
    </row>
    <row r="34" spans="1:17" x14ac:dyDescent="0.25">
      <c r="A34" s="5"/>
      <c r="B34" s="30" t="s">
        <v>142</v>
      </c>
      <c r="C34" s="30" t="s">
        <v>143</v>
      </c>
      <c r="D34" s="31" t="s">
        <v>19</v>
      </c>
      <c r="E34" s="25">
        <v>25.716906806735246</v>
      </c>
      <c r="F34" s="25">
        <v>30.689823706611801</v>
      </c>
      <c r="G34" s="25">
        <v>22.666261818579244</v>
      </c>
      <c r="H34" s="25">
        <v>22.211191619989592</v>
      </c>
      <c r="I34" s="25">
        <v>20.543264498305827</v>
      </c>
      <c r="J34" s="25">
        <v>24.631765269598201</v>
      </c>
      <c r="K34" s="25">
        <v>40.173644645007911</v>
      </c>
      <c r="L34" s="25">
        <v>32.200545035389268</v>
      </c>
      <c r="M34" s="25">
        <v>24.727449617706522</v>
      </c>
      <c r="N34" s="5"/>
      <c r="O34" s="25">
        <v>101.28418395191588</v>
      </c>
      <c r="P34" s="25">
        <v>117.54921944830122</v>
      </c>
      <c r="Q34" s="25">
        <v>24.727449617706522</v>
      </c>
    </row>
    <row r="35" spans="1:17" x14ac:dyDescent="0.25">
      <c r="A35" s="5"/>
      <c r="B35" s="27" t="s">
        <v>144</v>
      </c>
      <c r="C35" s="27" t="s">
        <v>145</v>
      </c>
      <c r="D35" s="28" t="s">
        <v>19</v>
      </c>
      <c r="E35" s="26">
        <v>4.1962879324355873</v>
      </c>
      <c r="F35" s="26">
        <v>3.2780584206217598</v>
      </c>
      <c r="G35" s="26">
        <v>3.5781092467976987</v>
      </c>
      <c r="H35" s="26">
        <v>5.6744308939836108</v>
      </c>
      <c r="I35" s="26">
        <v>4.4995553660127374</v>
      </c>
      <c r="J35" s="26">
        <v>2.8433744987387501</v>
      </c>
      <c r="K35" s="26">
        <v>3.6049289901701895</v>
      </c>
      <c r="L35" s="26">
        <v>1.1981413272596177</v>
      </c>
      <c r="M35" s="26">
        <v>3.0582975132907952</v>
      </c>
      <c r="N35" s="5"/>
      <c r="O35" s="26">
        <v>16.726886493838656</v>
      </c>
      <c r="P35" s="26">
        <v>12.146000182181295</v>
      </c>
      <c r="Q35" s="26">
        <v>3.0582975132907952</v>
      </c>
    </row>
    <row r="36" spans="1:17" x14ac:dyDescent="0.25">
      <c r="A36" s="5"/>
      <c r="B36" s="30" t="s">
        <v>146</v>
      </c>
      <c r="C36" s="30" t="s">
        <v>147</v>
      </c>
      <c r="D36" s="31" t="s">
        <v>19</v>
      </c>
      <c r="E36" s="25">
        <v>0.73437844553870535</v>
      </c>
      <c r="F36" s="25">
        <v>0.269929898345665</v>
      </c>
      <c r="G36" s="25">
        <v>0.20286662822153764</v>
      </c>
      <c r="H36" s="25">
        <v>0.29272797847851029</v>
      </c>
      <c r="I36" s="25">
        <v>6.6599452555880526E-2</v>
      </c>
      <c r="J36" s="25">
        <v>2.4043690123862902</v>
      </c>
      <c r="K36" s="25">
        <v>0.37532798254750049</v>
      </c>
      <c r="L36" s="25">
        <v>-5.812675782040945E-2</v>
      </c>
      <c r="M36" s="25">
        <v>0.19968059036917715</v>
      </c>
      <c r="N36" s="5"/>
      <c r="O36" s="25">
        <v>1.4999029505844184</v>
      </c>
      <c r="P36" s="25">
        <v>2.7881696896692616</v>
      </c>
      <c r="Q36" s="25">
        <v>0.19968059036917715</v>
      </c>
    </row>
    <row r="37" spans="1:17" x14ac:dyDescent="0.25">
      <c r="A37" s="5"/>
      <c r="B37" s="65" t="s">
        <v>111</v>
      </c>
      <c r="C37" s="65" t="s">
        <v>112</v>
      </c>
      <c r="D37" s="66" t="s">
        <v>19</v>
      </c>
      <c r="E37" s="67">
        <v>4.9819094849307239</v>
      </c>
      <c r="F37" s="67">
        <v>24.861685593517802</v>
      </c>
      <c r="G37" s="67">
        <v>32.2517378030931</v>
      </c>
      <c r="H37" s="67">
        <v>34.962936661461157</v>
      </c>
      <c r="I37" s="67">
        <v>37.531230298650947</v>
      </c>
      <c r="J37" s="67">
        <v>44.203947172224801</v>
      </c>
      <c r="K37" s="67">
        <v>37.861297845892992</v>
      </c>
      <c r="L37" s="67">
        <v>29.981848948067892</v>
      </c>
      <c r="M37" s="67">
        <v>32.363097474138051</v>
      </c>
      <c r="N37" s="5"/>
      <c r="O37" s="67">
        <v>97.05826954300278</v>
      </c>
      <c r="P37" s="67">
        <v>149.57832426483662</v>
      </c>
      <c r="Q37" s="67">
        <v>32.363097474138051</v>
      </c>
    </row>
    <row r="38" spans="1:17" x14ac:dyDescent="0.25">
      <c r="A38" s="5"/>
      <c r="B38" s="135" t="s">
        <v>148</v>
      </c>
      <c r="C38" s="135" t="s">
        <v>148</v>
      </c>
      <c r="D38" s="136" t="s">
        <v>19</v>
      </c>
      <c r="E38" s="137">
        <v>0.42082568000000004</v>
      </c>
      <c r="F38" s="137">
        <v>0.39471663000000001</v>
      </c>
      <c r="G38" s="137">
        <v>0.44370895999999999</v>
      </c>
      <c r="H38" s="137">
        <v>0.33837697</v>
      </c>
      <c r="I38" s="137">
        <v>1.0527287799999998</v>
      </c>
      <c r="J38" s="137">
        <v>0.78809054000000001</v>
      </c>
      <c r="K38" s="137">
        <v>0.70501009000000003</v>
      </c>
      <c r="L38" s="137">
        <v>4.9152791549843027</v>
      </c>
      <c r="M38" s="137">
        <v>2.3001820351266797</v>
      </c>
      <c r="N38" s="5"/>
      <c r="O38" s="137">
        <v>1.5976282400000001</v>
      </c>
      <c r="P38" s="137">
        <v>7.4611085649843023</v>
      </c>
      <c r="Q38" s="137">
        <v>2.3001820351266797</v>
      </c>
    </row>
    <row r="39" spans="1:17" x14ac:dyDescent="0.25">
      <c r="A39" s="5"/>
      <c r="B39" s="30"/>
      <c r="C39" s="30"/>
      <c r="D39" s="31"/>
      <c r="E39" s="25"/>
      <c r="F39" s="25"/>
      <c r="G39" s="25"/>
      <c r="H39" s="25"/>
      <c r="I39" s="25"/>
      <c r="J39" s="25"/>
      <c r="K39" s="25"/>
      <c r="L39" s="25"/>
      <c r="M39" s="25"/>
      <c r="N39" s="24"/>
      <c r="O39" s="25"/>
      <c r="P39" s="25"/>
      <c r="Q39" s="25"/>
    </row>
    <row r="40" spans="1:17" x14ac:dyDescent="0.25">
      <c r="A40" s="5"/>
      <c r="B40" s="15" t="s">
        <v>149</v>
      </c>
      <c r="C40" s="15" t="s">
        <v>149</v>
      </c>
      <c r="D40" s="16"/>
      <c r="E40" s="17"/>
      <c r="F40" s="17"/>
      <c r="G40" s="17"/>
      <c r="H40" s="17"/>
      <c r="I40" s="17"/>
      <c r="J40" s="17"/>
      <c r="K40" s="17"/>
      <c r="L40" s="17"/>
      <c r="M40" s="17"/>
      <c r="N40" s="18"/>
      <c r="O40" s="17"/>
      <c r="P40" s="17"/>
      <c r="Q40" s="17"/>
    </row>
    <row r="41" spans="1:17" x14ac:dyDescent="0.25">
      <c r="A41" s="5"/>
      <c r="B41" s="65" t="s">
        <v>17</v>
      </c>
      <c r="C41" s="65" t="s">
        <v>121</v>
      </c>
      <c r="D41" s="66" t="s">
        <v>19</v>
      </c>
      <c r="E41" s="67">
        <v>36.050308349640261</v>
      </c>
      <c r="F41" s="67">
        <v>59.494214249096899</v>
      </c>
      <c r="G41" s="67">
        <v>59.14268445669159</v>
      </c>
      <c r="H41" s="67">
        <v>63.479664123912869</v>
      </c>
      <c r="I41" s="67">
        <v>63.693378395525386</v>
      </c>
      <c r="J41" s="67">
        <v>74.871546492948099</v>
      </c>
      <c r="K41" s="67">
        <v>82.720209553618602</v>
      </c>
      <c r="L41" s="67">
        <v>68.237687707880667</v>
      </c>
      <c r="M41" s="67">
        <v>62.648707219999999</v>
      </c>
      <c r="N41" s="126"/>
      <c r="O41" s="67">
        <v>218.16687117934163</v>
      </c>
      <c r="P41" s="67">
        <v>289.52282214997274</v>
      </c>
      <c r="Q41" s="67">
        <v>62.648707219999999</v>
      </c>
    </row>
    <row r="42" spans="1:17" x14ac:dyDescent="0.25">
      <c r="A42" s="5"/>
      <c r="B42" s="30" t="s">
        <v>122</v>
      </c>
      <c r="C42" s="30" t="s">
        <v>123</v>
      </c>
      <c r="D42" s="31" t="s">
        <v>19</v>
      </c>
      <c r="E42" s="25">
        <v>-1.8163634901008765</v>
      </c>
      <c r="F42" s="25">
        <v>-3.5056784599999999</v>
      </c>
      <c r="G42" s="25">
        <v>-2.7091358903177389</v>
      </c>
      <c r="H42" s="25">
        <v>-3.8939123900000006</v>
      </c>
      <c r="I42" s="25">
        <v>-4.0323740400000005</v>
      </c>
      <c r="J42" s="25">
        <v>-4.4068544188248904</v>
      </c>
      <c r="K42" s="25">
        <v>-5.7736635000000005</v>
      </c>
      <c r="L42" s="25">
        <v>-3.2566793106241443</v>
      </c>
      <c r="M42" s="25">
        <v>-4.0200931899999999</v>
      </c>
      <c r="N42" s="24"/>
      <c r="O42" s="25">
        <v>-11.925090230418617</v>
      </c>
      <c r="P42" s="25">
        <v>-17.469571269449034</v>
      </c>
      <c r="Q42" s="25">
        <v>-4.0200931899999999</v>
      </c>
    </row>
    <row r="43" spans="1:17" x14ac:dyDescent="0.25">
      <c r="A43" s="5"/>
      <c r="B43" s="65" t="s">
        <v>124</v>
      </c>
      <c r="C43" s="65" t="s">
        <v>125</v>
      </c>
      <c r="D43" s="66" t="s">
        <v>19</v>
      </c>
      <c r="E43" s="67">
        <v>34.233944859539385</v>
      </c>
      <c r="F43" s="67">
        <v>55.9885357890969</v>
      </c>
      <c r="G43" s="67">
        <v>56.433548566373851</v>
      </c>
      <c r="H43" s="67">
        <v>59.585751733912872</v>
      </c>
      <c r="I43" s="67">
        <v>59.661004355525385</v>
      </c>
      <c r="J43" s="67">
        <v>70.464692074123207</v>
      </c>
      <c r="K43" s="67">
        <v>76.946546053618604</v>
      </c>
      <c r="L43" s="67">
        <v>64.981008397256531</v>
      </c>
      <c r="M43" s="67">
        <v>58.628614029999994</v>
      </c>
      <c r="N43" s="126"/>
      <c r="O43" s="67">
        <v>206.24178094892301</v>
      </c>
      <c r="P43" s="67">
        <v>272.05325088052371</v>
      </c>
      <c r="Q43" s="67">
        <v>58.628614029999994</v>
      </c>
    </row>
    <row r="44" spans="1:17" x14ac:dyDescent="0.25">
      <c r="A44" s="5"/>
      <c r="B44" s="30" t="s">
        <v>126</v>
      </c>
      <c r="C44" s="30" t="s">
        <v>150</v>
      </c>
      <c r="D44" s="31" t="s">
        <v>19</v>
      </c>
      <c r="E44" s="25">
        <v>-24.717089239999989</v>
      </c>
      <c r="F44" s="25">
        <v>-39.577827660000111</v>
      </c>
      <c r="G44" s="25">
        <v>-40.236086839999984</v>
      </c>
      <c r="H44" s="25">
        <v>-35.934846709999995</v>
      </c>
      <c r="I44" s="25">
        <v>-37.223817159999975</v>
      </c>
      <c r="J44" s="25">
        <v>-46.177007449999941</v>
      </c>
      <c r="K44" s="25">
        <v>-45.654274460000082</v>
      </c>
      <c r="L44" s="25">
        <v>-40.982647939999993</v>
      </c>
      <c r="M44" s="25">
        <v>-37.706301989999872</v>
      </c>
      <c r="N44" s="24"/>
      <c r="O44" s="25">
        <v>-140.46585045000009</v>
      </c>
      <c r="P44" s="25">
        <v>-170.03774700999998</v>
      </c>
      <c r="Q44" s="25">
        <v>-37.706301989999872</v>
      </c>
    </row>
    <row r="45" spans="1:17" x14ac:dyDescent="0.25">
      <c r="A45" s="5"/>
      <c r="B45" s="65" t="s">
        <v>128</v>
      </c>
      <c r="C45" s="65" t="s">
        <v>151</v>
      </c>
      <c r="D45" s="66" t="s">
        <v>19</v>
      </c>
      <c r="E45" s="67">
        <v>9.5168556195393954</v>
      </c>
      <c r="F45" s="67">
        <v>16.41070812909679</v>
      </c>
      <c r="G45" s="67">
        <v>16.197461726373866</v>
      </c>
      <c r="H45" s="67">
        <v>23.650905023912877</v>
      </c>
      <c r="I45" s="67">
        <v>22.437187195525411</v>
      </c>
      <c r="J45" s="67">
        <v>24.287684624123266</v>
      </c>
      <c r="K45" s="67">
        <v>31.292271593618523</v>
      </c>
      <c r="L45" s="67">
        <v>23.998360457256531</v>
      </c>
      <c r="M45" s="67">
        <v>20.922312040000129</v>
      </c>
      <c r="N45" s="126"/>
      <c r="O45" s="67">
        <v>65.775930498922918</v>
      </c>
      <c r="P45" s="67">
        <v>102.01550387052373</v>
      </c>
      <c r="Q45" s="67">
        <v>20.922312040000129</v>
      </c>
    </row>
    <row r="46" spans="1:17" x14ac:dyDescent="0.25">
      <c r="A46" s="5"/>
      <c r="B46" s="30" t="s">
        <v>130</v>
      </c>
      <c r="C46" s="30" t="s">
        <v>131</v>
      </c>
      <c r="D46" s="31" t="s">
        <v>19</v>
      </c>
      <c r="E46" s="25">
        <v>-2.4568151300000007</v>
      </c>
      <c r="F46" s="25">
        <v>-2.26854434</v>
      </c>
      <c r="G46" s="25">
        <v>-3.5122863400000002</v>
      </c>
      <c r="H46" s="25">
        <v>-6.8906941699999997</v>
      </c>
      <c r="I46" s="25">
        <v>-5.2944248400000022</v>
      </c>
      <c r="J46" s="25">
        <v>-4.8317504000000007</v>
      </c>
      <c r="K46" s="25">
        <v>-3.8314949299999994</v>
      </c>
      <c r="L46" s="25">
        <v>-6.2195242499999983</v>
      </c>
      <c r="M46" s="25">
        <v>-3.9419434200000008</v>
      </c>
      <c r="N46" s="24"/>
      <c r="O46" s="25">
        <v>-15.12833998</v>
      </c>
      <c r="P46" s="25">
        <v>-20.177194419999999</v>
      </c>
      <c r="Q46" s="25">
        <v>-3.9419434200000008</v>
      </c>
    </row>
    <row r="47" spans="1:17" x14ac:dyDescent="0.25">
      <c r="A47" s="5"/>
      <c r="B47" s="65" t="s">
        <v>41</v>
      </c>
      <c r="C47" s="65" t="s">
        <v>132</v>
      </c>
      <c r="D47" s="66" t="s">
        <v>19</v>
      </c>
      <c r="E47" s="67">
        <v>7.0600404895393947</v>
      </c>
      <c r="F47" s="67">
        <v>14.14216378909679</v>
      </c>
      <c r="G47" s="67">
        <v>12.685175386373867</v>
      </c>
      <c r="H47" s="67">
        <v>16.760210853912877</v>
      </c>
      <c r="I47" s="67">
        <v>17.142762355525409</v>
      </c>
      <c r="J47" s="67">
        <v>19.455934224123265</v>
      </c>
      <c r="K47" s="67">
        <v>27.460776663618525</v>
      </c>
      <c r="L47" s="67">
        <v>17.778836207256532</v>
      </c>
      <c r="M47" s="67">
        <v>16.980368620000128</v>
      </c>
      <c r="N47" s="127"/>
      <c r="O47" s="67">
        <v>50.647590518922918</v>
      </c>
      <c r="P47" s="67">
        <v>81.838309450523738</v>
      </c>
      <c r="Q47" s="67">
        <v>16.980368620000128</v>
      </c>
    </row>
    <row r="48" spans="1:17" x14ac:dyDescent="0.25">
      <c r="A48" s="5"/>
      <c r="B48" s="128" t="s">
        <v>133</v>
      </c>
      <c r="C48" s="128" t="s">
        <v>44</v>
      </c>
      <c r="D48" s="129" t="s">
        <v>45</v>
      </c>
      <c r="E48" s="119">
        <v>0.74184591757850926</v>
      </c>
      <c r="F48" s="119">
        <v>0.86176438444007253</v>
      </c>
      <c r="G48" s="119">
        <v>0.78315822569402693</v>
      </c>
      <c r="H48" s="119">
        <v>0.70864987352352982</v>
      </c>
      <c r="I48" s="119">
        <v>0.76403348628941092</v>
      </c>
      <c r="J48" s="119">
        <v>0.80106171194264608</v>
      </c>
      <c r="K48" s="119">
        <v>0.87755778871670798</v>
      </c>
      <c r="L48" s="119">
        <v>0.7408354516102218</v>
      </c>
      <c r="M48" s="119">
        <v>0.28962595996745466</v>
      </c>
      <c r="N48" s="130"/>
      <c r="O48" s="119">
        <v>0.77000188571642136</v>
      </c>
      <c r="P48" s="119">
        <v>0.80221443158670735</v>
      </c>
      <c r="Q48" s="119">
        <v>0.28962595996745466</v>
      </c>
    </row>
    <row r="49" spans="1:17" x14ac:dyDescent="0.25">
      <c r="A49" s="5"/>
      <c r="B49" s="27" t="s">
        <v>134</v>
      </c>
      <c r="C49" s="27" t="s">
        <v>135</v>
      </c>
      <c r="D49" s="28" t="s">
        <v>19</v>
      </c>
      <c r="E49" s="26">
        <v>-1.0466110800000001</v>
      </c>
      <c r="F49" s="26">
        <v>-1.6569316999999997</v>
      </c>
      <c r="G49" s="26">
        <v>-1.6126548499999998</v>
      </c>
      <c r="H49" s="26">
        <v>-2.3424084500000002</v>
      </c>
      <c r="I49" s="26">
        <v>-1.1171929800000002</v>
      </c>
      <c r="J49" s="26">
        <v>-0.93207718000000028</v>
      </c>
      <c r="K49" s="26">
        <v>-3.5592755600000006</v>
      </c>
      <c r="L49" s="26">
        <v>-6.8601401199999996</v>
      </c>
      <c r="M49" s="26">
        <v>-2.06229095</v>
      </c>
      <c r="N49" s="29"/>
      <c r="O49" s="26">
        <v>-6.6586060800000002</v>
      </c>
      <c r="P49" s="26">
        <v>-12.468685840000001</v>
      </c>
      <c r="Q49" s="26">
        <v>-2.06229095</v>
      </c>
    </row>
    <row r="50" spans="1:17" x14ac:dyDescent="0.25">
      <c r="A50" s="5"/>
      <c r="B50" s="122" t="s">
        <v>136</v>
      </c>
      <c r="C50" s="122" t="s">
        <v>136</v>
      </c>
      <c r="D50" s="123" t="s">
        <v>19</v>
      </c>
      <c r="E50" s="124">
        <v>6.0134294095393948</v>
      </c>
      <c r="F50" s="124">
        <v>12.48523208909679</v>
      </c>
      <c r="G50" s="124">
        <v>11.072520536373867</v>
      </c>
      <c r="H50" s="124">
        <v>14.417802403912876</v>
      </c>
      <c r="I50" s="124">
        <v>16.025569375525411</v>
      </c>
      <c r="J50" s="124">
        <v>18.523857044123265</v>
      </c>
      <c r="K50" s="124">
        <v>23.901501103618525</v>
      </c>
      <c r="L50" s="124">
        <v>10.918696087256532</v>
      </c>
      <c r="M50" s="124">
        <v>14.918077670000129</v>
      </c>
      <c r="N50" s="126"/>
      <c r="O50" s="124">
        <v>43.98898443892292</v>
      </c>
      <c r="P50" s="124">
        <v>69.369623610523732</v>
      </c>
      <c r="Q50" s="124">
        <v>14.918077670000129</v>
      </c>
    </row>
    <row r="51" spans="1:17" x14ac:dyDescent="0.25">
      <c r="A51" s="5"/>
      <c r="B51" s="131" t="s">
        <v>137</v>
      </c>
      <c r="C51" s="131" t="s">
        <v>138</v>
      </c>
      <c r="D51" s="132" t="s">
        <v>45</v>
      </c>
      <c r="E51" s="133">
        <v>0.63187145523076005</v>
      </c>
      <c r="F51" s="133">
        <v>0.76079788823737682</v>
      </c>
      <c r="G51" s="133">
        <v>0.68359603025607385</v>
      </c>
      <c r="H51" s="133">
        <v>0.60960890880646523</v>
      </c>
      <c r="I51" s="133">
        <v>0.71424146154654122</v>
      </c>
      <c r="J51" s="133">
        <v>0.76268517690339277</v>
      </c>
      <c r="K51" s="133">
        <v>0.76381482987297067</v>
      </c>
      <c r="L51" s="133">
        <v>0.45497675171201035</v>
      </c>
      <c r="M51" s="133">
        <v>0.71302242512582448</v>
      </c>
      <c r="N51" s="134"/>
      <c r="O51" s="133">
        <v>0.66877023411539938</v>
      </c>
      <c r="P51" s="133">
        <v>0.67999099135525942</v>
      </c>
      <c r="Q51" s="133">
        <v>0.71302242512582448</v>
      </c>
    </row>
    <row r="52" spans="1:17" x14ac:dyDescent="0.25">
      <c r="A52" s="5"/>
      <c r="B52" s="30"/>
      <c r="C52" s="30"/>
      <c r="D52" s="31"/>
      <c r="E52" s="25"/>
      <c r="F52" s="25"/>
      <c r="G52" s="25"/>
      <c r="H52" s="25"/>
      <c r="I52" s="25"/>
      <c r="J52" s="25"/>
      <c r="K52" s="25"/>
      <c r="L52" s="25"/>
      <c r="M52" s="25"/>
      <c r="N52" s="24"/>
      <c r="O52" s="25"/>
      <c r="P52" s="25"/>
      <c r="Q52" s="25"/>
    </row>
    <row r="53" spans="1:17" x14ac:dyDescent="0.25">
      <c r="A53" s="5"/>
      <c r="B53" s="15" t="s">
        <v>152</v>
      </c>
      <c r="C53" s="15" t="s">
        <v>153</v>
      </c>
      <c r="D53" s="16"/>
      <c r="E53" s="17"/>
      <c r="F53" s="17"/>
      <c r="G53" s="17"/>
      <c r="H53" s="17"/>
      <c r="I53" s="17"/>
      <c r="J53" s="17"/>
      <c r="K53" s="17"/>
      <c r="L53" s="17"/>
      <c r="M53" s="17"/>
      <c r="N53" s="18"/>
      <c r="O53" s="17"/>
      <c r="P53" s="17"/>
      <c r="Q53" s="17"/>
    </row>
    <row r="54" spans="1:17" x14ac:dyDescent="0.25">
      <c r="A54" s="5"/>
      <c r="B54" s="27" t="s">
        <v>154</v>
      </c>
      <c r="C54" s="27" t="s">
        <v>155</v>
      </c>
      <c r="D54" s="28" t="s">
        <v>19</v>
      </c>
      <c r="E54" s="67">
        <v>106</v>
      </c>
      <c r="F54" s="67">
        <v>142</v>
      </c>
      <c r="G54" s="67">
        <v>140</v>
      </c>
      <c r="H54" s="67">
        <v>161</v>
      </c>
      <c r="I54" s="67">
        <v>179</v>
      </c>
      <c r="J54" s="67">
        <v>201.97478213000099</v>
      </c>
      <c r="K54" s="67">
        <v>240.10197157999292</v>
      </c>
      <c r="L54" s="67">
        <v>206.91831194088101</v>
      </c>
      <c r="M54" s="67">
        <v>188.97270175099999</v>
      </c>
      <c r="N54" s="126"/>
      <c r="O54" s="67">
        <v>549</v>
      </c>
      <c r="P54" s="67">
        <v>827.99506565087495</v>
      </c>
      <c r="Q54" s="67">
        <v>188.97270175099999</v>
      </c>
    </row>
    <row r="55" spans="1:17" x14ac:dyDescent="0.25">
      <c r="A55" s="5"/>
      <c r="B55" s="30"/>
      <c r="C55" s="30"/>
      <c r="D55" s="31"/>
      <c r="E55" s="25"/>
      <c r="F55" s="25"/>
      <c r="G55" s="25"/>
      <c r="H55" s="25"/>
      <c r="I55" s="25"/>
      <c r="J55" s="25"/>
      <c r="K55" s="25"/>
      <c r="L55" s="25"/>
      <c r="M55" s="25"/>
      <c r="N55" s="24"/>
      <c r="O55" s="25"/>
      <c r="P55" s="25"/>
      <c r="Q55" s="25"/>
    </row>
    <row r="56" spans="1:17" ht="15.6" x14ac:dyDescent="0.3">
      <c r="B56" s="11" t="s">
        <v>156</v>
      </c>
      <c r="C56" s="12"/>
      <c r="D56" s="13"/>
      <c r="E56" s="121"/>
      <c r="F56" s="121"/>
      <c r="G56" s="121"/>
      <c r="H56" s="121"/>
      <c r="I56" s="121"/>
      <c r="J56" s="121"/>
      <c r="K56" s="121"/>
      <c r="L56" s="121"/>
      <c r="M56" s="121"/>
      <c r="N56" s="121"/>
      <c r="O56" s="121"/>
      <c r="P56" s="121"/>
      <c r="Q56" s="138"/>
    </row>
    <row r="57" spans="1:17" x14ac:dyDescent="0.25">
      <c r="A57" s="5"/>
      <c r="B57" s="15" t="s">
        <v>157</v>
      </c>
      <c r="C57" s="15" t="s">
        <v>158</v>
      </c>
      <c r="D57" s="101" t="s">
        <v>19</v>
      </c>
      <c r="E57" s="17" t="s">
        <v>31</v>
      </c>
      <c r="F57" s="17" t="s">
        <v>31</v>
      </c>
      <c r="G57" s="17" t="s">
        <v>31</v>
      </c>
      <c r="H57" s="17" t="s">
        <v>31</v>
      </c>
      <c r="I57" s="17">
        <v>41.174551797332605</v>
      </c>
      <c r="J57" s="17">
        <v>66.345598304472006</v>
      </c>
      <c r="K57" s="17">
        <v>44.656082757827193</v>
      </c>
      <c r="L57" s="17">
        <v>54.478675690750421</v>
      </c>
      <c r="M57" s="17">
        <v>55.382426289999998</v>
      </c>
      <c r="N57" s="18"/>
      <c r="O57" s="17" t="s">
        <v>31</v>
      </c>
      <c r="P57" s="17">
        <v>206.65490855038223</v>
      </c>
      <c r="Q57" s="17">
        <v>55.382426289999998</v>
      </c>
    </row>
    <row r="58" spans="1:17" x14ac:dyDescent="0.25">
      <c r="A58" s="5"/>
      <c r="B58" s="27" t="s">
        <v>113</v>
      </c>
      <c r="C58" s="27" t="s">
        <v>114</v>
      </c>
      <c r="D58" s="28" t="s">
        <v>19</v>
      </c>
      <c r="E58" s="26" t="s">
        <v>31</v>
      </c>
      <c r="F58" s="26" t="s">
        <v>31</v>
      </c>
      <c r="G58" s="26" t="s">
        <v>31</v>
      </c>
      <c r="H58" s="26" t="s">
        <v>31</v>
      </c>
      <c r="I58" s="26">
        <v>27.5447762951326</v>
      </c>
      <c r="J58" s="26">
        <v>51.084962759085997</v>
      </c>
      <c r="K58" s="26">
        <v>29.025034289245177</v>
      </c>
      <c r="L58" s="26">
        <v>36.950031681323139</v>
      </c>
      <c r="M58" s="26">
        <v>37.768757573083903</v>
      </c>
      <c r="N58" s="5"/>
      <c r="O58" s="26" t="s">
        <v>31</v>
      </c>
      <c r="P58" s="26">
        <v>144.60480502478691</v>
      </c>
      <c r="Q58" s="26">
        <v>37.768757573083903</v>
      </c>
    </row>
    <row r="59" spans="1:17" x14ac:dyDescent="0.25">
      <c r="A59" s="5"/>
      <c r="B59" s="30" t="s">
        <v>111</v>
      </c>
      <c r="C59" s="30" t="s">
        <v>112</v>
      </c>
      <c r="D59" s="31" t="s">
        <v>19</v>
      </c>
      <c r="E59" s="25" t="s">
        <v>31</v>
      </c>
      <c r="F59" s="25" t="s">
        <v>31</v>
      </c>
      <c r="G59" s="25" t="s">
        <v>31</v>
      </c>
      <c r="H59" s="25" t="s">
        <v>31</v>
      </c>
      <c r="I59" s="25">
        <v>7.1694593673958629</v>
      </c>
      <c r="J59" s="25">
        <v>7.0484339905296691</v>
      </c>
      <c r="K59" s="25">
        <v>7.7275515752013515</v>
      </c>
      <c r="L59" s="25">
        <v>8.027198387859638</v>
      </c>
      <c r="M59" s="25">
        <v>7.9642473510627196</v>
      </c>
      <c r="N59" s="5"/>
      <c r="O59" s="25" t="s">
        <v>31</v>
      </c>
      <c r="P59" s="25">
        <v>29.972643320986524</v>
      </c>
      <c r="Q59" s="25">
        <v>7.9642473510627196</v>
      </c>
    </row>
    <row r="60" spans="1:17" x14ac:dyDescent="0.25">
      <c r="A60" s="5"/>
      <c r="B60" s="41" t="s">
        <v>98</v>
      </c>
      <c r="C60" s="41" t="s">
        <v>99</v>
      </c>
      <c r="D60" s="139" t="s">
        <v>19</v>
      </c>
      <c r="E60" s="46" t="s">
        <v>31</v>
      </c>
      <c r="F60" s="46" t="s">
        <v>31</v>
      </c>
      <c r="G60" s="46" t="s">
        <v>31</v>
      </c>
      <c r="H60" s="46" t="s">
        <v>31</v>
      </c>
      <c r="I60" s="46">
        <v>6.4603161348041374</v>
      </c>
      <c r="J60" s="46">
        <v>8.2122015548562572</v>
      </c>
      <c r="K60" s="46">
        <v>7.9034968933806677</v>
      </c>
      <c r="L60" s="46">
        <v>9.5014456215676386</v>
      </c>
      <c r="M60" s="46">
        <v>9.6494213658533781</v>
      </c>
      <c r="N60" s="5"/>
      <c r="O60" s="46" t="s">
        <v>31</v>
      </c>
      <c r="P60" s="46">
        <v>32.077460204608705</v>
      </c>
      <c r="Q60" s="46">
        <v>9.6494213658533781</v>
      </c>
    </row>
    <row r="61" spans="1:17" x14ac:dyDescent="0.25">
      <c r="A61" s="5"/>
      <c r="B61" s="30"/>
      <c r="C61" s="30"/>
      <c r="D61" s="31"/>
      <c r="E61" s="25"/>
      <c r="F61" s="25"/>
      <c r="G61" s="25"/>
      <c r="H61" s="25"/>
      <c r="I61" s="25"/>
      <c r="J61" s="25"/>
      <c r="K61" s="25"/>
      <c r="L61" s="25"/>
      <c r="M61" s="25"/>
      <c r="N61" s="24"/>
      <c r="O61" s="25"/>
      <c r="P61" s="25"/>
      <c r="Q61" s="25"/>
    </row>
    <row r="62" spans="1:17" x14ac:dyDescent="0.25">
      <c r="A62" s="5"/>
      <c r="B62" s="15" t="s">
        <v>159</v>
      </c>
      <c r="C62" s="15" t="s">
        <v>159</v>
      </c>
      <c r="D62" s="16"/>
      <c r="E62" s="17"/>
      <c r="F62" s="17"/>
      <c r="G62" s="17"/>
      <c r="H62" s="17"/>
      <c r="I62" s="17"/>
      <c r="J62" s="17"/>
      <c r="K62" s="17"/>
      <c r="L62" s="17"/>
      <c r="M62" s="17"/>
      <c r="N62" s="18"/>
      <c r="O62" s="17" t="s">
        <v>31</v>
      </c>
      <c r="P62" s="17"/>
      <c r="Q62" s="17"/>
    </row>
    <row r="63" spans="1:17" x14ac:dyDescent="0.25">
      <c r="A63" s="5"/>
      <c r="B63" s="65" t="s">
        <v>17</v>
      </c>
      <c r="C63" s="65" t="s">
        <v>121</v>
      </c>
      <c r="D63" s="66" t="s">
        <v>19</v>
      </c>
      <c r="E63" s="67">
        <v>0</v>
      </c>
      <c r="F63" s="67">
        <v>0</v>
      </c>
      <c r="G63" s="67">
        <v>0</v>
      </c>
      <c r="H63" s="67">
        <v>0</v>
      </c>
      <c r="I63" s="67">
        <v>41.174551797332605</v>
      </c>
      <c r="J63" s="67">
        <v>66.345598304472006</v>
      </c>
      <c r="K63" s="67">
        <v>44.656082757827193</v>
      </c>
      <c r="L63" s="67">
        <v>54.478675690750421</v>
      </c>
      <c r="M63" s="67">
        <v>55.382426289999991</v>
      </c>
      <c r="N63" s="126"/>
      <c r="O63" s="67" t="s">
        <v>31</v>
      </c>
      <c r="P63" s="67">
        <v>206.65490855038223</v>
      </c>
      <c r="Q63" s="67">
        <v>55.382426289999991</v>
      </c>
    </row>
    <row r="64" spans="1:17" x14ac:dyDescent="0.25">
      <c r="A64" s="5"/>
      <c r="B64" s="30" t="s">
        <v>122</v>
      </c>
      <c r="C64" s="30" t="s">
        <v>123</v>
      </c>
      <c r="D64" s="31" t="s">
        <v>19</v>
      </c>
      <c r="E64" s="25">
        <v>0</v>
      </c>
      <c r="F64" s="25">
        <v>0</v>
      </c>
      <c r="G64" s="25">
        <v>0</v>
      </c>
      <c r="H64" s="25">
        <v>0</v>
      </c>
      <c r="I64" s="25">
        <v>-2.3433305599999983</v>
      </c>
      <c r="J64" s="25">
        <v>-3.793794940255125</v>
      </c>
      <c r="K64" s="25">
        <v>-2.5749370099999997</v>
      </c>
      <c r="L64" s="25">
        <v>-3.1262736800000002</v>
      </c>
      <c r="M64" s="25">
        <v>-6.3023047799999983</v>
      </c>
      <c r="N64" s="24"/>
      <c r="O64" s="25" t="s">
        <v>31</v>
      </c>
      <c r="P64" s="25">
        <v>-11.838336190255124</v>
      </c>
      <c r="Q64" s="25">
        <v>-6.3023047799999983</v>
      </c>
    </row>
    <row r="65" spans="1:19" x14ac:dyDescent="0.25">
      <c r="A65" s="5"/>
      <c r="B65" s="65" t="s">
        <v>124</v>
      </c>
      <c r="C65" s="65" t="s">
        <v>125</v>
      </c>
      <c r="D65" s="66" t="s">
        <v>19</v>
      </c>
      <c r="E65" s="67">
        <v>0</v>
      </c>
      <c r="F65" s="67">
        <v>0</v>
      </c>
      <c r="G65" s="67">
        <v>0</v>
      </c>
      <c r="H65" s="67">
        <v>0</v>
      </c>
      <c r="I65" s="67">
        <v>38.831221237332606</v>
      </c>
      <c r="J65" s="67">
        <v>62.55180336421688</v>
      </c>
      <c r="K65" s="67">
        <v>42.081145747827193</v>
      </c>
      <c r="L65" s="67">
        <v>51.352402010750424</v>
      </c>
      <c r="M65" s="67">
        <v>49.080121509999991</v>
      </c>
      <c r="N65" s="126"/>
      <c r="O65" s="67">
        <v>0</v>
      </c>
      <c r="P65" s="67">
        <v>194.81657236012711</v>
      </c>
      <c r="Q65" s="67">
        <v>49.080121509999991</v>
      </c>
    </row>
    <row r="66" spans="1:19" x14ac:dyDescent="0.25">
      <c r="A66" s="5"/>
      <c r="B66" s="30" t="s">
        <v>126</v>
      </c>
      <c r="C66" s="30" t="s">
        <v>150</v>
      </c>
      <c r="D66" s="31" t="s">
        <v>19</v>
      </c>
      <c r="E66" s="25">
        <v>0</v>
      </c>
      <c r="F66" s="25">
        <v>0</v>
      </c>
      <c r="G66" s="25">
        <v>0</v>
      </c>
      <c r="H66" s="25">
        <v>0</v>
      </c>
      <c r="I66" s="25">
        <v>0</v>
      </c>
      <c r="J66" s="25">
        <v>0</v>
      </c>
      <c r="K66" s="25">
        <v>0</v>
      </c>
      <c r="L66" s="25">
        <v>0</v>
      </c>
      <c r="M66" s="25">
        <v>0</v>
      </c>
      <c r="N66" s="24"/>
      <c r="O66" s="25">
        <v>0</v>
      </c>
      <c r="P66" s="25">
        <v>0</v>
      </c>
      <c r="Q66" s="25">
        <v>0</v>
      </c>
    </row>
    <row r="67" spans="1:19" x14ac:dyDescent="0.25">
      <c r="A67" s="5"/>
      <c r="B67" s="65" t="s">
        <v>128</v>
      </c>
      <c r="C67" s="65" t="s">
        <v>160</v>
      </c>
      <c r="D67" s="66" t="s">
        <v>19</v>
      </c>
      <c r="E67" s="67">
        <v>0</v>
      </c>
      <c r="F67" s="67">
        <v>0</v>
      </c>
      <c r="G67" s="67">
        <v>0</v>
      </c>
      <c r="H67" s="67">
        <v>0</v>
      </c>
      <c r="I67" s="67">
        <v>38.831221237332606</v>
      </c>
      <c r="J67" s="67">
        <v>62.55180336421688</v>
      </c>
      <c r="K67" s="67">
        <v>42.081145747827193</v>
      </c>
      <c r="L67" s="67">
        <v>51.352402010750424</v>
      </c>
      <c r="M67" s="67">
        <v>49.080121509999991</v>
      </c>
      <c r="N67" s="126"/>
      <c r="O67" s="67">
        <v>0</v>
      </c>
      <c r="P67" s="67">
        <v>194.81657236012711</v>
      </c>
      <c r="Q67" s="67">
        <v>49.080121509999991</v>
      </c>
    </row>
    <row r="68" spans="1:19" x14ac:dyDescent="0.25">
      <c r="A68" s="5"/>
      <c r="B68" s="30" t="s">
        <v>130</v>
      </c>
      <c r="C68" s="30" t="s">
        <v>131</v>
      </c>
      <c r="D68" s="31" t="s">
        <v>19</v>
      </c>
      <c r="E68" s="25">
        <v>0</v>
      </c>
      <c r="F68" s="25">
        <v>0</v>
      </c>
      <c r="G68" s="25">
        <v>0</v>
      </c>
      <c r="H68" s="25">
        <v>0</v>
      </c>
      <c r="I68" s="25">
        <v>-5.8321466999999991</v>
      </c>
      <c r="J68" s="25">
        <v>-7.0397393700000102</v>
      </c>
      <c r="K68" s="25">
        <v>-6.3183446900000018</v>
      </c>
      <c r="L68" s="25">
        <v>-7.31748712</v>
      </c>
      <c r="M68" s="25">
        <v>-7.4928121700000014</v>
      </c>
      <c r="N68" s="24"/>
      <c r="O68" s="25" t="s">
        <v>31</v>
      </c>
      <c r="P68" s="25">
        <v>-26.507717880000012</v>
      </c>
      <c r="Q68" s="25">
        <v>-7.4928121700000014</v>
      </c>
    </row>
    <row r="69" spans="1:19" x14ac:dyDescent="0.25">
      <c r="A69" s="5"/>
      <c r="B69" s="65" t="s">
        <v>41</v>
      </c>
      <c r="C69" s="65" t="s">
        <v>132</v>
      </c>
      <c r="D69" s="66" t="s">
        <v>19</v>
      </c>
      <c r="E69" s="67">
        <v>0</v>
      </c>
      <c r="F69" s="67">
        <v>0</v>
      </c>
      <c r="G69" s="67">
        <v>0</v>
      </c>
      <c r="H69" s="67">
        <v>0</v>
      </c>
      <c r="I69" s="67">
        <v>32.999074537332604</v>
      </c>
      <c r="J69" s="67">
        <v>55.512063994216874</v>
      </c>
      <c r="K69" s="67">
        <v>35.76280105782719</v>
      </c>
      <c r="L69" s="67">
        <v>44.034914890750429</v>
      </c>
      <c r="M69" s="67">
        <v>41.58730933999999</v>
      </c>
      <c r="N69" s="127"/>
      <c r="O69" s="67">
        <v>0</v>
      </c>
      <c r="P69" s="67">
        <v>168.30885448012708</v>
      </c>
      <c r="Q69" s="67">
        <v>41.58730933999999</v>
      </c>
    </row>
    <row r="70" spans="1:19" x14ac:dyDescent="0.25">
      <c r="A70" s="5"/>
      <c r="B70" s="128" t="s">
        <v>133</v>
      </c>
      <c r="C70" s="128" t="s">
        <v>44</v>
      </c>
      <c r="D70" s="129" t="s">
        <v>45</v>
      </c>
      <c r="E70" s="119" t="s">
        <v>31</v>
      </c>
      <c r="F70" s="119" t="s">
        <v>31</v>
      </c>
      <c r="G70" s="119" t="s">
        <v>31</v>
      </c>
      <c r="H70" s="119" t="s">
        <v>31</v>
      </c>
      <c r="I70" s="119">
        <v>0.84980779604240375</v>
      </c>
      <c r="J70" s="119">
        <v>0.88745745140215848</v>
      </c>
      <c r="K70" s="119">
        <v>0.84985331131754549</v>
      </c>
      <c r="L70" s="119">
        <v>0.85750448209865415</v>
      </c>
      <c r="M70" s="119">
        <v>0.84733509332340695</v>
      </c>
      <c r="N70" s="130"/>
      <c r="O70" s="119" t="s">
        <v>31</v>
      </c>
      <c r="P70" s="119">
        <v>0.86393499506294913</v>
      </c>
      <c r="Q70" s="119">
        <v>0.84733509332340695</v>
      </c>
    </row>
    <row r="71" spans="1:19" x14ac:dyDescent="0.25">
      <c r="A71" s="5"/>
      <c r="B71" s="27" t="s">
        <v>134</v>
      </c>
      <c r="C71" s="27" t="s">
        <v>135</v>
      </c>
      <c r="D71" s="28" t="s">
        <v>19</v>
      </c>
      <c r="E71" s="26" t="s">
        <v>31</v>
      </c>
      <c r="F71" s="26" t="s">
        <v>31</v>
      </c>
      <c r="G71" s="26" t="s">
        <v>31</v>
      </c>
      <c r="H71" s="26" t="s">
        <v>31</v>
      </c>
      <c r="I71" s="26">
        <v>-7.2301745999999998</v>
      </c>
      <c r="J71" s="26">
        <v>-7.6537449999999998</v>
      </c>
      <c r="K71" s="26">
        <v>-7.5200300000000038</v>
      </c>
      <c r="L71" s="26">
        <v>-6.9227181400000086</v>
      </c>
      <c r="M71" s="26">
        <v>-6.8611512999999995</v>
      </c>
      <c r="N71" s="29"/>
      <c r="O71" s="26" t="s">
        <v>31</v>
      </c>
      <c r="P71" s="26">
        <v>-29.326667740000012</v>
      </c>
      <c r="Q71" s="26">
        <v>-6.8611512999999995</v>
      </c>
    </row>
    <row r="72" spans="1:19" x14ac:dyDescent="0.25">
      <c r="A72" s="5"/>
      <c r="B72" s="122" t="s">
        <v>136</v>
      </c>
      <c r="C72" s="122" t="s">
        <v>136</v>
      </c>
      <c r="D72" s="123" t="s">
        <v>19</v>
      </c>
      <c r="E72" s="124" t="s">
        <v>31</v>
      </c>
      <c r="F72" s="124" t="s">
        <v>31</v>
      </c>
      <c r="G72" s="124" t="s">
        <v>31</v>
      </c>
      <c r="H72" s="124" t="s">
        <v>31</v>
      </c>
      <c r="I72" s="124">
        <v>25.768899937332606</v>
      </c>
      <c r="J72" s="124">
        <v>47.858318994216873</v>
      </c>
      <c r="K72" s="124">
        <v>28.242771057827184</v>
      </c>
      <c r="L72" s="124">
        <v>37.112196750750414</v>
      </c>
      <c r="M72" s="124">
        <v>34.726158039999994</v>
      </c>
      <c r="N72" s="126"/>
      <c r="O72" s="124" t="s">
        <v>31</v>
      </c>
      <c r="P72" s="124">
        <v>138.98218674012708</v>
      </c>
      <c r="Q72" s="124">
        <v>34.726158039999994</v>
      </c>
    </row>
    <row r="73" spans="1:19" x14ac:dyDescent="0.25">
      <c r="A73" s="5"/>
      <c r="B73" s="131" t="s">
        <v>137</v>
      </c>
      <c r="C73" s="131" t="s">
        <v>138</v>
      </c>
      <c r="D73" s="132" t="s">
        <v>45</v>
      </c>
      <c r="E73" s="133" t="s">
        <v>31</v>
      </c>
      <c r="F73" s="133" t="s">
        <v>31</v>
      </c>
      <c r="G73" s="133" t="s">
        <v>31</v>
      </c>
      <c r="H73" s="133" t="s">
        <v>31</v>
      </c>
      <c r="I73" s="133">
        <v>0.66361291548971957</v>
      </c>
      <c r="J73" s="133">
        <v>0.76509894871543382</v>
      </c>
      <c r="K73" s="133">
        <v>0.67115023975518684</v>
      </c>
      <c r="L73" s="133">
        <v>0.72269641336312018</v>
      </c>
      <c r="M73" s="133">
        <v>0.70754018065999691</v>
      </c>
      <c r="N73" s="134"/>
      <c r="O73" s="133" t="s">
        <v>31</v>
      </c>
      <c r="P73" s="133">
        <v>0.71340022594798713</v>
      </c>
      <c r="Q73" s="133">
        <v>0.70754018065999691</v>
      </c>
    </row>
    <row r="74" spans="1:19" x14ac:dyDescent="0.25">
      <c r="A74" s="5"/>
      <c r="B74" s="30"/>
      <c r="C74" s="30"/>
      <c r="D74" s="31"/>
      <c r="E74" s="25"/>
      <c r="F74" s="25"/>
      <c r="G74" s="25"/>
      <c r="H74" s="25"/>
      <c r="I74" s="25"/>
      <c r="J74" s="25"/>
      <c r="K74" s="25"/>
      <c r="L74" s="25"/>
      <c r="M74" s="25"/>
      <c r="N74" s="24"/>
      <c r="O74" s="25"/>
      <c r="P74" s="25"/>
      <c r="Q74" s="25"/>
    </row>
    <row r="75" spans="1:19" x14ac:dyDescent="0.25">
      <c r="A75" s="5"/>
      <c r="B75" s="15" t="s">
        <v>161</v>
      </c>
      <c r="C75" s="15" t="s">
        <v>162</v>
      </c>
      <c r="D75" s="16"/>
      <c r="E75" s="17"/>
      <c r="F75" s="17"/>
      <c r="G75" s="17"/>
      <c r="H75" s="17"/>
      <c r="I75" s="17"/>
      <c r="J75" s="17"/>
      <c r="K75" s="17"/>
      <c r="L75" s="17"/>
      <c r="M75" s="17"/>
      <c r="N75" s="18"/>
      <c r="O75" s="17"/>
      <c r="P75" s="17"/>
      <c r="Q75" s="17"/>
    </row>
    <row r="76" spans="1:19" x14ac:dyDescent="0.25">
      <c r="A76" s="5"/>
      <c r="B76" s="27" t="s">
        <v>154</v>
      </c>
      <c r="C76" s="27" t="s">
        <v>155</v>
      </c>
      <c r="D76" s="28" t="s">
        <v>19</v>
      </c>
      <c r="E76" s="67">
        <v>0</v>
      </c>
      <c r="F76" s="67">
        <v>0</v>
      </c>
      <c r="G76" s="67">
        <v>0</v>
      </c>
      <c r="H76" s="67">
        <v>0</v>
      </c>
      <c r="I76" s="26">
        <v>106.1</v>
      </c>
      <c r="J76" s="26">
        <v>159.40669736000001</v>
      </c>
      <c r="K76" s="26">
        <v>120.29199899999999</v>
      </c>
      <c r="L76" s="26">
        <v>136.89433534809999</v>
      </c>
      <c r="M76" s="26">
        <v>124.8928790696</v>
      </c>
      <c r="N76" s="24"/>
      <c r="O76" s="26">
        <v>0</v>
      </c>
      <c r="P76" s="26">
        <v>522.69303170809997</v>
      </c>
      <c r="Q76" s="26">
        <v>124.8928790696</v>
      </c>
    </row>
    <row r="77" spans="1:19" x14ac:dyDescent="0.25">
      <c r="A77" s="5"/>
      <c r="B77" s="35" t="s">
        <v>163</v>
      </c>
      <c r="C77" s="35" t="s">
        <v>164</v>
      </c>
      <c r="D77" s="35" t="s">
        <v>165</v>
      </c>
      <c r="E77" s="37">
        <v>0</v>
      </c>
      <c r="F77" s="37">
        <v>0</v>
      </c>
      <c r="G77" s="37">
        <v>0</v>
      </c>
      <c r="H77" s="37">
        <v>0</v>
      </c>
      <c r="I77" s="37">
        <v>399.4</v>
      </c>
      <c r="J77" s="37">
        <v>334.48099999999999</v>
      </c>
      <c r="K77" s="37">
        <v>257.80200000000002</v>
      </c>
      <c r="L77" s="37">
        <v>248.99299999999999</v>
      </c>
      <c r="M77" s="37">
        <v>252.25899999999999</v>
      </c>
      <c r="N77" s="126"/>
      <c r="O77" s="37">
        <v>0</v>
      </c>
      <c r="P77" s="37">
        <v>248.99299999999999</v>
      </c>
      <c r="Q77" s="37">
        <v>252.25899999999999</v>
      </c>
    </row>
    <row r="78" spans="1:19" x14ac:dyDescent="0.25">
      <c r="A78" s="5"/>
      <c r="B78" s="30"/>
      <c r="C78" s="30"/>
      <c r="D78" s="30"/>
      <c r="E78" s="25"/>
      <c r="F78" s="25"/>
      <c r="G78" s="25"/>
      <c r="H78" s="25"/>
      <c r="I78" s="25"/>
      <c r="J78" s="25"/>
      <c r="K78" s="25"/>
      <c r="L78" s="25"/>
      <c r="M78" s="25"/>
      <c r="N78" s="126"/>
      <c r="O78" s="25"/>
      <c r="P78" s="25"/>
      <c r="Q78" s="25"/>
    </row>
    <row r="79" spans="1:19" ht="15.6" x14ac:dyDescent="0.3">
      <c r="B79" s="11" t="s">
        <v>166</v>
      </c>
      <c r="C79" s="12"/>
      <c r="D79" s="13"/>
      <c r="E79" s="121"/>
      <c r="F79" s="121"/>
      <c r="G79" s="121"/>
      <c r="H79" s="121"/>
      <c r="I79" s="121"/>
      <c r="J79" s="121"/>
      <c r="K79" s="121"/>
      <c r="L79" s="121"/>
      <c r="M79" s="121"/>
      <c r="N79" s="121"/>
      <c r="O79" s="121"/>
      <c r="P79" s="121"/>
      <c r="Q79" s="121"/>
      <c r="R79" s="121"/>
      <c r="S79" s="121"/>
    </row>
    <row r="80" spans="1:19" x14ac:dyDescent="0.25">
      <c r="A80" s="5"/>
      <c r="B80" s="15" t="s">
        <v>167</v>
      </c>
      <c r="C80" s="15" t="s">
        <v>168</v>
      </c>
      <c r="D80" s="101" t="s">
        <v>19</v>
      </c>
      <c r="E80" s="17">
        <v>13.176628449106456</v>
      </c>
      <c r="F80" s="17">
        <v>10.477224268099924</v>
      </c>
      <c r="G80" s="17">
        <v>10.464998100899932</v>
      </c>
      <c r="H80" s="17">
        <v>14.012272297524202</v>
      </c>
      <c r="I80" s="17">
        <v>14.695080420860004</v>
      </c>
      <c r="J80" s="17">
        <v>13.092955915841999</v>
      </c>
      <c r="K80" s="17">
        <v>17.973404083550001</v>
      </c>
      <c r="L80" s="17">
        <v>19.41029616828002</v>
      </c>
      <c r="M80" s="17">
        <v>22.232794470000002</v>
      </c>
      <c r="N80" s="18"/>
      <c r="O80" s="17">
        <v>48.131123115630515</v>
      </c>
      <c r="P80" s="17">
        <v>65.171736588532013</v>
      </c>
      <c r="Q80" s="17">
        <v>22.232794470000002</v>
      </c>
    </row>
    <row r="81" spans="1:17" x14ac:dyDescent="0.25">
      <c r="A81" s="5"/>
      <c r="B81" s="30" t="s">
        <v>373</v>
      </c>
      <c r="C81" s="30" t="s">
        <v>169</v>
      </c>
      <c r="D81" s="31" t="s">
        <v>19</v>
      </c>
      <c r="E81" s="25">
        <v>6.4977118758999994</v>
      </c>
      <c r="F81" s="25">
        <v>5.9787710718000007</v>
      </c>
      <c r="G81" s="25">
        <v>6.4191341758999965</v>
      </c>
      <c r="H81" s="25">
        <v>8.4888515027999993</v>
      </c>
      <c r="I81" s="25">
        <v>9.0337728412451916</v>
      </c>
      <c r="J81" s="25">
        <v>7.5293257548108201</v>
      </c>
      <c r="K81" s="25">
        <v>8.4285174816535235</v>
      </c>
      <c r="L81" s="25">
        <v>8.3264436001113129</v>
      </c>
      <c r="M81" s="25">
        <v>6.075082128</v>
      </c>
      <c r="N81" s="5"/>
      <c r="O81" s="25">
        <v>27.384468626399997</v>
      </c>
      <c r="P81" s="25">
        <v>33.318059677820848</v>
      </c>
      <c r="Q81" s="25">
        <v>6.075082128</v>
      </c>
    </row>
    <row r="82" spans="1:17" x14ac:dyDescent="0.25">
      <c r="A82" s="5"/>
      <c r="B82" s="41" t="s">
        <v>170</v>
      </c>
      <c r="C82" s="41" t="s">
        <v>171</v>
      </c>
      <c r="D82" s="41" t="s">
        <v>19</v>
      </c>
      <c r="E82" s="46">
        <v>6.6789165732064566</v>
      </c>
      <c r="F82" s="46">
        <v>4.4984531962999235</v>
      </c>
      <c r="G82" s="46">
        <v>4.0458639249999351</v>
      </c>
      <c r="H82" s="46">
        <v>5.5234207947242027</v>
      </c>
      <c r="I82" s="46">
        <v>5.661307579614812</v>
      </c>
      <c r="J82" s="46">
        <v>5.5636301610311794</v>
      </c>
      <c r="K82" s="46">
        <v>9.5448866018964775</v>
      </c>
      <c r="L82" s="46">
        <v>11.083852568168707</v>
      </c>
      <c r="M82" s="46">
        <v>16.157712323720013</v>
      </c>
      <c r="N82" s="5"/>
      <c r="O82" s="46">
        <v>20.746654489230519</v>
      </c>
      <c r="P82" s="46">
        <v>31.853676910711165</v>
      </c>
      <c r="Q82" s="46">
        <v>16.157712323720013</v>
      </c>
    </row>
    <row r="83" spans="1:17" x14ac:dyDescent="0.25">
      <c r="A83" s="5"/>
      <c r="B83" s="30"/>
      <c r="C83" s="30"/>
      <c r="D83" s="31"/>
      <c r="E83" s="25"/>
      <c r="F83" s="25"/>
      <c r="G83" s="25"/>
      <c r="H83" s="25"/>
      <c r="I83" s="25"/>
      <c r="J83" s="25"/>
      <c r="K83" s="25"/>
      <c r="L83" s="25"/>
      <c r="M83" s="25"/>
      <c r="N83" s="24"/>
      <c r="O83" s="25"/>
      <c r="P83" s="25"/>
      <c r="Q83" s="25"/>
    </row>
    <row r="84" spans="1:17" x14ac:dyDescent="0.25">
      <c r="A84" s="5"/>
      <c r="B84" s="15" t="s">
        <v>172</v>
      </c>
      <c r="C84" s="15" t="s">
        <v>172</v>
      </c>
      <c r="D84" s="16"/>
      <c r="E84" s="17"/>
      <c r="F84" s="17"/>
      <c r="G84" s="17"/>
      <c r="H84" s="17"/>
      <c r="I84" s="17"/>
      <c r="J84" s="17"/>
      <c r="K84" s="17"/>
      <c r="L84" s="17"/>
      <c r="M84" s="17"/>
      <c r="N84" s="18"/>
      <c r="O84" s="17"/>
      <c r="P84" s="17"/>
      <c r="Q84" s="17"/>
    </row>
    <row r="85" spans="1:17" x14ac:dyDescent="0.25">
      <c r="A85" s="5"/>
      <c r="B85" s="65" t="s">
        <v>17</v>
      </c>
      <c r="C85" s="65" t="s">
        <v>121</v>
      </c>
      <c r="D85" s="66" t="s">
        <v>19</v>
      </c>
      <c r="E85" s="67">
        <v>13.176628477226325</v>
      </c>
      <c r="F85" s="67">
        <v>10.477074692099899</v>
      </c>
      <c r="G85" s="67">
        <v>10.447466801899937</v>
      </c>
      <c r="H85" s="67">
        <v>14.012272297524202</v>
      </c>
      <c r="I85" s="67">
        <v>14.695080420860004</v>
      </c>
      <c r="J85" s="67">
        <v>13.092955915841999</v>
      </c>
      <c r="K85" s="67">
        <v>17.973404083550001</v>
      </c>
      <c r="L85" s="67">
        <v>19.41029616828002</v>
      </c>
      <c r="M85" s="67">
        <v>22.232794470000002</v>
      </c>
      <c r="N85" s="126"/>
      <c r="O85" s="67">
        <v>48.113442268750362</v>
      </c>
      <c r="P85" s="67">
        <v>65.171736588532013</v>
      </c>
      <c r="Q85" s="67">
        <v>22.232794470000002</v>
      </c>
    </row>
    <row r="86" spans="1:17" x14ac:dyDescent="0.25">
      <c r="A86" s="5"/>
      <c r="B86" s="30" t="s">
        <v>122</v>
      </c>
      <c r="C86" s="30" t="s">
        <v>123</v>
      </c>
      <c r="D86" s="31" t="s">
        <v>19</v>
      </c>
      <c r="E86" s="25">
        <v>-1.6442684703622032</v>
      </c>
      <c r="F86" s="25">
        <v>-1.1861691599999999</v>
      </c>
      <c r="G86" s="25">
        <v>-0.91132608890502287</v>
      </c>
      <c r="H86" s="25">
        <v>-0.65134348449731949</v>
      </c>
      <c r="I86" s="25">
        <v>-1.2188970778473873</v>
      </c>
      <c r="J86" s="25">
        <v>-1.27437769981418</v>
      </c>
      <c r="K86" s="25">
        <v>-1.7592117993481438</v>
      </c>
      <c r="L86" s="25">
        <v>-1.9014571599999999</v>
      </c>
      <c r="M86" s="25">
        <v>-2.5093564099999992</v>
      </c>
      <c r="N86" s="24"/>
      <c r="O86" s="25">
        <v>-4.3931072037645453</v>
      </c>
      <c r="P86" s="25">
        <v>-6.153943737009711</v>
      </c>
      <c r="Q86" s="25">
        <v>-2.5093564099999992</v>
      </c>
    </row>
    <row r="87" spans="1:17" x14ac:dyDescent="0.25">
      <c r="A87" s="5"/>
      <c r="B87" s="65" t="s">
        <v>124</v>
      </c>
      <c r="C87" s="65" t="s">
        <v>125</v>
      </c>
      <c r="D87" s="66" t="s">
        <v>19</v>
      </c>
      <c r="E87" s="67">
        <v>11.532360006864122</v>
      </c>
      <c r="F87" s="67">
        <v>9.2909055320998988</v>
      </c>
      <c r="G87" s="67">
        <v>9.5361407129949143</v>
      </c>
      <c r="H87" s="67">
        <v>13.360928813026883</v>
      </c>
      <c r="I87" s="67">
        <v>13.476183343012616</v>
      </c>
      <c r="J87" s="67">
        <v>11.81857821602782</v>
      </c>
      <c r="K87" s="67">
        <v>16.214192284201857</v>
      </c>
      <c r="L87" s="67">
        <v>17.508839008280017</v>
      </c>
      <c r="M87" s="67">
        <v>19.723438059999999</v>
      </c>
      <c r="N87" s="126"/>
      <c r="O87" s="67">
        <v>43.720335064985818</v>
      </c>
      <c r="P87" s="67">
        <v>59.017792851522316</v>
      </c>
      <c r="Q87" s="67">
        <v>19.723438059999999</v>
      </c>
    </row>
    <row r="88" spans="1:17" x14ac:dyDescent="0.25">
      <c r="A88" s="5"/>
      <c r="B88" s="30" t="s">
        <v>126</v>
      </c>
      <c r="C88" s="30" t="s">
        <v>150</v>
      </c>
      <c r="D88" s="31" t="s">
        <v>19</v>
      </c>
      <c r="E88" s="140">
        <v>-0.28204714000000003</v>
      </c>
      <c r="F88" s="25">
        <v>-0.23352621999999998</v>
      </c>
      <c r="G88" s="25">
        <v>1.52391034</v>
      </c>
      <c r="H88" s="25">
        <v>-7.3647790000000005E-2</v>
      </c>
      <c r="I88" s="25">
        <v>-0.16248339000000001</v>
      </c>
      <c r="J88" s="25">
        <v>-0.54780227000000004</v>
      </c>
      <c r="K88" s="25">
        <v>-0.76181297000000003</v>
      </c>
      <c r="L88" s="25">
        <v>-0.44080258999999994</v>
      </c>
      <c r="M88" s="25">
        <v>0</v>
      </c>
      <c r="N88" s="24"/>
      <c r="O88" s="25">
        <v>0.93468919000000017</v>
      </c>
      <c r="P88" s="25">
        <v>-1.91290122</v>
      </c>
      <c r="Q88" s="25">
        <v>0</v>
      </c>
    </row>
    <row r="89" spans="1:17" x14ac:dyDescent="0.25">
      <c r="A89" s="5"/>
      <c r="B89" s="65" t="s">
        <v>128</v>
      </c>
      <c r="C89" s="65" t="s">
        <v>129</v>
      </c>
      <c r="D89" s="66" t="s">
        <v>19</v>
      </c>
      <c r="E89" s="67">
        <v>11.250312866864123</v>
      </c>
      <c r="F89" s="67">
        <v>9.0573793120998989</v>
      </c>
      <c r="G89" s="67">
        <v>11.060051052994915</v>
      </c>
      <c r="H89" s="67">
        <v>13.287281023026882</v>
      </c>
      <c r="I89" s="67">
        <v>13.313699953012616</v>
      </c>
      <c r="J89" s="67">
        <v>11.27077594602782</v>
      </c>
      <c r="K89" s="67">
        <v>15.452379314201858</v>
      </c>
      <c r="L89" s="67">
        <v>17.06803641828002</v>
      </c>
      <c r="M89" s="67">
        <v>19.723438059999999</v>
      </c>
      <c r="N89" s="126"/>
      <c r="O89" s="67">
        <v>44.655024254985818</v>
      </c>
      <c r="P89" s="67">
        <v>57.104891631522307</v>
      </c>
      <c r="Q89" s="67">
        <v>19.723438059999999</v>
      </c>
    </row>
    <row r="90" spans="1:17" x14ac:dyDescent="0.25">
      <c r="A90" s="5"/>
      <c r="B90" s="30" t="s">
        <v>130</v>
      </c>
      <c r="C90" s="30" t="s">
        <v>131</v>
      </c>
      <c r="D90" s="31" t="s">
        <v>19</v>
      </c>
      <c r="E90" s="140">
        <v>-6.839029990000002</v>
      </c>
      <c r="F90" s="25">
        <v>-5.5481423600000115</v>
      </c>
      <c r="G90" s="25">
        <v>-7.6882445200000014</v>
      </c>
      <c r="H90" s="25">
        <v>-5.8792081800000018</v>
      </c>
      <c r="I90" s="25">
        <v>-7.2886696900000052</v>
      </c>
      <c r="J90" s="25">
        <v>-8.4260798820799927</v>
      </c>
      <c r="K90" s="25">
        <v>-9.5344580520799944</v>
      </c>
      <c r="L90" s="25">
        <v>-10.570151879999999</v>
      </c>
      <c r="M90" s="25">
        <v>-11.473386819999995</v>
      </c>
      <c r="N90" s="24"/>
      <c r="O90" s="25">
        <v>-25.954625050000018</v>
      </c>
      <c r="P90" s="25">
        <v>-35.819359504159991</v>
      </c>
      <c r="Q90" s="25">
        <v>-11.473386819999995</v>
      </c>
    </row>
    <row r="91" spans="1:17" x14ac:dyDescent="0.25">
      <c r="A91" s="5"/>
      <c r="B91" s="65" t="s">
        <v>41</v>
      </c>
      <c r="C91" s="65" t="s">
        <v>132</v>
      </c>
      <c r="D91" s="66" t="s">
        <v>19</v>
      </c>
      <c r="E91" s="67">
        <v>4.4112828768641208</v>
      </c>
      <c r="F91" s="67">
        <v>3.5092369520998874</v>
      </c>
      <c r="G91" s="67">
        <v>3.3718065329949134</v>
      </c>
      <c r="H91" s="67">
        <v>7.4080728430268801</v>
      </c>
      <c r="I91" s="67">
        <v>6.0250302630126109</v>
      </c>
      <c r="J91" s="67">
        <v>2.8446960639478274</v>
      </c>
      <c r="K91" s="67">
        <v>5.9179212621218635</v>
      </c>
      <c r="L91" s="67">
        <v>6.4978845382800188</v>
      </c>
      <c r="M91" s="67">
        <v>8.2500512400000066</v>
      </c>
      <c r="N91" s="127"/>
      <c r="O91" s="67">
        <v>18.7003992049858</v>
      </c>
      <c r="P91" s="67">
        <v>21.285532127362323</v>
      </c>
      <c r="Q91" s="67">
        <v>8.2500512400000066</v>
      </c>
    </row>
    <row r="92" spans="1:17" x14ac:dyDescent="0.25">
      <c r="A92" s="5"/>
      <c r="B92" s="128" t="s">
        <v>133</v>
      </c>
      <c r="C92" s="128" t="s">
        <v>44</v>
      </c>
      <c r="D92" s="129" t="s">
        <v>45</v>
      </c>
      <c r="E92" s="119">
        <v>0.3921031289589112</v>
      </c>
      <c r="F92" s="119">
        <v>0.38744506895188119</v>
      </c>
      <c r="G92" s="119">
        <v>0.30486355956574657</v>
      </c>
      <c r="H92" s="119">
        <v>0.55753113298263779</v>
      </c>
      <c r="I92" s="119">
        <v>0.45254364183333357</v>
      </c>
      <c r="J92" s="119">
        <v>0.25239576028928057</v>
      </c>
      <c r="K92" s="119">
        <v>0.38297799593120679</v>
      </c>
      <c r="L92" s="119">
        <v>0.38070486721722285</v>
      </c>
      <c r="M92" s="119">
        <v>0.41828667065563346</v>
      </c>
      <c r="N92" s="130"/>
      <c r="O92" s="119">
        <v>0.4187748079186826</v>
      </c>
      <c r="P92" s="119">
        <v>0.37274446232575559</v>
      </c>
      <c r="Q92" s="119">
        <v>0.41828667065563346</v>
      </c>
    </row>
    <row r="93" spans="1:17" x14ac:dyDescent="0.25">
      <c r="A93" s="5"/>
      <c r="B93" s="27" t="s">
        <v>134</v>
      </c>
      <c r="C93" s="27" t="s">
        <v>135</v>
      </c>
      <c r="D93" s="28" t="s">
        <v>19</v>
      </c>
      <c r="E93" s="26">
        <v>-2.8095938899999995</v>
      </c>
      <c r="F93" s="26">
        <v>-2.8968363800000039</v>
      </c>
      <c r="G93" s="26">
        <v>-2.604403089999999</v>
      </c>
      <c r="H93" s="26">
        <v>-2.3777488099999999</v>
      </c>
      <c r="I93" s="26">
        <v>-1.64893227</v>
      </c>
      <c r="J93" s="26">
        <v>-1.8206159200000001</v>
      </c>
      <c r="K93" s="26">
        <v>-2.2976445600000002</v>
      </c>
      <c r="L93" s="26">
        <v>-2.4610549000000015</v>
      </c>
      <c r="M93" s="26">
        <v>-2.3223215100000001</v>
      </c>
      <c r="N93" s="29"/>
      <c r="O93" s="26">
        <v>-10.688582170000004</v>
      </c>
      <c r="P93" s="26">
        <v>-8.2282476500000019</v>
      </c>
      <c r="Q93" s="26">
        <v>-2.3223215100000001</v>
      </c>
    </row>
    <row r="94" spans="1:17" x14ac:dyDescent="0.25">
      <c r="A94" s="5"/>
      <c r="B94" s="122" t="s">
        <v>136</v>
      </c>
      <c r="C94" s="122" t="s">
        <v>136</v>
      </c>
      <c r="D94" s="123" t="s">
        <v>19</v>
      </c>
      <c r="E94" s="124">
        <v>1.6016889868641213</v>
      </c>
      <c r="F94" s="124">
        <v>0.61240057209988352</v>
      </c>
      <c r="G94" s="124">
        <v>0.76740344299491436</v>
      </c>
      <c r="H94" s="124">
        <v>5.0303240330268801</v>
      </c>
      <c r="I94" s="124">
        <v>4.3760979930126105</v>
      </c>
      <c r="J94" s="124">
        <v>1.0240801439478273</v>
      </c>
      <c r="K94" s="124">
        <v>3.6202767021218634</v>
      </c>
      <c r="L94" s="124">
        <v>4.0368296382800173</v>
      </c>
      <c r="M94" s="124">
        <v>5.9277297300000065</v>
      </c>
      <c r="N94" s="126"/>
      <c r="O94" s="124">
        <v>8.0118170349857962</v>
      </c>
      <c r="P94" s="124">
        <v>13.05728447736232</v>
      </c>
      <c r="Q94" s="124">
        <v>5.9277297300000065</v>
      </c>
    </row>
    <row r="95" spans="1:17" x14ac:dyDescent="0.25">
      <c r="A95" s="5"/>
      <c r="B95" s="131" t="s">
        <v>137</v>
      </c>
      <c r="C95" s="131" t="s">
        <v>138</v>
      </c>
      <c r="D95" s="132" t="s">
        <v>45</v>
      </c>
      <c r="E95" s="133">
        <v>0.14236839506762722</v>
      </c>
      <c r="F95" s="133">
        <v>6.7613439936402772E-2</v>
      </c>
      <c r="G95" s="133">
        <v>6.9385162809633846E-2</v>
      </c>
      <c r="H95" s="133">
        <v>0.37858189529590891</v>
      </c>
      <c r="I95" s="133">
        <v>0.32869134864515176</v>
      </c>
      <c r="J95" s="133">
        <v>9.0861547496980069E-2</v>
      </c>
      <c r="K95" s="133">
        <v>0.23428603637723069</v>
      </c>
      <c r="L95" s="133">
        <v>0.23651400426803265</v>
      </c>
      <c r="M95" s="133">
        <v>0.3005424161836015</v>
      </c>
      <c r="N95" s="134"/>
      <c r="O95" s="133">
        <v>0.17941580300656229</v>
      </c>
      <c r="P95" s="133">
        <v>0.22865439552212732</v>
      </c>
      <c r="Q95" s="133">
        <v>0.3005424161836015</v>
      </c>
    </row>
    <row r="96" spans="1:17" x14ac:dyDescent="0.25">
      <c r="A96" s="5"/>
      <c r="B96" s="33"/>
      <c r="C96" s="33"/>
      <c r="D96" s="34"/>
      <c r="E96" s="126"/>
      <c r="F96" s="126"/>
      <c r="G96" s="126"/>
      <c r="H96" s="126"/>
      <c r="I96" s="126"/>
      <c r="J96" s="126"/>
      <c r="K96" s="126"/>
      <c r="L96" s="126"/>
      <c r="M96" s="126"/>
      <c r="N96" s="126"/>
      <c r="O96" s="126"/>
      <c r="P96" s="126"/>
      <c r="Q96" s="126"/>
    </row>
    <row r="97" spans="1:19" ht="15.6" x14ac:dyDescent="0.3">
      <c r="B97" s="11" t="s">
        <v>173</v>
      </c>
      <c r="C97" s="12"/>
      <c r="D97" s="13"/>
      <c r="E97" s="121"/>
      <c r="F97" s="121"/>
      <c r="G97" s="121"/>
      <c r="H97" s="121"/>
      <c r="I97" s="121"/>
      <c r="J97" s="121"/>
      <c r="K97" s="121"/>
      <c r="L97" s="121"/>
      <c r="M97" s="121"/>
      <c r="N97" s="121"/>
      <c r="O97" s="121"/>
      <c r="P97" s="121"/>
      <c r="Q97" s="121"/>
    </row>
    <row r="98" spans="1:19" x14ac:dyDescent="0.25">
      <c r="A98" s="5"/>
      <c r="B98" s="15" t="s">
        <v>174</v>
      </c>
      <c r="C98" s="15" t="s">
        <v>174</v>
      </c>
      <c r="D98" s="16"/>
      <c r="E98" s="17"/>
      <c r="F98" s="17"/>
      <c r="G98" s="17"/>
      <c r="H98" s="17"/>
      <c r="I98" s="17"/>
      <c r="J98" s="17"/>
      <c r="K98" s="17"/>
      <c r="L98" s="17"/>
      <c r="M98" s="17"/>
      <c r="N98" s="121"/>
      <c r="O98" s="17"/>
      <c r="P98" s="17"/>
      <c r="Q98" s="17"/>
    </row>
    <row r="99" spans="1:19" x14ac:dyDescent="0.25">
      <c r="A99" s="5"/>
      <c r="B99" s="65" t="s">
        <v>17</v>
      </c>
      <c r="C99" s="65" t="s">
        <v>121</v>
      </c>
      <c r="D99" s="66" t="s">
        <v>19</v>
      </c>
      <c r="E99" s="67">
        <v>2.2329478300000001</v>
      </c>
      <c r="F99" s="67">
        <v>2.2375242100000001</v>
      </c>
      <c r="G99" s="67">
        <v>2.7735473600000002</v>
      </c>
      <c r="H99" s="67">
        <v>3.4041820400000002</v>
      </c>
      <c r="I99" s="67">
        <v>3.3992240873684212</v>
      </c>
      <c r="J99" s="67">
        <v>3.5245563268421103</v>
      </c>
      <c r="K99" s="67">
        <v>4.1638051600000008</v>
      </c>
      <c r="L99" s="67">
        <v>4.6022375499999999</v>
      </c>
      <c r="M99" s="67">
        <v>4.7450880500000006</v>
      </c>
      <c r="N99" s="121"/>
      <c r="O99" s="67">
        <v>10.648201440000001</v>
      </c>
      <c r="P99" s="67">
        <v>15.689823124210532</v>
      </c>
      <c r="Q99" s="67">
        <v>4.7450880500000006</v>
      </c>
    </row>
    <row r="100" spans="1:19" x14ac:dyDescent="0.25">
      <c r="A100" s="5"/>
      <c r="B100" s="30" t="s">
        <v>122</v>
      </c>
      <c r="C100" s="30" t="s">
        <v>123</v>
      </c>
      <c r="D100" s="31" t="s">
        <v>19</v>
      </c>
      <c r="E100" s="25">
        <v>-0.27778868973519849</v>
      </c>
      <c r="F100" s="25">
        <v>-0.25251129</v>
      </c>
      <c r="G100" s="25">
        <v>-0.32054882000000012</v>
      </c>
      <c r="H100" s="25">
        <v>-0.38408230999999987</v>
      </c>
      <c r="I100" s="25">
        <v>-0.39045902999999971</v>
      </c>
      <c r="J100" s="25">
        <v>-0.40520545963641202</v>
      </c>
      <c r="K100" s="25">
        <v>-0.47833865000000003</v>
      </c>
      <c r="L100" s="25">
        <v>-0.5195945099999999</v>
      </c>
      <c r="M100" s="25">
        <v>-0.53209120999999981</v>
      </c>
      <c r="N100" s="24"/>
      <c r="O100" s="25">
        <v>-1.2349311097351985</v>
      </c>
      <c r="P100" s="25">
        <v>-1.7935976496364117</v>
      </c>
      <c r="Q100" s="25">
        <v>-0.53209120999999981</v>
      </c>
    </row>
    <row r="101" spans="1:19" x14ac:dyDescent="0.25">
      <c r="A101" s="5"/>
      <c r="B101" s="65" t="s">
        <v>124</v>
      </c>
      <c r="C101" s="65" t="s">
        <v>125</v>
      </c>
      <c r="D101" s="66" t="s">
        <v>19</v>
      </c>
      <c r="E101" s="67">
        <v>1.9551591402648016</v>
      </c>
      <c r="F101" s="67">
        <v>1.9850129200000002</v>
      </c>
      <c r="G101" s="67">
        <v>2.4529985400000003</v>
      </c>
      <c r="H101" s="67">
        <v>3.0200997300000005</v>
      </c>
      <c r="I101" s="67">
        <v>3.0087650573684215</v>
      </c>
      <c r="J101" s="67">
        <v>3.1193508672056982</v>
      </c>
      <c r="K101" s="67">
        <v>3.6854665100000008</v>
      </c>
      <c r="L101" s="67">
        <v>4.0826430399999998</v>
      </c>
      <c r="M101" s="67">
        <v>4.2129968400000006</v>
      </c>
      <c r="N101" s="126"/>
      <c r="O101" s="67">
        <v>9.4132703302648029</v>
      </c>
      <c r="P101" s="67">
        <v>13.89622547457412</v>
      </c>
      <c r="Q101" s="67">
        <v>4.2129968400000006</v>
      </c>
    </row>
    <row r="102" spans="1:19" x14ac:dyDescent="0.25">
      <c r="A102" s="5"/>
      <c r="B102" s="30" t="s">
        <v>126</v>
      </c>
      <c r="C102" s="30" t="s">
        <v>150</v>
      </c>
      <c r="D102" s="31" t="s">
        <v>19</v>
      </c>
      <c r="E102" s="25">
        <v>-8.8382769999999999E-2</v>
      </c>
      <c r="F102" s="25">
        <v>-0.31750493000000002</v>
      </c>
      <c r="G102" s="25">
        <v>-0.17293231000000001</v>
      </c>
      <c r="H102" s="25">
        <v>-0.28299485000000002</v>
      </c>
      <c r="I102" s="25">
        <v>-0.47874881000000014</v>
      </c>
      <c r="J102" s="25">
        <v>-0.34335882999999995</v>
      </c>
      <c r="K102" s="25">
        <v>-0.53780773999999998</v>
      </c>
      <c r="L102" s="25">
        <v>-0.34356985000000001</v>
      </c>
      <c r="M102" s="25">
        <v>-0.61426058000000017</v>
      </c>
      <c r="N102" s="24"/>
      <c r="O102" s="25">
        <v>-0.86181486000000007</v>
      </c>
      <c r="P102" s="25">
        <v>-1.7034852299999999</v>
      </c>
      <c r="Q102" s="25">
        <v>-0.61426058000000017</v>
      </c>
    </row>
    <row r="103" spans="1:19" x14ac:dyDescent="0.25">
      <c r="A103" s="5"/>
      <c r="B103" s="65" t="s">
        <v>175</v>
      </c>
      <c r="C103" s="65" t="s">
        <v>160</v>
      </c>
      <c r="D103" s="66" t="s">
        <v>19</v>
      </c>
      <c r="E103" s="67">
        <v>1.8667763702648017</v>
      </c>
      <c r="F103" s="67">
        <v>1.6675079900000003</v>
      </c>
      <c r="G103" s="67">
        <v>2.2800662300000001</v>
      </c>
      <c r="H103" s="67">
        <v>2.7371048800000004</v>
      </c>
      <c r="I103" s="67">
        <v>2.5300162473684216</v>
      </c>
      <c r="J103" s="67">
        <v>2.7759920372056981</v>
      </c>
      <c r="K103" s="67">
        <v>3.1476587700000009</v>
      </c>
      <c r="L103" s="67">
        <v>3.73907319</v>
      </c>
      <c r="M103" s="67">
        <v>3.5987362600000008</v>
      </c>
      <c r="N103" s="126"/>
      <c r="O103" s="67">
        <v>8.551455470264802</v>
      </c>
      <c r="P103" s="67">
        <v>12.192740244574122</v>
      </c>
      <c r="Q103" s="67">
        <v>3.5987362600000008</v>
      </c>
    </row>
    <row r="104" spans="1:19" x14ac:dyDescent="0.25">
      <c r="A104" s="5"/>
      <c r="B104" s="30" t="s">
        <v>130</v>
      </c>
      <c r="C104" s="30" t="s">
        <v>131</v>
      </c>
      <c r="D104" s="31" t="s">
        <v>19</v>
      </c>
      <c r="E104" s="25">
        <v>-0.67842557000000014</v>
      </c>
      <c r="F104" s="25">
        <v>-0.68955130000000031</v>
      </c>
      <c r="G104" s="25">
        <v>-0.82745150999999983</v>
      </c>
      <c r="H104" s="25">
        <v>-0.97398912000000026</v>
      </c>
      <c r="I104" s="25">
        <v>-1.9344392500000001</v>
      </c>
      <c r="J104" s="25">
        <v>-1.79657135</v>
      </c>
      <c r="K104" s="25">
        <v>-2.1951525300000005</v>
      </c>
      <c r="L104" s="25">
        <v>-2.0407926299999999</v>
      </c>
      <c r="M104" s="25">
        <v>-1.8319630300000005</v>
      </c>
      <c r="N104" s="24"/>
      <c r="O104" s="25">
        <v>-3.1694175000000007</v>
      </c>
      <c r="P104" s="25">
        <v>-7.9669557600000012</v>
      </c>
      <c r="Q104" s="25">
        <v>-1.8319630300000005</v>
      </c>
    </row>
    <row r="105" spans="1:19" x14ac:dyDescent="0.25">
      <c r="A105" s="5"/>
      <c r="B105" s="65" t="s">
        <v>41</v>
      </c>
      <c r="C105" s="65" t="s">
        <v>132</v>
      </c>
      <c r="D105" s="66" t="s">
        <v>19</v>
      </c>
      <c r="E105" s="67">
        <v>1.1883508002648016</v>
      </c>
      <c r="F105" s="67">
        <v>0.97795668999999996</v>
      </c>
      <c r="G105" s="67">
        <v>1.4526147200000001</v>
      </c>
      <c r="H105" s="67">
        <v>1.7631157600000003</v>
      </c>
      <c r="I105" s="67">
        <v>0.59557699736842151</v>
      </c>
      <c r="J105" s="67">
        <v>0.97942068720569808</v>
      </c>
      <c r="K105" s="67">
        <v>0.95250624000000039</v>
      </c>
      <c r="L105" s="67">
        <v>1.6982805600000004</v>
      </c>
      <c r="M105" s="67">
        <v>1.7667732300000001</v>
      </c>
      <c r="N105" s="127"/>
      <c r="O105" s="67">
        <v>5.3820379702648014</v>
      </c>
      <c r="P105" s="67">
        <v>4.2257844845741204</v>
      </c>
      <c r="Q105" s="67">
        <v>1.7667732300000001</v>
      </c>
    </row>
    <row r="106" spans="1:19" x14ac:dyDescent="0.25">
      <c r="A106" s="5"/>
      <c r="B106" s="128" t="s">
        <v>133</v>
      </c>
      <c r="C106" s="128" t="s">
        <v>44</v>
      </c>
      <c r="D106" s="129" t="s">
        <v>45</v>
      </c>
      <c r="E106" s="119">
        <v>0.63657908852587108</v>
      </c>
      <c r="F106" s="119">
        <v>0.58647796344292169</v>
      </c>
      <c r="G106" s="119">
        <v>0.63709321285811948</v>
      </c>
      <c r="H106" s="119">
        <v>0.6441535261885909</v>
      </c>
      <c r="I106" s="119">
        <v>0.23540441607357529</v>
      </c>
      <c r="J106" s="119">
        <v>0.35281826247296399</v>
      </c>
      <c r="K106" s="119">
        <v>0.30260784589429945</v>
      </c>
      <c r="L106" s="119">
        <v>0.41597576456255664</v>
      </c>
      <c r="M106" s="119">
        <v>0.41936258134007992</v>
      </c>
      <c r="N106" s="130"/>
      <c r="O106" s="119">
        <v>0.62937098707691019</v>
      </c>
      <c r="P106" s="119">
        <v>0.34658201518355419</v>
      </c>
      <c r="Q106" s="119">
        <v>0.41936258134007992</v>
      </c>
    </row>
    <row r="107" spans="1:19" x14ac:dyDescent="0.25">
      <c r="A107" s="5"/>
      <c r="B107" s="27" t="s">
        <v>134</v>
      </c>
      <c r="C107" s="27" t="s">
        <v>135</v>
      </c>
      <c r="D107" s="28" t="s">
        <v>19</v>
      </c>
      <c r="E107" s="26">
        <v>-0.19088957999999995</v>
      </c>
      <c r="F107" s="26">
        <v>-5.3589650000000037E-2</v>
      </c>
      <c r="G107" s="26">
        <v>-0.15425819000000002</v>
      </c>
      <c r="H107" s="26">
        <v>-0.15247126000000011</v>
      </c>
      <c r="I107" s="26">
        <v>8.7569789999999981E-2</v>
      </c>
      <c r="J107" s="26">
        <v>-3.8085979999999998E-2</v>
      </c>
      <c r="K107" s="26">
        <v>-3.3344410000000005E-2</v>
      </c>
      <c r="L107" s="26">
        <v>-0.13585145000000001</v>
      </c>
      <c r="M107" s="26">
        <v>-1.7380400200000006</v>
      </c>
      <c r="N107" s="29"/>
      <c r="O107" s="26">
        <v>-0.55120868000000001</v>
      </c>
      <c r="P107" s="26">
        <v>-0.11971205000000004</v>
      </c>
      <c r="Q107" s="26">
        <v>-1.7380400200000006</v>
      </c>
    </row>
    <row r="108" spans="1:19" x14ac:dyDescent="0.25">
      <c r="A108" s="5"/>
      <c r="B108" s="122" t="s">
        <v>136</v>
      </c>
      <c r="C108" s="122" t="s">
        <v>136</v>
      </c>
      <c r="D108" s="123" t="s">
        <v>19</v>
      </c>
      <c r="E108" s="124">
        <v>0.99746122026480166</v>
      </c>
      <c r="F108" s="124">
        <v>0.92436703999999992</v>
      </c>
      <c r="G108" s="124">
        <v>1.2983565300000002</v>
      </c>
      <c r="H108" s="124">
        <v>1.6106445000000003</v>
      </c>
      <c r="I108" s="124">
        <v>0.68314678736842149</v>
      </c>
      <c r="J108" s="124">
        <v>0.94133470720569812</v>
      </c>
      <c r="K108" s="124">
        <v>0.9191618300000004</v>
      </c>
      <c r="L108" s="124">
        <v>1.5624291100000005</v>
      </c>
      <c r="M108" s="124">
        <v>2.8733209999999416E-2</v>
      </c>
      <c r="N108" s="126"/>
      <c r="O108" s="124">
        <v>4.8308292902648011</v>
      </c>
      <c r="P108" s="124">
        <v>4.10607243457412</v>
      </c>
      <c r="Q108" s="124">
        <v>2.8733209999999416E-2</v>
      </c>
    </row>
    <row r="109" spans="1:19" x14ac:dyDescent="0.25">
      <c r="A109" s="5"/>
      <c r="B109" s="131" t="s">
        <v>137</v>
      </c>
      <c r="C109" s="131" t="s">
        <v>138</v>
      </c>
      <c r="D109" s="132" t="s">
        <v>45</v>
      </c>
      <c r="E109" s="133">
        <v>0.53432282310457579</v>
      </c>
      <c r="F109" s="133">
        <v>0.55434039629399301</v>
      </c>
      <c r="G109" s="133">
        <v>0.56943807724392292</v>
      </c>
      <c r="H109" s="133">
        <v>0.58844822197679181</v>
      </c>
      <c r="I109" s="133">
        <v>0.27001675901448924</v>
      </c>
      <c r="J109" s="133">
        <v>0.33909848968920014</v>
      </c>
      <c r="K109" s="133">
        <v>0.29201444539047039</v>
      </c>
      <c r="L109" s="133">
        <v>0.38270039645689929</v>
      </c>
      <c r="M109" s="133">
        <v>6.8201356638091879E-3</v>
      </c>
      <c r="N109" s="134"/>
      <c r="O109" s="133">
        <v>0.56491310830800723</v>
      </c>
      <c r="P109" s="133">
        <v>0.33676370956900842</v>
      </c>
      <c r="Q109" s="133">
        <v>6.8201356638091879E-3</v>
      </c>
    </row>
    <row r="111" spans="1:19" ht="15.6" x14ac:dyDescent="0.3">
      <c r="B111" s="141" t="s">
        <v>176</v>
      </c>
      <c r="C111" s="142"/>
      <c r="D111" s="13"/>
      <c r="E111" s="121"/>
      <c r="F111" s="121"/>
      <c r="G111" s="121"/>
      <c r="H111" s="121"/>
      <c r="I111" s="121"/>
      <c r="J111" s="121"/>
      <c r="K111" s="121"/>
      <c r="L111" s="121"/>
      <c r="M111" s="121"/>
      <c r="N111" s="121"/>
      <c r="O111" s="121"/>
      <c r="P111" s="121"/>
      <c r="Q111" s="121"/>
      <c r="R111" s="121"/>
      <c r="S111" s="121"/>
    </row>
    <row r="112" spans="1:19" x14ac:dyDescent="0.25">
      <c r="A112" s="5"/>
      <c r="B112" s="15" t="s">
        <v>177</v>
      </c>
      <c r="C112" s="15" t="s">
        <v>178</v>
      </c>
      <c r="D112" s="101" t="s">
        <v>19</v>
      </c>
      <c r="E112" s="17">
        <v>0</v>
      </c>
      <c r="F112" s="17">
        <v>0</v>
      </c>
      <c r="G112" s="17">
        <v>0</v>
      </c>
      <c r="H112" s="17">
        <v>0</v>
      </c>
      <c r="I112" s="17">
        <v>0</v>
      </c>
      <c r="J112" s="17">
        <v>0</v>
      </c>
      <c r="K112" s="17">
        <v>0</v>
      </c>
      <c r="L112" s="17">
        <v>12.645464549333324</v>
      </c>
      <c r="M112" s="17">
        <f>SUM(M113:M115)</f>
        <v>150.00658929000002</v>
      </c>
      <c r="N112" s="121"/>
      <c r="O112" s="17">
        <v>0</v>
      </c>
      <c r="P112" s="17">
        <v>12.645464549333324</v>
      </c>
      <c r="Q112" s="17">
        <v>150.00658929000002</v>
      </c>
    </row>
    <row r="113" spans="1:17" x14ac:dyDescent="0.25">
      <c r="A113" s="5"/>
      <c r="B113" s="30" t="s">
        <v>179</v>
      </c>
      <c r="C113" s="30" t="s">
        <v>180</v>
      </c>
      <c r="D113" s="106" t="s">
        <v>19</v>
      </c>
      <c r="E113" s="25">
        <v>0</v>
      </c>
      <c r="F113" s="25">
        <v>0</v>
      </c>
      <c r="G113" s="25">
        <v>0</v>
      </c>
      <c r="H113" s="25">
        <v>0</v>
      </c>
      <c r="I113" s="25">
        <v>0</v>
      </c>
      <c r="J113" s="25">
        <v>0</v>
      </c>
      <c r="K113" s="25">
        <v>0</v>
      </c>
      <c r="L113" s="25">
        <v>1.8013759659555115</v>
      </c>
      <c r="M113" s="25">
        <f>15989.08366/1000</f>
        <v>15.98908366</v>
      </c>
      <c r="N113" s="143"/>
      <c r="O113" s="25">
        <v>0</v>
      </c>
      <c r="P113" s="25">
        <v>1.8013759659555115</v>
      </c>
      <c r="Q113" s="25">
        <v>15.98908366</v>
      </c>
    </row>
    <row r="114" spans="1:17" x14ac:dyDescent="0.25">
      <c r="A114" s="5"/>
      <c r="B114" s="27" t="s">
        <v>181</v>
      </c>
      <c r="C114" s="27" t="s">
        <v>182</v>
      </c>
      <c r="D114" s="28" t="s">
        <v>19</v>
      </c>
      <c r="E114" s="26">
        <v>0</v>
      </c>
      <c r="F114" s="26">
        <v>0</v>
      </c>
      <c r="G114" s="26">
        <v>0</v>
      </c>
      <c r="H114" s="26">
        <v>0</v>
      </c>
      <c r="I114" s="26">
        <v>0</v>
      </c>
      <c r="J114" s="26">
        <v>0</v>
      </c>
      <c r="K114" s="26">
        <v>0</v>
      </c>
      <c r="L114" s="26">
        <v>10.662608540680891</v>
      </c>
      <c r="M114" s="26">
        <v>132.05811374000001</v>
      </c>
      <c r="N114" s="144"/>
      <c r="O114" s="26">
        <v>0</v>
      </c>
      <c r="P114" s="26">
        <v>10.662608540680891</v>
      </c>
      <c r="Q114" s="26">
        <v>132.05811374000001</v>
      </c>
    </row>
    <row r="115" spans="1:17" x14ac:dyDescent="0.25">
      <c r="A115" s="5"/>
      <c r="B115" s="35" t="s">
        <v>98</v>
      </c>
      <c r="C115" s="35" t="s">
        <v>183</v>
      </c>
      <c r="D115" s="145" t="s">
        <v>19</v>
      </c>
      <c r="E115" s="37">
        <v>0</v>
      </c>
      <c r="F115" s="37">
        <v>0</v>
      </c>
      <c r="G115" s="37">
        <v>0</v>
      </c>
      <c r="H115" s="37">
        <v>0</v>
      </c>
      <c r="I115" s="37">
        <v>0</v>
      </c>
      <c r="J115" s="37">
        <v>0</v>
      </c>
      <c r="K115" s="37">
        <v>0</v>
      </c>
      <c r="L115" s="37">
        <v>0.18148004269692167</v>
      </c>
      <c r="M115" s="37">
        <v>1.95939189</v>
      </c>
      <c r="N115" s="144"/>
      <c r="O115" s="37">
        <v>0</v>
      </c>
      <c r="P115" s="37">
        <v>0.18148004269692167</v>
      </c>
      <c r="Q115" s="37">
        <v>1.95939189</v>
      </c>
    </row>
    <row r="116" spans="1:17" x14ac:dyDescent="0.25">
      <c r="A116" s="5"/>
      <c r="B116" s="30"/>
      <c r="C116" s="30"/>
      <c r="D116" s="31"/>
      <c r="E116" s="25"/>
      <c r="F116" s="25"/>
      <c r="G116" s="25"/>
      <c r="H116" s="25"/>
      <c r="I116" s="25"/>
      <c r="J116" s="25"/>
      <c r="K116" s="25"/>
      <c r="L116" s="25"/>
      <c r="M116" s="25"/>
      <c r="N116" s="121"/>
      <c r="O116" s="25"/>
      <c r="P116" s="25"/>
      <c r="Q116" s="25"/>
    </row>
    <row r="117" spans="1:17" x14ac:dyDescent="0.25">
      <c r="A117" s="5"/>
      <c r="B117" s="15" t="s">
        <v>184</v>
      </c>
      <c r="C117" s="15" t="s">
        <v>184</v>
      </c>
      <c r="D117" s="16"/>
      <c r="E117" s="17"/>
      <c r="F117" s="17"/>
      <c r="G117" s="17"/>
      <c r="H117" s="17"/>
      <c r="I117" s="17"/>
      <c r="J117" s="17"/>
      <c r="K117" s="17"/>
      <c r="L117" s="17"/>
      <c r="M117" s="17"/>
      <c r="N117" s="121"/>
      <c r="O117" s="17"/>
      <c r="P117" s="17"/>
      <c r="Q117" s="17"/>
    </row>
    <row r="118" spans="1:17" x14ac:dyDescent="0.25">
      <c r="A118" s="5"/>
      <c r="B118" s="65" t="s">
        <v>17</v>
      </c>
      <c r="C118" s="65" t="s">
        <v>121</v>
      </c>
      <c r="D118" s="66" t="s">
        <v>19</v>
      </c>
      <c r="E118" s="67">
        <v>0</v>
      </c>
      <c r="F118" s="67">
        <v>0</v>
      </c>
      <c r="G118" s="67">
        <v>0</v>
      </c>
      <c r="H118" s="67">
        <v>0</v>
      </c>
      <c r="I118" s="67">
        <v>0</v>
      </c>
      <c r="J118" s="67">
        <v>0</v>
      </c>
      <c r="K118" s="67">
        <v>0</v>
      </c>
      <c r="L118" s="67">
        <v>12.645464549333322</v>
      </c>
      <c r="M118" s="67">
        <v>150.00658929000002</v>
      </c>
      <c r="N118" s="121"/>
      <c r="O118" s="67">
        <v>0</v>
      </c>
      <c r="P118" s="67">
        <v>12.645464549333322</v>
      </c>
      <c r="Q118" s="67">
        <v>150.00658929000002</v>
      </c>
    </row>
    <row r="119" spans="1:17" x14ac:dyDescent="0.25">
      <c r="A119" s="5"/>
      <c r="B119" s="30" t="s">
        <v>122</v>
      </c>
      <c r="C119" s="30" t="s">
        <v>123</v>
      </c>
      <c r="D119" s="31" t="s">
        <v>19</v>
      </c>
      <c r="E119" s="25">
        <v>0</v>
      </c>
      <c r="F119" s="25">
        <v>0</v>
      </c>
      <c r="G119" s="25">
        <v>0</v>
      </c>
      <c r="H119" s="25">
        <v>0</v>
      </c>
      <c r="I119" s="25">
        <v>0</v>
      </c>
      <c r="J119" s="25">
        <v>0</v>
      </c>
      <c r="K119" s="25">
        <v>0</v>
      </c>
      <c r="L119" s="25">
        <v>-0.40718733999999995</v>
      </c>
      <c r="M119" s="25">
        <v>-16.620202020000004</v>
      </c>
      <c r="N119" s="24"/>
      <c r="O119" s="25">
        <v>0</v>
      </c>
      <c r="P119" s="25">
        <v>-0.40718733999999995</v>
      </c>
      <c r="Q119" s="25">
        <v>-16.620202020000004</v>
      </c>
    </row>
    <row r="120" spans="1:17" x14ac:dyDescent="0.25">
      <c r="A120" s="5"/>
      <c r="B120" s="65" t="s">
        <v>124</v>
      </c>
      <c r="C120" s="65" t="s">
        <v>125</v>
      </c>
      <c r="D120" s="66" t="s">
        <v>19</v>
      </c>
      <c r="E120" s="67">
        <v>0</v>
      </c>
      <c r="F120" s="67">
        <v>0</v>
      </c>
      <c r="G120" s="67">
        <v>0</v>
      </c>
      <c r="H120" s="67">
        <v>0</v>
      </c>
      <c r="I120" s="67">
        <v>0</v>
      </c>
      <c r="J120" s="67">
        <v>0</v>
      </c>
      <c r="K120" s="67">
        <v>0</v>
      </c>
      <c r="L120" s="67">
        <v>12.238277209333322</v>
      </c>
      <c r="M120" s="67">
        <v>133.38638727000003</v>
      </c>
      <c r="N120" s="126"/>
      <c r="O120" s="67">
        <v>0</v>
      </c>
      <c r="P120" s="67">
        <v>12.238277209333322</v>
      </c>
      <c r="Q120" s="67">
        <v>133.38638727000003</v>
      </c>
    </row>
    <row r="121" spans="1:17" x14ac:dyDescent="0.25">
      <c r="A121" s="5"/>
      <c r="B121" s="30" t="s">
        <v>126</v>
      </c>
      <c r="C121" s="30" t="s">
        <v>150</v>
      </c>
      <c r="D121" s="31" t="s">
        <v>19</v>
      </c>
      <c r="E121" s="25">
        <v>0</v>
      </c>
      <c r="F121" s="25">
        <v>0</v>
      </c>
      <c r="G121" s="25">
        <v>0</v>
      </c>
      <c r="H121" s="25">
        <v>0</v>
      </c>
      <c r="I121" s="25">
        <v>0</v>
      </c>
      <c r="J121" s="25">
        <v>0</v>
      </c>
      <c r="K121" s="25">
        <v>0</v>
      </c>
      <c r="L121" s="25">
        <v>-10.330176710000002</v>
      </c>
      <c r="M121" s="25">
        <v>-112.16621865999994</v>
      </c>
      <c r="N121" s="24"/>
      <c r="O121" s="25">
        <v>0</v>
      </c>
      <c r="P121" s="25">
        <v>-10.330176710000002</v>
      </c>
      <c r="Q121" s="25">
        <v>-112.16621865999994</v>
      </c>
    </row>
    <row r="122" spans="1:17" x14ac:dyDescent="0.25">
      <c r="A122" s="5"/>
      <c r="B122" s="65" t="s">
        <v>175</v>
      </c>
      <c r="C122" s="65" t="s">
        <v>160</v>
      </c>
      <c r="D122" s="66" t="s">
        <v>19</v>
      </c>
      <c r="E122" s="67">
        <v>0</v>
      </c>
      <c r="F122" s="67">
        <v>0</v>
      </c>
      <c r="G122" s="67">
        <v>0</v>
      </c>
      <c r="H122" s="67">
        <v>0</v>
      </c>
      <c r="I122" s="67">
        <v>0</v>
      </c>
      <c r="J122" s="67">
        <v>0</v>
      </c>
      <c r="K122" s="67">
        <v>0</v>
      </c>
      <c r="L122" s="67">
        <v>1.9081004993333208</v>
      </c>
      <c r="M122" s="67">
        <v>21.220168610000094</v>
      </c>
      <c r="N122" s="126"/>
      <c r="O122" s="67">
        <v>0</v>
      </c>
      <c r="P122" s="67">
        <v>1.9081004993333208</v>
      </c>
      <c r="Q122" s="67">
        <v>21.220168610000094</v>
      </c>
    </row>
    <row r="123" spans="1:17" x14ac:dyDescent="0.25">
      <c r="A123" s="5"/>
      <c r="B123" s="30" t="s">
        <v>130</v>
      </c>
      <c r="C123" s="30" t="s">
        <v>131</v>
      </c>
      <c r="D123" s="31" t="s">
        <v>19</v>
      </c>
      <c r="E123" s="25">
        <v>0</v>
      </c>
      <c r="F123" s="25">
        <v>0</v>
      </c>
      <c r="G123" s="25">
        <v>0</v>
      </c>
      <c r="H123" s="25">
        <v>0</v>
      </c>
      <c r="I123" s="25">
        <v>0</v>
      </c>
      <c r="J123" s="25">
        <v>0</v>
      </c>
      <c r="K123" s="25">
        <v>0</v>
      </c>
      <c r="L123" s="25">
        <v>-1.0816241299999998</v>
      </c>
      <c r="M123" s="25">
        <v>-2.7257446099999991</v>
      </c>
      <c r="N123" s="24"/>
      <c r="O123" s="25">
        <v>0</v>
      </c>
      <c r="P123" s="25">
        <v>-1.0816241299999998</v>
      </c>
      <c r="Q123" s="25">
        <v>-2.7257446099999991</v>
      </c>
    </row>
    <row r="124" spans="1:17" x14ac:dyDescent="0.25">
      <c r="A124" s="5"/>
      <c r="B124" s="65" t="s">
        <v>41</v>
      </c>
      <c r="C124" s="65" t="s">
        <v>132</v>
      </c>
      <c r="D124" s="66" t="s">
        <v>19</v>
      </c>
      <c r="E124" s="67">
        <v>0</v>
      </c>
      <c r="F124" s="67">
        <v>0</v>
      </c>
      <c r="G124" s="67">
        <v>0</v>
      </c>
      <c r="H124" s="67">
        <v>0</v>
      </c>
      <c r="I124" s="67">
        <v>0</v>
      </c>
      <c r="J124" s="67">
        <v>0</v>
      </c>
      <c r="K124" s="67">
        <v>0</v>
      </c>
      <c r="L124" s="67">
        <v>0.82647636933332114</v>
      </c>
      <c r="M124" s="67">
        <v>18.494424000000098</v>
      </c>
      <c r="N124" s="127"/>
      <c r="O124" s="67">
        <v>0</v>
      </c>
      <c r="P124" s="67">
        <v>0.82647636933332114</v>
      </c>
      <c r="Q124" s="67">
        <v>18.494424000000098</v>
      </c>
    </row>
    <row r="125" spans="1:17" x14ac:dyDescent="0.25">
      <c r="A125" s="5"/>
      <c r="B125" s="128" t="s">
        <v>133</v>
      </c>
      <c r="C125" s="128" t="s">
        <v>44</v>
      </c>
      <c r="D125" s="129" t="s">
        <v>45</v>
      </c>
      <c r="E125" s="119" t="s">
        <v>31</v>
      </c>
      <c r="F125" s="119" t="s">
        <v>31</v>
      </c>
      <c r="G125" s="119" t="s">
        <v>31</v>
      </c>
      <c r="H125" s="119" t="s">
        <v>31</v>
      </c>
      <c r="I125" s="119" t="s">
        <v>31</v>
      </c>
      <c r="J125" s="119" t="s">
        <v>31</v>
      </c>
      <c r="K125" s="119" t="s">
        <v>31</v>
      </c>
      <c r="L125" s="119">
        <v>0.43314090092324131</v>
      </c>
      <c r="M125" s="119">
        <v>0.87154934251014959</v>
      </c>
      <c r="N125" s="130"/>
      <c r="O125" s="119" t="s">
        <v>31</v>
      </c>
      <c r="P125" s="119">
        <v>0.43314090092324131</v>
      </c>
      <c r="Q125" s="119">
        <v>0.87154934251014959</v>
      </c>
    </row>
    <row r="126" spans="1:17" x14ac:dyDescent="0.25">
      <c r="A126" s="5"/>
      <c r="B126" s="27" t="s">
        <v>134</v>
      </c>
      <c r="C126" s="27" t="s">
        <v>135</v>
      </c>
      <c r="D126" s="28" t="s">
        <v>19</v>
      </c>
      <c r="E126" s="26">
        <v>0</v>
      </c>
      <c r="F126" s="26">
        <v>0</v>
      </c>
      <c r="G126" s="26">
        <v>0</v>
      </c>
      <c r="H126" s="26">
        <v>0</v>
      </c>
      <c r="I126" s="26">
        <v>0</v>
      </c>
      <c r="J126" s="26">
        <v>0</v>
      </c>
      <c r="K126" s="26">
        <v>0</v>
      </c>
      <c r="L126" s="26">
        <v>-5.2500000000000008E-4</v>
      </c>
      <c r="M126" s="26">
        <v>-2.5690833399999997</v>
      </c>
      <c r="N126" s="29"/>
      <c r="O126" s="26">
        <v>0</v>
      </c>
      <c r="P126" s="26">
        <v>-5.2500000000000008E-4</v>
      </c>
      <c r="Q126" s="26">
        <v>-2.5690833399999997</v>
      </c>
    </row>
    <row r="127" spans="1:17" x14ac:dyDescent="0.25">
      <c r="A127" s="5"/>
      <c r="B127" s="122" t="s">
        <v>136</v>
      </c>
      <c r="C127" s="122" t="s">
        <v>136</v>
      </c>
      <c r="D127" s="123" t="s">
        <v>19</v>
      </c>
      <c r="E127" s="124">
        <v>0</v>
      </c>
      <c r="F127" s="124">
        <v>0</v>
      </c>
      <c r="G127" s="124">
        <v>0</v>
      </c>
      <c r="H127" s="124">
        <v>0</v>
      </c>
      <c r="I127" s="124">
        <v>0</v>
      </c>
      <c r="J127" s="124">
        <v>0</v>
      </c>
      <c r="K127" s="124">
        <v>0</v>
      </c>
      <c r="L127" s="124">
        <v>0.82595136933332114</v>
      </c>
      <c r="M127" s="124">
        <v>15.925340660000069</v>
      </c>
      <c r="N127" s="126"/>
      <c r="O127" s="124">
        <v>0</v>
      </c>
      <c r="P127" s="124">
        <v>0.82595136933332114</v>
      </c>
      <c r="Q127" s="124">
        <v>15.925340660000069</v>
      </c>
    </row>
    <row r="128" spans="1:17" x14ac:dyDescent="0.25">
      <c r="A128" s="5"/>
      <c r="B128" s="131" t="s">
        <v>137</v>
      </c>
      <c r="C128" s="131" t="s">
        <v>138</v>
      </c>
      <c r="D128" s="132" t="s">
        <v>45</v>
      </c>
      <c r="E128" s="133" t="s">
        <v>31</v>
      </c>
      <c r="F128" s="133" t="s">
        <v>31</v>
      </c>
      <c r="G128" s="133" t="s">
        <v>31</v>
      </c>
      <c r="H128" s="133" t="s">
        <v>31</v>
      </c>
      <c r="I128" s="133" t="s">
        <v>31</v>
      </c>
      <c r="J128" s="133" t="s">
        <v>31</v>
      </c>
      <c r="K128" s="133" t="s">
        <v>31</v>
      </c>
      <c r="L128" s="133">
        <v>0.4328657581830222</v>
      </c>
      <c r="M128" s="133">
        <v>0.75048134407825506</v>
      </c>
      <c r="N128" s="134"/>
      <c r="O128" s="133" t="s">
        <v>31</v>
      </c>
      <c r="P128" s="133">
        <v>0.4328657581830222</v>
      </c>
      <c r="Q128" s="133">
        <v>0.75048134407825506</v>
      </c>
    </row>
    <row r="129" spans="1:17" x14ac:dyDescent="0.25">
      <c r="A129" s="5"/>
      <c r="B129" s="30"/>
      <c r="C129" s="30"/>
      <c r="D129" s="31"/>
      <c r="E129" s="25"/>
      <c r="F129" s="25"/>
      <c r="G129" s="25"/>
      <c r="H129" s="25"/>
      <c r="I129" s="25"/>
      <c r="J129" s="25"/>
      <c r="K129" s="25"/>
      <c r="L129" s="25"/>
      <c r="M129" s="25"/>
      <c r="N129" s="24"/>
      <c r="O129" s="25"/>
      <c r="P129" s="25"/>
      <c r="Q129" s="25"/>
    </row>
    <row r="130" spans="1:17" x14ac:dyDescent="0.25">
      <c r="A130" s="5"/>
      <c r="B130" s="15" t="s">
        <v>185</v>
      </c>
      <c r="C130" s="15" t="s">
        <v>186</v>
      </c>
      <c r="D130" s="16"/>
      <c r="E130" s="17"/>
      <c r="F130" s="17"/>
      <c r="G130" s="17"/>
      <c r="H130" s="17"/>
      <c r="I130" s="17"/>
      <c r="J130" s="17"/>
      <c r="K130" s="17"/>
      <c r="L130" s="17"/>
      <c r="M130" s="17"/>
      <c r="N130" s="18"/>
      <c r="O130" s="17"/>
      <c r="P130" s="17"/>
      <c r="Q130" s="17"/>
    </row>
    <row r="131" spans="1:17" x14ac:dyDescent="0.25">
      <c r="A131" s="5"/>
      <c r="B131" s="30" t="s">
        <v>187</v>
      </c>
      <c r="C131" s="30" t="s">
        <v>188</v>
      </c>
      <c r="D131" s="106" t="s">
        <v>19</v>
      </c>
      <c r="E131" s="146">
        <v>0</v>
      </c>
      <c r="F131" s="146">
        <v>0</v>
      </c>
      <c r="G131" s="146">
        <v>0</v>
      </c>
      <c r="H131" s="146">
        <v>0</v>
      </c>
      <c r="I131" s="146">
        <v>0</v>
      </c>
      <c r="J131" s="146"/>
      <c r="K131" s="146">
        <v>0</v>
      </c>
      <c r="L131" s="25">
        <v>1383.8669301</v>
      </c>
      <c r="M131" s="25">
        <v>1623.8211721300004</v>
      </c>
      <c r="N131" s="25"/>
      <c r="O131" s="146">
        <v>0</v>
      </c>
      <c r="P131" s="25">
        <v>1383.8669301</v>
      </c>
      <c r="Q131" s="25">
        <v>1623.8211721300004</v>
      </c>
    </row>
    <row r="132" spans="1:17" x14ac:dyDescent="0.25">
      <c r="A132" s="5"/>
      <c r="B132" s="41" t="s">
        <v>189</v>
      </c>
      <c r="C132" s="41" t="s">
        <v>190</v>
      </c>
      <c r="D132" s="41" t="s">
        <v>19</v>
      </c>
      <c r="E132" s="46">
        <v>0</v>
      </c>
      <c r="F132" s="46">
        <v>0</v>
      </c>
      <c r="G132" s="46">
        <v>0</v>
      </c>
      <c r="H132" s="46">
        <v>0</v>
      </c>
      <c r="I132" s="46">
        <v>0</v>
      </c>
      <c r="J132" s="46">
        <v>0</v>
      </c>
      <c r="K132" s="46">
        <v>0</v>
      </c>
      <c r="L132" s="46">
        <v>370.56600169000001</v>
      </c>
      <c r="M132" s="46">
        <v>487.46769123999997</v>
      </c>
      <c r="N132" s="5"/>
      <c r="O132" s="46">
        <v>0</v>
      </c>
      <c r="P132" s="46">
        <v>370.56600169000001</v>
      </c>
      <c r="Q132" s="46">
        <v>487.46769123999997</v>
      </c>
    </row>
    <row r="133" spans="1:17" x14ac:dyDescent="0.25">
      <c r="A133" s="5"/>
      <c r="B133" s="30"/>
      <c r="C133" s="30"/>
      <c r="D133" s="31"/>
      <c r="E133" s="146"/>
      <c r="F133" s="146"/>
      <c r="G133" s="146"/>
      <c r="H133" s="146"/>
      <c r="I133" s="146"/>
      <c r="J133" s="146"/>
      <c r="K133" s="146"/>
      <c r="L133" s="146"/>
      <c r="M133" s="146"/>
      <c r="N133" s="147"/>
      <c r="O133" s="146"/>
      <c r="P133" s="146"/>
      <c r="Q133" s="146"/>
    </row>
    <row r="134" spans="1:17" ht="15.6" x14ac:dyDescent="0.3">
      <c r="B134" s="11" t="s">
        <v>191</v>
      </c>
      <c r="C134" s="12"/>
      <c r="D134" s="13"/>
      <c r="E134" s="121"/>
      <c r="F134" s="121"/>
      <c r="G134" s="121"/>
      <c r="H134" s="121"/>
      <c r="I134" s="121"/>
      <c r="J134" s="121"/>
      <c r="K134" s="121"/>
      <c r="L134" s="121"/>
      <c r="M134" s="121"/>
      <c r="N134" s="121"/>
      <c r="O134" s="121"/>
      <c r="P134" s="121"/>
      <c r="Q134" s="121"/>
    </row>
    <row r="135" spans="1:17" x14ac:dyDescent="0.25">
      <c r="A135" s="5"/>
      <c r="B135" s="15" t="s">
        <v>192</v>
      </c>
      <c r="C135" s="15" t="s">
        <v>193</v>
      </c>
      <c r="D135" s="101" t="s">
        <v>19</v>
      </c>
      <c r="E135" s="17">
        <v>14.965465108309532</v>
      </c>
      <c r="F135" s="17">
        <v>13.8591328041173</v>
      </c>
      <c r="G135" s="17">
        <v>14.481192239099316</v>
      </c>
      <c r="H135" s="17">
        <v>15.3798391794538</v>
      </c>
      <c r="I135" s="17">
        <v>15.134068974293346</v>
      </c>
      <c r="J135" s="17">
        <v>16.104561055035639</v>
      </c>
      <c r="K135" s="17">
        <v>14.337262907729077</v>
      </c>
      <c r="L135" s="17">
        <v>11.433412382600661</v>
      </c>
      <c r="M135" s="17">
        <v>10.40651299423336</v>
      </c>
      <c r="N135" s="18"/>
      <c r="O135" s="17">
        <v>58.68562933097995</v>
      </c>
      <c r="P135" s="17">
        <v>57.009305319658722</v>
      </c>
      <c r="Q135" s="17">
        <v>10.40651299423336</v>
      </c>
    </row>
    <row r="136" spans="1:17" x14ac:dyDescent="0.25">
      <c r="A136" s="5"/>
      <c r="B136" s="27" t="s">
        <v>179</v>
      </c>
      <c r="C136" s="27" t="s">
        <v>180</v>
      </c>
      <c r="D136" s="28" t="s">
        <v>19</v>
      </c>
      <c r="E136" s="26">
        <v>14.850337132152838</v>
      </c>
      <c r="F136" s="26">
        <v>13.680159836347102</v>
      </c>
      <c r="G136" s="26">
        <v>13.878460949099317</v>
      </c>
      <c r="H136" s="26">
        <v>14.906737884340091</v>
      </c>
      <c r="I136" s="26">
        <v>14.390127692324963</v>
      </c>
      <c r="J136" s="26">
        <v>15.618324442370415</v>
      </c>
      <c r="K136" s="26">
        <v>13.761491701421688</v>
      </c>
      <c r="L136" s="26">
        <v>10.749813649993522</v>
      </c>
      <c r="M136" s="26">
        <v>9.2973117478913192</v>
      </c>
      <c r="N136" s="5"/>
      <c r="O136" s="26">
        <v>57.315695801939349</v>
      </c>
      <c r="P136" s="26">
        <v>54.519757486110592</v>
      </c>
      <c r="Q136" s="26">
        <v>9.2973117478913192</v>
      </c>
    </row>
    <row r="137" spans="1:17" x14ac:dyDescent="0.25">
      <c r="A137" s="5"/>
      <c r="B137" s="35" t="s">
        <v>194</v>
      </c>
      <c r="C137" s="35" t="s">
        <v>195</v>
      </c>
      <c r="D137" s="145" t="s">
        <v>19</v>
      </c>
      <c r="E137" s="37">
        <v>0.11512797615669501</v>
      </c>
      <c r="F137" s="37">
        <v>0.27463822402017901</v>
      </c>
      <c r="G137" s="37">
        <v>0.60273128999999992</v>
      </c>
      <c r="H137" s="37">
        <v>0.47310129511371057</v>
      </c>
      <c r="I137" s="37">
        <v>0.74394128196838227</v>
      </c>
      <c r="J137" s="37">
        <v>0.48623661266522722</v>
      </c>
      <c r="K137" s="37">
        <v>0.57577120630738843</v>
      </c>
      <c r="L137" s="37">
        <v>0.68359873260713711</v>
      </c>
      <c r="M137" s="37">
        <f>1109.20124634204/1000</f>
        <v>1.10920124634204</v>
      </c>
      <c r="N137" s="144"/>
      <c r="O137" s="37">
        <v>1.4655987852905847</v>
      </c>
      <c r="P137" s="37">
        <v>2.4895478335481354</v>
      </c>
      <c r="Q137" s="37">
        <v>1.10920124634204</v>
      </c>
    </row>
    <row r="138" spans="1:17" x14ac:dyDescent="0.25">
      <c r="A138" s="5"/>
      <c r="B138" s="30"/>
      <c r="C138" s="30"/>
      <c r="D138" s="31"/>
      <c r="E138" s="25"/>
      <c r="F138" s="25"/>
      <c r="G138" s="25"/>
      <c r="H138" s="25"/>
      <c r="I138" s="25"/>
      <c r="J138" s="25"/>
      <c r="K138" s="25"/>
      <c r="L138" s="25"/>
      <c r="M138" s="25"/>
      <c r="N138" s="24"/>
      <c r="O138" s="25"/>
      <c r="P138" s="25"/>
      <c r="Q138" s="25"/>
    </row>
    <row r="139" spans="1:17" x14ac:dyDescent="0.25">
      <c r="A139" s="5"/>
      <c r="B139" s="15" t="s">
        <v>196</v>
      </c>
      <c r="C139" s="15" t="s">
        <v>196</v>
      </c>
      <c r="D139" s="16"/>
      <c r="E139" s="17"/>
      <c r="F139" s="17"/>
      <c r="G139" s="17"/>
      <c r="H139" s="17"/>
      <c r="I139" s="17"/>
      <c r="J139" s="17"/>
      <c r="K139" s="17"/>
      <c r="L139" s="17"/>
      <c r="M139" s="17"/>
      <c r="N139" s="18"/>
      <c r="O139" s="17"/>
      <c r="P139" s="17"/>
      <c r="Q139" s="17"/>
    </row>
    <row r="140" spans="1:17" x14ac:dyDescent="0.25">
      <c r="A140" s="5"/>
      <c r="B140" s="65" t="s">
        <v>17</v>
      </c>
      <c r="C140" s="65" t="s">
        <v>121</v>
      </c>
      <c r="D140" s="66" t="s">
        <v>19</v>
      </c>
      <c r="E140" s="67">
        <v>14.96546510830953</v>
      </c>
      <c r="F140" s="67">
        <v>13.8591328041173</v>
      </c>
      <c r="G140" s="67">
        <v>14.481751439099316</v>
      </c>
      <c r="H140" s="67">
        <v>15.379839179453802</v>
      </c>
      <c r="I140" s="67">
        <v>15.142798974293346</v>
      </c>
      <c r="J140" s="67">
        <v>16.0961087450356</v>
      </c>
      <c r="K140" s="67">
        <v>14.337472777729079</v>
      </c>
      <c r="L140" s="67">
        <v>11.435377882600658</v>
      </c>
      <c r="M140" s="67">
        <v>10.406512993633768</v>
      </c>
      <c r="N140" s="126"/>
      <c r="O140" s="67">
        <v>58.686188530979955</v>
      </c>
      <c r="P140" s="67">
        <v>57.011758379658687</v>
      </c>
      <c r="Q140" s="67">
        <v>10.406512993633768</v>
      </c>
    </row>
    <row r="141" spans="1:17" x14ac:dyDescent="0.25">
      <c r="A141" s="5"/>
      <c r="B141" s="30" t="s">
        <v>122</v>
      </c>
      <c r="C141" s="30" t="s">
        <v>123</v>
      </c>
      <c r="D141" s="31" t="s">
        <v>19</v>
      </c>
      <c r="E141" s="25">
        <v>-0.85633359010616916</v>
      </c>
      <c r="F141" s="25">
        <v>-0.80748124366180896</v>
      </c>
      <c r="G141" s="25">
        <v>-0.85299739163282451</v>
      </c>
      <c r="H141" s="25">
        <v>-0.9603702998651531</v>
      </c>
      <c r="I141" s="25">
        <v>-0.94637882709622012</v>
      </c>
      <c r="J141" s="25">
        <v>-1.0002607591081101</v>
      </c>
      <c r="K141" s="25">
        <v>-0.90005727999999996</v>
      </c>
      <c r="L141" s="25">
        <v>-0.8557145139526231</v>
      </c>
      <c r="M141" s="25">
        <v>-0.94546512408969363</v>
      </c>
      <c r="N141" s="24"/>
      <c r="O141" s="25">
        <v>-3.4771825252659561</v>
      </c>
      <c r="P141" s="25">
        <v>-3.7024113801569531</v>
      </c>
      <c r="Q141" s="25">
        <v>-0.94546512408969363</v>
      </c>
    </row>
    <row r="142" spans="1:17" x14ac:dyDescent="0.25">
      <c r="A142" s="5"/>
      <c r="B142" s="65" t="s">
        <v>124</v>
      </c>
      <c r="C142" s="65" t="s">
        <v>125</v>
      </c>
      <c r="D142" s="66" t="s">
        <v>19</v>
      </c>
      <c r="E142" s="67">
        <v>14.109131518203361</v>
      </c>
      <c r="F142" s="67">
        <v>13.051651560455491</v>
      </c>
      <c r="G142" s="67">
        <v>13.628754047466492</v>
      </c>
      <c r="H142" s="67">
        <v>14.419468879588649</v>
      </c>
      <c r="I142" s="67">
        <v>14.196420147197125</v>
      </c>
      <c r="J142" s="67">
        <v>15.09584798592749</v>
      </c>
      <c r="K142" s="67">
        <v>13.437415497729079</v>
      </c>
      <c r="L142" s="67">
        <v>10.579663368648035</v>
      </c>
      <c r="M142" s="67">
        <v>9.4610478695440765</v>
      </c>
      <c r="N142" s="126"/>
      <c r="O142" s="67">
        <v>55.209006005714002</v>
      </c>
      <c r="P142" s="67">
        <v>53.309346999501727</v>
      </c>
      <c r="Q142" s="67">
        <v>9.4610478695440765</v>
      </c>
    </row>
    <row r="143" spans="1:17" x14ac:dyDescent="0.25">
      <c r="A143" s="5"/>
      <c r="B143" s="30" t="s">
        <v>126</v>
      </c>
      <c r="C143" s="30" t="s">
        <v>150</v>
      </c>
      <c r="D143" s="31" t="s">
        <v>19</v>
      </c>
      <c r="E143" s="25">
        <v>-0.36055435000000008</v>
      </c>
      <c r="F143" s="25">
        <v>-0.85876774</v>
      </c>
      <c r="G143" s="25">
        <v>-0.89317359000000007</v>
      </c>
      <c r="H143" s="25">
        <v>-0.43767129999999993</v>
      </c>
      <c r="I143" s="25">
        <v>-0.80317943000000003</v>
      </c>
      <c r="J143" s="25">
        <v>-1.1111670300000001</v>
      </c>
      <c r="K143" s="25">
        <v>-1.3578811499999999</v>
      </c>
      <c r="L143" s="25">
        <v>-1.1672668900000001</v>
      </c>
      <c r="M143" s="25">
        <v>-1.2043887299999998</v>
      </c>
      <c r="N143" s="24"/>
      <c r="O143" s="25">
        <v>-2.5501669800000002</v>
      </c>
      <c r="P143" s="25">
        <v>-4.4394945000000003</v>
      </c>
      <c r="Q143" s="25">
        <v>-1.2043887299999998</v>
      </c>
    </row>
    <row r="144" spans="1:17" x14ac:dyDescent="0.25">
      <c r="A144" s="5"/>
      <c r="B144" s="65" t="s">
        <v>128</v>
      </c>
      <c r="C144" s="65" t="s">
        <v>129</v>
      </c>
      <c r="D144" s="66" t="s">
        <v>19</v>
      </c>
      <c r="E144" s="67">
        <v>13.748577168203362</v>
      </c>
      <c r="F144" s="67">
        <v>12.192883820455492</v>
      </c>
      <c r="G144" s="67">
        <v>12.735580457466492</v>
      </c>
      <c r="H144" s="67">
        <v>13.981797579588649</v>
      </c>
      <c r="I144" s="67">
        <v>13.393240717197125</v>
      </c>
      <c r="J144" s="67">
        <v>13.984680955927489</v>
      </c>
      <c r="K144" s="67">
        <v>12.07953434772908</v>
      </c>
      <c r="L144" s="67">
        <v>9.4123964786480343</v>
      </c>
      <c r="M144" s="67">
        <v>8.2566591395440749</v>
      </c>
      <c r="N144" s="126"/>
      <c r="O144" s="67">
        <v>52.658839025714002</v>
      </c>
      <c r="P144" s="67">
        <v>48.869852499501732</v>
      </c>
      <c r="Q144" s="67">
        <v>8.2566591395440749</v>
      </c>
    </row>
    <row r="145" spans="1:17" x14ac:dyDescent="0.25">
      <c r="A145" s="5"/>
      <c r="B145" s="30" t="s">
        <v>130</v>
      </c>
      <c r="C145" s="30" t="s">
        <v>131</v>
      </c>
      <c r="D145" s="31" t="s">
        <v>19</v>
      </c>
      <c r="E145" s="25">
        <v>-4.0692671100000002</v>
      </c>
      <c r="F145" s="25">
        <v>-4.8576885600000042</v>
      </c>
      <c r="G145" s="25">
        <v>-4.8875414999999993</v>
      </c>
      <c r="H145" s="25">
        <v>-8.1862622799999993</v>
      </c>
      <c r="I145" s="25">
        <v>-6.5286082699999977</v>
      </c>
      <c r="J145" s="25">
        <v>-6.8318639900000075</v>
      </c>
      <c r="K145" s="25">
        <v>-6.5731398599999968</v>
      </c>
      <c r="L145" s="25">
        <v>-5.6884712099999932</v>
      </c>
      <c r="M145" s="25">
        <v>-6.9762330800000036</v>
      </c>
      <c r="N145" s="24"/>
      <c r="O145" s="25">
        <v>-22.000759450000004</v>
      </c>
      <c r="P145" s="25">
        <v>-25.622083329999995</v>
      </c>
      <c r="Q145" s="25">
        <v>-6.9762330800000036</v>
      </c>
    </row>
    <row r="146" spans="1:17" x14ac:dyDescent="0.25">
      <c r="A146" s="5"/>
      <c r="B146" s="65" t="s">
        <v>41</v>
      </c>
      <c r="C146" s="65" t="s">
        <v>132</v>
      </c>
      <c r="D146" s="66" t="s">
        <v>19</v>
      </c>
      <c r="E146" s="67">
        <v>9.6793100582033613</v>
      </c>
      <c r="F146" s="67">
        <v>7.335195260455488</v>
      </c>
      <c r="G146" s="67">
        <v>7.8480389574664926</v>
      </c>
      <c r="H146" s="67">
        <v>5.79553529958865</v>
      </c>
      <c r="I146" s="67">
        <v>6.8646324471971276</v>
      </c>
      <c r="J146" s="67">
        <v>7.1528169659274816</v>
      </c>
      <c r="K146" s="67">
        <v>5.5063944877290831</v>
      </c>
      <c r="L146" s="67">
        <v>3.7239252686480402</v>
      </c>
      <c r="M146" s="67">
        <v>1.280426059544072</v>
      </c>
      <c r="N146" s="127"/>
      <c r="O146" s="67">
        <v>30.658079575713998</v>
      </c>
      <c r="P146" s="67">
        <v>23.24776916950173</v>
      </c>
      <c r="Q146" s="67">
        <v>1.280426059544072</v>
      </c>
    </row>
    <row r="147" spans="1:17" x14ac:dyDescent="0.25">
      <c r="A147" s="5"/>
      <c r="B147" s="128" t="s">
        <v>133</v>
      </c>
      <c r="C147" s="128" t="s">
        <v>44</v>
      </c>
      <c r="D147" s="129" t="s">
        <v>45</v>
      </c>
      <c r="E147" s="119">
        <v>0.70402267374902738</v>
      </c>
      <c r="F147" s="119">
        <v>0.60159642037673955</v>
      </c>
      <c r="G147" s="119">
        <v>0.61622938849759457</v>
      </c>
      <c r="H147" s="119">
        <v>0.41450573623303427</v>
      </c>
      <c r="I147" s="119">
        <v>0.51254454333691135</v>
      </c>
      <c r="J147" s="119">
        <v>0.51147516260610282</v>
      </c>
      <c r="K147" s="119">
        <v>0.45584492988045278</v>
      </c>
      <c r="L147" s="119">
        <v>0.39564050208634355</v>
      </c>
      <c r="M147" s="119">
        <v>0.13533660089236765</v>
      </c>
      <c r="N147" s="130"/>
      <c r="O147" s="119">
        <v>0.58220196538596791</v>
      </c>
      <c r="P147" s="119">
        <v>0.47570778261994467</v>
      </c>
      <c r="Q147" s="119">
        <v>0.13533660089236765</v>
      </c>
    </row>
    <row r="148" spans="1:17" x14ac:dyDescent="0.25">
      <c r="A148" s="5"/>
      <c r="B148" s="27" t="s">
        <v>134</v>
      </c>
      <c r="C148" s="27" t="s">
        <v>135</v>
      </c>
      <c r="D148" s="28" t="s">
        <v>19</v>
      </c>
      <c r="E148" s="26">
        <v>-0.99181679000000011</v>
      </c>
      <c r="F148" s="26">
        <v>-1.0539334200000003</v>
      </c>
      <c r="G148" s="26">
        <v>-1.6517710500000002</v>
      </c>
      <c r="H148" s="26">
        <v>-1.1663318000000003</v>
      </c>
      <c r="I148" s="26">
        <v>-0.97876733999999987</v>
      </c>
      <c r="J148" s="26">
        <v>-1.02385294</v>
      </c>
      <c r="K148" s="26">
        <v>-1.01764856</v>
      </c>
      <c r="L148" s="26">
        <v>-0.77028365999999981</v>
      </c>
      <c r="M148" s="26">
        <v>-0.84109574999999992</v>
      </c>
      <c r="N148" s="29"/>
      <c r="O148" s="26">
        <v>-4.8638530600000012</v>
      </c>
      <c r="P148" s="26">
        <v>-3.7905524999999995</v>
      </c>
      <c r="Q148" s="26">
        <v>-0.84109574999999992</v>
      </c>
    </row>
    <row r="149" spans="1:17" x14ac:dyDescent="0.25">
      <c r="A149" s="5"/>
      <c r="B149" s="122" t="s">
        <v>136</v>
      </c>
      <c r="C149" s="122" t="s">
        <v>136</v>
      </c>
      <c r="D149" s="123" t="s">
        <v>19</v>
      </c>
      <c r="E149" s="124">
        <v>8.6874932682033617</v>
      </c>
      <c r="F149" s="124">
        <v>6.2812618404554872</v>
      </c>
      <c r="G149" s="124">
        <v>6.1962679074664919</v>
      </c>
      <c r="H149" s="124">
        <v>4.62920349958865</v>
      </c>
      <c r="I149" s="124">
        <v>5.8858651071971275</v>
      </c>
      <c r="J149" s="124">
        <v>6.1289640259274814</v>
      </c>
      <c r="K149" s="124">
        <v>4.4887459277290827</v>
      </c>
      <c r="L149" s="124">
        <v>2.9536416086480402</v>
      </c>
      <c r="M149" s="124">
        <v>0.43933030954407193</v>
      </c>
      <c r="N149" s="126"/>
      <c r="O149" s="124">
        <v>25.794226515713998</v>
      </c>
      <c r="P149" s="124">
        <v>19.457216669501733</v>
      </c>
      <c r="Q149" s="124">
        <v>0.43933030954407193</v>
      </c>
    </row>
    <row r="150" spans="1:17" x14ac:dyDescent="0.25">
      <c r="A150" s="5"/>
      <c r="B150" s="131" t="s">
        <v>137</v>
      </c>
      <c r="C150" s="131" t="s">
        <v>138</v>
      </c>
      <c r="D150" s="132" t="s">
        <v>45</v>
      </c>
      <c r="E150" s="133">
        <v>0.63188307865741333</v>
      </c>
      <c r="F150" s="133">
        <v>0.51515801617970614</v>
      </c>
      <c r="G150" s="133">
        <v>0.48653203740186057</v>
      </c>
      <c r="H150" s="133">
        <v>0.33108786429197062</v>
      </c>
      <c r="I150" s="133">
        <v>0.43946534162113482</v>
      </c>
      <c r="J150" s="133">
        <v>0.4382626993953469</v>
      </c>
      <c r="K150" s="133">
        <v>0.37159925196727095</v>
      </c>
      <c r="L150" s="133">
        <v>0.31380335659981584</v>
      </c>
      <c r="M150" s="133">
        <v>4.6435692494307512E-2</v>
      </c>
      <c r="N150" s="134"/>
      <c r="O150" s="133">
        <v>0.48983659710230865</v>
      </c>
      <c r="P150" s="133">
        <v>0.3981435521971366</v>
      </c>
      <c r="Q150" s="133">
        <v>4.6435692494307512E-2</v>
      </c>
    </row>
    <row r="151" spans="1:17" x14ac:dyDescent="0.25">
      <c r="A151" s="5"/>
      <c r="B151" s="30"/>
      <c r="C151" s="30"/>
      <c r="D151" s="31"/>
      <c r="E151" s="25"/>
      <c r="F151" s="25"/>
      <c r="G151" s="25"/>
      <c r="H151" s="25"/>
      <c r="I151" s="25"/>
      <c r="J151" s="25"/>
      <c r="K151" s="25"/>
      <c r="L151" s="25"/>
      <c r="M151" s="25"/>
      <c r="N151" s="24"/>
      <c r="O151" s="25"/>
      <c r="P151" s="25"/>
      <c r="Q151" s="25"/>
    </row>
    <row r="152" spans="1:17" x14ac:dyDescent="0.25">
      <c r="A152" s="5"/>
      <c r="B152" s="15" t="s">
        <v>197</v>
      </c>
      <c r="C152" s="15" t="s">
        <v>198</v>
      </c>
      <c r="D152" s="16"/>
      <c r="E152" s="17"/>
      <c r="F152" s="17"/>
      <c r="G152" s="17"/>
      <c r="H152" s="17"/>
      <c r="I152" s="17"/>
      <c r="J152" s="17"/>
      <c r="K152" s="17"/>
      <c r="L152" s="17"/>
      <c r="M152" s="17"/>
      <c r="N152" s="18"/>
      <c r="O152" s="17"/>
      <c r="P152" s="17"/>
      <c r="Q152" s="17"/>
    </row>
    <row r="153" spans="1:17" x14ac:dyDescent="0.25">
      <c r="A153" s="5"/>
      <c r="B153" s="30" t="s">
        <v>199</v>
      </c>
      <c r="C153" s="30" t="s">
        <v>200</v>
      </c>
      <c r="D153" s="106" t="s">
        <v>201</v>
      </c>
      <c r="E153" s="146">
        <v>662</v>
      </c>
      <c r="F153" s="146">
        <v>714</v>
      </c>
      <c r="G153" s="146">
        <v>1587</v>
      </c>
      <c r="H153" s="146">
        <v>1466</v>
      </c>
      <c r="I153" s="146">
        <v>1515</v>
      </c>
      <c r="J153" s="146">
        <v>1578</v>
      </c>
      <c r="K153" s="146">
        <v>1865</v>
      </c>
      <c r="L153" s="146">
        <v>2030</v>
      </c>
      <c r="M153" s="146">
        <v>2181</v>
      </c>
      <c r="N153" s="25"/>
      <c r="O153" s="146">
        <v>4429</v>
      </c>
      <c r="P153" s="146">
        <v>2030</v>
      </c>
      <c r="Q153" s="146">
        <v>2181</v>
      </c>
    </row>
    <row r="154" spans="1:17" ht="22.8" x14ac:dyDescent="0.25">
      <c r="A154" s="5"/>
      <c r="B154" s="148" t="s">
        <v>202</v>
      </c>
      <c r="C154" s="148" t="s">
        <v>203</v>
      </c>
      <c r="D154" s="149" t="s">
        <v>19</v>
      </c>
      <c r="E154" s="26">
        <v>1378.2313837599988</v>
      </c>
      <c r="F154" s="26">
        <v>1692.75389423</v>
      </c>
      <c r="G154" s="26">
        <v>1580.5191111500001</v>
      </c>
      <c r="H154" s="26">
        <v>1739.9</v>
      </c>
      <c r="I154" s="26">
        <v>1649.6711719999998</v>
      </c>
      <c r="J154" s="26">
        <v>1893.02759812</v>
      </c>
      <c r="K154" s="26">
        <v>1722.40340373</v>
      </c>
      <c r="L154" s="26">
        <v>1155.22990759</v>
      </c>
      <c r="M154" s="26">
        <v>1175.8513517399997</v>
      </c>
      <c r="N154" s="25"/>
      <c r="O154" s="26">
        <v>6391.4043891399997</v>
      </c>
      <c r="P154" s="26">
        <v>6420.3320814399995</v>
      </c>
      <c r="Q154" s="26">
        <v>1175.8513517399997</v>
      </c>
    </row>
    <row r="155" spans="1:17" x14ac:dyDescent="0.25">
      <c r="A155" s="5"/>
      <c r="B155" s="30"/>
      <c r="C155" s="30"/>
      <c r="D155" s="31"/>
      <c r="E155" s="25"/>
      <c r="F155" s="25"/>
      <c r="G155" s="25"/>
      <c r="H155" s="25"/>
      <c r="I155" s="25"/>
      <c r="J155" s="25"/>
      <c r="K155" s="25"/>
      <c r="L155" s="25"/>
      <c r="M155" s="25"/>
      <c r="N155" s="25"/>
      <c r="O155" s="25"/>
      <c r="P155" s="25"/>
      <c r="Q155" s="25"/>
    </row>
    <row r="156" spans="1:17" ht="15.6" x14ac:dyDescent="0.3">
      <c r="B156" s="11" t="s">
        <v>204</v>
      </c>
      <c r="C156" s="12"/>
      <c r="D156" s="13"/>
      <c r="E156" s="121"/>
      <c r="F156" s="121"/>
      <c r="G156" s="121"/>
      <c r="H156" s="121"/>
      <c r="I156" s="121"/>
      <c r="J156" s="121"/>
      <c r="K156" s="121"/>
      <c r="L156" s="121"/>
      <c r="M156" s="121"/>
      <c r="N156" s="121"/>
      <c r="O156" s="121"/>
      <c r="P156" s="121"/>
      <c r="Q156" s="121"/>
    </row>
    <row r="157" spans="1:17" x14ac:dyDescent="0.25">
      <c r="A157" s="5"/>
      <c r="B157" s="15" t="s">
        <v>205</v>
      </c>
      <c r="C157" s="15" t="s">
        <v>206</v>
      </c>
      <c r="D157" s="101" t="s">
        <v>19</v>
      </c>
      <c r="E157" s="17">
        <v>24.477782292502344</v>
      </c>
      <c r="F157" s="17">
        <v>26.16237637243794</v>
      </c>
      <c r="G157" s="17">
        <v>30.51214698352544</v>
      </c>
      <c r="H157" s="17">
        <v>36.774999999999999</v>
      </c>
      <c r="I157" s="17">
        <v>33.878078594850763</v>
      </c>
      <c r="J157" s="17">
        <v>33.039620856768551</v>
      </c>
      <c r="K157" s="17">
        <v>36.224909252188873</v>
      </c>
      <c r="L157" s="17">
        <v>34.117089223407454</v>
      </c>
      <c r="M157" s="17">
        <v>32.320397470615632</v>
      </c>
      <c r="N157" s="18"/>
      <c r="O157" s="17">
        <v>117.92730564846573</v>
      </c>
      <c r="P157" s="17">
        <v>137.25969792721563</v>
      </c>
      <c r="Q157" s="17">
        <v>32.320397470615632</v>
      </c>
    </row>
    <row r="158" spans="1:17" x14ac:dyDescent="0.25">
      <c r="A158" s="5"/>
      <c r="B158" s="27" t="s">
        <v>207</v>
      </c>
      <c r="C158" s="27" t="s">
        <v>208</v>
      </c>
      <c r="D158" s="28" t="s">
        <v>19</v>
      </c>
      <c r="E158" s="26">
        <v>10.156687234599998</v>
      </c>
      <c r="F158" s="26">
        <v>11.671298032299999</v>
      </c>
      <c r="G158" s="26">
        <v>11.39808292745</v>
      </c>
      <c r="H158" s="26">
        <v>12.122400000000001</v>
      </c>
      <c r="I158" s="26">
        <v>12.4825697789</v>
      </c>
      <c r="J158" s="26">
        <v>12.974302186400005</v>
      </c>
      <c r="K158" s="26">
        <v>13.271963317970002</v>
      </c>
      <c r="L158" s="26">
        <v>13.79048311258</v>
      </c>
      <c r="M158" s="26">
        <v>13.704064179571438</v>
      </c>
      <c r="N158" s="5"/>
      <c r="O158" s="26">
        <v>45.348468194349998</v>
      </c>
      <c r="P158" s="26">
        <v>52.51931839585</v>
      </c>
      <c r="Q158" s="26">
        <v>13.704064179571438</v>
      </c>
    </row>
    <row r="159" spans="1:17" x14ac:dyDescent="0.25">
      <c r="A159" s="5"/>
      <c r="B159" s="30" t="s">
        <v>209</v>
      </c>
      <c r="C159" s="30" t="s">
        <v>210</v>
      </c>
      <c r="D159" s="31" t="s">
        <v>19</v>
      </c>
      <c r="E159" s="25">
        <v>1.8313679299999996</v>
      </c>
      <c r="F159" s="25">
        <v>2.02706316</v>
      </c>
      <c r="G159" s="25">
        <v>2.3616669000000003</v>
      </c>
      <c r="H159" s="25">
        <v>4.0004</v>
      </c>
      <c r="I159" s="25">
        <v>2.9478138949999995</v>
      </c>
      <c r="J159" s="25">
        <v>1.7924149399999998</v>
      </c>
      <c r="K159" s="25">
        <v>1.30335439</v>
      </c>
      <c r="L159" s="25">
        <v>2.22762042</v>
      </c>
      <c r="M159" s="25">
        <v>1.0446077012499997</v>
      </c>
      <c r="N159" s="5"/>
      <c r="O159" s="25">
        <v>10.22049799</v>
      </c>
      <c r="P159" s="25">
        <v>8.2712036449999999</v>
      </c>
      <c r="Q159" s="25">
        <v>1.0446077012499997</v>
      </c>
    </row>
    <row r="160" spans="1:17" x14ac:dyDescent="0.25">
      <c r="A160" s="5"/>
      <c r="B160" s="27" t="s">
        <v>211</v>
      </c>
      <c r="C160" s="27" t="s">
        <v>212</v>
      </c>
      <c r="D160" s="28" t="s">
        <v>19</v>
      </c>
      <c r="E160" s="26">
        <v>4.1030620857953872</v>
      </c>
      <c r="F160" s="26">
        <v>4.4560391207459498</v>
      </c>
      <c r="G160" s="26">
        <v>4.3771081892540469</v>
      </c>
      <c r="H160" s="26">
        <v>4.29</v>
      </c>
      <c r="I160" s="26">
        <v>3.9505195279707603</v>
      </c>
      <c r="J160" s="26">
        <v>4.0396265209512396</v>
      </c>
      <c r="K160" s="26">
        <v>4.7988238125556659</v>
      </c>
      <c r="L160" s="26">
        <v>4.4645396364654273</v>
      </c>
      <c r="M160" s="26">
        <v>4.5833816938038856</v>
      </c>
      <c r="N160" s="5"/>
      <c r="O160" s="26">
        <v>17.226209395795383</v>
      </c>
      <c r="P160" s="26">
        <v>17.253509497943092</v>
      </c>
      <c r="Q160" s="26">
        <v>4.5833816938038856</v>
      </c>
    </row>
    <row r="161" spans="1:17" x14ac:dyDescent="0.25">
      <c r="A161" s="5"/>
      <c r="B161" s="30" t="s">
        <v>213</v>
      </c>
      <c r="C161" s="30" t="s">
        <v>214</v>
      </c>
      <c r="D161" s="31" t="s">
        <v>19</v>
      </c>
      <c r="E161" s="25">
        <v>8.3596650421069594</v>
      </c>
      <c r="F161" s="25">
        <v>7.9809760593919901</v>
      </c>
      <c r="G161" s="25">
        <v>8.0623874617653097</v>
      </c>
      <c r="H161" s="25">
        <v>8.0001099999999994</v>
      </c>
      <c r="I161" s="25">
        <v>7.6486218888999993</v>
      </c>
      <c r="J161" s="25">
        <v>7.1285097830000002</v>
      </c>
      <c r="K161" s="25">
        <v>8.2075921331000004</v>
      </c>
      <c r="L161" s="25">
        <v>6.5950339381999994</v>
      </c>
      <c r="M161" s="25">
        <v>6.0656541750000006</v>
      </c>
      <c r="N161" s="5"/>
      <c r="O161" s="25">
        <v>32.403138563264257</v>
      </c>
      <c r="P161" s="25">
        <v>29.579757743200002</v>
      </c>
      <c r="Q161" s="25">
        <v>6.0656541750000006</v>
      </c>
    </row>
    <row r="162" spans="1:17" x14ac:dyDescent="0.25">
      <c r="A162" s="5"/>
      <c r="B162" s="27" t="s">
        <v>215</v>
      </c>
      <c r="C162" s="27" t="s">
        <v>216</v>
      </c>
      <c r="D162" s="28" t="s">
        <v>19</v>
      </c>
      <c r="E162" s="26">
        <v>2.7E-2</v>
      </c>
      <c r="F162" s="26">
        <v>2.7E-2</v>
      </c>
      <c r="G162" s="26">
        <v>2.7E-2</v>
      </c>
      <c r="H162" s="26">
        <v>2.7E-2</v>
      </c>
      <c r="I162" s="26">
        <v>2.7E-2</v>
      </c>
      <c r="J162" s="26">
        <v>0.50604895239259207</v>
      </c>
      <c r="K162" s="26">
        <v>0.78317583872222163</v>
      </c>
      <c r="L162" s="26">
        <v>0.78093709592592508</v>
      </c>
      <c r="M162" s="26">
        <v>8.1215099999999985E-3</v>
      </c>
      <c r="N162" s="5"/>
      <c r="O162" s="26">
        <v>0.108</v>
      </c>
      <c r="P162" s="26">
        <v>2.0971618870407389</v>
      </c>
      <c r="Q162" s="26">
        <v>8.1215099999999985E-3</v>
      </c>
    </row>
    <row r="163" spans="1:17" x14ac:dyDescent="0.25">
      <c r="A163" s="5"/>
      <c r="B163" s="35" t="s">
        <v>217</v>
      </c>
      <c r="C163" s="35" t="s">
        <v>218</v>
      </c>
      <c r="D163" s="145" t="s">
        <v>19</v>
      </c>
      <c r="E163" s="37">
        <v>0</v>
      </c>
      <c r="F163" s="37">
        <v>0</v>
      </c>
      <c r="G163" s="37">
        <v>4.2859015050560831</v>
      </c>
      <c r="H163" s="37">
        <v>8.3339999999999996</v>
      </c>
      <c r="I163" s="37">
        <v>6.8215535040800006</v>
      </c>
      <c r="J163" s="37">
        <v>6.5807184740247102</v>
      </c>
      <c r="K163" s="37">
        <v>7.8492368698406541</v>
      </c>
      <c r="L163" s="37">
        <v>6.2584750202361041</v>
      </c>
      <c r="M163" s="37">
        <v>6.9145682109903044</v>
      </c>
      <c r="N163" s="144"/>
      <c r="O163" s="37">
        <v>12.619901505056083</v>
      </c>
      <c r="P163" s="37">
        <v>27.509983868181472</v>
      </c>
      <c r="Q163" s="37">
        <v>6.9145682109903044</v>
      </c>
    </row>
    <row r="164" spans="1:17" x14ac:dyDescent="0.25">
      <c r="A164" s="5"/>
      <c r="B164" s="30"/>
      <c r="C164" s="30"/>
      <c r="D164" s="31"/>
      <c r="E164" s="25"/>
      <c r="F164" s="25"/>
      <c r="G164" s="25"/>
      <c r="H164" s="25"/>
      <c r="I164" s="25"/>
      <c r="J164" s="25"/>
      <c r="K164" s="25"/>
      <c r="L164" s="25"/>
      <c r="M164" s="25"/>
      <c r="N164" s="24"/>
      <c r="O164" s="25"/>
      <c r="P164" s="25"/>
      <c r="Q164" s="25"/>
    </row>
    <row r="165" spans="1:17" x14ac:dyDescent="0.25">
      <c r="A165" s="5"/>
      <c r="B165" s="15" t="s">
        <v>219</v>
      </c>
      <c r="C165" s="15" t="s">
        <v>219</v>
      </c>
      <c r="D165" s="16"/>
      <c r="E165" s="17"/>
      <c r="F165" s="17"/>
      <c r="G165" s="17"/>
      <c r="H165" s="17"/>
      <c r="I165" s="17"/>
      <c r="J165" s="17"/>
      <c r="K165" s="17"/>
      <c r="L165" s="17"/>
      <c r="M165" s="17"/>
      <c r="N165" s="18"/>
      <c r="O165" s="17"/>
      <c r="P165" s="17"/>
      <c r="Q165" s="17"/>
    </row>
    <row r="166" spans="1:17" x14ac:dyDescent="0.25">
      <c r="A166" s="5"/>
      <c r="B166" s="65" t="s">
        <v>17</v>
      </c>
      <c r="C166" s="65" t="s">
        <v>121</v>
      </c>
      <c r="D166" s="66" t="s">
        <v>19</v>
      </c>
      <c r="E166" s="67">
        <v>24.477782292502344</v>
      </c>
      <c r="F166" s="67">
        <v>26.162376372437901</v>
      </c>
      <c r="G166" s="67">
        <v>30.51214698352544</v>
      </c>
      <c r="H166" s="67">
        <v>36.775045672113265</v>
      </c>
      <c r="I166" s="67">
        <v>33.878078594850763</v>
      </c>
      <c r="J166" s="67">
        <v>33.039620856768501</v>
      </c>
      <c r="K166" s="67">
        <v>36.224909252188873</v>
      </c>
      <c r="L166" s="67">
        <v>34.117089223407454</v>
      </c>
      <c r="M166" s="67">
        <v>31.648120923207664</v>
      </c>
      <c r="N166" s="126"/>
      <c r="O166" s="67">
        <v>117.92735132057895</v>
      </c>
      <c r="P166" s="67">
        <v>137.25969792721557</v>
      </c>
      <c r="Q166" s="67">
        <v>31.648120923207664</v>
      </c>
    </row>
    <row r="167" spans="1:17" x14ac:dyDescent="0.25">
      <c r="A167" s="5"/>
      <c r="B167" s="30" t="s">
        <v>122</v>
      </c>
      <c r="C167" s="30" t="s">
        <v>123</v>
      </c>
      <c r="D167" s="31" t="s">
        <v>19</v>
      </c>
      <c r="E167" s="25">
        <v>-2.738223260233966</v>
      </c>
      <c r="F167" s="25">
        <v>-2.7867834457492</v>
      </c>
      <c r="G167" s="25">
        <v>-3.2932855900000031</v>
      </c>
      <c r="H167" s="25">
        <v>-3.8077365876944471</v>
      </c>
      <c r="I167" s="25">
        <v>-3.8834579786654579</v>
      </c>
      <c r="J167" s="25">
        <v>-3.6874154168734901</v>
      </c>
      <c r="K167" s="25">
        <v>-4.0069436100000004</v>
      </c>
      <c r="L167" s="25">
        <v>-3.7977820778229363</v>
      </c>
      <c r="M167" s="25">
        <v>-3.3948603612099126</v>
      </c>
      <c r="N167" s="24"/>
      <c r="O167" s="25">
        <v>-12.626028883677616</v>
      </c>
      <c r="P167" s="25">
        <v>-15.375599083361884</v>
      </c>
      <c r="Q167" s="25">
        <v>-3.3948603612099126</v>
      </c>
    </row>
    <row r="168" spans="1:17" x14ac:dyDescent="0.25">
      <c r="A168" s="5"/>
      <c r="B168" s="65" t="s">
        <v>124</v>
      </c>
      <c r="C168" s="65" t="s">
        <v>125</v>
      </c>
      <c r="D168" s="66" t="s">
        <v>19</v>
      </c>
      <c r="E168" s="67">
        <v>21.739559032268378</v>
      </c>
      <c r="F168" s="67">
        <v>23.3755929266887</v>
      </c>
      <c r="G168" s="67">
        <v>27.218861393525437</v>
      </c>
      <c r="H168" s="67">
        <v>32.967309084418815</v>
      </c>
      <c r="I168" s="67">
        <v>29.994620616185305</v>
      </c>
      <c r="J168" s="67">
        <v>29.352205439895009</v>
      </c>
      <c r="K168" s="67">
        <v>32.217965642188872</v>
      </c>
      <c r="L168" s="67">
        <v>30.319307145584521</v>
      </c>
      <c r="M168" s="67">
        <v>28.253260561997752</v>
      </c>
      <c r="N168" s="126"/>
      <c r="O168" s="67">
        <v>105.30132243690133</v>
      </c>
      <c r="P168" s="67">
        <v>121.88409884385371</v>
      </c>
      <c r="Q168" s="67">
        <v>28.253260561997752</v>
      </c>
    </row>
    <row r="169" spans="1:17" x14ac:dyDescent="0.25">
      <c r="A169" s="5"/>
      <c r="B169" s="30" t="s">
        <v>126</v>
      </c>
      <c r="C169" s="30" t="s">
        <v>150</v>
      </c>
      <c r="D169" s="31" t="s">
        <v>19</v>
      </c>
      <c r="E169" s="25">
        <v>0</v>
      </c>
      <c r="F169" s="25">
        <v>0</v>
      </c>
      <c r="G169" s="25">
        <v>0</v>
      </c>
      <c r="H169" s="25">
        <v>-0.11942264</v>
      </c>
      <c r="I169" s="25">
        <v>-8.7299999999999999E-3</v>
      </c>
      <c r="J169" s="25">
        <v>8.7299999999999999E-3</v>
      </c>
      <c r="K169" s="25">
        <v>8.007209999999999E-3</v>
      </c>
      <c r="L169" s="25">
        <v>-6.4161529999999981E-2</v>
      </c>
      <c r="M169" s="25">
        <v>-0.18808063000000005</v>
      </c>
      <c r="N169" s="24"/>
      <c r="O169" s="25">
        <v>-0.11942264</v>
      </c>
      <c r="P169" s="25">
        <v>-5.615431999999998E-2</v>
      </c>
      <c r="Q169" s="25">
        <v>-0.18808063000000005</v>
      </c>
    </row>
    <row r="170" spans="1:17" x14ac:dyDescent="0.25">
      <c r="A170" s="5"/>
      <c r="B170" s="65" t="s">
        <v>128</v>
      </c>
      <c r="C170" s="65" t="s">
        <v>129</v>
      </c>
      <c r="D170" s="66" t="s">
        <v>19</v>
      </c>
      <c r="E170" s="67">
        <v>21.739559032268378</v>
      </c>
      <c r="F170" s="67">
        <v>23.3755929266887</v>
      </c>
      <c r="G170" s="67">
        <v>27.218861393525437</v>
      </c>
      <c r="H170" s="67">
        <v>32.847886444418812</v>
      </c>
      <c r="I170" s="67">
        <v>29.985890616185305</v>
      </c>
      <c r="J170" s="67">
        <v>29.360935439895009</v>
      </c>
      <c r="K170" s="67">
        <v>32.225972852188875</v>
      </c>
      <c r="L170" s="67">
        <v>30.255145615584517</v>
      </c>
      <c r="M170" s="67">
        <v>28.065179931997751</v>
      </c>
      <c r="N170" s="126"/>
      <c r="O170" s="67">
        <v>105.18189979690133</v>
      </c>
      <c r="P170" s="67">
        <v>121.82794452385372</v>
      </c>
      <c r="Q170" s="67">
        <v>28.065179931997751</v>
      </c>
    </row>
    <row r="171" spans="1:17" x14ac:dyDescent="0.25">
      <c r="A171" s="5"/>
      <c r="B171" s="30" t="s">
        <v>130</v>
      </c>
      <c r="C171" s="30" t="s">
        <v>131</v>
      </c>
      <c r="D171" s="31" t="s">
        <v>19</v>
      </c>
      <c r="E171" s="25">
        <v>-15.726412129999975</v>
      </c>
      <c r="F171" s="25">
        <v>-16.529372349999971</v>
      </c>
      <c r="G171" s="25">
        <v>-19.70946744999992</v>
      </c>
      <c r="H171" s="25">
        <v>-18.862382610000008</v>
      </c>
      <c r="I171" s="25">
        <v>-20.125369639999995</v>
      </c>
      <c r="J171" s="25">
        <v>-21.556800330000012</v>
      </c>
      <c r="K171" s="25">
        <v>-21.279947839999995</v>
      </c>
      <c r="L171" s="25">
        <v>-21.922346529999974</v>
      </c>
      <c r="M171" s="25">
        <v>-21.076363176800001</v>
      </c>
      <c r="N171" s="24"/>
      <c r="O171" s="25">
        <v>-70.827634539999991</v>
      </c>
      <c r="P171" s="25">
        <v>-84.884464339999965</v>
      </c>
      <c r="Q171" s="25">
        <v>-21.076363176800001</v>
      </c>
    </row>
    <row r="172" spans="1:17" x14ac:dyDescent="0.25">
      <c r="A172" s="5"/>
      <c r="B172" s="65" t="s">
        <v>41</v>
      </c>
      <c r="C172" s="65" t="s">
        <v>132</v>
      </c>
      <c r="D172" s="66" t="s">
        <v>19</v>
      </c>
      <c r="E172" s="67">
        <v>6.013146902268403</v>
      </c>
      <c r="F172" s="67">
        <v>6.8462205766887294</v>
      </c>
      <c r="G172" s="67">
        <v>7.5093939435255166</v>
      </c>
      <c r="H172" s="67">
        <v>13.985503834418804</v>
      </c>
      <c r="I172" s="67">
        <v>9.8605209761853096</v>
      </c>
      <c r="J172" s="67">
        <v>7.8041351098949967</v>
      </c>
      <c r="K172" s="67">
        <v>10.94602501218888</v>
      </c>
      <c r="L172" s="67">
        <v>8.3327990855845453</v>
      </c>
      <c r="M172" s="67">
        <v>6.9888167551977496</v>
      </c>
      <c r="N172" s="127"/>
      <c r="O172" s="67">
        <v>34.354265256901343</v>
      </c>
      <c r="P172" s="67">
        <v>36.94348018385373</v>
      </c>
      <c r="Q172" s="67">
        <v>6.9888167551977496</v>
      </c>
    </row>
    <row r="173" spans="1:17" x14ac:dyDescent="0.25">
      <c r="A173" s="5"/>
      <c r="B173" s="128" t="s">
        <v>133</v>
      </c>
      <c r="C173" s="128" t="s">
        <v>44</v>
      </c>
      <c r="D173" s="129" t="s">
        <v>45</v>
      </c>
      <c r="E173" s="119">
        <v>0.27659930421509432</v>
      </c>
      <c r="F173" s="119">
        <v>0.29287901265906152</v>
      </c>
      <c r="G173" s="119">
        <v>0.27588934874813609</v>
      </c>
      <c r="H173" s="119">
        <v>0.42576571427459625</v>
      </c>
      <c r="I173" s="119">
        <v>0.32883868958232493</v>
      </c>
      <c r="J173" s="119">
        <v>0.26579994788895267</v>
      </c>
      <c r="K173" s="119">
        <v>0.33966468793339766</v>
      </c>
      <c r="L173" s="119">
        <v>0.2748347462418208</v>
      </c>
      <c r="M173" s="119">
        <v>0.2473631933511457</v>
      </c>
      <c r="N173" s="130"/>
      <c r="O173" s="119">
        <v>0.32661765306803692</v>
      </c>
      <c r="P173" s="119">
        <v>0.30324307225441416</v>
      </c>
      <c r="Q173" s="119">
        <v>0.2473631933511457</v>
      </c>
    </row>
    <row r="174" spans="1:17" x14ac:dyDescent="0.25">
      <c r="A174" s="5"/>
      <c r="B174" s="27" t="s">
        <v>134</v>
      </c>
      <c r="C174" s="27" t="s">
        <v>135</v>
      </c>
      <c r="D174" s="28" t="s">
        <v>19</v>
      </c>
      <c r="E174" s="150">
        <v>-2.9241018300000001</v>
      </c>
      <c r="F174" s="150">
        <v>-4.1180415500000001</v>
      </c>
      <c r="G174" s="150">
        <v>-3.0986958599999994</v>
      </c>
      <c r="H174" s="150">
        <v>-3.5451250000000005</v>
      </c>
      <c r="I174" s="150">
        <v>-6.8235986099999995</v>
      </c>
      <c r="J174" s="150">
        <v>-5.6929243123925914</v>
      </c>
      <c r="K174" s="150">
        <v>-5.2797247572333328</v>
      </c>
      <c r="L174" s="150">
        <v>-5.1272483119259276</v>
      </c>
      <c r="M174" s="150">
        <v>-5.8337153499999994</v>
      </c>
      <c r="N174" s="29"/>
      <c r="O174" s="26">
        <v>-13.685964240000001</v>
      </c>
      <c r="P174" s="26">
        <v>-22.923495991551853</v>
      </c>
      <c r="Q174" s="26">
        <v>-5.8337153499999994</v>
      </c>
    </row>
    <row r="175" spans="1:17" x14ac:dyDescent="0.25">
      <c r="A175" s="5"/>
      <c r="B175" s="122" t="s">
        <v>136</v>
      </c>
      <c r="C175" s="122" t="s">
        <v>136</v>
      </c>
      <c r="D175" s="123" t="s">
        <v>19</v>
      </c>
      <c r="E175" s="124">
        <v>3.0890450722684029</v>
      </c>
      <c r="F175" s="124">
        <v>2.7281790266887294</v>
      </c>
      <c r="G175" s="124">
        <v>4.4106980835255172</v>
      </c>
      <c r="H175" s="124">
        <v>10.440378834418803</v>
      </c>
      <c r="I175" s="124">
        <v>3.0369223661853102</v>
      </c>
      <c r="J175" s="124">
        <v>2.1112107975024053</v>
      </c>
      <c r="K175" s="124">
        <v>5.666300254955547</v>
      </c>
      <c r="L175" s="124">
        <v>3.2055507736586177</v>
      </c>
      <c r="M175" s="124">
        <v>1.15510140519775</v>
      </c>
      <c r="N175" s="126"/>
      <c r="O175" s="124">
        <v>20.668301016901342</v>
      </c>
      <c r="P175" s="124">
        <v>14.01998419230188</v>
      </c>
      <c r="Q175" s="124">
        <v>1.15510140519775</v>
      </c>
    </row>
    <row r="176" spans="1:17" x14ac:dyDescent="0.25">
      <c r="A176" s="5"/>
      <c r="B176" s="131" t="s">
        <v>137</v>
      </c>
      <c r="C176" s="131" t="s">
        <v>138</v>
      </c>
      <c r="D176" s="132" t="s">
        <v>45</v>
      </c>
      <c r="E176" s="133">
        <v>0.14209327188666906</v>
      </c>
      <c r="F176" s="133">
        <v>0.11671058078590493</v>
      </c>
      <c r="G176" s="133">
        <v>0.16204564988066297</v>
      </c>
      <c r="H176" s="133">
        <v>0.31784020113698153</v>
      </c>
      <c r="I176" s="133">
        <v>0.10127837805644795</v>
      </c>
      <c r="J176" s="133">
        <v>7.1905433729258408E-2</v>
      </c>
      <c r="K176" s="133">
        <v>0.17583023112894719</v>
      </c>
      <c r="L176" s="133">
        <v>0.10572638610330021</v>
      </c>
      <c r="M176" s="133">
        <v>4.0883826582176049E-2</v>
      </c>
      <c r="N176" s="134"/>
      <c r="O176" s="133">
        <v>0.19650054863821953</v>
      </c>
      <c r="P176" s="133">
        <v>0.1150801997612033</v>
      </c>
      <c r="Q176" s="133">
        <v>4.0883826582176049E-2</v>
      </c>
    </row>
    <row r="177" spans="1:17" x14ac:dyDescent="0.25">
      <c r="A177" s="5"/>
      <c r="B177" s="30"/>
      <c r="C177" s="30"/>
      <c r="D177" s="31"/>
      <c r="E177" s="25"/>
      <c r="F177" s="25"/>
      <c r="G177" s="25"/>
      <c r="H177" s="25"/>
      <c r="I177" s="25"/>
      <c r="J177" s="25"/>
      <c r="K177" s="25"/>
      <c r="L177" s="25"/>
      <c r="M177" s="25"/>
      <c r="N177" s="24"/>
      <c r="O177" s="25"/>
      <c r="P177" s="25"/>
      <c r="Q177" s="25"/>
    </row>
    <row r="178" spans="1:17" x14ac:dyDescent="0.25">
      <c r="A178" s="5"/>
      <c r="B178" s="15" t="s">
        <v>220</v>
      </c>
      <c r="C178" s="15" t="s">
        <v>221</v>
      </c>
      <c r="D178" s="16"/>
      <c r="E178" s="17"/>
      <c r="F178" s="17"/>
      <c r="G178" s="17"/>
      <c r="H178" s="17"/>
      <c r="I178" s="17"/>
      <c r="J178" s="17"/>
      <c r="K178" s="17"/>
      <c r="L178" s="17"/>
      <c r="M178" s="17"/>
      <c r="N178" s="18"/>
      <c r="O178" s="17"/>
      <c r="P178" s="17"/>
      <c r="Q178" s="17"/>
    </row>
    <row r="179" spans="1:17" ht="22.8" x14ac:dyDescent="0.25">
      <c r="A179" s="5"/>
      <c r="B179" s="151" t="s">
        <v>222</v>
      </c>
      <c r="C179" s="151" t="s">
        <v>223</v>
      </c>
      <c r="D179" s="145" t="s">
        <v>407</v>
      </c>
      <c r="E179" s="37">
        <v>13.7078096666667</v>
      </c>
      <c r="F179" s="37">
        <v>14.454335333333299</v>
      </c>
      <c r="G179" s="37">
        <v>14.756878666666699</v>
      </c>
      <c r="H179" s="37">
        <v>14.546098000000001</v>
      </c>
      <c r="I179" s="37">
        <v>14.5</v>
      </c>
      <c r="J179" s="37">
        <v>15.022992333333301</v>
      </c>
      <c r="K179" s="37">
        <v>16.274771666666702</v>
      </c>
      <c r="L179" s="37">
        <v>16.701940333333301</v>
      </c>
      <c r="M179" s="37">
        <v>16.580565019334401</v>
      </c>
      <c r="N179" s="144"/>
      <c r="O179" s="37">
        <v>57.465121666666697</v>
      </c>
      <c r="P179" s="37">
        <v>62.499704333333298</v>
      </c>
      <c r="Q179" s="37">
        <f>M179</f>
        <v>16.580565019334401</v>
      </c>
    </row>
    <row r="180" spans="1:17" x14ac:dyDescent="0.25">
      <c r="A180" s="5"/>
      <c r="B180" s="30"/>
      <c r="C180" s="30"/>
      <c r="D180" s="31"/>
      <c r="E180" s="25"/>
      <c r="F180" s="25"/>
      <c r="G180" s="25"/>
      <c r="H180" s="25"/>
      <c r="I180" s="25"/>
      <c r="J180" s="25"/>
      <c r="K180" s="25"/>
      <c r="L180" s="25"/>
      <c r="M180" s="25"/>
      <c r="N180" s="24"/>
      <c r="O180" s="25"/>
      <c r="P180" s="25"/>
      <c r="Q180" s="25"/>
    </row>
    <row r="181" spans="1:17" ht="15.6" x14ac:dyDescent="0.3">
      <c r="B181" s="11" t="s">
        <v>224</v>
      </c>
      <c r="C181" s="12"/>
      <c r="D181" s="13"/>
      <c r="E181" s="121"/>
      <c r="F181" s="121"/>
      <c r="G181" s="121"/>
      <c r="H181" s="121"/>
      <c r="I181" s="121"/>
      <c r="J181" s="121"/>
      <c r="K181" s="121"/>
      <c r="L181" s="121"/>
      <c r="M181" s="121"/>
      <c r="N181" s="121"/>
      <c r="O181" s="121"/>
      <c r="P181" s="121"/>
      <c r="Q181" s="121"/>
    </row>
    <row r="182" spans="1:17" x14ac:dyDescent="0.25">
      <c r="A182" s="5"/>
      <c r="B182" s="15" t="s">
        <v>225</v>
      </c>
      <c r="C182" s="15" t="s">
        <v>226</v>
      </c>
      <c r="D182" s="16"/>
      <c r="E182" s="17"/>
      <c r="F182" s="17"/>
      <c r="G182" s="17"/>
      <c r="H182" s="17"/>
      <c r="I182" s="17"/>
      <c r="J182" s="17"/>
      <c r="K182" s="17"/>
      <c r="L182" s="17"/>
      <c r="M182" s="17"/>
      <c r="N182" s="18"/>
      <c r="O182" s="17"/>
      <c r="P182" s="17"/>
      <c r="Q182" s="17"/>
    </row>
    <row r="183" spans="1:17" x14ac:dyDescent="0.25">
      <c r="A183" s="5"/>
      <c r="B183" s="65" t="s">
        <v>17</v>
      </c>
      <c r="C183" s="65" t="s">
        <v>121</v>
      </c>
      <c r="D183" s="66" t="s">
        <v>19</v>
      </c>
      <c r="E183" s="67">
        <v>3.7495921411098956</v>
      </c>
      <c r="F183" s="67">
        <v>5.4201561955586604</v>
      </c>
      <c r="G183" s="67">
        <v>1.368376819808</v>
      </c>
      <c r="H183" s="67">
        <v>2.1369369499999999</v>
      </c>
      <c r="I183" s="67">
        <v>1.9134919713000003</v>
      </c>
      <c r="J183" s="67">
        <v>2.3239184599999998</v>
      </c>
      <c r="K183" s="67">
        <v>1.4121718725488672</v>
      </c>
      <c r="L183" s="67">
        <v>10.610413044348688</v>
      </c>
      <c r="M183" s="67">
        <v>20.365114379999998</v>
      </c>
      <c r="N183" s="126"/>
      <c r="O183" s="67">
        <v>12.675062106476556</v>
      </c>
      <c r="P183" s="67">
        <v>16.259995348197556</v>
      </c>
      <c r="Q183" s="67">
        <v>20.365114379999998</v>
      </c>
    </row>
    <row r="184" spans="1:17" x14ac:dyDescent="0.25">
      <c r="A184" s="5"/>
      <c r="B184" s="30" t="s">
        <v>122</v>
      </c>
      <c r="C184" s="30" t="s">
        <v>123</v>
      </c>
      <c r="D184" s="31" t="s">
        <v>19</v>
      </c>
      <c r="E184" s="25">
        <v>-0.42780650682047489</v>
      </c>
      <c r="F184" s="25">
        <v>-0.59578451937599797</v>
      </c>
      <c r="G184" s="25">
        <v>-0.16051295476221805</v>
      </c>
      <c r="H184" s="25">
        <v>-0.24097836789533228</v>
      </c>
      <c r="I184" s="25">
        <v>-0.22042700007117388</v>
      </c>
      <c r="J184" s="25">
        <v>-0.26252033354403198</v>
      </c>
      <c r="K184" s="25">
        <v>-0.1951064803292834</v>
      </c>
      <c r="L184" s="25">
        <v>-1.0267173324101615</v>
      </c>
      <c r="M184" s="25">
        <v>-2.4223003600000004</v>
      </c>
      <c r="N184" s="24"/>
      <c r="O184" s="25">
        <v>-1.4250823488540234</v>
      </c>
      <c r="P184" s="25">
        <v>-1.7047711463546507</v>
      </c>
      <c r="Q184" s="25">
        <v>-2.4223003600000004</v>
      </c>
    </row>
    <row r="185" spans="1:17" x14ac:dyDescent="0.25">
      <c r="A185" s="5"/>
      <c r="B185" s="65" t="s">
        <v>124</v>
      </c>
      <c r="C185" s="65" t="s">
        <v>125</v>
      </c>
      <c r="D185" s="66" t="s">
        <v>19</v>
      </c>
      <c r="E185" s="67">
        <v>3.3217856342894208</v>
      </c>
      <c r="F185" s="67">
        <v>4.8243716761826603</v>
      </c>
      <c r="G185" s="67">
        <v>1.207863865045782</v>
      </c>
      <c r="H185" s="67">
        <v>1.8959585821046676</v>
      </c>
      <c r="I185" s="67">
        <v>1.6930649712288264</v>
      </c>
      <c r="J185" s="67">
        <v>2.0613981264559702</v>
      </c>
      <c r="K185" s="67">
        <v>1.2170653922195838</v>
      </c>
      <c r="L185" s="67">
        <v>9.5836957119385264</v>
      </c>
      <c r="M185" s="67">
        <v>17.942814019999997</v>
      </c>
      <c r="N185" s="126"/>
      <c r="O185" s="67">
        <v>11.24997975762253</v>
      </c>
      <c r="P185" s="67">
        <v>14.555224201842908</v>
      </c>
      <c r="Q185" s="67">
        <v>17.942814019999997</v>
      </c>
    </row>
    <row r="186" spans="1:17" x14ac:dyDescent="0.25">
      <c r="A186" s="5"/>
      <c r="B186" s="30" t="s">
        <v>126</v>
      </c>
      <c r="C186" s="30" t="s">
        <v>150</v>
      </c>
      <c r="D186" s="31" t="s">
        <v>19</v>
      </c>
      <c r="E186" s="25">
        <v>-1.9876999999999999E-2</v>
      </c>
      <c r="F186" s="25">
        <v>-1.0297750000000001E-2</v>
      </c>
      <c r="G186" s="25">
        <v>-1.9154400000000002E-2</v>
      </c>
      <c r="H186" s="25">
        <v>-5.9447660000000006E-2</v>
      </c>
      <c r="I186" s="25">
        <v>-0.27084920000000007</v>
      </c>
      <c r="J186" s="25">
        <v>-0.16778459000000001</v>
      </c>
      <c r="K186" s="25">
        <v>0</v>
      </c>
      <c r="L186" s="25">
        <v>-2.32781466</v>
      </c>
      <c r="M186" s="25">
        <v>-7.8155671400000006</v>
      </c>
      <c r="N186" s="24"/>
      <c r="O186" s="25">
        <v>-0.10877681</v>
      </c>
      <c r="P186" s="25">
        <v>-2.7664484499999999</v>
      </c>
      <c r="Q186" s="25">
        <v>-7.8155671400000006</v>
      </c>
    </row>
    <row r="187" spans="1:17" x14ac:dyDescent="0.25">
      <c r="A187" s="5"/>
      <c r="B187" s="65" t="s">
        <v>128</v>
      </c>
      <c r="C187" s="65" t="s">
        <v>129</v>
      </c>
      <c r="D187" s="66" t="s">
        <v>19</v>
      </c>
      <c r="E187" s="67">
        <v>3.3019086342894206</v>
      </c>
      <c r="F187" s="67">
        <v>4.8140739261826599</v>
      </c>
      <c r="G187" s="67">
        <v>1.1887094650457821</v>
      </c>
      <c r="H187" s="67">
        <v>1.8365109221046676</v>
      </c>
      <c r="I187" s="67">
        <v>1.4222157712288264</v>
      </c>
      <c r="J187" s="67">
        <v>1.8936135364559701</v>
      </c>
      <c r="K187" s="67">
        <v>1.2170653922195838</v>
      </c>
      <c r="L187" s="67">
        <v>7.2558810519385259</v>
      </c>
      <c r="M187" s="67">
        <v>10.127246879999998</v>
      </c>
      <c r="N187" s="126"/>
      <c r="O187" s="67">
        <v>11.14120294762253</v>
      </c>
      <c r="P187" s="67">
        <v>11.788775751842905</v>
      </c>
      <c r="Q187" s="67">
        <v>10.127246879999998</v>
      </c>
    </row>
    <row r="188" spans="1:17" x14ac:dyDescent="0.25">
      <c r="A188" s="5"/>
      <c r="B188" s="30" t="s">
        <v>130</v>
      </c>
      <c r="C188" s="30" t="s">
        <v>131</v>
      </c>
      <c r="D188" s="31" t="s">
        <v>19</v>
      </c>
      <c r="E188" s="25">
        <v>-5.4154846599999944</v>
      </c>
      <c r="F188" s="25">
        <v>-3.2387611200000026</v>
      </c>
      <c r="G188" s="25">
        <v>-1.9542841200000003</v>
      </c>
      <c r="H188" s="25">
        <v>-1.7684152199999998</v>
      </c>
      <c r="I188" s="25">
        <v>-2.9283776747200001</v>
      </c>
      <c r="J188" s="25">
        <v>-2.2858808300000004</v>
      </c>
      <c r="K188" s="25">
        <v>-0.82098891000000018</v>
      </c>
      <c r="L188" s="25">
        <v>-2.7220406800000001</v>
      </c>
      <c r="M188" s="25">
        <v>-3.0135512199999992</v>
      </c>
      <c r="N188" s="24"/>
      <c r="O188" s="25">
        <v>-12.376945119999997</v>
      </c>
      <c r="P188" s="25">
        <v>-8.7572880947199998</v>
      </c>
      <c r="Q188" s="25">
        <v>-3.0135512199999992</v>
      </c>
    </row>
    <row r="189" spans="1:17" x14ac:dyDescent="0.25">
      <c r="A189" s="5"/>
      <c r="B189" s="65" t="s">
        <v>41</v>
      </c>
      <c r="C189" s="65" t="s">
        <v>132</v>
      </c>
      <c r="D189" s="66" t="s">
        <v>19</v>
      </c>
      <c r="E189" s="67">
        <v>-2.1135760257105738</v>
      </c>
      <c r="F189" s="67">
        <v>1.5753128061826573</v>
      </c>
      <c r="G189" s="67">
        <v>-0.76557465495421817</v>
      </c>
      <c r="H189" s="67">
        <v>6.8095702104667755E-2</v>
      </c>
      <c r="I189" s="67">
        <v>-1.5061619034911737</v>
      </c>
      <c r="J189" s="67">
        <v>-0.39226729354403034</v>
      </c>
      <c r="K189" s="67">
        <v>0.39607648221958358</v>
      </c>
      <c r="L189" s="67">
        <v>4.5338403719385258</v>
      </c>
      <c r="M189" s="67">
        <v>7.1136956599999976</v>
      </c>
      <c r="N189" s="127"/>
      <c r="O189" s="67">
        <v>-1.2357421723774671</v>
      </c>
      <c r="P189" s="67">
        <v>3.0314876571229052</v>
      </c>
      <c r="Q189" s="67">
        <v>7.1136956599999976</v>
      </c>
    </row>
    <row r="190" spans="1:17" x14ac:dyDescent="0.25">
      <c r="A190" s="5"/>
      <c r="B190" s="128" t="s">
        <v>133</v>
      </c>
      <c r="C190" s="128" t="s">
        <v>44</v>
      </c>
      <c r="D190" s="129" t="s">
        <v>45</v>
      </c>
      <c r="E190" s="119">
        <v>-0.64010736207588037</v>
      </c>
      <c r="F190" s="119">
        <v>0.32723070528993897</v>
      </c>
      <c r="G190" s="119">
        <v>-0.64403849507897437</v>
      </c>
      <c r="H190" s="119">
        <v>3.7078844065152147E-2</v>
      </c>
      <c r="I190" s="119">
        <v>-1.0590248919752985</v>
      </c>
      <c r="J190" s="119">
        <v>-0.20715277219563288</v>
      </c>
      <c r="K190" s="119">
        <v>0.32543566249735512</v>
      </c>
      <c r="L190" s="119">
        <v>0.62485042677584102</v>
      </c>
      <c r="M190" s="119">
        <v>0.3964648829370187</v>
      </c>
      <c r="N190" s="130"/>
      <c r="O190" s="119">
        <v>-0.11091640446610548</v>
      </c>
      <c r="P190" s="119">
        <v>0.25715033697617001</v>
      </c>
      <c r="Q190" s="119">
        <v>0.3964648829370187</v>
      </c>
    </row>
    <row r="191" spans="1:17" x14ac:dyDescent="0.25">
      <c r="A191" s="5"/>
      <c r="B191" s="27" t="s">
        <v>134</v>
      </c>
      <c r="C191" s="27" t="s">
        <v>135</v>
      </c>
      <c r="D191" s="28" t="s">
        <v>19</v>
      </c>
      <c r="E191" s="26">
        <v>-3.151787029999999</v>
      </c>
      <c r="F191" s="26">
        <v>-1.5686308499999999</v>
      </c>
      <c r="G191" s="26">
        <v>-0.76370325999999977</v>
      </c>
      <c r="H191" s="26">
        <v>-0.68920270999999966</v>
      </c>
      <c r="I191" s="26">
        <v>-0.36976436243999994</v>
      </c>
      <c r="J191" s="26">
        <v>-0.27960989000000003</v>
      </c>
      <c r="K191" s="26">
        <v>-0.13014999999999963</v>
      </c>
      <c r="L191" s="26">
        <v>-0.12237531999999997</v>
      </c>
      <c r="M191" s="26">
        <v>-1.3743903300000004</v>
      </c>
      <c r="N191" s="29"/>
      <c r="O191" s="26">
        <v>-6.1733238499999992</v>
      </c>
      <c r="P191" s="26">
        <v>-0.90189957243999952</v>
      </c>
      <c r="Q191" s="26">
        <v>-1.3743903300000004</v>
      </c>
    </row>
    <row r="192" spans="1:17" x14ac:dyDescent="0.25">
      <c r="A192" s="5"/>
      <c r="B192" s="122" t="s">
        <v>136</v>
      </c>
      <c r="C192" s="122" t="s">
        <v>136</v>
      </c>
      <c r="D192" s="123" t="s">
        <v>19</v>
      </c>
      <c r="E192" s="124">
        <v>-5.2653630557105728</v>
      </c>
      <c r="F192" s="124">
        <v>6.6819561826574336E-3</v>
      </c>
      <c r="G192" s="124">
        <v>-1.5292779149542179</v>
      </c>
      <c r="H192" s="124">
        <v>-0.62110700789533191</v>
      </c>
      <c r="I192" s="124">
        <v>-1.8759262659311737</v>
      </c>
      <c r="J192" s="124">
        <v>-0.67187718354403037</v>
      </c>
      <c r="K192" s="124">
        <v>0.26592648221958393</v>
      </c>
      <c r="L192" s="124">
        <v>4.4114650519385261</v>
      </c>
      <c r="M192" s="124">
        <v>5.739305329999997</v>
      </c>
      <c r="N192" s="126"/>
      <c r="O192" s="124">
        <v>-7.4090660223774663</v>
      </c>
      <c r="P192" s="124">
        <v>2.1295880846829061</v>
      </c>
      <c r="Q192" s="124">
        <v>5.739305329999997</v>
      </c>
    </row>
    <row r="193" spans="1:17" x14ac:dyDescent="0.25">
      <c r="A193" s="5"/>
      <c r="B193" s="131" t="s">
        <v>137</v>
      </c>
      <c r="C193" s="131" t="s">
        <v>138</v>
      </c>
      <c r="D193" s="132" t="s">
        <v>45</v>
      </c>
      <c r="E193" s="133">
        <v>-1.5946422626692978</v>
      </c>
      <c r="F193" s="133">
        <v>1.3880044812597879E-3</v>
      </c>
      <c r="G193" s="133">
        <v>-1.2865026820454559</v>
      </c>
      <c r="H193" s="133">
        <v>-0.33819946313389437</v>
      </c>
      <c r="I193" s="133">
        <v>-1.3190166386007176</v>
      </c>
      <c r="J193" s="133">
        <v>-0.35481219932631841</v>
      </c>
      <c r="K193" s="133">
        <v>0.21849810529458</v>
      </c>
      <c r="L193" s="133">
        <v>0.60798475338290336</v>
      </c>
      <c r="M193" s="133">
        <v>0.31986651166325791</v>
      </c>
      <c r="N193" s="134"/>
      <c r="O193" s="133">
        <v>-0.66501490523144269</v>
      </c>
      <c r="P193" s="133">
        <v>0.18064539775048258</v>
      </c>
      <c r="Q193" s="133">
        <v>0.31986651166325791</v>
      </c>
    </row>
    <row r="194" spans="1:17" x14ac:dyDescent="0.25">
      <c r="A194" s="5"/>
      <c r="B194" s="30"/>
      <c r="C194" s="30"/>
      <c r="D194" s="31"/>
      <c r="E194" s="25"/>
      <c r="F194" s="25"/>
      <c r="G194" s="25"/>
      <c r="H194" s="25"/>
      <c r="I194" s="25"/>
      <c r="J194" s="25"/>
      <c r="K194" s="25"/>
      <c r="L194" s="25"/>
      <c r="M194" s="25"/>
      <c r="N194" s="24"/>
      <c r="O194" s="25"/>
      <c r="P194" s="25"/>
      <c r="Q194" s="25"/>
    </row>
    <row r="195" spans="1:17" ht="15.6" x14ac:dyDescent="0.3">
      <c r="A195" s="5"/>
      <c r="B195" s="11" t="s">
        <v>227</v>
      </c>
      <c r="C195" s="12"/>
      <c r="D195" s="13"/>
      <c r="E195" s="121"/>
      <c r="F195" s="121"/>
      <c r="G195" s="121"/>
      <c r="H195" s="121"/>
      <c r="I195" s="121"/>
      <c r="J195" s="121"/>
      <c r="K195" s="121"/>
      <c r="L195" s="121"/>
      <c r="M195" s="121"/>
      <c r="N195" s="121"/>
      <c r="O195" s="121"/>
      <c r="P195" s="121"/>
      <c r="Q195" s="121"/>
    </row>
    <row r="196" spans="1:17" x14ac:dyDescent="0.25">
      <c r="A196" s="5"/>
      <c r="B196" s="15" t="s">
        <v>228</v>
      </c>
      <c r="C196" s="15" t="s">
        <v>229</v>
      </c>
      <c r="D196" s="16"/>
      <c r="E196" s="17"/>
      <c r="F196" s="17"/>
      <c r="G196" s="17"/>
      <c r="H196" s="17"/>
      <c r="I196" s="17"/>
      <c r="J196" s="17"/>
      <c r="K196" s="17"/>
      <c r="L196" s="17"/>
      <c r="M196" s="17"/>
      <c r="N196" s="18"/>
      <c r="O196" s="17"/>
      <c r="P196" s="17"/>
      <c r="Q196" s="17"/>
    </row>
    <row r="197" spans="1:17" x14ac:dyDescent="0.25">
      <c r="A197" s="5"/>
      <c r="B197" s="27" t="s">
        <v>134</v>
      </c>
      <c r="C197" s="27" t="s">
        <v>135</v>
      </c>
      <c r="D197" s="28" t="s">
        <v>19</v>
      </c>
      <c r="E197" s="26">
        <v>-22.826531660000011</v>
      </c>
      <c r="F197" s="26">
        <v>-17.775869879999998</v>
      </c>
      <c r="G197" s="26">
        <v>-16.955550180000014</v>
      </c>
      <c r="H197" s="26">
        <v>-24.133628200000036</v>
      </c>
      <c r="I197" s="26">
        <v>-20.299054649999999</v>
      </c>
      <c r="J197" s="26">
        <v>-21.54209728</v>
      </c>
      <c r="K197" s="26">
        <v>15.447404939999986</v>
      </c>
      <c r="L197" s="26">
        <v>-23.37069752</v>
      </c>
      <c r="M197" s="26">
        <v>-23.15651363000001</v>
      </c>
      <c r="N197" s="29"/>
      <c r="O197" s="26">
        <v>-81.691579920000052</v>
      </c>
      <c r="P197" s="26">
        <v>-49.764444510000011</v>
      </c>
      <c r="Q197" s="26">
        <v>-23.15651363000001</v>
      </c>
    </row>
    <row r="198" spans="1:17" x14ac:dyDescent="0.25">
      <c r="A198" s="5"/>
      <c r="B198" s="30" t="s">
        <v>230</v>
      </c>
      <c r="C198" s="30" t="s">
        <v>231</v>
      </c>
      <c r="D198" s="31" t="s">
        <v>19</v>
      </c>
      <c r="E198" s="25">
        <v>-0.7</v>
      </c>
      <c r="F198" s="25">
        <v>0.2</v>
      </c>
      <c r="G198" s="25">
        <v>-17.100000000000001</v>
      </c>
      <c r="H198" s="25">
        <v>5.0357555499999904</v>
      </c>
      <c r="I198" s="25">
        <v>7.1381659499999994</v>
      </c>
      <c r="J198" s="25">
        <v>3.32535866</v>
      </c>
      <c r="K198" s="25">
        <v>-0.69646752999999939</v>
      </c>
      <c r="L198" s="25">
        <v>1.8843170100000111</v>
      </c>
      <c r="M198" s="25">
        <v>0.83358576000000051</v>
      </c>
      <c r="N198" s="124"/>
      <c r="O198" s="25">
        <v>-12.564244450000011</v>
      </c>
      <c r="P198" s="25">
        <v>11.651374090000012</v>
      </c>
      <c r="Q198" s="25">
        <v>0.83358576000000051</v>
      </c>
    </row>
    <row r="199" spans="1:17" x14ac:dyDescent="0.25">
      <c r="A199" s="5"/>
      <c r="B199" s="65" t="s">
        <v>136</v>
      </c>
      <c r="C199" s="65" t="s">
        <v>136</v>
      </c>
      <c r="D199" s="66" t="s">
        <v>19</v>
      </c>
      <c r="E199" s="67">
        <v>-23.5</v>
      </c>
      <c r="F199" s="67">
        <v>-17.600000000000001</v>
      </c>
      <c r="G199" s="67">
        <v>-34</v>
      </c>
      <c r="H199" s="67">
        <v>-19.097872650000046</v>
      </c>
      <c r="I199" s="67">
        <v>-13.160888699999999</v>
      </c>
      <c r="J199" s="67">
        <v>-18.216738620000001</v>
      </c>
      <c r="K199" s="67">
        <v>14.750937409999986</v>
      </c>
      <c r="L199" s="67">
        <v>-21.486380509999993</v>
      </c>
      <c r="M199" s="67">
        <v>-22.322927870000008</v>
      </c>
      <c r="N199" s="124"/>
      <c r="O199" s="67">
        <v>-94.197872650000036</v>
      </c>
      <c r="P199" s="67">
        <v>-38.113070420000014</v>
      </c>
      <c r="Q199" s="67">
        <v>-22.322927870000008</v>
      </c>
    </row>
    <row r="200" spans="1:17" x14ac:dyDescent="0.25">
      <c r="A200" s="5"/>
      <c r="B200" s="30"/>
      <c r="C200" s="30"/>
      <c r="D200" s="31"/>
      <c r="E200" s="25"/>
      <c r="F200" s="25"/>
      <c r="G200" s="25"/>
      <c r="H200" s="25"/>
      <c r="I200" s="25"/>
      <c r="J200" s="25"/>
      <c r="K200" s="25"/>
      <c r="L200" s="25"/>
      <c r="M200" s="25"/>
      <c r="N200" s="24"/>
      <c r="O200" s="25"/>
      <c r="P200" s="25"/>
      <c r="Q200" s="25"/>
    </row>
    <row r="201" spans="1:17" x14ac:dyDescent="0.25">
      <c r="A201" s="5"/>
      <c r="B201" s="11" t="s">
        <v>232</v>
      </c>
      <c r="C201" s="13"/>
      <c r="D201" s="13"/>
      <c r="E201" s="121"/>
      <c r="F201" s="121"/>
      <c r="G201" s="121"/>
      <c r="H201" s="121"/>
      <c r="I201" s="121"/>
      <c r="J201" s="121"/>
      <c r="K201" s="121"/>
      <c r="L201" s="121"/>
      <c r="M201" s="121"/>
      <c r="N201" s="121"/>
      <c r="O201" s="121"/>
      <c r="P201" s="121"/>
      <c r="Q201" s="121"/>
    </row>
    <row r="202" spans="1:17" x14ac:dyDescent="0.25">
      <c r="A202" s="5"/>
      <c r="B202" s="15" t="s">
        <v>233</v>
      </c>
      <c r="C202" s="15" t="s">
        <v>234</v>
      </c>
      <c r="D202" s="16"/>
      <c r="E202" s="17"/>
      <c r="F202" s="17"/>
      <c r="G202" s="17"/>
      <c r="H202" s="17"/>
      <c r="I202" s="17"/>
      <c r="J202" s="17"/>
      <c r="K202" s="17"/>
      <c r="L202" s="17"/>
      <c r="M202" s="17"/>
      <c r="N202" s="18"/>
      <c r="O202" s="17"/>
      <c r="P202" s="17"/>
      <c r="Q202" s="17"/>
    </row>
    <row r="203" spans="1:17" x14ac:dyDescent="0.25">
      <c r="A203" s="5"/>
      <c r="B203" s="65" t="s">
        <v>17</v>
      </c>
      <c r="C203" s="65" t="s">
        <v>121</v>
      </c>
      <c r="D203" s="66" t="s">
        <v>19</v>
      </c>
      <c r="E203" s="67">
        <v>-3.1346069387204238</v>
      </c>
      <c r="F203" s="67">
        <v>-4.4360458155586855</v>
      </c>
      <c r="G203" s="67">
        <v>-5.2636349848640975</v>
      </c>
      <c r="H203" s="67">
        <v>-1.225501415000025</v>
      </c>
      <c r="I203" s="67">
        <v>-1.0994061350000095</v>
      </c>
      <c r="J203" s="67">
        <v>-1.0613495123925532</v>
      </c>
      <c r="K203" s="67">
        <v>-1.527827951900008</v>
      </c>
      <c r="L203" s="67">
        <v>-1.5828637055000172</v>
      </c>
      <c r="M203" s="67">
        <v>-1.2610632400001123</v>
      </c>
      <c r="N203" s="126"/>
      <c r="O203" s="67">
        <v>-14.059789154143232</v>
      </c>
      <c r="P203" s="67">
        <v>-5.3454066197927546</v>
      </c>
      <c r="Q203" s="67">
        <v>-1.2610632400001123</v>
      </c>
    </row>
    <row r="204" spans="1:17" x14ac:dyDescent="0.25">
      <c r="A204" s="5"/>
      <c r="B204" s="30" t="s">
        <v>122</v>
      </c>
      <c r="C204" s="30" t="s">
        <v>123</v>
      </c>
      <c r="D204" s="31" t="s">
        <v>19</v>
      </c>
      <c r="E204" s="124">
        <v>0</v>
      </c>
      <c r="F204" s="124">
        <v>0</v>
      </c>
      <c r="G204" s="124">
        <v>0</v>
      </c>
      <c r="H204" s="124">
        <v>0</v>
      </c>
      <c r="I204" s="124">
        <v>0</v>
      </c>
      <c r="J204" s="124">
        <v>0</v>
      </c>
      <c r="K204" s="124">
        <v>-3.612974808220315E-9</v>
      </c>
      <c r="L204" s="124">
        <v>0</v>
      </c>
      <c r="M204" s="124">
        <v>0</v>
      </c>
      <c r="N204" s="24"/>
      <c r="O204" s="152">
        <v>0</v>
      </c>
      <c r="P204" s="152">
        <v>0</v>
      </c>
      <c r="Q204" s="152">
        <v>0</v>
      </c>
    </row>
    <row r="205" spans="1:17" x14ac:dyDescent="0.25">
      <c r="A205" s="5"/>
      <c r="B205" s="65" t="s">
        <v>124</v>
      </c>
      <c r="C205" s="65" t="s">
        <v>125</v>
      </c>
      <c r="D205" s="66" t="s">
        <v>19</v>
      </c>
      <c r="E205" s="67">
        <v>-3.1346069387204523</v>
      </c>
      <c r="F205" s="67">
        <v>-4.4360458155586855</v>
      </c>
      <c r="G205" s="67">
        <v>-5.2636349848640975</v>
      </c>
      <c r="H205" s="67">
        <v>-1.2255014149999681</v>
      </c>
      <c r="I205" s="67">
        <v>-1.0994061350000095</v>
      </c>
      <c r="J205" s="67">
        <v>-1.0613495123925532</v>
      </c>
      <c r="K205" s="67">
        <v>-1.5278279555129828</v>
      </c>
      <c r="L205" s="67">
        <v>-1.5828637055000172</v>
      </c>
      <c r="M205" s="67">
        <v>-1.2610632400001123</v>
      </c>
      <c r="N205" s="126"/>
      <c r="O205" s="67">
        <v>-14.059789154143203</v>
      </c>
      <c r="P205" s="67">
        <v>-5.3454066197927546</v>
      </c>
      <c r="Q205" s="67">
        <v>-1.2610632400001123</v>
      </c>
    </row>
    <row r="206" spans="1:17" x14ac:dyDescent="0.25">
      <c r="A206" s="5"/>
      <c r="B206" s="30" t="s">
        <v>126</v>
      </c>
      <c r="C206" s="30" t="s">
        <v>150</v>
      </c>
      <c r="D206" s="31" t="s">
        <v>19</v>
      </c>
      <c r="E206" s="25">
        <v>-0.38781280000000251</v>
      </c>
      <c r="F206" s="25">
        <v>-0.38417558000003282</v>
      </c>
      <c r="G206" s="25">
        <v>0.16697017999997854</v>
      </c>
      <c r="H206" s="25">
        <v>0.11471923999997102</v>
      </c>
      <c r="I206" s="25">
        <v>0.25711318999998412</v>
      </c>
      <c r="J206" s="25">
        <v>0.19945539999999795</v>
      </c>
      <c r="K206" s="25">
        <v>0.51949392999999588</v>
      </c>
      <c r="L206" s="25">
        <v>0.33789289000001332</v>
      </c>
      <c r="M206" s="25">
        <v>6.7093680000027689E-2</v>
      </c>
      <c r="N206" s="24">
        <v>0</v>
      </c>
      <c r="O206" s="153">
        <v>-0.49029896000008577</v>
      </c>
      <c r="P206" s="153">
        <v>1.0568422200000001</v>
      </c>
      <c r="Q206" s="153">
        <v>6.7093680000027689E-2</v>
      </c>
    </row>
    <row r="207" spans="1:17" x14ac:dyDescent="0.25">
      <c r="A207" s="5"/>
      <c r="B207" s="65" t="s">
        <v>128</v>
      </c>
      <c r="C207" s="65" t="s">
        <v>129</v>
      </c>
      <c r="D207" s="66" t="s">
        <v>19</v>
      </c>
      <c r="E207" s="67">
        <f>E205+E206</f>
        <v>-3.5224197387204548</v>
      </c>
      <c r="F207" s="67">
        <v>-4.8202213955587183</v>
      </c>
      <c r="G207" s="67">
        <v>-5.096664804864119</v>
      </c>
      <c r="H207" s="67">
        <v>-1.1107821750000539</v>
      </c>
      <c r="I207" s="67">
        <v>-0.84229294500002538</v>
      </c>
      <c r="J207" s="67">
        <v>-0.8618941123925552</v>
      </c>
      <c r="K207" s="67">
        <v>-1.0083340255129869</v>
      </c>
      <c r="L207" s="67">
        <v>-1.2449708155000039</v>
      </c>
      <c r="M207" s="67">
        <v>-1.1939695600000846</v>
      </c>
      <c r="N207" s="126"/>
      <c r="O207" s="67">
        <v>-14.550088114143346</v>
      </c>
      <c r="P207" s="67">
        <v>-4.9643501834057062</v>
      </c>
      <c r="Q207" s="67">
        <v>-1.1939695600000846</v>
      </c>
    </row>
    <row r="208" spans="1:17" x14ac:dyDescent="0.25">
      <c r="A208" s="5"/>
      <c r="B208" s="30" t="s">
        <v>130</v>
      </c>
      <c r="C208" s="30" t="s">
        <v>131</v>
      </c>
      <c r="D208" s="31" t="s">
        <v>19</v>
      </c>
      <c r="E208" s="25">
        <v>2.9551211899999856</v>
      </c>
      <c r="F208" s="25">
        <v>4.2205041000000065</v>
      </c>
      <c r="G208" s="25">
        <v>4.9381495800000152</v>
      </c>
      <c r="H208" s="25">
        <v>0.90558706500003439</v>
      </c>
      <c r="I208" s="25">
        <v>0.50898654000000221</v>
      </c>
      <c r="J208" s="25">
        <v>0.35349092208011257</v>
      </c>
      <c r="K208" s="25">
        <v>0.5452387220799082</v>
      </c>
      <c r="L208" s="25">
        <v>0.73391984999999949</v>
      </c>
      <c r="M208" s="25">
        <v>0.49762385000000364</v>
      </c>
      <c r="N208" s="24"/>
      <c r="O208" s="25">
        <v>13.019361935000042</v>
      </c>
      <c r="P208" s="25">
        <v>2.3984192741600339</v>
      </c>
      <c r="Q208" s="25">
        <v>0.49762385000000364</v>
      </c>
    </row>
    <row r="209" spans="1:17" x14ac:dyDescent="0.25">
      <c r="A209" s="5"/>
      <c r="B209" s="65" t="s">
        <v>41</v>
      </c>
      <c r="C209" s="65" t="s">
        <v>132</v>
      </c>
      <c r="D209" s="66" t="s">
        <v>19</v>
      </c>
      <c r="E209" s="67">
        <v>-0.56729854872044072</v>
      </c>
      <c r="F209" s="67">
        <v>-0.59971729555871178</v>
      </c>
      <c r="G209" s="67">
        <v>-0.15851522486410374</v>
      </c>
      <c r="H209" s="67">
        <v>-0.20519511000001955</v>
      </c>
      <c r="I209" s="67">
        <v>-0.33330640500002318</v>
      </c>
      <c r="J209" s="67">
        <v>-0.50840319031244263</v>
      </c>
      <c r="K209" s="67">
        <v>-0.4630953034330787</v>
      </c>
      <c r="L209" s="67">
        <v>-0.51105096550000439</v>
      </c>
      <c r="M209" s="67">
        <v>-0.69634571000008094</v>
      </c>
      <c r="N209" s="127"/>
      <c r="O209" s="67">
        <v>-1.5307261791432758</v>
      </c>
      <c r="P209" s="67">
        <v>-1.8901451292456741</v>
      </c>
      <c r="Q209" s="67">
        <v>-0.69634571000008094</v>
      </c>
    </row>
    <row r="210" spans="1:17" x14ac:dyDescent="0.25">
      <c r="A210" s="5"/>
      <c r="B210" s="128" t="s">
        <v>133</v>
      </c>
      <c r="C210" s="128" t="s">
        <v>44</v>
      </c>
      <c r="D210" s="129" t="s">
        <v>45</v>
      </c>
      <c r="E210" s="119" t="s">
        <v>31</v>
      </c>
      <c r="F210" s="119" t="s">
        <v>31</v>
      </c>
      <c r="G210" s="119" t="s">
        <v>31</v>
      </c>
      <c r="H210" s="119" t="s">
        <v>31</v>
      </c>
      <c r="I210" s="119" t="s">
        <v>31</v>
      </c>
      <c r="J210" s="119" t="s">
        <v>31</v>
      </c>
      <c r="K210" s="119" t="s">
        <v>31</v>
      </c>
      <c r="L210" s="119" t="s">
        <v>31</v>
      </c>
      <c r="M210" s="119" t="s">
        <v>31</v>
      </c>
      <c r="N210" s="130"/>
      <c r="O210" s="119" t="s">
        <v>31</v>
      </c>
      <c r="P210" s="119" t="s">
        <v>31</v>
      </c>
      <c r="Q210" s="119" t="s">
        <v>31</v>
      </c>
    </row>
    <row r="211" spans="1:17" x14ac:dyDescent="0.25">
      <c r="A211" s="5"/>
      <c r="B211" s="27" t="s">
        <v>134</v>
      </c>
      <c r="C211" s="27" t="s">
        <v>135</v>
      </c>
      <c r="D211" s="28" t="s">
        <v>19</v>
      </c>
      <c r="E211" s="26">
        <v>-0.56729854872044072</v>
      </c>
      <c r="F211" s="26">
        <v>-0.59971729555871178</v>
      </c>
      <c r="G211" s="26">
        <v>0.15851545999999317</v>
      </c>
      <c r="H211" s="26">
        <v>0.166432919999977</v>
      </c>
      <c r="I211" s="26">
        <v>0.40873926999998389</v>
      </c>
      <c r="J211" s="26">
        <v>0.42627432000004717</v>
      </c>
      <c r="K211" s="26">
        <v>0.39012273000007358</v>
      </c>
      <c r="L211" s="26">
        <v>0.51105097000002786</v>
      </c>
      <c r="M211" s="26">
        <v>0.36035833000001816</v>
      </c>
      <c r="N211" s="29"/>
      <c r="O211" s="26">
        <v>-0.84206746427918233</v>
      </c>
      <c r="P211" s="26">
        <v>2.0010068784124537</v>
      </c>
      <c r="Q211" s="26">
        <v>0.36035833000001816</v>
      </c>
    </row>
    <row r="212" spans="1:17" x14ac:dyDescent="0.25">
      <c r="A212" s="5"/>
      <c r="B212" s="30" t="s">
        <v>230</v>
      </c>
      <c r="C212" s="30" t="s">
        <v>231</v>
      </c>
      <c r="D212" s="31" t="s">
        <v>19</v>
      </c>
      <c r="E212" s="25">
        <v>0</v>
      </c>
      <c r="F212" s="25">
        <v>0</v>
      </c>
      <c r="G212" s="25">
        <v>0</v>
      </c>
      <c r="H212" s="25">
        <v>3.8762720000008244E-2</v>
      </c>
      <c r="I212" s="25">
        <v>0</v>
      </c>
      <c r="J212" s="25">
        <v>8.0881800000108139E-2</v>
      </c>
      <c r="K212" s="25">
        <v>-8.2079999999891795E-2</v>
      </c>
      <c r="L212" s="25">
        <v>-1.5099033134902129E-14</v>
      </c>
      <c r="M212" s="25">
        <v>0</v>
      </c>
      <c r="N212" s="124"/>
      <c r="O212" s="25">
        <v>3.8762720000008244E-2</v>
      </c>
      <c r="P212" s="25">
        <v>-0.16415999999979869</v>
      </c>
      <c r="Q212" s="25">
        <v>0</v>
      </c>
    </row>
    <row r="213" spans="1:17" x14ac:dyDescent="0.25">
      <c r="A213" s="5"/>
      <c r="B213" s="65" t="s">
        <v>136</v>
      </c>
      <c r="C213" s="65" t="s">
        <v>136</v>
      </c>
      <c r="D213" s="66" t="s">
        <v>19</v>
      </c>
      <c r="E213" s="67">
        <v>3.127954428805424E-8</v>
      </c>
      <c r="F213" s="67">
        <v>-5.5587108249710582E-9</v>
      </c>
      <c r="G213" s="67">
        <v>2.3513588942591923E-7</v>
      </c>
      <c r="H213" s="67">
        <v>-3.8762190000042551E-2</v>
      </c>
      <c r="I213" s="67">
        <v>7.5432864999960714E-2</v>
      </c>
      <c r="J213" s="67">
        <v>-1.2470703122873239E-3</v>
      </c>
      <c r="K213" s="67">
        <v>-0.15505257343289691</v>
      </c>
      <c r="L213" s="67">
        <v>4.5000234649705817E-9</v>
      </c>
      <c r="M213" s="67">
        <v>-0.33598738000006279</v>
      </c>
      <c r="N213" s="126"/>
      <c r="O213" s="67">
        <v>-3.8761929143319662E-2</v>
      </c>
      <c r="P213" s="67">
        <v>-5.4545321145406223E-2</v>
      </c>
      <c r="Q213" s="67">
        <v>-0.33598738000006279</v>
      </c>
    </row>
    <row r="214" spans="1:17" x14ac:dyDescent="0.25">
      <c r="A214" s="5"/>
      <c r="B214" s="114" t="s">
        <v>137</v>
      </c>
      <c r="C214" s="114" t="s">
        <v>138</v>
      </c>
      <c r="D214" s="115" t="s">
        <v>45</v>
      </c>
      <c r="E214" s="116">
        <v>-8.8801297426913183E-9</v>
      </c>
      <c r="F214" s="116">
        <v>1.1532065373787131E-9</v>
      </c>
      <c r="G214" s="116">
        <f>G213/G207</f>
        <v>-4.6135246956305996E-8</v>
      </c>
      <c r="H214" s="116">
        <f>H213/H207</f>
        <v>3.489630178845881E-2</v>
      </c>
      <c r="I214" s="116">
        <f>+I213/I207</f>
        <v>-8.9556567519342614E-2</v>
      </c>
      <c r="J214" s="116">
        <f t="shared" ref="J214:K214" si="0">+J213/J207</f>
        <v>1.4468950354302196E-3</v>
      </c>
      <c r="K214" s="116">
        <f t="shared" si="0"/>
        <v>0.15377104164863858</v>
      </c>
      <c r="L214" s="116">
        <v>-3.6145614089461904E-9</v>
      </c>
      <c r="M214" s="116">
        <v>0.28140363980471911</v>
      </c>
      <c r="O214" s="116">
        <f t="shared" ref="O214" si="1">SUM(E214:H214)</f>
        <v>3.4896247926288648E-2</v>
      </c>
      <c r="P214" s="116">
        <v>0</v>
      </c>
      <c r="Q214" s="116">
        <v>0.28140363980471911</v>
      </c>
    </row>
    <row r="215" spans="1:17" x14ac:dyDescent="0.25">
      <c r="A215" s="5"/>
      <c r="B215" s="30"/>
      <c r="C215" s="30"/>
      <c r="D215" s="31"/>
      <c r="E215" s="25"/>
      <c r="F215" s="25"/>
      <c r="G215" s="25"/>
      <c r="H215" s="25"/>
      <c r="I215" s="25"/>
      <c r="J215" s="25"/>
      <c r="K215" s="25"/>
      <c r="L215" s="25"/>
      <c r="M215" s="25"/>
      <c r="N215" s="24"/>
      <c r="O215" s="25"/>
      <c r="P215" s="25"/>
      <c r="Q215" s="25"/>
    </row>
    <row r="216" spans="1:17" ht="15.6" x14ac:dyDescent="0.3">
      <c r="B216" s="11" t="s">
        <v>235</v>
      </c>
      <c r="C216" s="12"/>
      <c r="D216" s="13"/>
      <c r="E216" s="121"/>
      <c r="F216" s="121"/>
      <c r="G216" s="121"/>
      <c r="H216" s="121"/>
      <c r="I216" s="121"/>
      <c r="J216" s="121"/>
      <c r="K216" s="121"/>
      <c r="L216" s="121"/>
      <c r="M216" s="121"/>
      <c r="N216" s="121"/>
      <c r="O216" s="121"/>
      <c r="P216" s="121"/>
      <c r="Q216" s="121"/>
    </row>
    <row r="217" spans="1:17" x14ac:dyDescent="0.25">
      <c r="A217" s="5"/>
      <c r="B217" s="15" t="s">
        <v>236</v>
      </c>
      <c r="C217" s="15" t="s">
        <v>237</v>
      </c>
      <c r="D217" s="16"/>
      <c r="E217" s="17"/>
      <c r="F217" s="17"/>
      <c r="G217" s="17"/>
      <c r="H217" s="17"/>
      <c r="I217" s="17"/>
      <c r="J217" s="17"/>
      <c r="K217" s="17"/>
      <c r="L217" s="17"/>
      <c r="M217" s="17"/>
      <c r="N217" s="18"/>
      <c r="O217" s="17"/>
      <c r="P217" s="17"/>
      <c r="Q217" s="17"/>
    </row>
    <row r="218" spans="1:17" x14ac:dyDescent="0.25">
      <c r="A218" s="5"/>
      <c r="B218" s="65" t="s">
        <v>17</v>
      </c>
      <c r="C218" s="65" t="s">
        <v>121</v>
      </c>
      <c r="D218" s="104" t="s">
        <v>19</v>
      </c>
      <c r="E218" s="154">
        <v>19.567178069999983</v>
      </c>
      <c r="F218" s="154">
        <v>21.599246920579301</v>
      </c>
      <c r="G218" s="154">
        <v>22.533999999999999</v>
      </c>
      <c r="H218" s="154">
        <v>25.146519300000005</v>
      </c>
      <c r="I218" s="154">
        <v>29.765117737563173</v>
      </c>
      <c r="J218" s="154">
        <v>35.025947445788802</v>
      </c>
      <c r="K218" s="154">
        <v>31.178609009999995</v>
      </c>
      <c r="L218" s="154">
        <v>34.681270089500003</v>
      </c>
      <c r="M218" s="154">
        <v>40.217497374330698</v>
      </c>
      <c r="N218" s="126"/>
      <c r="O218" s="154">
        <v>88.846944290579287</v>
      </c>
      <c r="P218" s="154">
        <v>130.65094428285198</v>
      </c>
      <c r="Q218" s="154">
        <f t="shared" ref="Q218:Q224" si="2">M218</f>
        <v>40.217497374330698</v>
      </c>
    </row>
    <row r="219" spans="1:17" x14ac:dyDescent="0.25">
      <c r="A219" s="5"/>
      <c r="B219" s="30" t="s">
        <v>408</v>
      </c>
      <c r="C219" s="30" t="s">
        <v>425</v>
      </c>
      <c r="D219" s="106" t="s">
        <v>19</v>
      </c>
      <c r="E219" s="25">
        <v>-1.13455463</v>
      </c>
      <c r="F219" s="25">
        <v>-1.29208996</v>
      </c>
      <c r="G219" s="25">
        <v>-1.3109999999999999</v>
      </c>
      <c r="H219" s="25">
        <v>-1.4544134599999996</v>
      </c>
      <c r="I219" s="25">
        <v>-3.3398135800000013</v>
      </c>
      <c r="J219" s="25">
        <v>-3.5299585599999999</v>
      </c>
      <c r="K219" s="25">
        <v>-3.1481231300000001</v>
      </c>
      <c r="L219" s="25">
        <v>-3.5298338000000014</v>
      </c>
      <c r="M219" s="25">
        <v>-14.32151826</v>
      </c>
      <c r="N219" s="24"/>
      <c r="O219" s="25">
        <v>-5.19205805</v>
      </c>
      <c r="P219" s="25">
        <v>-13.547729070000003</v>
      </c>
      <c r="Q219" s="25">
        <f t="shared" si="2"/>
        <v>-14.32151826</v>
      </c>
    </row>
    <row r="220" spans="1:17" x14ac:dyDescent="0.25">
      <c r="A220" s="5"/>
      <c r="B220" s="65" t="s">
        <v>124</v>
      </c>
      <c r="C220" s="65" t="s">
        <v>125</v>
      </c>
      <c r="D220" s="104" t="s">
        <v>19</v>
      </c>
      <c r="E220" s="154">
        <v>18.432623439999986</v>
      </c>
      <c r="F220" s="154">
        <v>20.307156960579299</v>
      </c>
      <c r="G220" s="154">
        <v>21.222999999999999</v>
      </c>
      <c r="H220" s="154">
        <v>23.692105840000004</v>
      </c>
      <c r="I220" s="154">
        <v>26.425304157563172</v>
      </c>
      <c r="J220" s="154">
        <v>31.495988885788801</v>
      </c>
      <c r="K220" s="154">
        <v>28.030485879999997</v>
      </c>
      <c r="L220" s="154">
        <v>31.151436289500001</v>
      </c>
      <c r="M220" s="154">
        <v>25.8959791143307</v>
      </c>
      <c r="N220" s="126"/>
      <c r="O220" s="154">
        <v>83.654886240579287</v>
      </c>
      <c r="P220" s="154">
        <v>117.10321521285196</v>
      </c>
      <c r="Q220" s="154">
        <f t="shared" si="2"/>
        <v>25.8959791143307</v>
      </c>
    </row>
    <row r="221" spans="1:17" x14ac:dyDescent="0.25">
      <c r="A221" s="5"/>
      <c r="B221" s="122" t="s">
        <v>238</v>
      </c>
      <c r="C221" s="122" t="s">
        <v>238</v>
      </c>
      <c r="D221" s="155" t="s">
        <v>19</v>
      </c>
      <c r="E221" s="156">
        <v>16.302072679999984</v>
      </c>
      <c r="F221" s="156">
        <v>18.2495347905793</v>
      </c>
      <c r="G221" s="156">
        <v>19.527999999999999</v>
      </c>
      <c r="H221" s="156">
        <v>21.816074380000007</v>
      </c>
      <c r="I221" s="156">
        <v>21.634572287563174</v>
      </c>
      <c r="J221" s="156">
        <v>28.1896211157888</v>
      </c>
      <c r="K221" s="156">
        <v>23.713325126699996</v>
      </c>
      <c r="L221" s="156">
        <v>24.309420609500005</v>
      </c>
      <c r="M221" s="156">
        <v>24.153151584330701</v>
      </c>
      <c r="N221" s="127"/>
      <c r="O221" s="156">
        <v>75.895681850579294</v>
      </c>
      <c r="P221" s="156">
        <v>97.846939139551978</v>
      </c>
      <c r="Q221" s="156">
        <f t="shared" si="2"/>
        <v>24.153151584330701</v>
      </c>
    </row>
    <row r="222" spans="1:17" x14ac:dyDescent="0.25">
      <c r="A222" s="5"/>
      <c r="B222" s="131" t="s">
        <v>137</v>
      </c>
      <c r="C222" s="131" t="s">
        <v>138</v>
      </c>
      <c r="D222" s="157" t="s">
        <v>45</v>
      </c>
      <c r="E222" s="158">
        <v>0.8844141330757852</v>
      </c>
      <c r="F222" s="158">
        <v>0.89867502506656605</v>
      </c>
      <c r="G222" s="158">
        <v>0.92013381708523767</v>
      </c>
      <c r="H222" s="158">
        <v>0.92081617933545423</v>
      </c>
      <c r="I222" s="158">
        <v>0.81870665172159063</v>
      </c>
      <c r="J222" s="158">
        <v>0.89502257630361759</v>
      </c>
      <c r="K222" s="158">
        <v>0.84598337782006361</v>
      </c>
      <c r="L222" s="158">
        <v>0.7803627538577993</v>
      </c>
      <c r="M222" s="158">
        <f>M221/M220</f>
        <v>0.93269891351451051</v>
      </c>
      <c r="N222" s="130"/>
      <c r="O222" s="158">
        <v>0.90724744556240688</v>
      </c>
      <c r="P222" s="158">
        <v>0.85556714999033945</v>
      </c>
      <c r="Q222" s="158">
        <f t="shared" si="2"/>
        <v>0.93269891351451051</v>
      </c>
    </row>
    <row r="223" spans="1:17" x14ac:dyDescent="0.25">
      <c r="A223" s="5"/>
      <c r="B223" s="122" t="s">
        <v>239</v>
      </c>
      <c r="C223" s="122" t="s">
        <v>23</v>
      </c>
      <c r="D223" s="155" t="s">
        <v>19</v>
      </c>
      <c r="E223" s="156">
        <v>13.946809499999985</v>
      </c>
      <c r="F223" s="156">
        <v>15.5807442405793</v>
      </c>
      <c r="G223" s="156">
        <v>16.608000000000001</v>
      </c>
      <c r="H223" s="156">
        <v>18.628638070000004</v>
      </c>
      <c r="I223" s="156">
        <v>14.208390277563172</v>
      </c>
      <c r="J223" s="156">
        <v>18.505154945788799</v>
      </c>
      <c r="K223" s="156">
        <v>15.761835586699991</v>
      </c>
      <c r="L223" s="156">
        <v>17.282117409500007</v>
      </c>
      <c r="M223" s="156">
        <v>15.7902845543307</v>
      </c>
      <c r="N223" s="29"/>
      <c r="O223" s="156">
        <v>64.764191810579291</v>
      </c>
      <c r="P223" s="156">
        <v>65.757498219551962</v>
      </c>
      <c r="Q223" s="156">
        <f t="shared" si="2"/>
        <v>15.7902845543307</v>
      </c>
    </row>
    <row r="224" spans="1:17" x14ac:dyDescent="0.25">
      <c r="A224" s="5"/>
      <c r="B224" s="131" t="s">
        <v>81</v>
      </c>
      <c r="C224" s="131" t="s">
        <v>67</v>
      </c>
      <c r="D224" s="157" t="s">
        <v>45</v>
      </c>
      <c r="E224" s="158">
        <v>0.75663724946143618</v>
      </c>
      <c r="F224" s="158">
        <v>0.767253844091765</v>
      </c>
      <c r="G224" s="158">
        <v>0.78254723648871505</v>
      </c>
      <c r="H224" s="158">
        <v>0.78628038367736763</v>
      </c>
      <c r="I224" s="158">
        <v>0.53768123889300989</v>
      </c>
      <c r="J224" s="158">
        <v>0.58754005193780245</v>
      </c>
      <c r="K224" s="158">
        <v>0.56231046633216597</v>
      </c>
      <c r="L224" s="158">
        <v>0.55477754697702875</v>
      </c>
      <c r="M224" s="158">
        <v>0.60975815915732035</v>
      </c>
      <c r="N224" s="126"/>
      <c r="O224" s="158">
        <v>0.77418301214739449</v>
      </c>
      <c r="P224" s="158">
        <v>0.56398344999095573</v>
      </c>
      <c r="Q224" s="158">
        <f t="shared" si="2"/>
        <v>0.60975815915732035</v>
      </c>
    </row>
    <row r="225" spans="1:17" x14ac:dyDescent="0.25">
      <c r="A225" s="5"/>
      <c r="B225" s="135" t="s">
        <v>240</v>
      </c>
      <c r="C225" s="135" t="s">
        <v>241</v>
      </c>
      <c r="D225" s="136" t="s">
        <v>19</v>
      </c>
      <c r="E225" s="159">
        <v>5.5423598600000004</v>
      </c>
      <c r="F225" s="159">
        <v>5.9437786399999997</v>
      </c>
      <c r="G225" s="159">
        <v>6.758902</v>
      </c>
      <c r="H225" s="159">
        <v>7.669543</v>
      </c>
      <c r="I225" s="159">
        <v>3.9524324100000001</v>
      </c>
      <c r="J225" s="159">
        <v>7.4020619783154995</v>
      </c>
      <c r="K225" s="159">
        <v>7.9825793100000002</v>
      </c>
      <c r="L225" s="159">
        <v>5.5835762199999994</v>
      </c>
      <c r="M225" s="159">
        <v>5.0999999999999996</v>
      </c>
      <c r="N225" s="134"/>
      <c r="O225" s="159">
        <v>25.914583499999999</v>
      </c>
      <c r="P225" s="159">
        <v>24.920649918315497</v>
      </c>
      <c r="Q225" s="159">
        <v>5.0999999999999996</v>
      </c>
    </row>
    <row r="226" spans="1:17" x14ac:dyDescent="0.25">
      <c r="A226" s="5"/>
      <c r="B226" s="30"/>
      <c r="C226" s="30"/>
      <c r="D226" s="31"/>
      <c r="E226" s="25"/>
      <c r="F226" s="25"/>
      <c r="G226" s="25"/>
      <c r="H226" s="25"/>
      <c r="I226" s="25"/>
      <c r="J226" s="25"/>
      <c r="K226" s="25"/>
      <c r="L226" s="25"/>
      <c r="M226" s="25"/>
      <c r="N226" s="24"/>
      <c r="O226" s="25"/>
      <c r="P226" s="25"/>
      <c r="Q226" s="25"/>
    </row>
    <row r="227" spans="1:17" x14ac:dyDescent="0.25">
      <c r="A227" s="5"/>
      <c r="B227" s="15" t="s">
        <v>242</v>
      </c>
      <c r="C227" s="15" t="s">
        <v>243</v>
      </c>
      <c r="D227" s="16"/>
      <c r="E227" s="17"/>
      <c r="F227" s="17"/>
      <c r="G227" s="17"/>
      <c r="H227" s="17"/>
      <c r="I227" s="17"/>
      <c r="J227" s="17"/>
      <c r="K227" s="17"/>
      <c r="L227" s="17"/>
      <c r="M227" s="17"/>
      <c r="N227" s="24"/>
      <c r="O227" s="17"/>
      <c r="P227" s="17"/>
      <c r="Q227" s="17"/>
    </row>
    <row r="228" spans="1:17" x14ac:dyDescent="0.25">
      <c r="A228" s="5"/>
      <c r="B228" s="30" t="s">
        <v>244</v>
      </c>
      <c r="C228" s="30" t="s">
        <v>245</v>
      </c>
      <c r="D228" s="30" t="s">
        <v>19</v>
      </c>
      <c r="E228" s="25">
        <v>34.740307187035711</v>
      </c>
      <c r="F228" s="25">
        <v>36.191043303168101</v>
      </c>
      <c r="G228" s="25">
        <v>40.396062999999998</v>
      </c>
      <c r="H228" s="25">
        <v>44.373645000000003</v>
      </c>
      <c r="I228" s="25">
        <v>43.696694051091214</v>
      </c>
      <c r="J228" s="25">
        <v>45.000742000000002</v>
      </c>
      <c r="K228" s="25">
        <v>68.96381633</v>
      </c>
      <c r="L228" s="25">
        <v>53.281672</v>
      </c>
      <c r="M228" s="25">
        <v>53.052216000000001</v>
      </c>
      <c r="N228" s="24"/>
      <c r="O228" s="25">
        <v>155.70105849020382</v>
      </c>
      <c r="P228" s="25">
        <v>210.94292438109125</v>
      </c>
      <c r="Q228" s="25">
        <v>53.052216000000001</v>
      </c>
    </row>
    <row r="229" spans="1:17" x14ac:dyDescent="0.25">
      <c r="A229" s="5"/>
      <c r="B229" s="27" t="s">
        <v>163</v>
      </c>
      <c r="C229" s="27" t="s">
        <v>246</v>
      </c>
      <c r="D229" s="28" t="s">
        <v>165</v>
      </c>
      <c r="E229" s="26">
        <v>366.91800000000001</v>
      </c>
      <c r="F229" s="26">
        <v>532.04200000000003</v>
      </c>
      <c r="G229" s="26">
        <v>682.69100000000003</v>
      </c>
      <c r="H229" s="26">
        <v>838.51800000000003</v>
      </c>
      <c r="I229" s="26">
        <v>915.08699999999999</v>
      </c>
      <c r="J229" s="26">
        <v>1050.796</v>
      </c>
      <c r="K229" s="26">
        <v>1129.432</v>
      </c>
      <c r="L229" s="26">
        <v>1270.8889999999999</v>
      </c>
      <c r="M229" s="26">
        <v>1337.4960000000001</v>
      </c>
      <c r="N229" s="24"/>
      <c r="O229" s="26">
        <v>838.51800000000003</v>
      </c>
      <c r="P229" s="26">
        <v>1270.8889999999999</v>
      </c>
      <c r="Q229" s="26">
        <v>1337.4960000000001</v>
      </c>
    </row>
    <row r="230" spans="1:17" x14ac:dyDescent="0.25">
      <c r="A230" s="5"/>
      <c r="B230" s="35" t="s">
        <v>247</v>
      </c>
      <c r="C230" s="35" t="s">
        <v>248</v>
      </c>
      <c r="D230" s="145" t="s">
        <v>165</v>
      </c>
      <c r="E230" s="37">
        <v>148.30000000000001</v>
      </c>
      <c r="F230" s="37">
        <v>222.8</v>
      </c>
      <c r="G230" s="37">
        <v>242.2</v>
      </c>
      <c r="H230" s="37">
        <v>251.07400000000001</v>
      </c>
      <c r="I230" s="37">
        <v>194.82800000000003</v>
      </c>
      <c r="J230" s="37">
        <v>272.93599999999998</v>
      </c>
      <c r="K230" s="37">
        <v>301.87799999999999</v>
      </c>
      <c r="L230" s="37">
        <v>325.488</v>
      </c>
      <c r="M230" s="37">
        <v>275.51900000000001</v>
      </c>
      <c r="N230" s="24"/>
      <c r="O230" s="37">
        <v>864.37400000000002</v>
      </c>
      <c r="P230" s="37">
        <v>1095.1300000000001</v>
      </c>
      <c r="Q230" s="37">
        <v>275.51900000000001</v>
      </c>
    </row>
    <row r="231" spans="1:17" x14ac:dyDescent="0.25">
      <c r="A231" s="5"/>
      <c r="B231" s="30"/>
      <c r="C231" s="30"/>
      <c r="D231" s="31"/>
      <c r="E231" s="25"/>
      <c r="F231" s="25"/>
      <c r="G231" s="25"/>
      <c r="N231" s="24"/>
    </row>
    <row r="232" spans="1:17" x14ac:dyDescent="0.25">
      <c r="A232" s="5"/>
      <c r="B232" s="30"/>
      <c r="C232" s="30"/>
      <c r="D232" s="31"/>
      <c r="E232" s="25"/>
      <c r="F232" s="25"/>
      <c r="G232" s="25"/>
      <c r="H232" s="25"/>
      <c r="I232" s="25"/>
      <c r="J232" s="25"/>
      <c r="K232" s="25"/>
      <c r="L232" s="25"/>
      <c r="M232" s="25"/>
      <c r="N232" s="24"/>
      <c r="O232" s="25"/>
      <c r="P232" s="25"/>
      <c r="Q232" s="25"/>
    </row>
    <row r="233" spans="1:17" x14ac:dyDescent="0.25">
      <c r="B233" s="80" t="s">
        <v>249</v>
      </c>
      <c r="N233" s="64"/>
    </row>
    <row r="234" spans="1:17" x14ac:dyDescent="0.25">
      <c r="B234" s="223" t="s">
        <v>250</v>
      </c>
      <c r="C234" s="224"/>
      <c r="D234" s="224"/>
      <c r="E234" s="224"/>
      <c r="F234" s="224"/>
      <c r="G234" s="224"/>
      <c r="H234" s="224"/>
      <c r="I234" s="224"/>
      <c r="J234" s="224"/>
      <c r="K234" s="224"/>
      <c r="L234" s="224"/>
      <c r="M234" s="224"/>
      <c r="N234" s="224"/>
      <c r="O234" s="224"/>
      <c r="P234" s="225"/>
      <c r="Q234" s="160"/>
    </row>
    <row r="235" spans="1:17" x14ac:dyDescent="0.25">
      <c r="B235" s="226"/>
      <c r="C235" s="227"/>
      <c r="D235" s="227"/>
      <c r="E235" s="227"/>
      <c r="F235" s="227"/>
      <c r="G235" s="227"/>
      <c r="H235" s="227"/>
      <c r="I235" s="227"/>
      <c r="J235" s="227"/>
      <c r="K235" s="227"/>
      <c r="L235" s="227"/>
      <c r="M235" s="227"/>
      <c r="N235" s="227"/>
      <c r="O235" s="227"/>
      <c r="P235" s="228"/>
      <c r="Q235" s="160"/>
    </row>
    <row r="236" spans="1:17" x14ac:dyDescent="0.25">
      <c r="B236" s="226"/>
      <c r="C236" s="227"/>
      <c r="D236" s="227"/>
      <c r="E236" s="227"/>
      <c r="F236" s="227"/>
      <c r="G236" s="227"/>
      <c r="H236" s="227"/>
      <c r="I236" s="227"/>
      <c r="J236" s="227"/>
      <c r="K236" s="227"/>
      <c r="L236" s="227"/>
      <c r="M236" s="227"/>
      <c r="N236" s="227"/>
      <c r="O236" s="227"/>
      <c r="P236" s="228"/>
      <c r="Q236" s="160"/>
    </row>
    <row r="237" spans="1:17" x14ac:dyDescent="0.25">
      <c r="B237" s="226"/>
      <c r="C237" s="227"/>
      <c r="D237" s="227"/>
      <c r="E237" s="227"/>
      <c r="F237" s="227"/>
      <c r="G237" s="227"/>
      <c r="H237" s="227"/>
      <c r="I237" s="227"/>
      <c r="J237" s="227"/>
      <c r="K237" s="227"/>
      <c r="L237" s="227"/>
      <c r="M237" s="227"/>
      <c r="N237" s="227"/>
      <c r="O237" s="227"/>
      <c r="P237" s="228"/>
      <c r="Q237" s="160"/>
    </row>
    <row r="238" spans="1:17" x14ac:dyDescent="0.25">
      <c r="B238" s="226"/>
      <c r="C238" s="227"/>
      <c r="D238" s="227"/>
      <c r="E238" s="227"/>
      <c r="F238" s="227"/>
      <c r="G238" s="227"/>
      <c r="H238" s="227"/>
      <c r="I238" s="227"/>
      <c r="J238" s="227"/>
      <c r="K238" s="227"/>
      <c r="L238" s="227"/>
      <c r="M238" s="227"/>
      <c r="N238" s="227"/>
      <c r="O238" s="227"/>
      <c r="P238" s="228"/>
      <c r="Q238" s="160"/>
    </row>
    <row r="239" spans="1:17" x14ac:dyDescent="0.25">
      <c r="B239" s="226"/>
      <c r="C239" s="227"/>
      <c r="D239" s="227"/>
      <c r="E239" s="227"/>
      <c r="F239" s="227"/>
      <c r="G239" s="227"/>
      <c r="H239" s="227"/>
      <c r="I239" s="227"/>
      <c r="J239" s="227"/>
      <c r="K239" s="227"/>
      <c r="L239" s="227"/>
      <c r="M239" s="227"/>
      <c r="N239" s="227"/>
      <c r="O239" s="227"/>
      <c r="P239" s="228"/>
      <c r="Q239" s="160"/>
    </row>
    <row r="240" spans="1:17" x14ac:dyDescent="0.25">
      <c r="B240" s="226"/>
      <c r="C240" s="227"/>
      <c r="D240" s="227"/>
      <c r="E240" s="227"/>
      <c r="F240" s="227"/>
      <c r="G240" s="227"/>
      <c r="H240" s="227"/>
      <c r="I240" s="227"/>
      <c r="J240" s="227"/>
      <c r="K240" s="227"/>
      <c r="L240" s="227"/>
      <c r="M240" s="227"/>
      <c r="N240" s="227"/>
      <c r="O240" s="227"/>
      <c r="P240" s="228"/>
      <c r="Q240" s="160"/>
    </row>
    <row r="241" spans="2:17" x14ac:dyDescent="0.25">
      <c r="B241" s="229"/>
      <c r="C241" s="230"/>
      <c r="D241" s="230"/>
      <c r="E241" s="230"/>
      <c r="F241" s="230"/>
      <c r="G241" s="230"/>
      <c r="H241" s="230"/>
      <c r="I241" s="230"/>
      <c r="J241" s="230"/>
      <c r="K241" s="230"/>
      <c r="L241" s="230"/>
      <c r="M241" s="230"/>
      <c r="N241" s="230"/>
      <c r="O241" s="230"/>
      <c r="P241" s="231"/>
      <c r="Q241" s="160"/>
    </row>
  </sheetData>
  <mergeCells count="1">
    <mergeCell ref="B234:P241"/>
  </mergeCells>
  <phoneticPr fontId="3" type="noConversion"/>
  <pageMargins left="0.511811024" right="0.511811024" top="0.78740157499999996" bottom="0.78740157499999996" header="0.31496062000000002" footer="0.3149606200000000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8CEDD-8068-4895-9056-5F4D0F69E285}">
  <dimension ref="A1:XBW47"/>
  <sheetViews>
    <sheetView showGridLines="0" showRowColHeaders="0" zoomScale="90" zoomScaleNormal="90" workbookViewId="0">
      <pane xSplit="2" ySplit="1" topLeftCell="C2" activePane="bottomRight" state="frozen"/>
      <selection activeCell="J7" sqref="J7"/>
      <selection pane="topRight" activeCell="J7" sqref="J7"/>
      <selection pane="bottomLeft" activeCell="J7" sqref="J7"/>
      <selection pane="bottomRight" activeCell="A4" sqref="A4"/>
    </sheetView>
  </sheetViews>
  <sheetFormatPr defaultColWidth="8.88671875" defaultRowHeight="13.8" x14ac:dyDescent="0.25"/>
  <cols>
    <col min="1" max="1" width="3.5546875" style="2" customWidth="1"/>
    <col min="2" max="3" width="49.33203125" style="2" customWidth="1"/>
    <col min="4" max="4" width="10.6640625" style="95" bestFit="1" customWidth="1"/>
    <col min="5" max="13" width="9.77734375" style="2" customWidth="1"/>
    <col min="14" max="14" width="1.88671875" style="2" customWidth="1"/>
    <col min="15" max="17" width="9.77734375" style="2" customWidth="1"/>
    <col min="18" max="16384" width="8.88671875" style="2"/>
  </cols>
  <sheetData>
    <row r="1" spans="1:16299" s="1" customFormat="1" ht="50.4" customHeight="1" x14ac:dyDescent="0.25"/>
    <row r="2" spans="1:16299" ht="21.75" customHeight="1" x14ac:dyDescent="0.25"/>
    <row r="3" spans="1:16299" ht="21" customHeight="1" x14ac:dyDescent="0.25">
      <c r="B3" s="6" t="s">
        <v>426</v>
      </c>
      <c r="C3" s="96" t="s">
        <v>427</v>
      </c>
      <c r="D3" s="97" t="s">
        <v>1</v>
      </c>
      <c r="E3" s="98" t="s">
        <v>6</v>
      </c>
      <c r="F3" s="98" t="s">
        <v>7</v>
      </c>
      <c r="G3" s="98" t="s">
        <v>8</v>
      </c>
      <c r="H3" s="98" t="s">
        <v>9</v>
      </c>
      <c r="I3" s="98" t="s">
        <v>10</v>
      </c>
      <c r="J3" s="98" t="s">
        <v>11</v>
      </c>
      <c r="K3" s="98" t="s">
        <v>12</v>
      </c>
      <c r="L3" s="98" t="s">
        <v>13</v>
      </c>
      <c r="M3" s="98" t="s">
        <v>358</v>
      </c>
      <c r="O3" s="99" t="s">
        <v>14</v>
      </c>
      <c r="P3" s="99" t="s">
        <v>15</v>
      </c>
      <c r="Q3" s="100" t="s">
        <v>369</v>
      </c>
    </row>
    <row r="4" spans="1:16299" ht="21.75" customHeight="1" x14ac:dyDescent="0.25">
      <c r="B4" s="11" t="s">
        <v>378</v>
      </c>
      <c r="C4" s="11" t="s">
        <v>383</v>
      </c>
      <c r="D4" s="11"/>
      <c r="E4" s="11"/>
      <c r="F4" s="11"/>
      <c r="G4" s="11"/>
      <c r="H4" s="11"/>
      <c r="I4" s="11"/>
      <c r="J4" s="11"/>
      <c r="K4" s="11"/>
      <c r="L4" s="11"/>
      <c r="M4" s="11"/>
      <c r="N4" s="11"/>
      <c r="O4" s="11"/>
      <c r="P4" s="11"/>
      <c r="Q4" s="11"/>
      <c r="R4" s="11"/>
    </row>
    <row r="5" spans="1:16299" s="102" customFormat="1" ht="20.25" customHeight="1" x14ac:dyDescent="0.25">
      <c r="A5" s="2"/>
      <c r="B5" s="15" t="s">
        <v>379</v>
      </c>
      <c r="C5" s="15" t="s">
        <v>380</v>
      </c>
      <c r="D5" s="101"/>
      <c r="E5" s="101"/>
      <c r="F5" s="101"/>
      <c r="G5" s="101"/>
      <c r="H5" s="101"/>
      <c r="I5" s="101"/>
      <c r="J5" s="101"/>
      <c r="K5" s="101"/>
      <c r="L5" s="101"/>
      <c r="M5" s="101"/>
      <c r="N5" s="2"/>
      <c r="O5" s="101"/>
      <c r="P5" s="101"/>
      <c r="Q5" s="101"/>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row>
    <row r="6" spans="1:16299" x14ac:dyDescent="0.25">
      <c r="B6" s="103" t="s">
        <v>17</v>
      </c>
      <c r="C6" s="65" t="s">
        <v>121</v>
      </c>
      <c r="D6" s="104" t="s">
        <v>19</v>
      </c>
      <c r="E6" s="67">
        <v>55.209476769856614</v>
      </c>
      <c r="F6" s="67">
        <v>77.629118922755538</v>
      </c>
      <c r="G6" s="67">
        <v>73.749606737399517</v>
      </c>
      <c r="H6" s="67">
        <v>83.016367651437079</v>
      </c>
      <c r="I6" s="67">
        <v>124.81712440238641</v>
      </c>
      <c r="J6" s="67">
        <v>160.15857550010415</v>
      </c>
      <c r="K6" s="67">
        <v>150.92567342754467</v>
      </c>
      <c r="L6" s="67">
        <v>157.33931016125979</v>
      </c>
      <c r="M6" s="67">
        <v>165.37413040999999</v>
      </c>
      <c r="O6" s="67">
        <v>289.60457008144874</v>
      </c>
      <c r="P6" s="67">
        <v>593.24068349129493</v>
      </c>
      <c r="Q6" s="67">
        <v>165.37413040999999</v>
      </c>
    </row>
    <row r="7" spans="1:16299" x14ac:dyDescent="0.25">
      <c r="B7" s="30" t="s">
        <v>362</v>
      </c>
      <c r="C7" s="105" t="str">
        <f t="shared" ref="C7:C47" si="0">B7</f>
        <v>Deduções e Imposto sobre faturamento</v>
      </c>
      <c r="D7" s="106" t="s">
        <v>19</v>
      </c>
      <c r="E7" s="25">
        <v>-4.1662271570187537</v>
      </c>
      <c r="F7" s="25">
        <v>-5.5401434293759975</v>
      </c>
      <c r="G7" s="25">
        <v>-4.1015237539849796</v>
      </c>
      <c r="H7" s="25">
        <v>-5.1703165523926522</v>
      </c>
      <c r="I7" s="25">
        <v>-8.2054877079185626</v>
      </c>
      <c r="J7" s="25">
        <v>-10.14275285207464</v>
      </c>
      <c r="K7" s="25">
        <v>-10.781257439677429</v>
      </c>
      <c r="L7" s="25">
        <v>-9.8307219930343059</v>
      </c>
      <c r="M7" s="25">
        <v>-15.786145949999996</v>
      </c>
      <c r="O7" s="25">
        <v>-18.978210892772381</v>
      </c>
      <c r="P7" s="25">
        <v>-38.960219992704936</v>
      </c>
      <c r="Q7" s="25">
        <v>-15.786145949999996</v>
      </c>
    </row>
    <row r="8" spans="1:16299" x14ac:dyDescent="0.25">
      <c r="B8" s="103" t="s">
        <v>377</v>
      </c>
      <c r="C8" s="65" t="str">
        <f t="shared" si="0"/>
        <v xml:space="preserve">Receita líquida </v>
      </c>
      <c r="D8" s="104" t="s">
        <v>19</v>
      </c>
      <c r="E8" s="67">
        <v>51.043249612837862</v>
      </c>
      <c r="F8" s="67">
        <v>72.088975493379536</v>
      </c>
      <c r="G8" s="67">
        <v>69.64808298341454</v>
      </c>
      <c r="H8" s="67">
        <v>77.846051099044431</v>
      </c>
      <c r="I8" s="67">
        <v>116.61163669446785</v>
      </c>
      <c r="J8" s="67">
        <v>150.01582264802951</v>
      </c>
      <c r="K8" s="67">
        <v>140.14441598786723</v>
      </c>
      <c r="L8" s="67">
        <v>147.50858816822549</v>
      </c>
      <c r="M8" s="67">
        <v>149.58798446</v>
      </c>
      <c r="O8" s="67">
        <v>270.62635918867636</v>
      </c>
      <c r="P8" s="67">
        <v>554.28046349859005</v>
      </c>
      <c r="Q8" s="67">
        <v>149.58798446</v>
      </c>
    </row>
    <row r="9" spans="1:16299" x14ac:dyDescent="0.25">
      <c r="B9" s="30" t="s">
        <v>24</v>
      </c>
      <c r="C9" s="105" t="str">
        <f t="shared" si="0"/>
        <v>Comissões</v>
      </c>
      <c r="D9" s="106" t="s">
        <v>19</v>
      </c>
      <c r="E9" s="25">
        <v>-25.10748233</v>
      </c>
      <c r="F9" s="25">
        <v>-40.139156559999989</v>
      </c>
      <c r="G9" s="25">
        <v>-38.904263209999968</v>
      </c>
      <c r="H9" s="25">
        <v>-36.353362439999998</v>
      </c>
      <c r="I9" s="25">
        <v>-38.135898559999973</v>
      </c>
      <c r="J9" s="25">
        <v>-47.235953139999907</v>
      </c>
      <c r="K9" s="25">
        <v>-46.953895170000074</v>
      </c>
      <c r="L9" s="25">
        <v>-44.094835039999992</v>
      </c>
      <c r="M9" s="25">
        <v>-46.136129709999871</v>
      </c>
      <c r="O9" s="25">
        <v>-140.50426453999995</v>
      </c>
      <c r="P9" s="25">
        <v>-176.42058190999995</v>
      </c>
      <c r="Q9" s="25">
        <v>-46.136129709999871</v>
      </c>
    </row>
    <row r="10" spans="1:16299" x14ac:dyDescent="0.25">
      <c r="B10" s="103" t="s">
        <v>363</v>
      </c>
      <c r="C10" s="65" t="str">
        <f t="shared" si="0"/>
        <v>Receita líquida ex Comissões</v>
      </c>
      <c r="D10" s="104" t="s">
        <v>19</v>
      </c>
      <c r="E10" s="67">
        <v>25.935767282837865</v>
      </c>
      <c r="F10" s="67">
        <v>31.949818933379547</v>
      </c>
      <c r="G10" s="67">
        <v>30.743819773414572</v>
      </c>
      <c r="H10" s="67">
        <v>41.492688659044433</v>
      </c>
      <c r="I10" s="67">
        <v>78.475738134467875</v>
      </c>
      <c r="J10" s="67">
        <v>102.77986950802961</v>
      </c>
      <c r="K10" s="67">
        <v>93.190520817867181</v>
      </c>
      <c r="L10" s="67">
        <v>103.41375312822549</v>
      </c>
      <c r="M10" s="67">
        <v>103.45185475000012</v>
      </c>
      <c r="O10" s="67">
        <v>130.12209464867641</v>
      </c>
      <c r="P10" s="67">
        <v>377.85988158859016</v>
      </c>
      <c r="Q10" s="67">
        <v>103.45185475000012</v>
      </c>
    </row>
    <row r="11" spans="1:16299" x14ac:dyDescent="0.25">
      <c r="B11" s="30" t="s">
        <v>364</v>
      </c>
      <c r="C11" s="105" t="str">
        <f t="shared" si="0"/>
        <v>(-) COGS</v>
      </c>
      <c r="D11" s="106" t="s">
        <v>19</v>
      </c>
      <c r="E11" s="25">
        <v>-15.389755349999996</v>
      </c>
      <c r="F11" s="25">
        <v>-11.744999120000012</v>
      </c>
      <c r="G11" s="25">
        <v>-13.982266490000001</v>
      </c>
      <c r="H11" s="25">
        <v>-15.452859030000003</v>
      </c>
      <c r="I11" s="25">
        <v>-23.278058154720007</v>
      </c>
      <c r="J11" s="25">
        <v>-24.380021832080001</v>
      </c>
      <c r="K11" s="25">
        <v>-22.700439112079998</v>
      </c>
      <c r="L11" s="25">
        <v>-28.869996559999997</v>
      </c>
      <c r="M11" s="25">
        <v>-27.753656659999997</v>
      </c>
      <c r="O11" s="25">
        <v>-56.569879990000004</v>
      </c>
      <c r="P11" s="25">
        <v>-99.228515658880013</v>
      </c>
      <c r="Q11" s="25">
        <v>-27.753656659999997</v>
      </c>
    </row>
    <row r="12" spans="1:16299" x14ac:dyDescent="0.25">
      <c r="B12" s="103" t="s">
        <v>41</v>
      </c>
      <c r="C12" s="65" t="str">
        <f t="shared" si="0"/>
        <v>Lucro Bruto</v>
      </c>
      <c r="D12" s="104" t="s">
        <v>19</v>
      </c>
      <c r="E12" s="67">
        <v>10.546011932837867</v>
      </c>
      <c r="F12" s="67">
        <v>20.204819813379533</v>
      </c>
      <c r="G12" s="67">
        <v>16.761553283414571</v>
      </c>
      <c r="H12" s="67">
        <v>26.039829629044426</v>
      </c>
      <c r="I12" s="67">
        <v>55.197679979747875</v>
      </c>
      <c r="J12" s="67">
        <v>78.399847675949616</v>
      </c>
      <c r="K12" s="67">
        <v>70.490081705787176</v>
      </c>
      <c r="L12" s="67">
        <v>74.54375656822549</v>
      </c>
      <c r="M12" s="67">
        <v>75.698198090000133</v>
      </c>
      <c r="O12" s="67">
        <v>73.552214658676405</v>
      </c>
      <c r="P12" s="67">
        <v>278.63136592971017</v>
      </c>
      <c r="Q12" s="67">
        <v>75.698198090000133</v>
      </c>
    </row>
    <row r="13" spans="1:16299" s="23" customFormat="1" x14ac:dyDescent="0.25">
      <c r="B13" s="20" t="s">
        <v>365</v>
      </c>
      <c r="C13" s="107" t="str">
        <f t="shared" si="0"/>
        <v>Despesas administrativas e comerciais</v>
      </c>
      <c r="D13" s="108" t="s">
        <v>19</v>
      </c>
      <c r="E13" s="22">
        <v>-7.1987953999999981</v>
      </c>
      <c r="F13" s="22">
        <v>-6.1759885800000038</v>
      </c>
      <c r="G13" s="22">
        <v>-5.1350193899999992</v>
      </c>
      <c r="H13" s="22">
        <v>-5.5594058000000004</v>
      </c>
      <c r="I13" s="22">
        <v>-10.27849442244</v>
      </c>
      <c r="J13" s="22">
        <v>-10.72413397</v>
      </c>
      <c r="K13" s="22">
        <v>-13.410424680000006</v>
      </c>
      <c r="L13" s="22">
        <v>-16.502139930000009</v>
      </c>
      <c r="M13" s="22">
        <v>-14.358194109999999</v>
      </c>
      <c r="O13" s="22">
        <v>-24.069209170000001</v>
      </c>
      <c r="P13" s="22">
        <v>-50.91519300244002</v>
      </c>
      <c r="Q13" s="22">
        <v>-14.358194109999999</v>
      </c>
    </row>
    <row r="14" spans="1:16299" s="111" customFormat="1" ht="14.4" x14ac:dyDescent="0.3">
      <c r="A14" s="2"/>
      <c r="B14" s="27" t="s">
        <v>366</v>
      </c>
      <c r="C14" s="109" t="str">
        <f t="shared" si="0"/>
        <v>Outras receitas (despesas) operacionais</v>
      </c>
      <c r="D14" s="110" t="s">
        <v>19</v>
      </c>
      <c r="E14" s="26">
        <v>0</v>
      </c>
      <c r="F14" s="26">
        <v>0</v>
      </c>
      <c r="G14" s="26">
        <v>0</v>
      </c>
      <c r="H14" s="26">
        <v>0</v>
      </c>
      <c r="I14" s="26">
        <v>0</v>
      </c>
      <c r="J14" s="26">
        <v>0</v>
      </c>
      <c r="K14" s="26">
        <v>0</v>
      </c>
      <c r="L14" s="26">
        <v>0</v>
      </c>
      <c r="M14" s="26">
        <v>0</v>
      </c>
      <c r="O14" s="26">
        <v>0</v>
      </c>
      <c r="P14" s="26">
        <v>0</v>
      </c>
      <c r="Q14" s="26">
        <v>0</v>
      </c>
      <c r="T14" s="2"/>
      <c r="U14" s="2"/>
    </row>
    <row r="15" spans="1:16299" s="112" customFormat="1" ht="14.4" x14ac:dyDescent="0.3">
      <c r="A15" s="23"/>
      <c r="B15" s="20" t="s">
        <v>368</v>
      </c>
      <c r="C15" s="107" t="str">
        <f t="shared" si="0"/>
        <v>Participação nos lucros de controladas</v>
      </c>
      <c r="D15" s="108" t="s">
        <v>19</v>
      </c>
      <c r="E15" s="22">
        <v>5.5423598600000004</v>
      </c>
      <c r="F15" s="22">
        <v>5.9437786399999997</v>
      </c>
      <c r="G15" s="22">
        <v>6.4071817500000003</v>
      </c>
      <c r="H15" s="22">
        <v>7.669543</v>
      </c>
      <c r="I15" s="22">
        <v>3.9524324100000001</v>
      </c>
      <c r="J15" s="22">
        <v>7.3608344299999997</v>
      </c>
      <c r="K15" s="22">
        <v>7.8987105300000007</v>
      </c>
      <c r="L15" s="22">
        <v>5.1396769299999994</v>
      </c>
      <c r="M15" s="22">
        <v>5.1222507200000003</v>
      </c>
      <c r="O15" s="22">
        <v>25.562863249999999</v>
      </c>
      <c r="P15" s="22">
        <v>24.3516543</v>
      </c>
      <c r="Q15" s="22">
        <v>5.1222507200000003</v>
      </c>
      <c r="T15" s="23"/>
      <c r="U15" s="23"/>
    </row>
    <row r="16" spans="1:16299" s="111" customFormat="1" ht="14.4" x14ac:dyDescent="0.3">
      <c r="A16" s="2"/>
      <c r="B16" s="103" t="s">
        <v>238</v>
      </c>
      <c r="C16" s="65" t="str">
        <f t="shared" si="0"/>
        <v>EBITDA</v>
      </c>
      <c r="D16" s="104" t="s">
        <v>19</v>
      </c>
      <c r="E16" s="67">
        <v>8.8895763928378688</v>
      </c>
      <c r="F16" s="67">
        <v>19.972609873379525</v>
      </c>
      <c r="G16" s="67">
        <v>18.03371564341457</v>
      </c>
      <c r="H16" s="67">
        <v>28.149966829044427</v>
      </c>
      <c r="I16" s="67">
        <v>48.87161796730787</v>
      </c>
      <c r="J16" s="67">
        <v>75.036548135949602</v>
      </c>
      <c r="K16" s="67">
        <v>64.978367555787159</v>
      </c>
      <c r="L16" s="67">
        <v>63.181293568225477</v>
      </c>
      <c r="M16" s="67">
        <v>66.46225470000013</v>
      </c>
      <c r="N16" s="113"/>
      <c r="O16" s="67">
        <v>75.04586873867639</v>
      </c>
      <c r="P16" s="67">
        <v>252.0678272272701</v>
      </c>
      <c r="Q16" s="67">
        <v>66.46225470000013</v>
      </c>
      <c r="T16" s="2"/>
      <c r="U16" s="2"/>
    </row>
    <row r="17" spans="2:21" s="23" customFormat="1" ht="14.4" x14ac:dyDescent="0.3">
      <c r="B17" s="114" t="s">
        <v>367</v>
      </c>
      <c r="C17" s="114" t="str">
        <f t="shared" si="0"/>
        <v>Margem Ebitda ex Comissões</v>
      </c>
      <c r="D17" s="115" t="s">
        <v>45</v>
      </c>
      <c r="E17" s="116">
        <v>0.34275355326465518</v>
      </c>
      <c r="F17" s="116">
        <v>0.62512435250495768</v>
      </c>
      <c r="G17" s="116">
        <v>0.58658018998046091</v>
      </c>
      <c r="H17" s="116">
        <v>0.67843197774816633</v>
      </c>
      <c r="I17" s="116">
        <v>0.62276085742024545</v>
      </c>
      <c r="J17" s="116">
        <v>0.73007047484222987</v>
      </c>
      <c r="K17" s="116">
        <v>0.69726370220402312</v>
      </c>
      <c r="L17" s="116">
        <v>0.61095639271389068</v>
      </c>
      <c r="M17" s="116">
        <v>0.64244623608355411</v>
      </c>
      <c r="N17" s="2"/>
      <c r="O17" s="116">
        <v>0.80280273686022374</v>
      </c>
      <c r="P17" s="116">
        <v>0.77623562245540367</v>
      </c>
      <c r="Q17" s="116">
        <v>0.64244623608355411</v>
      </c>
      <c r="R17" s="111"/>
      <c r="S17" s="111"/>
    </row>
    <row r="18" spans="2:21" s="23" customFormat="1" ht="14.4" x14ac:dyDescent="0.3">
      <c r="B18" s="117"/>
      <c r="C18" s="117"/>
      <c r="D18" s="118"/>
      <c r="E18" s="119"/>
      <c r="F18" s="119"/>
      <c r="G18" s="119"/>
      <c r="H18" s="119"/>
      <c r="I18" s="119"/>
      <c r="J18" s="119"/>
      <c r="K18" s="119"/>
      <c r="L18" s="119"/>
      <c r="M18" s="119"/>
      <c r="O18" s="120"/>
      <c r="P18" s="120"/>
      <c r="Q18" s="120"/>
      <c r="R18" s="111"/>
      <c r="S18" s="111"/>
      <c r="T18" s="2"/>
      <c r="U18" s="2"/>
    </row>
    <row r="19" spans="2:21" ht="24" customHeight="1" x14ac:dyDescent="0.25">
      <c r="B19" s="11" t="s">
        <v>381</v>
      </c>
      <c r="C19" s="11" t="s">
        <v>382</v>
      </c>
      <c r="D19" s="11"/>
      <c r="E19" s="11"/>
      <c r="F19" s="11"/>
      <c r="G19" s="11"/>
      <c r="H19" s="11"/>
      <c r="I19" s="11"/>
      <c r="J19" s="11"/>
      <c r="K19" s="11"/>
      <c r="L19" s="11"/>
      <c r="M19" s="11"/>
      <c r="N19" s="11"/>
      <c r="O19" s="11"/>
      <c r="P19" s="11"/>
      <c r="Q19" s="11"/>
    </row>
    <row r="20" spans="2:21" ht="20.25" customHeight="1" x14ac:dyDescent="0.25">
      <c r="B20" s="15" t="s">
        <v>379</v>
      </c>
      <c r="C20" s="15" t="s">
        <v>380</v>
      </c>
      <c r="D20" s="101"/>
      <c r="E20" s="101"/>
      <c r="F20" s="101"/>
      <c r="G20" s="101"/>
      <c r="H20" s="101"/>
      <c r="I20" s="101"/>
      <c r="J20" s="101"/>
      <c r="K20" s="101"/>
      <c r="L20" s="101"/>
      <c r="M20" s="101"/>
      <c r="O20" s="101"/>
      <c r="P20" s="101"/>
      <c r="Q20" s="101"/>
    </row>
    <row r="21" spans="2:21" x14ac:dyDescent="0.25">
      <c r="B21" s="103" t="s">
        <v>17</v>
      </c>
      <c r="C21" s="65" t="s">
        <v>121</v>
      </c>
      <c r="D21" s="104" t="s">
        <v>19</v>
      </c>
      <c r="E21" s="67">
        <v>14.96546510830953</v>
      </c>
      <c r="F21" s="67">
        <v>13.859132804117305</v>
      </c>
      <c r="G21" s="67">
        <v>14.453120939099318</v>
      </c>
      <c r="H21" s="67">
        <v>15.396868479453801</v>
      </c>
      <c r="I21" s="67">
        <v>15.142798974293346</v>
      </c>
      <c r="J21" s="67">
        <v>16.095831055035639</v>
      </c>
      <c r="K21" s="67">
        <v>14.337262907729079</v>
      </c>
      <c r="L21" s="67">
        <v>24.080842431933981</v>
      </c>
      <c r="M21" s="67">
        <v>160.4131022836338</v>
      </c>
      <c r="O21" s="67">
        <v>58.674587330979953</v>
      </c>
      <c r="P21" s="67">
        <v>69.656735368992045</v>
      </c>
      <c r="Q21" s="67">
        <v>160.4131022836338</v>
      </c>
    </row>
    <row r="22" spans="2:21" x14ac:dyDescent="0.25">
      <c r="B22" s="30" t="s">
        <v>362</v>
      </c>
      <c r="C22" s="105" t="str">
        <f t="shared" ref="C22:C32" si="1">B22</f>
        <v>Deduções e Imposto sobre faturamento</v>
      </c>
      <c r="D22" s="106" t="s">
        <v>19</v>
      </c>
      <c r="E22" s="25">
        <v>-0.85633359010616916</v>
      </c>
      <c r="F22" s="25">
        <v>-0.80748124366180896</v>
      </c>
      <c r="G22" s="25">
        <v>-0.85299739163282451</v>
      </c>
      <c r="H22" s="25">
        <v>-0.9603702998651531</v>
      </c>
      <c r="I22" s="25">
        <v>-0.9463788270962209</v>
      </c>
      <c r="J22" s="25">
        <v>-1.0002607591081072</v>
      </c>
      <c r="K22" s="25">
        <v>-0.90005727999999996</v>
      </c>
      <c r="L22" s="25">
        <v>-1.2629018539526231</v>
      </c>
      <c r="M22" s="25">
        <v>-17.565667144089698</v>
      </c>
      <c r="O22" s="25">
        <v>-3.4771825252659561</v>
      </c>
      <c r="P22" s="25">
        <v>-4.109598720156951</v>
      </c>
      <c r="Q22" s="25">
        <v>-17.565667144089698</v>
      </c>
    </row>
    <row r="23" spans="2:21" x14ac:dyDescent="0.25">
      <c r="B23" s="103" t="s">
        <v>377</v>
      </c>
      <c r="C23" s="65" t="str">
        <f t="shared" si="1"/>
        <v xml:space="preserve">Receita líquida </v>
      </c>
      <c r="D23" s="104" t="s">
        <v>19</v>
      </c>
      <c r="E23" s="67">
        <v>14.109131518203361</v>
      </c>
      <c r="F23" s="67">
        <v>13.051651560455497</v>
      </c>
      <c r="G23" s="67">
        <v>13.600123547466493</v>
      </c>
      <c r="H23" s="67">
        <v>14.436498179588648</v>
      </c>
      <c r="I23" s="67">
        <v>14.196420147197125</v>
      </c>
      <c r="J23" s="67">
        <v>15.095570295927532</v>
      </c>
      <c r="K23" s="67">
        <v>13.437205627729078</v>
      </c>
      <c r="L23" s="67">
        <v>22.817940577981357</v>
      </c>
      <c r="M23" s="67">
        <v>142.8474351395441</v>
      </c>
      <c r="O23" s="67">
        <v>55.197404805714001</v>
      </c>
      <c r="P23" s="67">
        <v>65.547136648835092</v>
      </c>
      <c r="Q23" s="67">
        <v>142.8474351395441</v>
      </c>
    </row>
    <row r="24" spans="2:21" x14ac:dyDescent="0.25">
      <c r="B24" s="30" t="s">
        <v>24</v>
      </c>
      <c r="C24" s="105" t="str">
        <f t="shared" si="1"/>
        <v>Comissões</v>
      </c>
      <c r="D24" s="106" t="s">
        <v>19</v>
      </c>
      <c r="E24" s="25">
        <v>-0.36055435000000008</v>
      </c>
      <c r="F24" s="25">
        <v>-0.85876774</v>
      </c>
      <c r="G24" s="25">
        <v>-0.89317359000000007</v>
      </c>
      <c r="H24" s="25">
        <v>-0.43767129999999993</v>
      </c>
      <c r="I24" s="25">
        <v>-0.80317943000000003</v>
      </c>
      <c r="J24" s="25">
        <v>-1.1111670300000001</v>
      </c>
      <c r="K24" s="25">
        <v>-1.3578811499999999</v>
      </c>
      <c r="L24" s="25">
        <v>-11.497443600000002</v>
      </c>
      <c r="M24" s="25">
        <v>-113.37060738999995</v>
      </c>
      <c r="O24" s="25">
        <v>-2.5501669800000002</v>
      </c>
      <c r="P24" s="25">
        <v>-14.769671210000002</v>
      </c>
      <c r="Q24" s="25">
        <v>-113.37060738999995</v>
      </c>
    </row>
    <row r="25" spans="2:21" x14ac:dyDescent="0.25">
      <c r="B25" s="103" t="s">
        <v>363</v>
      </c>
      <c r="C25" s="65" t="str">
        <f t="shared" si="1"/>
        <v>Receita líquida ex Comissões</v>
      </c>
      <c r="D25" s="104" t="s">
        <v>19</v>
      </c>
      <c r="E25" s="67">
        <v>13.748577168203362</v>
      </c>
      <c r="F25" s="67">
        <v>12.192883820455497</v>
      </c>
      <c r="G25" s="67">
        <v>12.706949957466493</v>
      </c>
      <c r="H25" s="67">
        <v>13.998826879588648</v>
      </c>
      <c r="I25" s="67">
        <v>13.393240717197125</v>
      </c>
      <c r="J25" s="67">
        <v>13.984403265927531</v>
      </c>
      <c r="K25" s="67">
        <v>12.079324477729077</v>
      </c>
      <c r="L25" s="67">
        <v>11.320496977981355</v>
      </c>
      <c r="M25" s="67">
        <v>29.476827749544164</v>
      </c>
      <c r="O25" s="67">
        <v>52.647237825714001</v>
      </c>
      <c r="P25" s="67">
        <v>50.777465438835087</v>
      </c>
      <c r="Q25" s="67">
        <v>29.476827749544164</v>
      </c>
    </row>
    <row r="26" spans="2:21" x14ac:dyDescent="0.25">
      <c r="B26" s="30" t="s">
        <v>364</v>
      </c>
      <c r="C26" s="105" t="str">
        <f t="shared" si="1"/>
        <v>(-) COGS</v>
      </c>
      <c r="D26" s="106" t="s">
        <v>19</v>
      </c>
      <c r="E26" s="25">
        <v>-4.0692671100000002</v>
      </c>
      <c r="F26" s="25">
        <v>-4.8576885600000042</v>
      </c>
      <c r="G26" s="25">
        <v>-4.8875414999999993</v>
      </c>
      <c r="H26" s="25">
        <v>-8.1862622799999993</v>
      </c>
      <c r="I26" s="25">
        <v>-6.5286082699999977</v>
      </c>
      <c r="J26" s="25">
        <v>-6.8318639900000075</v>
      </c>
      <c r="K26" s="25">
        <v>-6.5731398599999968</v>
      </c>
      <c r="L26" s="25">
        <v>-6.770095339999993</v>
      </c>
      <c r="M26" s="25">
        <v>-9.7019776900000032</v>
      </c>
      <c r="O26" s="25">
        <v>-22.000759450000004</v>
      </c>
      <c r="P26" s="25">
        <v>-26.703707459999997</v>
      </c>
      <c r="Q26" s="25">
        <v>-9.7019776900000032</v>
      </c>
    </row>
    <row r="27" spans="2:21" x14ac:dyDescent="0.25">
      <c r="B27" s="103" t="s">
        <v>41</v>
      </c>
      <c r="C27" s="65" t="str">
        <f t="shared" si="1"/>
        <v>Lucro Bruto</v>
      </c>
      <c r="D27" s="104" t="s">
        <v>19</v>
      </c>
      <c r="E27" s="67">
        <v>9.6793100582033613</v>
      </c>
      <c r="F27" s="67">
        <v>7.3351952604554933</v>
      </c>
      <c r="G27" s="67">
        <v>7.8194084574664942</v>
      </c>
      <c r="H27" s="67">
        <v>5.812564599588649</v>
      </c>
      <c r="I27" s="67">
        <v>6.8646324471971276</v>
      </c>
      <c r="J27" s="67">
        <v>7.1525392759275235</v>
      </c>
      <c r="K27" s="67">
        <v>5.5061846177290805</v>
      </c>
      <c r="L27" s="67">
        <v>4.5504016379813619</v>
      </c>
      <c r="M27" s="67">
        <v>19.774850059544157</v>
      </c>
      <c r="O27" s="67">
        <v>30.646478375713997</v>
      </c>
      <c r="P27" s="67">
        <v>24.073757978835093</v>
      </c>
      <c r="Q27" s="67">
        <v>19.774850059544157</v>
      </c>
    </row>
    <row r="28" spans="2:21" x14ac:dyDescent="0.25">
      <c r="B28" s="20" t="s">
        <v>365</v>
      </c>
      <c r="C28" s="107" t="str">
        <f t="shared" si="1"/>
        <v>Despesas administrativas e comerciais</v>
      </c>
      <c r="D28" s="108" t="s">
        <v>19</v>
      </c>
      <c r="E28" s="22">
        <v>-0.99181679000000011</v>
      </c>
      <c r="F28" s="22">
        <v>-1.0539334200000003</v>
      </c>
      <c r="G28" s="22">
        <v>-1.6517710500000002</v>
      </c>
      <c r="H28" s="22">
        <v>-1.1663318000000003</v>
      </c>
      <c r="I28" s="22">
        <v>-0.97876733999999987</v>
      </c>
      <c r="J28" s="22">
        <v>-1.02385294</v>
      </c>
      <c r="K28" s="22">
        <v>-1.01764856</v>
      </c>
      <c r="L28" s="22">
        <v>-0.77080865999999981</v>
      </c>
      <c r="M28" s="22">
        <v>-3.4101790899999997</v>
      </c>
      <c r="N28" s="23"/>
      <c r="O28" s="22">
        <v>-4.8638530600000012</v>
      </c>
      <c r="P28" s="22">
        <v>-3.7910774999999997</v>
      </c>
      <c r="Q28" s="22">
        <v>-3.4101790899999997</v>
      </c>
    </row>
    <row r="29" spans="2:21" x14ac:dyDescent="0.25">
      <c r="B29" s="27" t="s">
        <v>366</v>
      </c>
      <c r="C29" s="109" t="str">
        <f t="shared" si="1"/>
        <v>Outras receitas (despesas) operacionais</v>
      </c>
      <c r="D29" s="110" t="s">
        <v>19</v>
      </c>
      <c r="E29" s="26">
        <v>0</v>
      </c>
      <c r="F29" s="26">
        <v>0</v>
      </c>
      <c r="G29" s="26">
        <v>0</v>
      </c>
      <c r="H29" s="26">
        <v>0</v>
      </c>
      <c r="I29" s="26">
        <v>0</v>
      </c>
      <c r="J29" s="26">
        <v>0</v>
      </c>
      <c r="K29" s="26">
        <v>0</v>
      </c>
      <c r="L29" s="26">
        <v>0</v>
      </c>
      <c r="M29" s="26">
        <v>0</v>
      </c>
      <c r="N29" s="23"/>
      <c r="O29" s="26">
        <v>0</v>
      </c>
      <c r="P29" s="26">
        <v>0</v>
      </c>
      <c r="Q29" s="26">
        <v>0</v>
      </c>
    </row>
    <row r="30" spans="2:21" x14ac:dyDescent="0.25">
      <c r="B30" s="20" t="s">
        <v>368</v>
      </c>
      <c r="C30" s="107" t="str">
        <f t="shared" si="1"/>
        <v>Participação nos lucros de controladas</v>
      </c>
      <c r="D30" s="108" t="s">
        <v>19</v>
      </c>
      <c r="E30" s="22">
        <v>0</v>
      </c>
      <c r="F30" s="22">
        <v>0</v>
      </c>
      <c r="G30" s="22">
        <v>0</v>
      </c>
      <c r="H30" s="22">
        <v>0</v>
      </c>
      <c r="I30" s="22">
        <v>0</v>
      </c>
      <c r="J30" s="22">
        <v>-0.74686292999999992</v>
      </c>
      <c r="K30" s="22">
        <v>-0.35150139000000002</v>
      </c>
      <c r="L30" s="22">
        <v>-0.49724393</v>
      </c>
      <c r="M30" s="22">
        <v>-0.65776668999999999</v>
      </c>
      <c r="N30" s="23"/>
      <c r="O30" s="22">
        <v>0</v>
      </c>
      <c r="P30" s="22">
        <v>-1.59560825</v>
      </c>
      <c r="Q30" s="22">
        <v>-0.65776668999999999</v>
      </c>
    </row>
    <row r="31" spans="2:21" x14ac:dyDescent="0.25">
      <c r="B31" s="103" t="s">
        <v>238</v>
      </c>
      <c r="C31" s="65" t="str">
        <f t="shared" si="1"/>
        <v>EBITDA</v>
      </c>
      <c r="D31" s="104" t="s">
        <v>19</v>
      </c>
      <c r="E31" s="67">
        <v>8.6874932682033617</v>
      </c>
      <c r="F31" s="67">
        <v>6.2812618404554925</v>
      </c>
      <c r="G31" s="67">
        <v>6.1676374074664935</v>
      </c>
      <c r="H31" s="67">
        <v>4.646232799588649</v>
      </c>
      <c r="I31" s="67">
        <v>5.8858651071971275</v>
      </c>
      <c r="J31" s="67">
        <v>6.1286863359275232</v>
      </c>
      <c r="K31" s="67">
        <v>4.48853605772908</v>
      </c>
      <c r="L31" s="67">
        <v>3.7795929779813622</v>
      </c>
      <c r="M31" s="67">
        <v>15.70690427954416</v>
      </c>
      <c r="N31" s="23"/>
      <c r="O31" s="67">
        <v>25.782625315713997</v>
      </c>
      <c r="P31" s="67">
        <v>20.282680478835093</v>
      </c>
      <c r="Q31" s="67">
        <v>15.70690427954416</v>
      </c>
    </row>
    <row r="32" spans="2:21" x14ac:dyDescent="0.25">
      <c r="B32" s="114" t="s">
        <v>367</v>
      </c>
      <c r="C32" s="114" t="str">
        <f t="shared" si="1"/>
        <v>Margem Ebitda ex Comissões</v>
      </c>
      <c r="D32" s="115" t="s">
        <v>45</v>
      </c>
      <c r="E32" s="116">
        <v>0.63188307865741333</v>
      </c>
      <c r="F32" s="116">
        <v>0.51515801617970636</v>
      </c>
      <c r="G32" s="116">
        <v>0.4853751237009038</v>
      </c>
      <c r="H32" s="116">
        <v>0.33190158286500482</v>
      </c>
      <c r="I32" s="116">
        <v>0.43946534162113482</v>
      </c>
      <c r="J32" s="116">
        <v>0.43825154490930873</v>
      </c>
      <c r="K32" s="116">
        <v>0.3715883339341281</v>
      </c>
      <c r="L32" s="116">
        <v>0.33387164762578564</v>
      </c>
      <c r="M32" s="116">
        <v>0.53285599159451802</v>
      </c>
      <c r="O32" s="116">
        <v>0.48972417890309961</v>
      </c>
      <c r="P32" s="116">
        <v>0.36801900345626631</v>
      </c>
      <c r="Q32" s="116">
        <v>0.53285599159451802</v>
      </c>
    </row>
    <row r="33" spans="2:20" s="23" customFormat="1" x14ac:dyDescent="0.25">
      <c r="B33" s="117"/>
      <c r="C33" s="117"/>
      <c r="D33" s="118"/>
      <c r="E33" s="119"/>
      <c r="F33" s="119"/>
      <c r="G33" s="119"/>
      <c r="H33" s="119"/>
      <c r="I33" s="119"/>
      <c r="J33" s="119"/>
      <c r="K33" s="119"/>
      <c r="L33" s="119"/>
      <c r="M33" s="119"/>
      <c r="O33" s="120"/>
      <c r="P33" s="120"/>
      <c r="Q33" s="120"/>
      <c r="T33" s="2"/>
    </row>
    <row r="34" spans="2:20" ht="21" customHeight="1" x14ac:dyDescent="0.25">
      <c r="B34" s="11" t="s">
        <v>384</v>
      </c>
      <c r="C34" s="11" t="s">
        <v>385</v>
      </c>
      <c r="D34" s="11"/>
      <c r="E34" s="11"/>
      <c r="F34" s="11"/>
      <c r="G34" s="11"/>
      <c r="H34" s="11"/>
      <c r="I34" s="11"/>
      <c r="J34" s="11"/>
      <c r="K34" s="11"/>
      <c r="L34" s="11"/>
      <c r="M34" s="11"/>
      <c r="N34" s="11"/>
      <c r="O34" s="11"/>
      <c r="P34" s="11"/>
      <c r="Q34" s="11"/>
    </row>
    <row r="35" spans="2:20" ht="20.25" customHeight="1" x14ac:dyDescent="0.25">
      <c r="B35" s="15" t="s">
        <v>379</v>
      </c>
      <c r="C35" s="15" t="s">
        <v>380</v>
      </c>
      <c r="D35" s="101"/>
      <c r="E35" s="101"/>
      <c r="F35" s="101"/>
      <c r="G35" s="101"/>
      <c r="H35" s="101"/>
      <c r="I35" s="101"/>
      <c r="J35" s="101"/>
      <c r="K35" s="101"/>
      <c r="L35" s="101"/>
      <c r="M35" s="101"/>
      <c r="O35" s="101"/>
      <c r="P35" s="101"/>
      <c r="Q35" s="101"/>
    </row>
    <row r="36" spans="2:20" x14ac:dyDescent="0.25">
      <c r="B36" s="103" t="s">
        <v>17</v>
      </c>
      <c r="C36" s="65" t="str">
        <f t="shared" si="0"/>
        <v>Receita Bruta</v>
      </c>
      <c r="D36" s="104" t="s">
        <v>19</v>
      </c>
      <c r="E36" s="67">
        <v>24.477782292502344</v>
      </c>
      <c r="F36" s="67">
        <v>26.162376372437947</v>
      </c>
      <c r="G36" s="67">
        <v>30.51214698352544</v>
      </c>
      <c r="H36" s="67">
        <v>36.775045672113265</v>
      </c>
      <c r="I36" s="67">
        <v>33.878078594850763</v>
      </c>
      <c r="J36" s="67">
        <v>33.039620856768536</v>
      </c>
      <c r="K36" s="67">
        <v>36.224909252188873</v>
      </c>
      <c r="L36" s="67">
        <v>34.117089223407454</v>
      </c>
      <c r="M36" s="67">
        <v>31.648120923207664</v>
      </c>
      <c r="O36" s="67">
        <v>117.92735132057899</v>
      </c>
      <c r="P36" s="67">
        <v>137.25969792721563</v>
      </c>
      <c r="Q36" s="67">
        <v>31.648120923207664</v>
      </c>
    </row>
    <row r="37" spans="2:20" x14ac:dyDescent="0.25">
      <c r="B37" s="30" t="s">
        <v>362</v>
      </c>
      <c r="C37" s="105" t="str">
        <f t="shared" si="0"/>
        <v>Deduções e Imposto sobre faturamento</v>
      </c>
      <c r="D37" s="106" t="s">
        <v>19</v>
      </c>
      <c r="E37" s="25">
        <v>-2.738223260233966</v>
      </c>
      <c r="F37" s="25">
        <v>-2.7867834457491956</v>
      </c>
      <c r="G37" s="25">
        <v>-3.2932855900000031</v>
      </c>
      <c r="H37" s="25">
        <v>-3.8077365876944471</v>
      </c>
      <c r="I37" s="25">
        <v>-3.8834579786654575</v>
      </c>
      <c r="J37" s="25">
        <v>-3.6874154168734874</v>
      </c>
      <c r="K37" s="25">
        <v>-4.0069436100000004</v>
      </c>
      <c r="L37" s="25">
        <v>-3.7977820778229363</v>
      </c>
      <c r="M37" s="25">
        <v>-3.3948603612099126</v>
      </c>
      <c r="O37" s="25">
        <v>-12.626028883677613</v>
      </c>
      <c r="P37" s="25">
        <v>-15.37559908336188</v>
      </c>
      <c r="Q37" s="25">
        <v>-3.3948603612099126</v>
      </c>
    </row>
    <row r="38" spans="2:20" x14ac:dyDescent="0.25">
      <c r="B38" s="103" t="s">
        <v>377</v>
      </c>
      <c r="C38" s="65" t="str">
        <f t="shared" si="0"/>
        <v xml:space="preserve">Receita líquida </v>
      </c>
      <c r="D38" s="104" t="s">
        <v>19</v>
      </c>
      <c r="E38" s="67">
        <v>21.739559032268378</v>
      </c>
      <c r="F38" s="67">
        <v>23.375592926688753</v>
      </c>
      <c r="G38" s="67">
        <v>27.218861393525437</v>
      </c>
      <c r="H38" s="67">
        <v>32.967309084418815</v>
      </c>
      <c r="I38" s="67">
        <v>29.994620616185305</v>
      </c>
      <c r="J38" s="67">
        <v>29.352205439895048</v>
      </c>
      <c r="K38" s="67">
        <v>32.217965642188872</v>
      </c>
      <c r="L38" s="67">
        <v>30.319307145584517</v>
      </c>
      <c r="M38" s="67">
        <v>28.253260561997752</v>
      </c>
      <c r="O38" s="67">
        <v>105.30132243690139</v>
      </c>
      <c r="P38" s="67">
        <v>121.88409884385375</v>
      </c>
      <c r="Q38" s="67">
        <v>28.253260561997752</v>
      </c>
    </row>
    <row r="39" spans="2:20" x14ac:dyDescent="0.25">
      <c r="B39" s="30" t="s">
        <v>24</v>
      </c>
      <c r="C39" s="105" t="str">
        <f t="shared" si="0"/>
        <v>Comissões</v>
      </c>
      <c r="D39" s="106" t="s">
        <v>19</v>
      </c>
      <c r="E39" s="25">
        <v>0</v>
      </c>
      <c r="F39" s="25">
        <v>0</v>
      </c>
      <c r="G39" s="25">
        <v>0</v>
      </c>
      <c r="H39" s="25">
        <v>-0.11942264000000001</v>
      </c>
      <c r="I39" s="25">
        <v>-8.7299999999999999E-3</v>
      </c>
      <c r="J39" s="25">
        <v>8.7299999999999999E-3</v>
      </c>
      <c r="K39" s="25">
        <v>8.007209999999999E-3</v>
      </c>
      <c r="L39" s="25">
        <v>-6.4161529999999981E-2</v>
      </c>
      <c r="M39" s="25">
        <v>-0.18808063000000005</v>
      </c>
      <c r="O39" s="25">
        <v>-0.11942264000000001</v>
      </c>
      <c r="P39" s="25">
        <v>-5.615431999999998E-2</v>
      </c>
      <c r="Q39" s="25">
        <v>-0.18808063000000005</v>
      </c>
    </row>
    <row r="40" spans="2:20" x14ac:dyDescent="0.25">
      <c r="B40" s="103" t="s">
        <v>363</v>
      </c>
      <c r="C40" s="65" t="str">
        <f t="shared" si="0"/>
        <v>Receita líquida ex Comissões</v>
      </c>
      <c r="D40" s="104" t="s">
        <v>19</v>
      </c>
      <c r="E40" s="67">
        <v>21.739559032268378</v>
      </c>
      <c r="F40" s="67">
        <v>23.375592926688753</v>
      </c>
      <c r="G40" s="67">
        <v>27.218861393525437</v>
      </c>
      <c r="H40" s="67">
        <v>32.847886444418812</v>
      </c>
      <c r="I40" s="67">
        <v>29.985890616185305</v>
      </c>
      <c r="J40" s="67">
        <v>29.360935439895048</v>
      </c>
      <c r="K40" s="67">
        <v>32.225972852188875</v>
      </c>
      <c r="L40" s="67">
        <v>30.255145615584517</v>
      </c>
      <c r="M40" s="67">
        <v>28.065179931997751</v>
      </c>
      <c r="O40" s="67">
        <v>105.18189979690138</v>
      </c>
      <c r="P40" s="67">
        <v>121.82794452385374</v>
      </c>
      <c r="Q40" s="67">
        <v>28.065179931997751</v>
      </c>
    </row>
    <row r="41" spans="2:20" x14ac:dyDescent="0.25">
      <c r="B41" s="30" t="s">
        <v>364</v>
      </c>
      <c r="C41" s="105" t="str">
        <f t="shared" si="0"/>
        <v>(-) COGS</v>
      </c>
      <c r="D41" s="106" t="s">
        <v>19</v>
      </c>
      <c r="E41" s="25">
        <v>-15.726412130000002</v>
      </c>
      <c r="F41" s="25">
        <v>-16.529372349999989</v>
      </c>
      <c r="G41" s="25">
        <v>-19.709467450000005</v>
      </c>
      <c r="H41" s="25">
        <v>-18.862382610000001</v>
      </c>
      <c r="I41" s="25">
        <v>-20.125369639999995</v>
      </c>
      <c r="J41" s="25">
        <v>-21.556800330000012</v>
      </c>
      <c r="K41" s="25">
        <v>-21.279947839999995</v>
      </c>
      <c r="L41" s="25">
        <v>-21.922346529999974</v>
      </c>
      <c r="M41" s="25">
        <v>-21.076363176800001</v>
      </c>
      <c r="O41" s="25">
        <v>-70.827634539999991</v>
      </c>
      <c r="P41" s="25">
        <v>-84.884464339999965</v>
      </c>
      <c r="Q41" s="25">
        <v>-21.076363176800001</v>
      </c>
    </row>
    <row r="42" spans="2:20" x14ac:dyDescent="0.25">
      <c r="B42" s="103" t="s">
        <v>41</v>
      </c>
      <c r="C42" s="65" t="str">
        <f t="shared" si="0"/>
        <v>Lucro Bruto</v>
      </c>
      <c r="D42" s="104" t="s">
        <v>19</v>
      </c>
      <c r="E42" s="67">
        <v>6.0131469022683763</v>
      </c>
      <c r="F42" s="67">
        <v>6.8462205766887649</v>
      </c>
      <c r="G42" s="67">
        <v>7.5093939435254313</v>
      </c>
      <c r="H42" s="67">
        <v>13.985503834418811</v>
      </c>
      <c r="I42" s="67">
        <v>9.8605209761853096</v>
      </c>
      <c r="J42" s="67">
        <v>7.8041351098950358</v>
      </c>
      <c r="K42" s="67">
        <v>10.94602501218888</v>
      </c>
      <c r="L42" s="67">
        <v>8.3327990855845435</v>
      </c>
      <c r="M42" s="67">
        <v>6.9888167551977496</v>
      </c>
      <c r="O42" s="67">
        <v>34.354265256901385</v>
      </c>
      <c r="P42" s="67">
        <v>36.943480183853765</v>
      </c>
      <c r="Q42" s="67">
        <v>6.9888167551977496</v>
      </c>
    </row>
    <row r="43" spans="2:20" x14ac:dyDescent="0.25">
      <c r="B43" s="20" t="s">
        <v>365</v>
      </c>
      <c r="C43" s="107" t="str">
        <f t="shared" si="0"/>
        <v>Despesas administrativas e comerciais</v>
      </c>
      <c r="D43" s="108" t="s">
        <v>19</v>
      </c>
      <c r="E43" s="22">
        <v>-2.9241018300000001</v>
      </c>
      <c r="F43" s="22">
        <v>-4.1180415500000001</v>
      </c>
      <c r="G43" s="22">
        <v>-3.0986958599999994</v>
      </c>
      <c r="H43" s="22">
        <v>-3.5451250000000005</v>
      </c>
      <c r="I43" s="22">
        <v>-6.8235986099999995</v>
      </c>
      <c r="J43" s="22">
        <v>-5.6929243123925914</v>
      </c>
      <c r="K43" s="22">
        <v>-5.2797247572333328</v>
      </c>
      <c r="L43" s="22">
        <v>-5.1272483119259276</v>
      </c>
      <c r="M43" s="22">
        <v>-5.8337153499999994</v>
      </c>
      <c r="N43" s="23"/>
      <c r="O43" s="22">
        <v>-13.685964240000001</v>
      </c>
      <c r="P43" s="22">
        <v>-22.923495991551853</v>
      </c>
      <c r="Q43" s="22">
        <v>-5.8337153499999994</v>
      </c>
    </row>
    <row r="44" spans="2:20" x14ac:dyDescent="0.25">
      <c r="B44" s="27" t="s">
        <v>366</v>
      </c>
      <c r="C44" s="109" t="str">
        <f t="shared" si="0"/>
        <v>Outras receitas (despesas) operacionais</v>
      </c>
      <c r="D44" s="110" t="s">
        <v>19</v>
      </c>
      <c r="E44" s="26">
        <v>0</v>
      </c>
      <c r="F44" s="26">
        <v>0</v>
      </c>
      <c r="G44" s="26">
        <v>0</v>
      </c>
      <c r="H44" s="26">
        <v>0</v>
      </c>
      <c r="I44" s="26">
        <v>0</v>
      </c>
      <c r="J44" s="26">
        <v>0</v>
      </c>
      <c r="K44" s="26">
        <v>0</v>
      </c>
      <c r="L44" s="26">
        <v>0</v>
      </c>
      <c r="M44" s="26">
        <v>0</v>
      </c>
      <c r="N44" s="23"/>
      <c r="O44" s="26">
        <v>0</v>
      </c>
      <c r="P44" s="26">
        <v>0</v>
      </c>
      <c r="Q44" s="26">
        <v>0</v>
      </c>
    </row>
    <row r="45" spans="2:20" x14ac:dyDescent="0.25">
      <c r="B45" s="20" t="s">
        <v>368</v>
      </c>
      <c r="C45" s="107" t="str">
        <f t="shared" si="0"/>
        <v>Participação nos lucros de controladas</v>
      </c>
      <c r="D45" s="108" t="s">
        <v>19</v>
      </c>
      <c r="E45" s="22">
        <v>0</v>
      </c>
      <c r="F45" s="22">
        <v>-2.9886700000000001E-3</v>
      </c>
      <c r="G45" s="22">
        <v>0</v>
      </c>
      <c r="H45" s="22">
        <v>2.0263656400000003</v>
      </c>
      <c r="I45" s="22">
        <v>0</v>
      </c>
      <c r="J45" s="22">
        <v>0</v>
      </c>
      <c r="K45" s="22">
        <v>0</v>
      </c>
      <c r="L45" s="22">
        <v>0</v>
      </c>
      <c r="M45" s="22">
        <v>0</v>
      </c>
      <c r="N45" s="23"/>
      <c r="O45" s="22">
        <v>2.0233769700000002</v>
      </c>
      <c r="P45" s="22">
        <v>0</v>
      </c>
      <c r="Q45" s="22">
        <v>0</v>
      </c>
    </row>
    <row r="46" spans="2:20" x14ac:dyDescent="0.25">
      <c r="B46" s="103" t="s">
        <v>238</v>
      </c>
      <c r="C46" s="65" t="str">
        <f t="shared" si="0"/>
        <v>EBITDA</v>
      </c>
      <c r="D46" s="104" t="s">
        <v>19</v>
      </c>
      <c r="E46" s="67">
        <v>3.0890450722683762</v>
      </c>
      <c r="F46" s="67">
        <v>2.7251903566887647</v>
      </c>
      <c r="G46" s="67">
        <v>4.4106980835254319</v>
      </c>
      <c r="H46" s="67">
        <v>12.46674447441881</v>
      </c>
      <c r="I46" s="67">
        <v>3.0369223661853102</v>
      </c>
      <c r="J46" s="67">
        <v>2.1112107975024443</v>
      </c>
      <c r="K46" s="67">
        <v>5.666300254955547</v>
      </c>
      <c r="L46" s="67">
        <v>3.205550773658616</v>
      </c>
      <c r="M46" s="67">
        <v>1.1551014051977502</v>
      </c>
      <c r="N46" s="23"/>
      <c r="O46" s="67">
        <v>22.691677986901382</v>
      </c>
      <c r="P46" s="67">
        <v>14.019984192301916</v>
      </c>
      <c r="Q46" s="67">
        <v>1.1551014051977502</v>
      </c>
    </row>
    <row r="47" spans="2:20" x14ac:dyDescent="0.25">
      <c r="B47" s="114" t="s">
        <v>367</v>
      </c>
      <c r="C47" s="114" t="str">
        <f t="shared" si="0"/>
        <v>Margem Ebitda ex Comissões</v>
      </c>
      <c r="D47" s="115" t="s">
        <v>45</v>
      </c>
      <c r="E47" s="116">
        <v>0.14209327188666784</v>
      </c>
      <c r="F47" s="116">
        <v>0.11658272648893184</v>
      </c>
      <c r="G47" s="116">
        <v>0.16204564988065984</v>
      </c>
      <c r="H47" s="116">
        <v>0.37952957781662805</v>
      </c>
      <c r="I47" s="116">
        <v>0.10127837805644795</v>
      </c>
      <c r="J47" s="116">
        <v>7.1905433729259643E-2</v>
      </c>
      <c r="K47" s="116">
        <v>0.17583023112894719</v>
      </c>
      <c r="L47" s="116">
        <v>0.10595059810280427</v>
      </c>
      <c r="M47" s="116">
        <v>4.1157812207032844E-2</v>
      </c>
      <c r="O47" s="116">
        <v>0.21573747983937713</v>
      </c>
      <c r="P47" s="116">
        <v>0.11508019976120366</v>
      </c>
      <c r="Q47" s="116">
        <v>4.1157812207032844E-2</v>
      </c>
    </row>
  </sheetData>
  <pageMargins left="0.511811024" right="0.511811024" top="0.78740157499999996" bottom="0.78740157499999996" header="0.31496062000000002" footer="0.31496062000000002"/>
  <pageSetup orientation="portrait" horizontalDpi="300" verticalDpi="300" r:id="rId1"/>
  <headerFooter>
    <oddHeader>&amp;R&amp;"Calibri"&amp;10&amp;K000000Classificação: Interno&amp;1#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E8209-D09A-42D2-95C0-970BE3CC6A14}">
  <dimension ref="A1:R54"/>
  <sheetViews>
    <sheetView showGridLines="0" showRowColHeaders="0" zoomScale="90" zoomScaleNormal="90" workbookViewId="0">
      <selection activeCell="A4" sqref="A4"/>
    </sheetView>
  </sheetViews>
  <sheetFormatPr defaultRowHeight="13.8" x14ac:dyDescent="0.25"/>
  <cols>
    <col min="1" max="1" width="1.44140625" style="2" customWidth="1"/>
    <col min="2" max="2" width="45.44140625" style="2" customWidth="1"/>
    <col min="3" max="3" width="43" style="2" customWidth="1"/>
    <col min="4" max="4" width="11.5546875" style="2" customWidth="1"/>
    <col min="5" max="13" width="9.77734375" style="2" customWidth="1"/>
    <col min="14" max="14" width="1.44140625" style="2" customWidth="1"/>
    <col min="15" max="17" width="9.77734375" style="2" customWidth="1"/>
    <col min="18" max="19" width="8.88671875" style="2"/>
    <col min="20" max="20" width="12.44140625" style="2" bestFit="1" customWidth="1"/>
    <col min="21" max="16384" width="8.88671875" style="2"/>
  </cols>
  <sheetData>
    <row r="1" spans="1:18" s="1" customFormat="1" ht="50.4" customHeight="1" x14ac:dyDescent="0.25"/>
    <row r="2" spans="1:18" ht="14.4" customHeight="1" x14ac:dyDescent="0.25"/>
    <row r="3" spans="1:18" ht="21" customHeight="1" x14ac:dyDescent="0.25">
      <c r="B3" s="6" t="s">
        <v>386</v>
      </c>
      <c r="C3" s="6"/>
      <c r="D3" s="97" t="s">
        <v>1</v>
      </c>
      <c r="E3" s="98" t="s">
        <v>6</v>
      </c>
      <c r="F3" s="98" t="s">
        <v>7</v>
      </c>
      <c r="G3" s="98" t="s">
        <v>8</v>
      </c>
      <c r="H3" s="98" t="s">
        <v>9</v>
      </c>
      <c r="I3" s="98" t="s">
        <v>10</v>
      </c>
      <c r="J3" s="98" t="s">
        <v>11</v>
      </c>
      <c r="K3" s="98" t="s">
        <v>12</v>
      </c>
      <c r="L3" s="98" t="s">
        <v>13</v>
      </c>
      <c r="M3" s="98" t="s">
        <v>358</v>
      </c>
      <c r="O3" s="99" t="s">
        <v>14</v>
      </c>
      <c r="P3" s="99" t="s">
        <v>15</v>
      </c>
      <c r="Q3" s="100" t="s">
        <v>369</v>
      </c>
    </row>
    <row r="4" spans="1:18" x14ac:dyDescent="0.25">
      <c r="D4" s="3"/>
      <c r="E4" s="4"/>
      <c r="F4" s="4"/>
      <c r="G4" s="4"/>
      <c r="H4" s="4"/>
      <c r="I4" s="4"/>
      <c r="J4" s="4"/>
      <c r="K4" s="4"/>
      <c r="L4" s="4"/>
      <c r="M4" s="4"/>
      <c r="N4" s="64"/>
    </row>
    <row r="5" spans="1:18" ht="15.6" x14ac:dyDescent="0.3">
      <c r="B5" s="11" t="s">
        <v>16</v>
      </c>
      <c r="C5" s="12"/>
      <c r="D5" s="13"/>
      <c r="E5" s="13"/>
      <c r="F5" s="13"/>
      <c r="G5" s="13"/>
      <c r="H5" s="13"/>
      <c r="I5" s="13"/>
      <c r="J5" s="13"/>
      <c r="K5" s="13"/>
      <c r="L5" s="13"/>
      <c r="M5" s="13"/>
      <c r="N5" s="13"/>
      <c r="O5" s="13"/>
      <c r="P5" s="13"/>
      <c r="Q5" s="13"/>
      <c r="R5" s="13"/>
    </row>
    <row r="6" spans="1:18" x14ac:dyDescent="0.25">
      <c r="A6" s="5"/>
      <c r="B6" s="15" t="s">
        <v>17</v>
      </c>
      <c r="C6" s="15" t="s">
        <v>18</v>
      </c>
      <c r="D6" s="16" t="s">
        <v>19</v>
      </c>
      <c r="E6" s="17">
        <v>155.78090206000002</v>
      </c>
      <c r="F6" s="17">
        <v>128.67983456000002</v>
      </c>
      <c r="G6" s="17">
        <v>96.001280540000039</v>
      </c>
      <c r="H6" s="17">
        <v>65.898681889999921</v>
      </c>
      <c r="I6" s="17">
        <v>65.036901587158383</v>
      </c>
      <c r="J6" s="17">
        <v>61.867422480349944</v>
      </c>
      <c r="K6" s="17">
        <v>65.37632514373739</v>
      </c>
      <c r="L6" s="17">
        <v>61.104883365925474</v>
      </c>
      <c r="M6" s="17">
        <v>66.490617096013082</v>
      </c>
      <c r="N6" s="18"/>
      <c r="O6" s="17">
        <v>446.36069904999999</v>
      </c>
      <c r="P6" s="17">
        <v>253.38553257717118</v>
      </c>
      <c r="Q6" s="17">
        <v>66.490617096013082</v>
      </c>
    </row>
    <row r="7" spans="1:18" s="23" customFormat="1" x14ac:dyDescent="0.25">
      <c r="A7" s="19"/>
      <c r="B7" s="27" t="s">
        <v>20</v>
      </c>
      <c r="C7" s="27" t="s">
        <v>21</v>
      </c>
      <c r="D7" s="28" t="s">
        <v>19</v>
      </c>
      <c r="E7" s="26">
        <v>-18.139593159999997</v>
      </c>
      <c r="F7" s="26">
        <v>-15.227547832287311</v>
      </c>
      <c r="G7" s="26">
        <v>-10.099645620000006</v>
      </c>
      <c r="H7" s="26">
        <v>-7.0254547599999952</v>
      </c>
      <c r="I7" s="26">
        <v>-7.2492486900000017</v>
      </c>
      <c r="J7" s="26">
        <v>-7.1747277311638884</v>
      </c>
      <c r="K7" s="26">
        <v>-7.43076081382707</v>
      </c>
      <c r="L7" s="26">
        <v>-6.9517514418269819</v>
      </c>
      <c r="M7" s="26">
        <v>-7.677329609546935</v>
      </c>
      <c r="N7" s="22"/>
      <c r="O7" s="26">
        <v>-50.492241372287303</v>
      </c>
      <c r="P7" s="26">
        <v>-28.806488676817942</v>
      </c>
      <c r="Q7" s="26">
        <v>-7.677329609546935</v>
      </c>
    </row>
    <row r="8" spans="1:18" x14ac:dyDescent="0.25">
      <c r="A8" s="5"/>
      <c r="B8" s="15" t="s">
        <v>22</v>
      </c>
      <c r="C8" s="15" t="s">
        <v>23</v>
      </c>
      <c r="D8" s="16" t="s">
        <v>19</v>
      </c>
      <c r="E8" s="17">
        <v>137.64130890000001</v>
      </c>
      <c r="F8" s="17">
        <v>113.4522867277127</v>
      </c>
      <c r="G8" s="17">
        <v>85.901634920000035</v>
      </c>
      <c r="H8" s="17">
        <v>58.873227129999925</v>
      </c>
      <c r="I8" s="17">
        <v>57.787652897158381</v>
      </c>
      <c r="J8" s="17">
        <v>54.692694749186053</v>
      </c>
      <c r="K8" s="17">
        <v>57.945564329910319</v>
      </c>
      <c r="L8" s="17">
        <v>54.153131924098489</v>
      </c>
      <c r="M8" s="17">
        <v>58.813287486466145</v>
      </c>
      <c r="N8" s="24"/>
      <c r="O8" s="17">
        <v>395.86845767771268</v>
      </c>
      <c r="P8" s="17">
        <v>224.57904390035324</v>
      </c>
      <c r="Q8" s="17">
        <v>58.813287486466145</v>
      </c>
    </row>
    <row r="9" spans="1:18" s="23" customFormat="1" x14ac:dyDescent="0.25">
      <c r="A9" s="19"/>
      <c r="B9" s="27" t="s">
        <v>24</v>
      </c>
      <c r="C9" s="27" t="s">
        <v>25</v>
      </c>
      <c r="D9" s="28" t="s">
        <v>19</v>
      </c>
      <c r="E9" s="26">
        <v>-0.44353609999999988</v>
      </c>
      <c r="F9" s="26">
        <v>-0.46963004000000003</v>
      </c>
      <c r="G9" s="26">
        <v>-4.1495199999999996E-2</v>
      </c>
      <c r="H9" s="26">
        <v>-3.2251680000000012E-2</v>
      </c>
      <c r="I9" s="26">
        <v>-3.4269859999999999E-2</v>
      </c>
      <c r="J9" s="26">
        <v>1.2634049999999997E-2</v>
      </c>
      <c r="K9" s="26">
        <v>9.8972399999999999E-3</v>
      </c>
      <c r="L9" s="26">
        <v>-5.3121430000000004E-2</v>
      </c>
      <c r="M9" s="26">
        <v>-0.35778673000000011</v>
      </c>
      <c r="N9" s="22"/>
      <c r="O9" s="26">
        <v>-0.98691301999999992</v>
      </c>
      <c r="P9" s="26">
        <v>-6.4860000000000001E-2</v>
      </c>
      <c r="Q9" s="26">
        <v>-0.35778673000000011</v>
      </c>
    </row>
    <row r="10" spans="1:18" x14ac:dyDescent="0.25">
      <c r="A10" s="5"/>
      <c r="B10" s="15" t="s">
        <v>26</v>
      </c>
      <c r="C10" s="15" t="s">
        <v>27</v>
      </c>
      <c r="D10" s="16" t="s">
        <v>19</v>
      </c>
      <c r="E10" s="17">
        <v>137.19777280000002</v>
      </c>
      <c r="F10" s="17">
        <v>112.9826566877127</v>
      </c>
      <c r="G10" s="17">
        <v>85.860139720000035</v>
      </c>
      <c r="H10" s="17">
        <v>58.840975449999924</v>
      </c>
      <c r="I10" s="17">
        <v>57.753383037158379</v>
      </c>
      <c r="J10" s="17">
        <v>54.705328799186056</v>
      </c>
      <c r="K10" s="17">
        <v>57.955461569910319</v>
      </c>
      <c r="L10" s="17">
        <v>54.100010494098491</v>
      </c>
      <c r="M10" s="17">
        <v>58.455500756466144</v>
      </c>
      <c r="N10" s="24"/>
      <c r="O10" s="17">
        <v>394.88154465771271</v>
      </c>
      <c r="P10" s="17">
        <v>224.51418390035323</v>
      </c>
      <c r="Q10" s="17">
        <v>58.455500756466144</v>
      </c>
    </row>
    <row r="11" spans="1:18" s="23" customFormat="1" x14ac:dyDescent="0.25">
      <c r="A11" s="19"/>
      <c r="B11" s="20"/>
      <c r="C11" s="20"/>
      <c r="D11" s="21"/>
      <c r="E11" s="22"/>
      <c r="F11" s="22"/>
      <c r="G11" s="22"/>
      <c r="H11" s="22"/>
      <c r="I11" s="22"/>
      <c r="J11" s="22"/>
      <c r="K11" s="22"/>
      <c r="L11" s="22"/>
      <c r="M11" s="22"/>
      <c r="N11" s="22"/>
      <c r="O11" s="22"/>
      <c r="P11" s="22"/>
      <c r="Q11" s="22"/>
    </row>
    <row r="12" spans="1:18" x14ac:dyDescent="0.25">
      <c r="A12" s="5"/>
      <c r="B12" s="15" t="s">
        <v>28</v>
      </c>
      <c r="C12" s="15" t="s">
        <v>29</v>
      </c>
      <c r="D12" s="16" t="s">
        <v>19</v>
      </c>
      <c r="E12" s="17">
        <v>-22.818935139999994</v>
      </c>
      <c r="F12" s="17">
        <v>-7.0437803399999979</v>
      </c>
      <c r="G12" s="17">
        <v>-10.38621576000002</v>
      </c>
      <c r="H12" s="17">
        <v>-4.0822234200000054</v>
      </c>
      <c r="I12" s="17">
        <v>-2.6967581400000005</v>
      </c>
      <c r="J12" s="17">
        <v>-2.1627791999999983</v>
      </c>
      <c r="K12" s="17">
        <v>-2.1188095300000001</v>
      </c>
      <c r="L12" s="17">
        <v>-2.0890119299999981</v>
      </c>
      <c r="M12" s="17">
        <v>-6.7867174299999986</v>
      </c>
      <c r="N12" s="24"/>
      <c r="O12" s="17">
        <v>-44.331154660000017</v>
      </c>
      <c r="P12" s="17">
        <v>-9.0673587999999974</v>
      </c>
      <c r="Q12" s="17">
        <v>-6.7867174299999986</v>
      </c>
    </row>
    <row r="13" spans="1:18" x14ac:dyDescent="0.25">
      <c r="B13" s="38"/>
      <c r="C13" s="38"/>
      <c r="D13" s="39"/>
      <c r="E13" s="40"/>
      <c r="F13" s="40"/>
      <c r="G13" s="40"/>
      <c r="H13" s="40"/>
      <c r="I13" s="40"/>
      <c r="J13" s="40"/>
      <c r="K13" s="40"/>
      <c r="L13" s="40"/>
      <c r="M13" s="40"/>
      <c r="N13" s="29"/>
      <c r="O13" s="40"/>
      <c r="P13" s="40"/>
      <c r="Q13" s="40"/>
    </row>
    <row r="14" spans="1:18" x14ac:dyDescent="0.25">
      <c r="A14" s="5"/>
      <c r="B14" s="15" t="s">
        <v>41</v>
      </c>
      <c r="C14" s="15" t="s">
        <v>42</v>
      </c>
      <c r="D14" s="16" t="s">
        <v>19</v>
      </c>
      <c r="E14" s="17">
        <v>114.37883766000003</v>
      </c>
      <c r="F14" s="17">
        <v>105.93887634771271</v>
      </c>
      <c r="G14" s="17">
        <v>75.473923960000008</v>
      </c>
      <c r="H14" s="17">
        <v>54.758752029999918</v>
      </c>
      <c r="I14" s="17">
        <v>55.056624897158379</v>
      </c>
      <c r="J14" s="17">
        <v>52.54254959918606</v>
      </c>
      <c r="K14" s="17">
        <v>55.836652039910319</v>
      </c>
      <c r="L14" s="17">
        <v>52.010998564098493</v>
      </c>
      <c r="M14" s="17">
        <v>51.668783326466148</v>
      </c>
      <c r="N14" s="29"/>
      <c r="O14" s="17">
        <v>350.55038999771267</v>
      </c>
      <c r="P14" s="17">
        <v>215.44682510035324</v>
      </c>
      <c r="Q14" s="17">
        <v>51.668783326466148</v>
      </c>
    </row>
    <row r="15" spans="1:18" x14ac:dyDescent="0.25">
      <c r="A15" s="5"/>
      <c r="B15" s="41" t="s">
        <v>43</v>
      </c>
      <c r="C15" s="41" t="s">
        <v>44</v>
      </c>
      <c r="D15" s="42" t="s">
        <v>45</v>
      </c>
      <c r="E15" s="43">
        <v>0.83367853082233134</v>
      </c>
      <c r="F15" s="43">
        <v>0.93765609212510193</v>
      </c>
      <c r="G15" s="43">
        <v>0.87903332333407924</v>
      </c>
      <c r="H15" s="43">
        <v>0.93062277794036785</v>
      </c>
      <c r="I15" s="43">
        <v>0.95330562474123959</v>
      </c>
      <c r="J15" s="43">
        <v>0.96046492640709302</v>
      </c>
      <c r="K15" s="43">
        <v>0.9634407271962776</v>
      </c>
      <c r="L15" s="43">
        <v>0.96138610859922335</v>
      </c>
      <c r="M15" s="43">
        <v>0.88389942191626381</v>
      </c>
      <c r="N15" s="24"/>
      <c r="O15" s="43">
        <v>0.88773556206981841</v>
      </c>
      <c r="P15" s="43">
        <v>0.95961342556413098</v>
      </c>
      <c r="Q15" s="43">
        <v>0.88389942191626381</v>
      </c>
    </row>
    <row r="16" spans="1:18" x14ac:dyDescent="0.25">
      <c r="B16" s="38"/>
      <c r="C16" s="38"/>
      <c r="D16" s="39"/>
      <c r="E16" s="44"/>
      <c r="F16" s="44"/>
      <c r="G16" s="44"/>
      <c r="H16" s="44"/>
      <c r="I16" s="44"/>
      <c r="J16" s="44"/>
      <c r="K16" s="44"/>
      <c r="L16" s="44"/>
      <c r="M16" s="44"/>
      <c r="N16" s="24"/>
      <c r="O16" s="44"/>
      <c r="P16" s="44"/>
      <c r="Q16" s="44"/>
    </row>
    <row r="17" spans="1:17" x14ac:dyDescent="0.25">
      <c r="A17" s="5"/>
      <c r="B17" s="27" t="s">
        <v>46</v>
      </c>
      <c r="C17" s="27" t="s">
        <v>47</v>
      </c>
      <c r="D17" s="28" t="s">
        <v>48</v>
      </c>
      <c r="E17" s="26">
        <v>-27.233262490000005</v>
      </c>
      <c r="F17" s="26">
        <v>-22.305494039999992</v>
      </c>
      <c r="G17" s="26">
        <v>-20.34872387000005</v>
      </c>
      <c r="H17" s="26">
        <v>-28.882692920000032</v>
      </c>
      <c r="I17" s="26">
        <v>-24.423703380000006</v>
      </c>
      <c r="J17" s="26">
        <v>-25.370377240000035</v>
      </c>
      <c r="K17" s="26">
        <v>11.111967410000023</v>
      </c>
      <c r="L17" s="26">
        <v>-27.379056520000024</v>
      </c>
      <c r="M17" s="26">
        <v>-29.49959336000002</v>
      </c>
      <c r="N17" s="24"/>
      <c r="O17" s="26">
        <v>-98.770173320000083</v>
      </c>
      <c r="P17" s="26">
        <v>-66.061169730000046</v>
      </c>
      <c r="Q17" s="26">
        <v>-29.49959336000002</v>
      </c>
    </row>
    <row r="18" spans="1:17" x14ac:dyDescent="0.25">
      <c r="A18" s="32"/>
      <c r="B18" s="33" t="s">
        <v>49</v>
      </c>
      <c r="C18" s="33" t="s">
        <v>50</v>
      </c>
      <c r="D18" s="34" t="s">
        <v>48</v>
      </c>
      <c r="E18" s="24">
        <v>-1.9798778800000081</v>
      </c>
      <c r="F18" s="24">
        <v>6.9502549999980179E-2</v>
      </c>
      <c r="G18" s="24">
        <v>-22.75777609</v>
      </c>
      <c r="H18" s="24">
        <v>17.326447400000127</v>
      </c>
      <c r="I18" s="24">
        <v>1.8567547000000002</v>
      </c>
      <c r="J18" s="24">
        <v>-4.3384577999999996</v>
      </c>
      <c r="K18" s="24">
        <v>6.0449650000000077E-2</v>
      </c>
      <c r="L18" s="24">
        <v>-6.2863676599999989</v>
      </c>
      <c r="M18" s="24">
        <v>-0.19982238999999924</v>
      </c>
      <c r="N18" s="29"/>
      <c r="O18" s="24">
        <v>-7.3417040199998969</v>
      </c>
      <c r="P18" s="24">
        <v>-8.7076211099999981</v>
      </c>
      <c r="Q18" s="24">
        <v>-0.19982238999999924</v>
      </c>
    </row>
    <row r="19" spans="1:17" x14ac:dyDescent="0.25">
      <c r="A19" s="5"/>
      <c r="B19" s="27" t="s">
        <v>55</v>
      </c>
      <c r="C19" s="27" t="s">
        <v>409</v>
      </c>
      <c r="D19" s="28" t="s">
        <v>48</v>
      </c>
      <c r="E19" s="26">
        <v>17.515439239999999</v>
      </c>
      <c r="F19" s="26">
        <v>19.254077879999997</v>
      </c>
      <c r="G19" s="26">
        <v>20.688269310000003</v>
      </c>
      <c r="H19" s="26">
        <v>22.930956259999999</v>
      </c>
      <c r="I19" s="26">
        <v>24.301237550000003</v>
      </c>
      <c r="J19" s="26">
        <v>35.237385849999995</v>
      </c>
      <c r="K19" s="26">
        <v>26.891014260000002</v>
      </c>
      <c r="L19" s="26">
        <v>28.220379810000001</v>
      </c>
      <c r="M19" s="26">
        <v>25.380811269999999</v>
      </c>
      <c r="N19" s="24"/>
      <c r="O19" s="26">
        <v>80.388742690000001</v>
      </c>
      <c r="P19" s="26">
        <v>114.65001746999999</v>
      </c>
      <c r="Q19" s="26">
        <v>25.380811269999999</v>
      </c>
    </row>
    <row r="20" spans="1:17" x14ac:dyDescent="0.25">
      <c r="B20" s="38"/>
      <c r="C20" s="38"/>
      <c r="D20" s="39"/>
      <c r="E20" s="40"/>
      <c r="F20" s="40"/>
      <c r="G20" s="40"/>
      <c r="H20" s="40"/>
      <c r="I20" s="40"/>
      <c r="J20" s="40"/>
      <c r="K20" s="40"/>
      <c r="L20" s="40"/>
      <c r="M20" s="165"/>
      <c r="N20" s="24"/>
      <c r="O20" s="40"/>
      <c r="P20" s="40"/>
      <c r="Q20" s="40"/>
    </row>
    <row r="21" spans="1:17" x14ac:dyDescent="0.25">
      <c r="A21" s="5"/>
      <c r="B21" s="15" t="s">
        <v>51</v>
      </c>
      <c r="C21" s="15" t="s">
        <v>52</v>
      </c>
      <c r="D21" s="16" t="s">
        <v>19</v>
      </c>
      <c r="E21" s="17">
        <v>102.68113653000003</v>
      </c>
      <c r="F21" s="17">
        <v>102.95696273771269</v>
      </c>
      <c r="G21" s="17">
        <v>53.05569330999996</v>
      </c>
      <c r="H21" s="17">
        <v>66.133462770000023</v>
      </c>
      <c r="I21" s="17">
        <v>56.790913767158372</v>
      </c>
      <c r="J21" s="17">
        <v>58.071100409186016</v>
      </c>
      <c r="K21" s="17">
        <v>93.90008335991034</v>
      </c>
      <c r="L21" s="17">
        <v>46.565954194098467</v>
      </c>
      <c r="M21" s="17">
        <v>47.350178846466122</v>
      </c>
      <c r="N21" s="24"/>
      <c r="O21" s="17">
        <v>324.82725534771271</v>
      </c>
      <c r="P21" s="17">
        <v>255.3280517303532</v>
      </c>
      <c r="Q21" s="17">
        <v>47.350178846466122</v>
      </c>
    </row>
    <row r="22" spans="1:17" x14ac:dyDescent="0.25">
      <c r="A22" s="5"/>
      <c r="B22" s="27" t="s">
        <v>53</v>
      </c>
      <c r="C22" s="27" t="s">
        <v>54</v>
      </c>
      <c r="D22" s="28" t="s">
        <v>45</v>
      </c>
      <c r="E22" s="45">
        <v>0.74841693443291823</v>
      </c>
      <c r="F22" s="45">
        <v>0.91126342534402138</v>
      </c>
      <c r="G22" s="45">
        <v>0.6179315976309937</v>
      </c>
      <c r="H22" s="45">
        <v>1.1239355273128822</v>
      </c>
      <c r="I22" s="45">
        <v>0.98333484171168373</v>
      </c>
      <c r="J22" s="45">
        <v>1.0615254799464808</v>
      </c>
      <c r="K22" s="45">
        <v>1.6202111210285308</v>
      </c>
      <c r="L22" s="45">
        <v>0.86073835788216935</v>
      </c>
      <c r="M22" s="45">
        <v>0.8100209258959844</v>
      </c>
      <c r="N22" s="24"/>
      <c r="O22" s="45">
        <v>0.52301362922255989</v>
      </c>
      <c r="P22" s="45">
        <v>0.59680788723122746</v>
      </c>
      <c r="Q22" s="45">
        <v>0.8100209258959844</v>
      </c>
    </row>
    <row r="23" spans="1:17" x14ac:dyDescent="0.25">
      <c r="A23" s="5"/>
      <c r="B23" s="30" t="s">
        <v>57</v>
      </c>
      <c r="C23" s="30" t="s">
        <v>58</v>
      </c>
      <c r="D23" s="31" t="s">
        <v>19</v>
      </c>
      <c r="E23" s="25">
        <v>-7.3465953299999995</v>
      </c>
      <c r="F23" s="25">
        <v>-6.2600628199999999</v>
      </c>
      <c r="G23" s="25">
        <v>-5.8275714399999998</v>
      </c>
      <c r="H23" s="25">
        <v>-5.1087751499999996</v>
      </c>
      <c r="I23" s="25">
        <v>-3.7235872800000003</v>
      </c>
      <c r="J23" s="25">
        <v>-5.4551570000000016</v>
      </c>
      <c r="K23" s="25">
        <v>-6.1956941500000005</v>
      </c>
      <c r="L23" s="25">
        <v>-10.17099558</v>
      </c>
      <c r="M23" s="25">
        <v>-5.9139686800000009</v>
      </c>
      <c r="N23" s="40"/>
      <c r="O23" s="25">
        <v>-24.543004740000001</v>
      </c>
      <c r="P23" s="25">
        <v>-25.545434010000001</v>
      </c>
      <c r="Q23" s="25">
        <v>-5.9139686800000009</v>
      </c>
    </row>
    <row r="24" spans="1:17" x14ac:dyDescent="0.25">
      <c r="A24" s="5"/>
      <c r="B24" s="41" t="s">
        <v>59</v>
      </c>
      <c r="C24" s="41" t="s">
        <v>60</v>
      </c>
      <c r="D24" s="42" t="s">
        <v>19</v>
      </c>
      <c r="E24" s="46">
        <v>-8.4889956399999882</v>
      </c>
      <c r="F24" s="46">
        <v>-6.7409747100000015</v>
      </c>
      <c r="G24" s="46">
        <v>-7.1249052999999947</v>
      </c>
      <c r="H24" s="46">
        <v>-12.320873649999992</v>
      </c>
      <c r="I24" s="46">
        <v>-15.934327609999997</v>
      </c>
      <c r="J24" s="46">
        <v>-17.458096579999978</v>
      </c>
      <c r="K24" s="46">
        <v>-29.053610069999987</v>
      </c>
      <c r="L24" s="46">
        <v>-23.156398369999994</v>
      </c>
      <c r="M24" s="46">
        <v>-28.647907679999996</v>
      </c>
      <c r="N24" s="25"/>
      <c r="O24" s="46">
        <v>-34.675749299999978</v>
      </c>
      <c r="P24" s="46">
        <v>-85.602432629999953</v>
      </c>
      <c r="Q24" s="46">
        <v>-28.647907679999996</v>
      </c>
    </row>
    <row r="25" spans="1:17" x14ac:dyDescent="0.25">
      <c r="B25" s="38"/>
      <c r="C25" s="38"/>
      <c r="D25" s="39"/>
      <c r="E25" s="40"/>
      <c r="F25" s="40"/>
      <c r="G25" s="40"/>
      <c r="H25" s="40"/>
      <c r="I25" s="40"/>
      <c r="J25" s="40"/>
      <c r="K25" s="40"/>
      <c r="L25" s="40"/>
      <c r="M25" s="40"/>
      <c r="N25" s="24"/>
      <c r="O25" s="40"/>
      <c r="P25" s="40"/>
      <c r="Q25" s="40"/>
    </row>
    <row r="26" spans="1:17" x14ac:dyDescent="0.25">
      <c r="A26" s="5"/>
      <c r="B26" s="15" t="s">
        <v>61</v>
      </c>
      <c r="C26" s="15" t="s">
        <v>61</v>
      </c>
      <c r="D26" s="16" t="s">
        <v>19</v>
      </c>
      <c r="E26" s="17">
        <v>86.845545560000048</v>
      </c>
      <c r="F26" s="17">
        <v>89.955925207712681</v>
      </c>
      <c r="G26" s="17">
        <v>40.103216569999965</v>
      </c>
      <c r="H26" s="17">
        <v>48.703813970000027</v>
      </c>
      <c r="I26" s="17">
        <v>37.132998877158371</v>
      </c>
      <c r="J26" s="17">
        <v>35.157846829186042</v>
      </c>
      <c r="K26" s="17">
        <v>58.650779139910355</v>
      </c>
      <c r="L26" s="17">
        <v>13.238560244098476</v>
      </c>
      <c r="M26" s="17">
        <v>12.788302486466122</v>
      </c>
      <c r="N26" s="24"/>
      <c r="O26" s="17">
        <v>265.60850130771269</v>
      </c>
      <c r="P26" s="17">
        <v>144.18018509035323</v>
      </c>
      <c r="Q26" s="17">
        <v>12.788302486466122</v>
      </c>
    </row>
    <row r="27" spans="1:17" x14ac:dyDescent="0.25">
      <c r="A27" s="5"/>
      <c r="B27" s="41" t="s">
        <v>62</v>
      </c>
      <c r="C27" s="41" t="s">
        <v>63</v>
      </c>
      <c r="D27" s="42" t="s">
        <v>19</v>
      </c>
      <c r="E27" s="46">
        <v>-25.130031760000001</v>
      </c>
      <c r="F27" s="46">
        <v>-20.912345239999993</v>
      </c>
      <c r="G27" s="46">
        <v>-18.096349189999998</v>
      </c>
      <c r="H27" s="46">
        <v>-13.434690079999999</v>
      </c>
      <c r="I27" s="46">
        <v>-1.5559198899999998</v>
      </c>
      <c r="J27" s="46">
        <v>-2.1373633700000005</v>
      </c>
      <c r="K27" s="46">
        <v>-6.4018826700000018</v>
      </c>
      <c r="L27" s="46">
        <v>0.59800525000000004</v>
      </c>
      <c r="M27" s="46">
        <v>1.1733135800000001</v>
      </c>
      <c r="N27" s="25"/>
      <c r="O27" s="46">
        <v>-77.573416269999996</v>
      </c>
      <c r="P27" s="46">
        <v>-9.4971606800000021</v>
      </c>
      <c r="Q27" s="46">
        <v>1.1733135800000001</v>
      </c>
    </row>
    <row r="28" spans="1:17" x14ac:dyDescent="0.25">
      <c r="B28" s="38"/>
      <c r="C28" s="38"/>
      <c r="D28" s="39"/>
      <c r="E28" s="40"/>
      <c r="F28" s="40"/>
      <c r="G28" s="40"/>
      <c r="H28" s="40"/>
      <c r="I28" s="40"/>
      <c r="J28" s="40"/>
      <c r="K28" s="40"/>
      <c r="L28" s="40"/>
      <c r="M28" s="40"/>
      <c r="N28" s="47"/>
      <c r="O28" s="40"/>
      <c r="P28" s="40"/>
      <c r="Q28" s="40"/>
    </row>
    <row r="29" spans="1:17" x14ac:dyDescent="0.25">
      <c r="A29" s="5"/>
      <c r="B29" s="15" t="s">
        <v>64</v>
      </c>
      <c r="C29" s="15" t="s">
        <v>65</v>
      </c>
      <c r="D29" s="16" t="s">
        <v>19</v>
      </c>
      <c r="E29" s="17">
        <v>61.715513800000018</v>
      </c>
      <c r="F29" s="17">
        <v>69.043579967712702</v>
      </c>
      <c r="G29" s="17">
        <v>22.006867379999981</v>
      </c>
      <c r="H29" s="17">
        <v>35.269123890000039</v>
      </c>
      <c r="I29" s="17">
        <v>35.577078987158387</v>
      </c>
      <c r="J29" s="17">
        <v>33.020483459186032</v>
      </c>
      <c r="K29" s="17">
        <v>52.248896469910363</v>
      </c>
      <c r="L29" s="17">
        <v>13.83656549409848</v>
      </c>
      <c r="M29" s="17">
        <v>13.961616066466132</v>
      </c>
      <c r="N29" s="24">
        <v>0</v>
      </c>
      <c r="O29" s="17">
        <v>188.03508503771275</v>
      </c>
      <c r="P29" s="17">
        <v>134.68302441035326</v>
      </c>
      <c r="Q29" s="17">
        <v>13.961616066466132</v>
      </c>
    </row>
    <row r="30" spans="1:17" x14ac:dyDescent="0.25">
      <c r="A30" s="5"/>
      <c r="B30" s="41" t="s">
        <v>66</v>
      </c>
      <c r="C30" s="41" t="s">
        <v>67</v>
      </c>
      <c r="D30" s="42" t="s">
        <v>45</v>
      </c>
      <c r="E30" s="43">
        <f t="shared" ref="E30:M30" si="0">E29/E10</f>
        <v>0.44982883133216583</v>
      </c>
      <c r="F30" s="48">
        <f t="shared" si="0"/>
        <v>0.61109892431146429</v>
      </c>
      <c r="G30" s="48">
        <f t="shared" si="0"/>
        <v>0.25631064020821481</v>
      </c>
      <c r="H30" s="48">
        <f t="shared" si="0"/>
        <v>0.59939733527990113</v>
      </c>
      <c r="I30" s="48">
        <f t="shared" si="0"/>
        <v>0.61601722905597034</v>
      </c>
      <c r="J30" s="48">
        <f t="shared" si="0"/>
        <v>0.60360634300176863</v>
      </c>
      <c r="K30" s="48">
        <f t="shared" si="0"/>
        <v>0.90153533514496709</v>
      </c>
      <c r="L30" s="48">
        <f t="shared" si="0"/>
        <v>0.2557590168232563</v>
      </c>
      <c r="M30" s="48">
        <f t="shared" si="0"/>
        <v>0.23884178367801848</v>
      </c>
      <c r="N30" s="49"/>
      <c r="O30" s="48">
        <v>0.47618099043018952</v>
      </c>
      <c r="P30" s="48">
        <v>0.59988648409906253</v>
      </c>
      <c r="Q30" s="166">
        <v>0.23884178367801848</v>
      </c>
    </row>
    <row r="31" spans="1:17" x14ac:dyDescent="0.25">
      <c r="A31" s="5"/>
      <c r="B31" s="30"/>
      <c r="C31" s="30"/>
      <c r="D31" s="31"/>
      <c r="E31" s="50"/>
      <c r="F31" s="50"/>
      <c r="G31" s="50"/>
      <c r="H31" s="50"/>
      <c r="I31" s="50"/>
      <c r="J31" s="50"/>
      <c r="K31" s="50"/>
      <c r="L31" s="50"/>
      <c r="M31" s="50"/>
      <c r="N31" s="51"/>
      <c r="O31" s="50"/>
      <c r="P31" s="50"/>
      <c r="Q31" s="50"/>
    </row>
    <row r="32" spans="1:17" ht="15.6" x14ac:dyDescent="0.25">
      <c r="A32" s="5"/>
      <c r="B32" s="11" t="s">
        <v>387</v>
      </c>
      <c r="C32" s="60"/>
      <c r="D32" s="61"/>
      <c r="E32" s="62"/>
      <c r="F32" s="62"/>
      <c r="G32" s="62"/>
      <c r="H32" s="62"/>
      <c r="I32" s="62"/>
      <c r="J32" s="62"/>
      <c r="K32" s="62"/>
      <c r="L32" s="62"/>
      <c r="M32" s="62"/>
      <c r="N32" s="62"/>
      <c r="O32" s="62"/>
      <c r="P32" s="62"/>
      <c r="Q32" s="62"/>
    </row>
    <row r="33" spans="1:17" x14ac:dyDescent="0.25">
      <c r="A33" s="5"/>
      <c r="B33" s="69" t="s">
        <v>401</v>
      </c>
      <c r="C33" s="69" t="s">
        <v>410</v>
      </c>
      <c r="D33" s="70"/>
      <c r="E33" s="71"/>
      <c r="F33" s="71"/>
      <c r="G33" s="71"/>
      <c r="H33" s="71"/>
      <c r="I33" s="71"/>
      <c r="J33" s="71"/>
      <c r="K33" s="71"/>
      <c r="L33" s="71"/>
      <c r="M33" s="71"/>
      <c r="N33" s="64"/>
      <c r="O33" s="71"/>
      <c r="P33" s="71"/>
      <c r="Q33" s="71"/>
    </row>
    <row r="34" spans="1:17" x14ac:dyDescent="0.25">
      <c r="A34" s="5"/>
      <c r="B34" s="174" t="s">
        <v>388</v>
      </c>
      <c r="C34" s="174" t="str">
        <f>B34</f>
        <v xml:space="preserve">  BRB Seguros</v>
      </c>
      <c r="D34" s="176" t="s">
        <v>19</v>
      </c>
      <c r="E34" s="163">
        <v>0</v>
      </c>
      <c r="F34" s="163">
        <v>0</v>
      </c>
      <c r="G34" s="163">
        <v>0</v>
      </c>
      <c r="H34" s="163">
        <v>0</v>
      </c>
      <c r="I34" s="163">
        <v>6.7084417099999998</v>
      </c>
      <c r="J34" s="163">
        <v>17.396819470000001</v>
      </c>
      <c r="K34" s="163">
        <v>5.880187359999999</v>
      </c>
      <c r="L34" s="163">
        <v>9.98975583</v>
      </c>
      <c r="M34" s="163">
        <v>8.1265466599999989</v>
      </c>
      <c r="N34" s="167"/>
      <c r="O34" s="163">
        <v>0</v>
      </c>
      <c r="P34" s="163">
        <v>39.97520437</v>
      </c>
      <c r="Q34" s="163">
        <v>8.1265466599999989</v>
      </c>
    </row>
    <row r="35" spans="1:17" x14ac:dyDescent="0.25">
      <c r="A35" s="5"/>
      <c r="B35" s="177" t="s">
        <v>402</v>
      </c>
      <c r="C35" s="177" t="str">
        <f t="shared" ref="C35:C48" si="1">B35</f>
        <v xml:space="preserve">  Bmg Corretora</v>
      </c>
      <c r="D35" s="178" t="s">
        <v>19</v>
      </c>
      <c r="E35" s="164">
        <v>1.6209964299999999</v>
      </c>
      <c r="F35" s="164">
        <v>3.3528463200000003</v>
      </c>
      <c r="G35" s="164">
        <v>2.9411881900000001</v>
      </c>
      <c r="H35" s="164">
        <v>3.8392945699999999</v>
      </c>
      <c r="I35" s="164">
        <v>4.5101559400000006</v>
      </c>
      <c r="J35" s="164">
        <v>4.9781431999999999</v>
      </c>
      <c r="K35" s="164">
        <v>6.4604286899999996</v>
      </c>
      <c r="L35" s="164">
        <v>3.0883977000000002</v>
      </c>
      <c r="M35" s="164">
        <v>4.2791537699999997</v>
      </c>
      <c r="N35" s="167"/>
      <c r="O35" s="164">
        <v>11.754325510000001</v>
      </c>
      <c r="P35" s="164">
        <v>19.037125530000001</v>
      </c>
      <c r="Q35" s="164">
        <v>4.2791537699999997</v>
      </c>
    </row>
    <row r="36" spans="1:17" x14ac:dyDescent="0.25">
      <c r="A36" s="5"/>
      <c r="B36" s="174" t="s">
        <v>389</v>
      </c>
      <c r="C36" s="174" t="str">
        <f t="shared" si="1"/>
        <v xml:space="preserve">  Inter Seguros </v>
      </c>
      <c r="D36" s="176" t="s">
        <v>19</v>
      </c>
      <c r="E36" s="163">
        <v>5.5423598600000004</v>
      </c>
      <c r="F36" s="163">
        <v>5.9437786399999997</v>
      </c>
      <c r="G36" s="163">
        <v>6.758902</v>
      </c>
      <c r="H36" s="163">
        <v>7.669543</v>
      </c>
      <c r="I36" s="163">
        <v>3.9524324100000001</v>
      </c>
      <c r="J36" s="163">
        <v>7.3608344300000006</v>
      </c>
      <c r="K36" s="163">
        <v>7.9825793100000002</v>
      </c>
      <c r="L36" s="163">
        <v>5.5835762199999994</v>
      </c>
      <c r="M36" s="163">
        <v>5.08973312</v>
      </c>
      <c r="N36" s="167"/>
      <c r="O36" s="163">
        <v>25.914583499999999</v>
      </c>
      <c r="P36" s="163">
        <v>24.87942237</v>
      </c>
      <c r="Q36" s="163">
        <v>5.08973312</v>
      </c>
    </row>
    <row r="37" spans="1:17" x14ac:dyDescent="0.25">
      <c r="A37" s="5"/>
      <c r="B37" s="177" t="s">
        <v>390</v>
      </c>
      <c r="C37" s="177" t="str">
        <f t="shared" si="1"/>
        <v xml:space="preserve">  Omni 1 Corretora</v>
      </c>
      <c r="D37" s="178" t="s">
        <v>19</v>
      </c>
      <c r="E37" s="164">
        <v>0</v>
      </c>
      <c r="F37" s="164">
        <v>0</v>
      </c>
      <c r="G37" s="164">
        <v>0</v>
      </c>
      <c r="H37" s="164">
        <v>0</v>
      </c>
      <c r="I37" s="164">
        <v>0</v>
      </c>
      <c r="J37" s="164">
        <v>0</v>
      </c>
      <c r="K37" s="164">
        <v>0</v>
      </c>
      <c r="L37" s="164">
        <v>0.90475526000000006</v>
      </c>
      <c r="M37" s="164">
        <v>2.4091205200000001</v>
      </c>
      <c r="N37" s="167"/>
      <c r="O37" s="164">
        <v>0</v>
      </c>
      <c r="P37" s="164">
        <v>0.90475526000000006</v>
      </c>
      <c r="Q37" s="164">
        <v>2.4091205200000001</v>
      </c>
    </row>
    <row r="38" spans="1:17" x14ac:dyDescent="0.25">
      <c r="A38" s="5"/>
      <c r="B38" s="174" t="s">
        <v>391</v>
      </c>
      <c r="C38" s="174" t="str">
        <f t="shared" si="1"/>
        <v xml:space="preserve">  Polishop Seguros</v>
      </c>
      <c r="D38" s="176" t="s">
        <v>19</v>
      </c>
      <c r="E38" s="163">
        <v>0</v>
      </c>
      <c r="F38" s="163">
        <v>0</v>
      </c>
      <c r="G38" s="163">
        <v>0</v>
      </c>
      <c r="H38" s="163">
        <v>0</v>
      </c>
      <c r="I38" s="163">
        <v>0</v>
      </c>
      <c r="J38" s="163">
        <v>0</v>
      </c>
      <c r="K38" s="163">
        <v>-1.1103789799999999</v>
      </c>
      <c r="L38" s="163">
        <v>0.4833753999999999</v>
      </c>
      <c r="M38" s="163">
        <v>-0.17887543</v>
      </c>
      <c r="N38" s="167"/>
      <c r="O38" s="163">
        <v>0</v>
      </c>
      <c r="P38" s="163">
        <v>-0.62700358</v>
      </c>
      <c r="Q38" s="163">
        <v>-0.17887543</v>
      </c>
    </row>
    <row r="39" spans="1:17" x14ac:dyDescent="0.25">
      <c r="A39" s="5"/>
      <c r="B39" s="177" t="s">
        <v>403</v>
      </c>
      <c r="C39" s="177" t="str">
        <f t="shared" si="1"/>
        <v xml:space="preserve">  Paraná Seguros</v>
      </c>
      <c r="D39" s="178" t="s">
        <v>19</v>
      </c>
      <c r="E39" s="164">
        <v>0</v>
      </c>
      <c r="F39" s="164">
        <v>0</v>
      </c>
      <c r="G39" s="164">
        <v>0</v>
      </c>
      <c r="H39" s="164">
        <v>0</v>
      </c>
      <c r="I39" s="164">
        <v>0</v>
      </c>
      <c r="J39" s="164">
        <v>0</v>
      </c>
      <c r="K39" s="164">
        <v>0</v>
      </c>
      <c r="L39" s="164">
        <v>-0.34856807000000006</v>
      </c>
      <c r="M39" s="164">
        <v>-0.14773240000000001</v>
      </c>
      <c r="N39" s="167"/>
      <c r="O39" s="164">
        <v>0</v>
      </c>
      <c r="P39" s="164">
        <v>-0.34856807000000006</v>
      </c>
      <c r="Q39" s="164">
        <v>-0.14773240000000001</v>
      </c>
    </row>
    <row r="40" spans="1:17" x14ac:dyDescent="0.25">
      <c r="A40" s="5"/>
      <c r="B40" s="174" t="s">
        <v>392</v>
      </c>
      <c r="C40" s="174" t="str">
        <f t="shared" si="1"/>
        <v xml:space="preserve">  Wiz Conseg</v>
      </c>
      <c r="D40" s="176" t="s">
        <v>19</v>
      </c>
      <c r="E40" s="163">
        <v>0.52471688999999999</v>
      </c>
      <c r="F40" s="163">
        <v>0.13630153000000006</v>
      </c>
      <c r="G40" s="163">
        <v>0.33508149999999998</v>
      </c>
      <c r="H40" s="163">
        <v>-0.33085892000000006</v>
      </c>
      <c r="I40" s="163">
        <v>0.37450842000000001</v>
      </c>
      <c r="J40" s="163">
        <v>-7.3836820000000025E-2</v>
      </c>
      <c r="K40" s="163">
        <v>-0.13583475000000009</v>
      </c>
      <c r="L40" s="163">
        <v>0.33456305000000003</v>
      </c>
      <c r="M40" s="163">
        <v>-1.67160332</v>
      </c>
      <c r="N40" s="167"/>
      <c r="O40" s="163">
        <v>0.66524099999999997</v>
      </c>
      <c r="P40" s="163">
        <v>0.4993998999999999</v>
      </c>
      <c r="Q40" s="163">
        <v>-1.67160332</v>
      </c>
    </row>
    <row r="41" spans="1:17" x14ac:dyDescent="0.25">
      <c r="A41" s="5"/>
      <c r="B41" s="177" t="s">
        <v>404</v>
      </c>
      <c r="C41" s="177" t="str">
        <f t="shared" si="1"/>
        <v xml:space="preserve">  Wiz Corporate</v>
      </c>
      <c r="D41" s="178" t="s">
        <v>19</v>
      </c>
      <c r="E41" s="164">
        <v>-0.23542041000000002</v>
      </c>
      <c r="F41" s="164">
        <v>0.20767317000000002</v>
      </c>
      <c r="G41" s="164">
        <v>-0.29745234999999998</v>
      </c>
      <c r="H41" s="164">
        <v>0.19740742999999994</v>
      </c>
      <c r="I41" s="164">
        <v>2.21688252</v>
      </c>
      <c r="J41" s="164">
        <v>-0.23581924999999998</v>
      </c>
      <c r="K41" s="164">
        <v>0.61606614999999998</v>
      </c>
      <c r="L41" s="164">
        <v>3.6365227200000003</v>
      </c>
      <c r="M41" s="164">
        <v>1.3</v>
      </c>
      <c r="N41" s="167"/>
      <c r="O41" s="164">
        <v>-0.12779216000000004</v>
      </c>
      <c r="P41" s="164">
        <v>6.2336521400000002</v>
      </c>
      <c r="Q41" s="164">
        <v>1.3</v>
      </c>
    </row>
    <row r="42" spans="1:17" x14ac:dyDescent="0.25">
      <c r="A42" s="5"/>
      <c r="B42" s="174" t="s">
        <v>393</v>
      </c>
      <c r="C42" s="174" t="s">
        <v>415</v>
      </c>
      <c r="D42" s="176" t="s">
        <v>19</v>
      </c>
      <c r="E42" s="163">
        <v>-1.62734957</v>
      </c>
      <c r="F42" s="163">
        <v>-0.52861457000000001</v>
      </c>
      <c r="G42" s="163">
        <v>-0.57046290999999993</v>
      </c>
      <c r="H42" s="163">
        <v>1.9621868999999998</v>
      </c>
      <c r="I42" s="163">
        <v>-0.46056770999999996</v>
      </c>
      <c r="J42" s="163">
        <v>-0.24485232000000001</v>
      </c>
      <c r="K42" s="163">
        <v>-0.13759368</v>
      </c>
      <c r="L42" s="163">
        <v>-0.47578531999999996</v>
      </c>
      <c r="M42" s="163">
        <v>2.2246920000000003E-2</v>
      </c>
      <c r="N42" s="167"/>
      <c r="O42" s="163">
        <v>-0.76424015000000001</v>
      </c>
      <c r="P42" s="163">
        <v>-1.3187990299999999</v>
      </c>
      <c r="Q42" s="163">
        <v>2.2246920000000003E-2</v>
      </c>
    </row>
    <row r="43" spans="1:17" x14ac:dyDescent="0.25">
      <c r="A43" s="5"/>
      <c r="B43" s="179" t="s">
        <v>394</v>
      </c>
      <c r="C43" s="181" t="s">
        <v>411</v>
      </c>
      <c r="D43" s="180" t="s">
        <v>19</v>
      </c>
      <c r="E43" s="168">
        <f>SUM(E34:E42)</f>
        <v>5.8253032000000005</v>
      </c>
      <c r="F43" s="168">
        <f t="shared" ref="F43:L43" si="2">SUM(F34:F42)</f>
        <v>9.1119850899999992</v>
      </c>
      <c r="G43" s="168">
        <f t="shared" si="2"/>
        <v>9.1672564300000001</v>
      </c>
      <c r="H43" s="168">
        <f t="shared" si="2"/>
        <v>13.337572980000001</v>
      </c>
      <c r="I43" s="168">
        <v>17.30185329</v>
      </c>
      <c r="J43" s="168">
        <f t="shared" si="2"/>
        <v>29.181288710000004</v>
      </c>
      <c r="K43" s="168">
        <f t="shared" si="2"/>
        <v>19.555454100000002</v>
      </c>
      <c r="L43" s="168">
        <f t="shared" si="2"/>
        <v>23.196592790000004</v>
      </c>
      <c r="M43" s="168">
        <v>19.188850544000005</v>
      </c>
      <c r="N43" s="167"/>
      <c r="O43" s="168">
        <v>37.442117699999997</v>
      </c>
      <c r="P43" s="168">
        <v>89.235188890000018</v>
      </c>
      <c r="Q43" s="168">
        <v>19.188850544000005</v>
      </c>
    </row>
    <row r="44" spans="1:17" x14ac:dyDescent="0.25">
      <c r="A44" s="5"/>
      <c r="B44" s="174" t="s">
        <v>405</v>
      </c>
      <c r="C44" s="174" t="str">
        <f t="shared" si="1"/>
        <v xml:space="preserve">  Promotiva</v>
      </c>
      <c r="D44" s="176" t="s">
        <v>19</v>
      </c>
      <c r="E44" s="163">
        <v>0</v>
      </c>
      <c r="F44" s="163">
        <v>0</v>
      </c>
      <c r="G44" s="163">
        <v>0</v>
      </c>
      <c r="H44" s="163">
        <v>0</v>
      </c>
      <c r="I44" s="163" t="s">
        <v>31</v>
      </c>
      <c r="J44" s="163" t="s">
        <v>31</v>
      </c>
      <c r="K44" s="163" t="s">
        <v>31</v>
      </c>
      <c r="L44" s="163">
        <v>0.26835358999999998</v>
      </c>
      <c r="M44" s="163">
        <v>3.1</v>
      </c>
      <c r="N44" s="167"/>
      <c r="O44" s="163">
        <v>0</v>
      </c>
      <c r="P44" s="163">
        <v>0.32909363999999997</v>
      </c>
      <c r="Q44" s="163">
        <v>3.1</v>
      </c>
    </row>
    <row r="45" spans="1:17" x14ac:dyDescent="0.25">
      <c r="A45" s="5"/>
      <c r="B45" s="177" t="s">
        <v>395</v>
      </c>
      <c r="C45" s="177" t="str">
        <f t="shared" si="1"/>
        <v xml:space="preserve">  Wiz Parceiros</v>
      </c>
      <c r="D45" s="178" t="s">
        <v>19</v>
      </c>
      <c r="E45" s="164">
        <v>10.654012569999999</v>
      </c>
      <c r="F45" s="164">
        <v>8.2850348399999998</v>
      </c>
      <c r="G45" s="164">
        <v>8.6155127500000006</v>
      </c>
      <c r="H45" s="164">
        <v>7.1124750700000003</v>
      </c>
      <c r="I45" s="164">
        <v>8.2657102800000004</v>
      </c>
      <c r="J45" s="164">
        <v>7.7375780199999999</v>
      </c>
      <c r="K45" s="164">
        <v>6.4898143400000006</v>
      </c>
      <c r="L45" s="164">
        <v>5.1684984499999995</v>
      </c>
      <c r="M45" s="164">
        <v>4.8606148999999998</v>
      </c>
      <c r="N45" s="167"/>
      <c r="O45" s="164">
        <v>34.667035230000003</v>
      </c>
      <c r="P45" s="164">
        <v>27.661601090000005</v>
      </c>
      <c r="Q45" s="164">
        <v>4.8606148999999998</v>
      </c>
    </row>
    <row r="46" spans="1:17" x14ac:dyDescent="0.25">
      <c r="A46" s="5"/>
      <c r="B46" s="175" t="s">
        <v>396</v>
      </c>
      <c r="C46" s="174" t="str">
        <f t="shared" si="1"/>
        <v>ben.up</v>
      </c>
      <c r="D46" s="176" t="s">
        <v>19</v>
      </c>
      <c r="E46" s="163">
        <v>0</v>
      </c>
      <c r="F46" s="163">
        <v>0</v>
      </c>
      <c r="G46" s="163">
        <v>0</v>
      </c>
      <c r="H46" s="163">
        <v>0</v>
      </c>
      <c r="I46" s="163">
        <v>-0.22430178000000001</v>
      </c>
      <c r="J46" s="163">
        <v>-0.52256115000000003</v>
      </c>
      <c r="K46" s="163">
        <v>-0.35150139000000002</v>
      </c>
      <c r="L46" s="163">
        <v>-0.49724393</v>
      </c>
      <c r="M46" s="163">
        <v>-0.65776668999999999</v>
      </c>
      <c r="N46" s="167"/>
      <c r="O46" s="163">
        <v>0</v>
      </c>
      <c r="P46" s="163">
        <v>-1.59560825</v>
      </c>
      <c r="Q46" s="163">
        <v>-0.65776668999999999</v>
      </c>
    </row>
    <row r="47" spans="1:17" x14ac:dyDescent="0.25">
      <c r="A47" s="5"/>
      <c r="B47" s="179" t="s">
        <v>397</v>
      </c>
      <c r="C47" s="181" t="s">
        <v>412</v>
      </c>
      <c r="D47" s="180" t="s">
        <v>19</v>
      </c>
      <c r="E47" s="168">
        <f>SUM(E44:E46)</f>
        <v>10.654012569999999</v>
      </c>
      <c r="F47" s="168">
        <f t="shared" ref="F47:L47" si="3">SUM(F44:F46)</f>
        <v>8.2850348399999998</v>
      </c>
      <c r="G47" s="168">
        <f t="shared" si="3"/>
        <v>8.6155127500000006</v>
      </c>
      <c r="H47" s="168">
        <f t="shared" si="3"/>
        <v>7.1124750700000003</v>
      </c>
      <c r="I47" s="168">
        <v>8.0414085000000011</v>
      </c>
      <c r="J47" s="168">
        <f t="shared" si="3"/>
        <v>7.2150168699999995</v>
      </c>
      <c r="K47" s="168">
        <f t="shared" si="3"/>
        <v>6.1383129500000004</v>
      </c>
      <c r="L47" s="168">
        <f t="shared" si="3"/>
        <v>4.93960811</v>
      </c>
      <c r="M47" s="168">
        <v>7.2761221760000003</v>
      </c>
      <c r="N47" s="167"/>
      <c r="O47" s="168">
        <v>34.667035230000003</v>
      </c>
      <c r="P47" s="168">
        <v>26.376593440000001</v>
      </c>
      <c r="Q47" s="168">
        <v>7.2761221760000003</v>
      </c>
    </row>
    <row r="48" spans="1:17" x14ac:dyDescent="0.25">
      <c r="A48" s="5"/>
      <c r="B48" s="174" t="s">
        <v>398</v>
      </c>
      <c r="C48" s="174" t="str">
        <f t="shared" si="1"/>
        <v xml:space="preserve">  Wiz Concept </v>
      </c>
      <c r="D48" s="176" t="s">
        <v>19</v>
      </c>
      <c r="E48" s="163">
        <v>1.0361234699999999</v>
      </c>
      <c r="F48" s="163">
        <v>1.85705795</v>
      </c>
      <c r="G48" s="163">
        <v>2.9055001300000001</v>
      </c>
      <c r="H48" s="163">
        <v>2.4809082099999999</v>
      </c>
      <c r="I48" s="163">
        <v>-1.06051728</v>
      </c>
      <c r="J48" s="163">
        <v>-1.1794169000000001</v>
      </c>
      <c r="K48" s="163">
        <v>1.17549737</v>
      </c>
      <c r="L48" s="163">
        <v>8.4178909999999996E-2</v>
      </c>
      <c r="M48" s="163">
        <v>-1.0841614499999999</v>
      </c>
      <c r="N48" s="167"/>
      <c r="O48" s="163">
        <v>8.2795897600000004</v>
      </c>
      <c r="P48" s="163">
        <v>-0.98025790000000013</v>
      </c>
      <c r="Q48" s="163">
        <v>-1.0841614499999999</v>
      </c>
    </row>
    <row r="49" spans="1:17" x14ac:dyDescent="0.25">
      <c r="A49" s="5"/>
      <c r="B49" s="179" t="s">
        <v>399</v>
      </c>
      <c r="C49" s="181" t="s">
        <v>413</v>
      </c>
      <c r="D49" s="180" t="s">
        <v>19</v>
      </c>
      <c r="E49" s="168">
        <f>E48</f>
        <v>1.0361234699999999</v>
      </c>
      <c r="F49" s="168">
        <f t="shared" ref="F49:L49" si="4">F48</f>
        <v>1.85705795</v>
      </c>
      <c r="G49" s="168">
        <f t="shared" si="4"/>
        <v>2.9055001300000001</v>
      </c>
      <c r="H49" s="168">
        <f t="shared" si="4"/>
        <v>2.4809082099999999</v>
      </c>
      <c r="I49" s="168">
        <v>-1.06051728</v>
      </c>
      <c r="J49" s="168">
        <f t="shared" si="4"/>
        <v>-1.1794169000000001</v>
      </c>
      <c r="K49" s="168">
        <f t="shared" si="4"/>
        <v>1.17549737</v>
      </c>
      <c r="L49" s="168">
        <f t="shared" si="4"/>
        <v>8.4178909999999996E-2</v>
      </c>
      <c r="M49" s="168">
        <v>-1.0841614499999999</v>
      </c>
      <c r="N49" s="167"/>
      <c r="O49" s="164">
        <v>8.2795897600000004</v>
      </c>
      <c r="P49" s="164">
        <v>-0.98025790000000013</v>
      </c>
      <c r="Q49" s="164">
        <v>-1.0841614499999999</v>
      </c>
    </row>
    <row r="50" spans="1:17" x14ac:dyDescent="0.25">
      <c r="A50" s="5"/>
      <c r="B50" s="169" t="s">
        <v>400</v>
      </c>
      <c r="C50" s="182" t="s">
        <v>414</v>
      </c>
      <c r="D50" s="170" t="s">
        <v>19</v>
      </c>
      <c r="E50" s="171">
        <f>SUM(E49,E47,E43)</f>
        <v>17.515439239999999</v>
      </c>
      <c r="F50" s="171">
        <f t="shared" ref="F50:L50" si="5">SUM(F49,F47,F43)</f>
        <v>19.254077879999997</v>
      </c>
      <c r="G50" s="171">
        <f t="shared" si="5"/>
        <v>20.688269310000003</v>
      </c>
      <c r="H50" s="171">
        <f t="shared" si="5"/>
        <v>22.930956260000002</v>
      </c>
      <c r="I50" s="171">
        <v>24.282744510000001</v>
      </c>
      <c r="J50" s="171">
        <f t="shared" si="5"/>
        <v>35.216888680000004</v>
      </c>
      <c r="K50" s="171">
        <f t="shared" si="5"/>
        <v>26.86926442</v>
      </c>
      <c r="L50" s="171">
        <f t="shared" si="5"/>
        <v>28.220379810000004</v>
      </c>
      <c r="M50" s="171">
        <v>25.380811270000006</v>
      </c>
      <c r="N50" s="167"/>
      <c r="O50" s="172">
        <v>80.388742690000001</v>
      </c>
      <c r="P50" s="172">
        <v>114.63152443000001</v>
      </c>
      <c r="Q50" s="172">
        <v>25.380811270000006</v>
      </c>
    </row>
    <row r="51" spans="1:17" x14ac:dyDescent="0.25">
      <c r="B51" s="38"/>
      <c r="C51" s="38"/>
      <c r="D51" s="78"/>
      <c r="N51" s="62"/>
    </row>
    <row r="52" spans="1:17" x14ac:dyDescent="0.25">
      <c r="B52" s="80" t="s">
        <v>106</v>
      </c>
      <c r="E52" s="81"/>
      <c r="F52" s="81"/>
      <c r="G52" s="81"/>
      <c r="H52" s="81"/>
      <c r="I52" s="81"/>
      <c r="J52" s="81"/>
      <c r="K52" s="81"/>
      <c r="L52" s="81"/>
      <c r="M52" s="81"/>
      <c r="N52" s="63"/>
    </row>
    <row r="53" spans="1:17" x14ac:dyDescent="0.25">
      <c r="B53" s="82" t="s">
        <v>418</v>
      </c>
      <c r="C53" s="83"/>
      <c r="D53" s="83"/>
      <c r="E53" s="83"/>
      <c r="F53" s="83"/>
      <c r="G53" s="83"/>
      <c r="H53" s="83"/>
      <c r="I53" s="83"/>
      <c r="J53" s="83"/>
      <c r="K53" s="83"/>
      <c r="L53" s="83"/>
      <c r="M53" s="83"/>
      <c r="N53" s="83"/>
      <c r="O53" s="83"/>
      <c r="P53" s="84"/>
      <c r="Q53" s="173"/>
    </row>
    <row r="54" spans="1:17" x14ac:dyDescent="0.25">
      <c r="B54" s="82" t="s">
        <v>361</v>
      </c>
      <c r="C54" s="83"/>
      <c r="D54" s="83"/>
      <c r="E54" s="83"/>
      <c r="F54" s="83"/>
      <c r="G54" s="83"/>
      <c r="H54" s="83"/>
      <c r="I54" s="83"/>
      <c r="J54" s="83"/>
      <c r="K54" s="83"/>
      <c r="L54" s="83"/>
      <c r="M54" s="83"/>
      <c r="N54" s="83"/>
      <c r="O54" s="83"/>
      <c r="P54" s="84"/>
    </row>
  </sheetData>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A03F7-CA8D-40F3-9DF6-CCB1AE0C9D4D}">
  <dimension ref="A1:U59"/>
  <sheetViews>
    <sheetView showGridLines="0" showRowColHeaders="0" zoomScale="90" zoomScaleNormal="90" workbookViewId="0">
      <selection activeCell="A4" sqref="A4"/>
    </sheetView>
  </sheetViews>
  <sheetFormatPr defaultRowHeight="13.8" outlineLevelCol="1" x14ac:dyDescent="0.25"/>
  <cols>
    <col min="1" max="1" width="1.44140625" style="2" customWidth="1"/>
    <col min="2" max="3" width="37.6640625" style="2" customWidth="1"/>
    <col min="4" max="4" width="11.5546875" style="2" customWidth="1"/>
    <col min="5" max="12" width="9.77734375" style="2" hidden="1" customWidth="1" outlineLevel="1"/>
    <col min="13" max="13" width="9.77734375" style="2" customWidth="1" collapsed="1"/>
    <col min="14" max="17" width="9.77734375" style="2" customWidth="1"/>
    <col min="18" max="18" width="2.5546875" style="2" customWidth="1"/>
    <col min="19" max="21" width="9.77734375" style="2" customWidth="1"/>
    <col min="22" max="16384" width="8.88671875" style="2"/>
  </cols>
  <sheetData>
    <row r="1" spans="1:21" s="1" customFormat="1" ht="50.4" customHeight="1" x14ac:dyDescent="0.25"/>
    <row r="2" spans="1:21" x14ac:dyDescent="0.25">
      <c r="B2" s="183"/>
      <c r="C2" s="183"/>
      <c r="D2" s="39"/>
      <c r="E2" s="40"/>
      <c r="F2" s="40"/>
      <c r="G2" s="40"/>
      <c r="H2" s="40"/>
      <c r="I2" s="40"/>
      <c r="J2" s="40"/>
      <c r="K2" s="40"/>
      <c r="L2" s="40"/>
      <c r="M2" s="40"/>
      <c r="N2" s="40"/>
      <c r="O2" s="40"/>
      <c r="P2" s="40"/>
      <c r="Q2" s="40"/>
      <c r="S2" s="40"/>
      <c r="T2" s="40"/>
      <c r="U2" s="40"/>
    </row>
    <row r="3" spans="1:21" x14ac:dyDescent="0.25">
      <c r="A3" s="5"/>
      <c r="B3" s="184" t="s">
        <v>251</v>
      </c>
      <c r="C3" s="184"/>
      <c r="D3" s="185" t="s">
        <v>1</v>
      </c>
      <c r="E3" s="8" t="s">
        <v>2</v>
      </c>
      <c r="F3" s="8" t="s">
        <v>3</v>
      </c>
      <c r="G3" s="8" t="s">
        <v>4</v>
      </c>
      <c r="H3" s="8" t="s">
        <v>5</v>
      </c>
      <c r="I3" s="98" t="s">
        <v>6</v>
      </c>
      <c r="J3" s="98" t="s">
        <v>7</v>
      </c>
      <c r="K3" s="98" t="s">
        <v>8</v>
      </c>
      <c r="L3" s="98" t="s">
        <v>9</v>
      </c>
      <c r="M3" s="98" t="s">
        <v>10</v>
      </c>
      <c r="N3" s="98" t="s">
        <v>11</v>
      </c>
      <c r="O3" s="98" t="s">
        <v>12</v>
      </c>
      <c r="P3" s="98" t="s">
        <v>13</v>
      </c>
      <c r="Q3" s="98" t="s">
        <v>358</v>
      </c>
      <c r="S3" s="10" t="s">
        <v>14</v>
      </c>
      <c r="T3" s="10" t="s">
        <v>15</v>
      </c>
      <c r="U3" s="10" t="s">
        <v>358</v>
      </c>
    </row>
    <row r="4" spans="1:21" ht="15.6" x14ac:dyDescent="0.3">
      <c r="B4" s="11" t="s">
        <v>252</v>
      </c>
      <c r="C4" s="12"/>
      <c r="D4" s="13"/>
      <c r="E4" s="121"/>
      <c r="F4" s="121"/>
      <c r="G4" s="121"/>
      <c r="H4" s="121"/>
      <c r="I4" s="121"/>
      <c r="J4" s="121"/>
      <c r="K4" s="121"/>
      <c r="L4" s="121"/>
      <c r="M4" s="121"/>
      <c r="N4" s="121"/>
      <c r="O4" s="121"/>
      <c r="P4" s="121"/>
      <c r="Q4" s="121"/>
      <c r="S4" s="121"/>
      <c r="T4" s="121"/>
      <c r="U4" s="121"/>
    </row>
    <row r="5" spans="1:21" x14ac:dyDescent="0.25">
      <c r="A5" s="5"/>
      <c r="B5" s="15" t="s">
        <v>253</v>
      </c>
      <c r="C5" s="15"/>
      <c r="D5" s="16" t="s">
        <v>19</v>
      </c>
      <c r="E5" s="17">
        <v>653.66399999999999</v>
      </c>
      <c r="F5" s="17">
        <v>656.81600000000003</v>
      </c>
      <c r="G5" s="17">
        <v>816.61099999999999</v>
      </c>
      <c r="H5" s="17">
        <v>957.54499999999996</v>
      </c>
      <c r="I5" s="17">
        <v>956.85699999999997</v>
      </c>
      <c r="J5" s="17">
        <v>1003.79</v>
      </c>
      <c r="K5" s="17">
        <v>1220.1890000000001</v>
      </c>
      <c r="L5" s="17">
        <v>2173.1689999999999</v>
      </c>
      <c r="M5" s="17">
        <v>1905.2819999999999</v>
      </c>
      <c r="N5" s="17">
        <v>1950.5830000000001</v>
      </c>
      <c r="O5" s="17">
        <v>1991.9290000000001</v>
      </c>
      <c r="P5" s="17">
        <v>2302.7767877000001</v>
      </c>
      <c r="Q5" s="17">
        <v>2298.4889999999996</v>
      </c>
      <c r="S5" s="17">
        <v>2173.1689999999999</v>
      </c>
      <c r="T5" s="17">
        <v>2302.7767877000001</v>
      </c>
      <c r="U5" s="17">
        <v>2298.4889999999996</v>
      </c>
    </row>
    <row r="6" spans="1:21" x14ac:dyDescent="0.25">
      <c r="A6" s="5"/>
      <c r="B6" s="186" t="s">
        <v>254</v>
      </c>
      <c r="C6" s="186" t="s">
        <v>255</v>
      </c>
      <c r="D6" s="187" t="s">
        <v>19</v>
      </c>
      <c r="E6" s="188">
        <v>87.441999999999993</v>
      </c>
      <c r="F6" s="188">
        <v>92.234999999999999</v>
      </c>
      <c r="G6" s="188">
        <v>176.22800000000001</v>
      </c>
      <c r="H6" s="188">
        <v>29.120999999999999</v>
      </c>
      <c r="I6" s="188">
        <v>25.123999999999999</v>
      </c>
      <c r="J6" s="188">
        <v>37.262999999999998</v>
      </c>
      <c r="K6" s="188">
        <v>22.466999999999999</v>
      </c>
      <c r="L6" s="188">
        <v>25.51</v>
      </c>
      <c r="M6" s="188">
        <v>29.161000000000001</v>
      </c>
      <c r="N6" s="188">
        <v>29.728000000000002</v>
      </c>
      <c r="O6" s="188">
        <v>37.375</v>
      </c>
      <c r="P6" s="188">
        <v>35.650120739999998</v>
      </c>
      <c r="Q6" s="188">
        <v>40.595999999999997</v>
      </c>
      <c r="S6" s="189">
        <v>25.51</v>
      </c>
      <c r="T6" s="188">
        <v>35.650120739999998</v>
      </c>
      <c r="U6" s="188">
        <v>40.595999999999997</v>
      </c>
    </row>
    <row r="7" spans="1:21" x14ac:dyDescent="0.25">
      <c r="A7" s="5"/>
      <c r="B7" s="190" t="s">
        <v>256</v>
      </c>
      <c r="C7" s="190" t="s">
        <v>257</v>
      </c>
      <c r="D7" s="191" t="s">
        <v>19</v>
      </c>
      <c r="E7" s="192">
        <v>17.884</v>
      </c>
      <c r="F7" s="192">
        <v>29.433</v>
      </c>
      <c r="G7" s="192">
        <v>63.454000000000001</v>
      </c>
      <c r="H7" s="192">
        <v>227.84800000000001</v>
      </c>
      <c r="I7" s="192">
        <v>238.03700000000001</v>
      </c>
      <c r="J7" s="192">
        <v>251.51499999999999</v>
      </c>
      <c r="K7" s="192">
        <v>506.964</v>
      </c>
      <c r="L7" s="192">
        <v>427.02600000000001</v>
      </c>
      <c r="M7" s="192">
        <v>138.755</v>
      </c>
      <c r="N7" s="192">
        <v>188.27600000000001</v>
      </c>
      <c r="O7" s="192">
        <v>202.774</v>
      </c>
      <c r="P7" s="192">
        <v>247.5455001200001</v>
      </c>
      <c r="Q7" s="192">
        <v>212.17</v>
      </c>
      <c r="S7" s="193">
        <v>427.02600000000001</v>
      </c>
      <c r="T7" s="192">
        <v>247.5455001200001</v>
      </c>
      <c r="U7" s="192">
        <v>212.17</v>
      </c>
    </row>
    <row r="8" spans="1:21" x14ac:dyDescent="0.25">
      <c r="A8" s="5"/>
      <c r="B8" s="186" t="s">
        <v>258</v>
      </c>
      <c r="C8" s="186" t="s">
        <v>259</v>
      </c>
      <c r="D8" s="187" t="s">
        <v>19</v>
      </c>
      <c r="E8" s="188">
        <v>60.133000000000003</v>
      </c>
      <c r="F8" s="188">
        <v>58.561</v>
      </c>
      <c r="G8" s="188">
        <v>93.989000000000004</v>
      </c>
      <c r="H8" s="188">
        <v>65.718999999999994</v>
      </c>
      <c r="I8" s="188">
        <v>68.164000000000001</v>
      </c>
      <c r="J8" s="188">
        <v>90.691000000000003</v>
      </c>
      <c r="K8" s="188">
        <v>72.649000000000001</v>
      </c>
      <c r="L8" s="188">
        <v>45.56</v>
      </c>
      <c r="M8" s="188">
        <v>72.864999999999995</v>
      </c>
      <c r="N8" s="188">
        <v>83.418000000000006</v>
      </c>
      <c r="O8" s="188">
        <v>81.67</v>
      </c>
      <c r="P8" s="188">
        <v>123.25702588</v>
      </c>
      <c r="Q8" s="188">
        <v>127.822</v>
      </c>
      <c r="S8" s="189">
        <v>45.56</v>
      </c>
      <c r="T8" s="188">
        <v>123.25702588</v>
      </c>
      <c r="U8" s="188">
        <v>127.822</v>
      </c>
    </row>
    <row r="9" spans="1:21" x14ac:dyDescent="0.25">
      <c r="A9" s="5"/>
      <c r="B9" s="190" t="s">
        <v>260</v>
      </c>
      <c r="C9" s="190" t="s">
        <v>261</v>
      </c>
      <c r="D9" s="191" t="s">
        <v>19</v>
      </c>
      <c r="E9" s="192">
        <v>5.8849999999999998</v>
      </c>
      <c r="F9" s="192">
        <v>10.465999999999999</v>
      </c>
      <c r="G9" s="192">
        <v>9.73</v>
      </c>
      <c r="H9" s="192">
        <v>14.97</v>
      </c>
      <c r="I9" s="192">
        <v>9.4580000000000002</v>
      </c>
      <c r="J9" s="192">
        <v>8.9909999999999997</v>
      </c>
      <c r="K9" s="192">
        <v>11.513999999999999</v>
      </c>
      <c r="L9" s="192">
        <v>12.909000000000001</v>
      </c>
      <c r="M9" s="192">
        <v>15.788</v>
      </c>
      <c r="N9" s="192">
        <v>16.623999999999999</v>
      </c>
      <c r="O9" s="192">
        <v>17.856000000000002</v>
      </c>
      <c r="P9" s="192">
        <v>69.69372131999998</v>
      </c>
      <c r="Q9" s="192">
        <v>73.070999999999998</v>
      </c>
      <c r="S9" s="193">
        <v>12.909000000000001</v>
      </c>
      <c r="T9" s="192">
        <v>69.69372131999998</v>
      </c>
      <c r="U9" s="192">
        <v>73.070999999999998</v>
      </c>
    </row>
    <row r="10" spans="1:21" x14ac:dyDescent="0.25">
      <c r="A10" s="5"/>
      <c r="B10" s="186" t="s">
        <v>262</v>
      </c>
      <c r="C10" s="186" t="s">
        <v>263</v>
      </c>
      <c r="D10" s="187" t="s">
        <v>19</v>
      </c>
      <c r="E10" s="188">
        <v>27.68</v>
      </c>
      <c r="F10" s="188">
        <v>29.663</v>
      </c>
      <c r="G10" s="188">
        <v>21.315000000000001</v>
      </c>
      <c r="H10" s="188">
        <v>17.196999999999999</v>
      </c>
      <c r="I10" s="188">
        <v>34.844999999999999</v>
      </c>
      <c r="J10" s="188">
        <v>22.902999999999999</v>
      </c>
      <c r="K10" s="188">
        <v>14.374000000000001</v>
      </c>
      <c r="L10" s="188">
        <v>11.685</v>
      </c>
      <c r="M10" s="188">
        <v>17.082999999999998</v>
      </c>
      <c r="N10" s="188">
        <v>19.239999999999998</v>
      </c>
      <c r="O10" s="188">
        <v>17.798999999999999</v>
      </c>
      <c r="P10" s="188">
        <v>17.018123719999995</v>
      </c>
      <c r="Q10" s="188">
        <v>24.184000000000001</v>
      </c>
      <c r="S10" s="189">
        <v>11.685</v>
      </c>
      <c r="T10" s="188">
        <v>17.018123719999995</v>
      </c>
      <c r="U10" s="188">
        <v>24.184000000000001</v>
      </c>
    </row>
    <row r="11" spans="1:21" x14ac:dyDescent="0.25">
      <c r="A11" s="5"/>
      <c r="B11" s="194" t="s">
        <v>264</v>
      </c>
      <c r="C11" s="194" t="s">
        <v>265</v>
      </c>
      <c r="D11" s="195" t="s">
        <v>19</v>
      </c>
      <c r="E11" s="196">
        <v>199.024</v>
      </c>
      <c r="F11" s="196">
        <v>220.35800000000003</v>
      </c>
      <c r="G11" s="196">
        <v>364.71600000000007</v>
      </c>
      <c r="H11" s="196">
        <v>354.85500000000002</v>
      </c>
      <c r="I11" s="196">
        <v>375.62800000000004</v>
      </c>
      <c r="J11" s="196">
        <v>411.36299999999994</v>
      </c>
      <c r="K11" s="196">
        <v>627.96800000000007</v>
      </c>
      <c r="L11" s="196">
        <v>522.68999999999994</v>
      </c>
      <c r="M11" s="196">
        <v>273.65199999999999</v>
      </c>
      <c r="N11" s="196">
        <v>337.286</v>
      </c>
      <c r="O11" s="196">
        <v>357.47500000000002</v>
      </c>
      <c r="P11" s="196">
        <v>493.16449178000011</v>
      </c>
      <c r="Q11" s="196">
        <v>477.84300000000002</v>
      </c>
      <c r="R11" s="197"/>
      <c r="S11" s="198">
        <v>522.68999999999994</v>
      </c>
      <c r="T11" s="196">
        <v>493.16449178000011</v>
      </c>
      <c r="U11" s="196">
        <v>477.84300000000002</v>
      </c>
    </row>
    <row r="12" spans="1:21" x14ac:dyDescent="0.25">
      <c r="A12" s="5"/>
      <c r="B12" s="186" t="s">
        <v>258</v>
      </c>
      <c r="C12" s="186" t="s">
        <v>259</v>
      </c>
      <c r="D12" s="187" t="s">
        <v>19</v>
      </c>
      <c r="E12" s="188">
        <v>0.13100000000000001</v>
      </c>
      <c r="F12" s="188">
        <v>0.159</v>
      </c>
      <c r="G12" s="188">
        <v>0.186</v>
      </c>
      <c r="H12" s="188">
        <v>0.21</v>
      </c>
      <c r="I12" s="188">
        <v>0.23499999999999999</v>
      </c>
      <c r="J12" s="188">
        <v>0.26200000000000001</v>
      </c>
      <c r="K12" s="188">
        <v>0.28699999999999998</v>
      </c>
      <c r="L12" s="188">
        <v>0.376</v>
      </c>
      <c r="M12" s="188">
        <v>0.435</v>
      </c>
      <c r="N12" s="188">
        <v>0.50800000000000001</v>
      </c>
      <c r="O12" s="188">
        <v>0.56299999999999994</v>
      </c>
      <c r="P12" s="188">
        <v>0.36284186000000002</v>
      </c>
      <c r="Q12" s="188">
        <v>0.41799999999999998</v>
      </c>
      <c r="S12" s="189">
        <v>0.376</v>
      </c>
      <c r="T12" s="188">
        <v>0.36284186000000002</v>
      </c>
      <c r="U12" s="188">
        <v>0.41799999999999998</v>
      </c>
    </row>
    <row r="13" spans="1:21" x14ac:dyDescent="0.25">
      <c r="A13" s="5"/>
      <c r="B13" s="190" t="s">
        <v>266</v>
      </c>
      <c r="C13" s="190" t="s">
        <v>267</v>
      </c>
      <c r="D13" s="191" t="s">
        <v>19</v>
      </c>
      <c r="E13" s="192">
        <v>0</v>
      </c>
      <c r="F13" s="192">
        <v>0</v>
      </c>
      <c r="G13" s="192">
        <v>0</v>
      </c>
      <c r="H13" s="192">
        <v>0</v>
      </c>
      <c r="I13" s="192">
        <v>0</v>
      </c>
      <c r="J13" s="192">
        <v>0</v>
      </c>
      <c r="K13" s="192">
        <v>0</v>
      </c>
      <c r="L13" s="192">
        <v>21.821999999999999</v>
      </c>
      <c r="M13" s="192">
        <v>21.821999999999999</v>
      </c>
      <c r="N13" s="192">
        <v>21.821999999999999</v>
      </c>
      <c r="O13" s="192">
        <v>22.065999999999999</v>
      </c>
      <c r="P13" s="192">
        <v>21.822454059999998</v>
      </c>
      <c r="Q13" s="192">
        <v>21.821999999999999</v>
      </c>
      <c r="S13" s="193">
        <v>21.821999999999999</v>
      </c>
      <c r="T13" s="192">
        <v>21.822454059999998</v>
      </c>
      <c r="U13" s="192">
        <v>21.821999999999999</v>
      </c>
    </row>
    <row r="14" spans="1:21" x14ac:dyDescent="0.25">
      <c r="A14" s="5"/>
      <c r="B14" s="186" t="s">
        <v>268</v>
      </c>
      <c r="C14" s="186" t="s">
        <v>269</v>
      </c>
      <c r="D14" s="187" t="s">
        <v>19</v>
      </c>
      <c r="E14" s="188">
        <v>9.9689999999999994</v>
      </c>
      <c r="F14" s="188">
        <v>9.1869999999999994</v>
      </c>
      <c r="G14" s="188">
        <v>35.182000000000002</v>
      </c>
      <c r="H14" s="188">
        <v>58.323</v>
      </c>
      <c r="I14" s="188">
        <v>55.511000000000003</v>
      </c>
      <c r="J14" s="188">
        <v>62.209000000000003</v>
      </c>
      <c r="K14" s="188">
        <v>58.298999999999999</v>
      </c>
      <c r="L14" s="188">
        <v>24.393999999999998</v>
      </c>
      <c r="M14" s="188">
        <v>27.451000000000001</v>
      </c>
      <c r="N14" s="188">
        <v>21.257000000000001</v>
      </c>
      <c r="O14" s="188">
        <v>11.343999999999999</v>
      </c>
      <c r="P14" s="188">
        <v>0</v>
      </c>
      <c r="Q14" s="188">
        <v>17.917999999999999</v>
      </c>
      <c r="S14" s="189">
        <v>24.393999999999998</v>
      </c>
      <c r="T14" s="188">
        <v>0</v>
      </c>
      <c r="U14" s="188">
        <v>17.917999999999999</v>
      </c>
    </row>
    <row r="15" spans="1:21" x14ac:dyDescent="0.25">
      <c r="A15" s="5"/>
      <c r="B15" s="190" t="s">
        <v>262</v>
      </c>
      <c r="C15" s="190" t="s">
        <v>263</v>
      </c>
      <c r="D15" s="191" t="s">
        <v>19</v>
      </c>
      <c r="E15" s="192">
        <v>23.806999999999999</v>
      </c>
      <c r="F15" s="192">
        <v>23.006</v>
      </c>
      <c r="G15" s="192">
        <v>19.895</v>
      </c>
      <c r="H15" s="192">
        <v>23.747</v>
      </c>
      <c r="I15" s="192">
        <v>23.135000000000002</v>
      </c>
      <c r="J15" s="192">
        <v>23.707000000000001</v>
      </c>
      <c r="K15" s="192">
        <v>24.346</v>
      </c>
      <c r="L15" s="192">
        <v>26.245999999999999</v>
      </c>
      <c r="M15" s="192">
        <v>140.60499999999999</v>
      </c>
      <c r="N15" s="192">
        <v>27.523</v>
      </c>
      <c r="O15" s="192">
        <v>29.207999999999998</v>
      </c>
      <c r="P15" s="192">
        <v>29.907</v>
      </c>
      <c r="Q15" s="192">
        <v>31.280999999999999</v>
      </c>
      <c r="S15" s="193">
        <v>26.245999999999999</v>
      </c>
      <c r="T15" s="192">
        <v>29.907</v>
      </c>
      <c r="U15" s="192">
        <v>31.280999999999999</v>
      </c>
    </row>
    <row r="16" spans="1:21" x14ac:dyDescent="0.25">
      <c r="A16" s="5"/>
      <c r="B16" s="186" t="s">
        <v>270</v>
      </c>
      <c r="C16" s="186" t="s">
        <v>271</v>
      </c>
      <c r="D16" s="187" t="s">
        <v>19</v>
      </c>
      <c r="E16" s="188">
        <v>117.482</v>
      </c>
      <c r="F16" s="188">
        <v>118.32599999999999</v>
      </c>
      <c r="G16" s="188">
        <v>120.241</v>
      </c>
      <c r="H16" s="188">
        <v>126.107</v>
      </c>
      <c r="I16" s="188">
        <v>117.224</v>
      </c>
      <c r="J16" s="188">
        <v>122.94799999999999</v>
      </c>
      <c r="K16" s="188">
        <v>128.91200000000001</v>
      </c>
      <c r="L16" s="188">
        <v>136.87899999999999</v>
      </c>
      <c r="M16" s="188">
        <v>14.260999999999999</v>
      </c>
      <c r="N16" s="188">
        <v>130.30099999999999</v>
      </c>
      <c r="O16" s="188">
        <v>131.14699999999999</v>
      </c>
      <c r="P16" s="188">
        <v>136.01300000000001</v>
      </c>
      <c r="Q16" s="188">
        <v>141.12</v>
      </c>
      <c r="S16" s="189">
        <v>136.87899999999999</v>
      </c>
      <c r="T16" s="188">
        <v>136.01300000000001</v>
      </c>
      <c r="U16" s="188">
        <v>141.12</v>
      </c>
    </row>
    <row r="17" spans="1:21" x14ac:dyDescent="0.25">
      <c r="A17" s="5"/>
      <c r="B17" s="190" t="s">
        <v>272</v>
      </c>
      <c r="C17" s="190" t="s">
        <v>273</v>
      </c>
      <c r="D17" s="191" t="s">
        <v>19</v>
      </c>
      <c r="E17" s="192">
        <v>16.524999999999999</v>
      </c>
      <c r="F17" s="192">
        <v>15.897</v>
      </c>
      <c r="G17" s="192">
        <v>12.516</v>
      </c>
      <c r="H17" s="192">
        <v>12.087999999999999</v>
      </c>
      <c r="I17" s="192">
        <v>11.255000000000001</v>
      </c>
      <c r="J17" s="192">
        <v>10.449</v>
      </c>
      <c r="K17" s="192">
        <v>10.182</v>
      </c>
      <c r="L17" s="192">
        <v>14.446</v>
      </c>
      <c r="M17" s="192">
        <v>6.8780000000000001</v>
      </c>
      <c r="N17" s="192">
        <v>14.134</v>
      </c>
      <c r="O17" s="192">
        <v>13.9</v>
      </c>
      <c r="P17" s="192">
        <v>13.138</v>
      </c>
      <c r="Q17" s="192">
        <v>12.619</v>
      </c>
      <c r="S17" s="193">
        <v>14.446</v>
      </c>
      <c r="T17" s="192">
        <v>13.138</v>
      </c>
      <c r="U17" s="192">
        <v>12.619</v>
      </c>
    </row>
    <row r="18" spans="1:21" x14ac:dyDescent="0.25">
      <c r="A18" s="5"/>
      <c r="B18" s="186" t="s">
        <v>274</v>
      </c>
      <c r="C18" s="186" t="s">
        <v>275</v>
      </c>
      <c r="D18" s="187" t="s">
        <v>19</v>
      </c>
      <c r="E18" s="188">
        <v>282.09800000000001</v>
      </c>
      <c r="F18" s="188">
        <v>265.339</v>
      </c>
      <c r="G18" s="188">
        <v>254.601</v>
      </c>
      <c r="H18" s="188">
        <v>373.63900000000001</v>
      </c>
      <c r="I18" s="188">
        <v>365.52800000000002</v>
      </c>
      <c r="J18" s="188">
        <v>364.07600000000002</v>
      </c>
      <c r="K18" s="188">
        <v>362.07799999999997</v>
      </c>
      <c r="L18" s="188">
        <v>1418.5550000000001</v>
      </c>
      <c r="M18" s="188">
        <v>1401.7460000000001</v>
      </c>
      <c r="N18" s="188">
        <v>1389.4490000000001</v>
      </c>
      <c r="O18" s="188">
        <v>1416.1849999999999</v>
      </c>
      <c r="P18" s="188">
        <v>1599.2439999999999</v>
      </c>
      <c r="Q18" s="188">
        <v>1587.2739999999999</v>
      </c>
      <c r="S18" s="189">
        <v>1418.5550000000001</v>
      </c>
      <c r="T18" s="188">
        <v>1599.2439999999999</v>
      </c>
      <c r="U18" s="188">
        <v>1587.2739999999999</v>
      </c>
    </row>
    <row r="19" spans="1:21" x14ac:dyDescent="0.25">
      <c r="A19" s="5"/>
      <c r="B19" s="190" t="s">
        <v>276</v>
      </c>
      <c r="C19" s="190" t="s">
        <v>277</v>
      </c>
      <c r="D19" s="191" t="s">
        <v>19</v>
      </c>
      <c r="E19" s="192">
        <v>4.625</v>
      </c>
      <c r="F19" s="192">
        <v>4.5439999999999996</v>
      </c>
      <c r="G19" s="192">
        <v>9.2739999999999991</v>
      </c>
      <c r="H19" s="192">
        <v>8.5760000000000005</v>
      </c>
      <c r="I19" s="192">
        <v>8.3409999999999993</v>
      </c>
      <c r="J19" s="192">
        <v>8.7759999999999998</v>
      </c>
      <c r="K19" s="192">
        <v>8.1170000000000009</v>
      </c>
      <c r="L19" s="192">
        <v>7.7610000000000001</v>
      </c>
      <c r="M19" s="192">
        <v>18.433</v>
      </c>
      <c r="N19" s="192">
        <v>8.3019999999999996</v>
      </c>
      <c r="O19" s="192">
        <v>10.042</v>
      </c>
      <c r="P19" s="192">
        <v>9.125</v>
      </c>
      <c r="Q19" s="192">
        <v>8.1940000000000008</v>
      </c>
      <c r="S19" s="193">
        <v>7.7610000000000001</v>
      </c>
      <c r="T19" s="192">
        <v>9.125</v>
      </c>
      <c r="U19" s="192">
        <v>8.1940000000000008</v>
      </c>
    </row>
    <row r="20" spans="1:21" x14ac:dyDescent="0.25">
      <c r="A20" s="5"/>
      <c r="B20" s="199" t="s">
        <v>278</v>
      </c>
      <c r="C20" s="199" t="s">
        <v>279</v>
      </c>
      <c r="D20" s="200" t="s">
        <v>19</v>
      </c>
      <c r="E20" s="201">
        <v>454.63700000000006</v>
      </c>
      <c r="F20" s="201">
        <v>436.45799999999997</v>
      </c>
      <c r="G20" s="201">
        <v>451.89499999999998</v>
      </c>
      <c r="H20" s="201">
        <v>602.69000000000005</v>
      </c>
      <c r="I20" s="201">
        <v>581.22900000000004</v>
      </c>
      <c r="J20" s="202">
        <v>592.42700000000002</v>
      </c>
      <c r="K20" s="202">
        <v>592.221</v>
      </c>
      <c r="L20" s="202">
        <v>1650.479</v>
      </c>
      <c r="M20" s="202">
        <v>1631.63</v>
      </c>
      <c r="N20" s="202">
        <v>1613.296</v>
      </c>
      <c r="O20" s="202">
        <v>1634.454</v>
      </c>
      <c r="P20" s="202">
        <v>1809.61229592</v>
      </c>
      <c r="Q20" s="202">
        <v>1820.6459999999997</v>
      </c>
      <c r="R20" s="203"/>
      <c r="S20" s="201">
        <v>1650.479</v>
      </c>
      <c r="T20" s="202">
        <v>1809.61229592</v>
      </c>
      <c r="U20" s="202">
        <v>1820.6459999999997</v>
      </c>
    </row>
    <row r="21" spans="1:21" x14ac:dyDescent="0.25">
      <c r="B21" s="183"/>
      <c r="C21" s="183"/>
      <c r="D21" s="39"/>
      <c r="E21" s="40"/>
      <c r="F21" s="40"/>
      <c r="G21" s="40"/>
      <c r="H21" s="40"/>
      <c r="I21" s="40"/>
      <c r="J21" s="40"/>
      <c r="K21" s="40"/>
      <c r="L21" s="40"/>
      <c r="M21" s="40"/>
      <c r="N21" s="40"/>
      <c r="O21" s="40"/>
      <c r="P21" s="40"/>
      <c r="Q21" s="40"/>
      <c r="S21" s="40"/>
      <c r="T21" s="40"/>
      <c r="U21" s="40"/>
    </row>
    <row r="22" spans="1:21" x14ac:dyDescent="0.25">
      <c r="A22" s="5"/>
      <c r="B22" s="15" t="s">
        <v>280</v>
      </c>
      <c r="C22" s="15" t="s">
        <v>374</v>
      </c>
      <c r="D22" s="16" t="s">
        <v>19</v>
      </c>
      <c r="E22" s="17">
        <v>653.66399999999999</v>
      </c>
      <c r="F22" s="17">
        <v>656.81500000000005</v>
      </c>
      <c r="G22" s="17">
        <v>816.61099999999999</v>
      </c>
      <c r="H22" s="17">
        <v>957.54500000000007</v>
      </c>
      <c r="I22" s="17">
        <v>956.85699999999997</v>
      </c>
      <c r="J22" s="17">
        <v>1003.79</v>
      </c>
      <c r="K22" s="17">
        <v>1220.1890000000001</v>
      </c>
      <c r="L22" s="17">
        <v>2173.1689999999999</v>
      </c>
      <c r="M22" s="17">
        <v>1905.2819999999999</v>
      </c>
      <c r="N22" s="17">
        <v>1043.9160000000002</v>
      </c>
      <c r="O22" s="17">
        <v>1991.9280000000003</v>
      </c>
      <c r="P22" s="17">
        <v>2302.7772095</v>
      </c>
      <c r="Q22" s="17">
        <f>SUM(Q38,Q48,Q59)</f>
        <v>2298.4899999999998</v>
      </c>
      <c r="S22" s="17">
        <v>2173.1689999999999</v>
      </c>
      <c r="T22" s="17">
        <v>2302.7772095</v>
      </c>
      <c r="U22" s="17">
        <f>SUM(U38,U48,U59)</f>
        <v>2298.4899999999998</v>
      </c>
    </row>
    <row r="23" spans="1:21" x14ac:dyDescent="0.25">
      <c r="A23" s="5"/>
      <c r="B23" s="186" t="s">
        <v>281</v>
      </c>
      <c r="C23" s="186" t="s">
        <v>282</v>
      </c>
      <c r="D23" s="187" t="s">
        <v>19</v>
      </c>
      <c r="E23" s="188">
        <v>5.5970000000000004</v>
      </c>
      <c r="F23" s="188">
        <v>10.308999999999999</v>
      </c>
      <c r="G23" s="188">
        <v>12.37</v>
      </c>
      <c r="H23" s="188">
        <v>11.888</v>
      </c>
      <c r="I23" s="188">
        <v>22.794</v>
      </c>
      <c r="J23" s="188">
        <v>22.064</v>
      </c>
      <c r="K23" s="188">
        <v>11.534000000000001</v>
      </c>
      <c r="L23" s="188">
        <v>10.699</v>
      </c>
      <c r="M23" s="188">
        <v>30.475000000000001</v>
      </c>
      <c r="N23" s="188">
        <v>61.731999999999999</v>
      </c>
      <c r="O23" s="188">
        <v>44.253999999999998</v>
      </c>
      <c r="P23" s="188">
        <v>117.504</v>
      </c>
      <c r="Q23" s="188">
        <v>99.272000000000006</v>
      </c>
      <c r="S23" s="188">
        <v>10.699</v>
      </c>
      <c r="T23" s="188">
        <v>117.504</v>
      </c>
      <c r="U23" s="188">
        <v>99.272000000000006</v>
      </c>
    </row>
    <row r="24" spans="1:21" x14ac:dyDescent="0.25">
      <c r="A24" s="5"/>
      <c r="B24" s="190" t="s">
        <v>283</v>
      </c>
      <c r="C24" s="190" t="s">
        <v>284</v>
      </c>
      <c r="D24" s="191" t="s">
        <v>19</v>
      </c>
      <c r="E24" s="192">
        <v>41.213000000000001</v>
      </c>
      <c r="F24" s="192">
        <v>28.026</v>
      </c>
      <c r="G24" s="192">
        <v>38.014000000000003</v>
      </c>
      <c r="H24" s="192">
        <v>42.478999999999999</v>
      </c>
      <c r="I24" s="192">
        <v>44.164999999999999</v>
      </c>
      <c r="J24" s="192">
        <v>38.536000000000001</v>
      </c>
      <c r="K24" s="192">
        <v>23.143999999999998</v>
      </c>
      <c r="L24" s="192">
        <v>15.372</v>
      </c>
      <c r="M24" s="192">
        <v>11.795</v>
      </c>
      <c r="N24" s="192">
        <v>7.9930000000000003</v>
      </c>
      <c r="O24" s="192">
        <v>5.6630000000000003</v>
      </c>
      <c r="P24" s="192">
        <v>3.1520000000000001</v>
      </c>
      <c r="Q24" s="192">
        <v>1.131</v>
      </c>
      <c r="S24" s="192">
        <v>15.372</v>
      </c>
      <c r="T24" s="192">
        <v>3.1520000000000001</v>
      </c>
      <c r="U24" s="192">
        <v>1.131</v>
      </c>
    </row>
    <row r="25" spans="1:21" x14ac:dyDescent="0.25">
      <c r="A25" s="5"/>
      <c r="B25" s="186" t="s">
        <v>285</v>
      </c>
      <c r="C25" s="186" t="s">
        <v>286</v>
      </c>
      <c r="D25" s="187" t="s">
        <v>19</v>
      </c>
      <c r="E25" s="188">
        <v>53.691000000000003</v>
      </c>
      <c r="F25" s="188">
        <v>49.38</v>
      </c>
      <c r="G25" s="188">
        <v>84.388999999999996</v>
      </c>
      <c r="H25" s="188">
        <v>107.283</v>
      </c>
      <c r="I25" s="188">
        <v>83.95</v>
      </c>
      <c r="J25" s="188">
        <v>117.021</v>
      </c>
      <c r="K25" s="188">
        <v>73.302999999999997</v>
      </c>
      <c r="L25" s="188">
        <v>525.61699999999996</v>
      </c>
      <c r="M25" s="188">
        <v>97.543000000000006</v>
      </c>
      <c r="N25" s="188">
        <v>226.10599999999999</v>
      </c>
      <c r="O25" s="188">
        <v>227.005</v>
      </c>
      <c r="P25" s="188">
        <v>167.6</v>
      </c>
      <c r="Q25" s="188">
        <v>146.91999999999999</v>
      </c>
      <c r="S25" s="188">
        <v>525.61699999999996</v>
      </c>
      <c r="T25" s="188">
        <v>167.6</v>
      </c>
      <c r="U25" s="188">
        <v>146.91999999999999</v>
      </c>
    </row>
    <row r="26" spans="1:21" x14ac:dyDescent="0.25">
      <c r="A26" s="5"/>
      <c r="B26" s="190" t="s">
        <v>287</v>
      </c>
      <c r="C26" s="190" t="s">
        <v>288</v>
      </c>
      <c r="D26" s="191" t="s">
        <v>19</v>
      </c>
      <c r="E26" s="192">
        <v>28.03</v>
      </c>
      <c r="F26" s="192">
        <v>29.216999999999999</v>
      </c>
      <c r="G26" s="192">
        <v>37.432000000000002</v>
      </c>
      <c r="H26" s="192">
        <v>42.838000000000001</v>
      </c>
      <c r="I26" s="192">
        <v>35.472999999999999</v>
      </c>
      <c r="J26" s="192">
        <v>31.718</v>
      </c>
      <c r="K26" s="192">
        <v>35.058</v>
      </c>
      <c r="L26" s="192">
        <v>46.545999999999999</v>
      </c>
      <c r="M26" s="192">
        <v>38.381</v>
      </c>
      <c r="N26" s="192">
        <v>43.877000000000002</v>
      </c>
      <c r="O26" s="192">
        <v>50.161999999999999</v>
      </c>
      <c r="P26" s="192">
        <v>48.688000000000002</v>
      </c>
      <c r="Q26" s="192">
        <v>42.709000000000003</v>
      </c>
      <c r="S26" s="192">
        <v>46.545999999999999</v>
      </c>
      <c r="T26" s="192">
        <v>48.688000000000002</v>
      </c>
      <c r="U26" s="192">
        <v>42.709000000000003</v>
      </c>
    </row>
    <row r="27" spans="1:21" x14ac:dyDescent="0.25">
      <c r="A27" s="5"/>
      <c r="B27" s="186" t="s">
        <v>289</v>
      </c>
      <c r="C27" s="186" t="s">
        <v>290</v>
      </c>
      <c r="D27" s="187" t="s">
        <v>19</v>
      </c>
      <c r="E27" s="188">
        <v>41.655999999999999</v>
      </c>
      <c r="F27" s="188">
        <v>51.886000000000003</v>
      </c>
      <c r="G27" s="188">
        <v>96.097999999999999</v>
      </c>
      <c r="H27" s="188">
        <v>67.462000000000003</v>
      </c>
      <c r="I27" s="188">
        <v>26.077000000000002</v>
      </c>
      <c r="J27" s="188">
        <v>39.941000000000003</v>
      </c>
      <c r="K27" s="188">
        <v>42.926000000000002</v>
      </c>
      <c r="L27" s="188">
        <v>39.786999999999999</v>
      </c>
      <c r="M27" s="188">
        <v>18.484000000000002</v>
      </c>
      <c r="N27" s="188">
        <v>26.045000000000002</v>
      </c>
      <c r="O27" s="188">
        <v>25.54</v>
      </c>
      <c r="P27" s="188">
        <v>22.315999999999999</v>
      </c>
      <c r="Q27" s="188">
        <v>23.969000000000001</v>
      </c>
      <c r="S27" s="188">
        <v>39.786999999999999</v>
      </c>
      <c r="T27" s="188">
        <v>22.315999999999999</v>
      </c>
      <c r="U27" s="188">
        <v>23.969000000000001</v>
      </c>
    </row>
    <row r="28" spans="1:21" x14ac:dyDescent="0.25">
      <c r="A28" s="5"/>
      <c r="B28" s="190" t="s">
        <v>291</v>
      </c>
      <c r="C28" s="190" t="s">
        <v>292</v>
      </c>
      <c r="D28" s="191" t="s">
        <v>19</v>
      </c>
      <c r="E28" s="192">
        <v>0</v>
      </c>
      <c r="F28" s="192">
        <v>0</v>
      </c>
      <c r="G28" s="192">
        <v>0</v>
      </c>
      <c r="H28" s="192">
        <v>0</v>
      </c>
      <c r="I28" s="192">
        <v>0</v>
      </c>
      <c r="J28" s="192">
        <v>0</v>
      </c>
      <c r="K28" s="192">
        <v>0</v>
      </c>
      <c r="L28" s="192">
        <v>0</v>
      </c>
      <c r="M28" s="192">
        <v>0</v>
      </c>
      <c r="N28" s="192">
        <v>0</v>
      </c>
      <c r="O28" s="192">
        <v>0</v>
      </c>
      <c r="P28" s="192">
        <v>0</v>
      </c>
      <c r="Q28" s="192">
        <v>0</v>
      </c>
      <c r="S28" s="192">
        <v>0</v>
      </c>
      <c r="T28" s="192">
        <v>0</v>
      </c>
      <c r="U28" s="192">
        <v>0</v>
      </c>
    </row>
    <row r="29" spans="1:21" x14ac:dyDescent="0.25">
      <c r="A29" s="5"/>
      <c r="B29" s="186" t="s">
        <v>293</v>
      </c>
      <c r="C29" s="186" t="s">
        <v>294</v>
      </c>
      <c r="D29" s="187" t="s">
        <v>19</v>
      </c>
      <c r="E29" s="188">
        <v>9.1999999999999998E-2</v>
      </c>
      <c r="F29" s="188">
        <v>0.11</v>
      </c>
      <c r="G29" s="188">
        <v>8.1000000000000003E-2</v>
      </c>
      <c r="H29" s="188">
        <v>5.1999999999999998E-2</v>
      </c>
      <c r="I29" s="188">
        <v>0</v>
      </c>
      <c r="J29" s="188">
        <v>0</v>
      </c>
      <c r="K29" s="188">
        <v>0</v>
      </c>
      <c r="L29" s="188">
        <v>0</v>
      </c>
      <c r="M29" s="188">
        <v>0</v>
      </c>
      <c r="N29" s="188">
        <v>0</v>
      </c>
      <c r="O29" s="188">
        <v>4.6340000000000003</v>
      </c>
      <c r="P29" s="188">
        <v>15.612</v>
      </c>
      <c r="Q29" s="188">
        <v>20.077000000000002</v>
      </c>
      <c r="S29" s="188">
        <v>0</v>
      </c>
      <c r="T29" s="188">
        <v>15.612</v>
      </c>
      <c r="U29" s="188">
        <v>20.077000000000002</v>
      </c>
    </row>
    <row r="30" spans="1:21" x14ac:dyDescent="0.25">
      <c r="A30" s="5"/>
      <c r="B30" s="190" t="s">
        <v>295</v>
      </c>
      <c r="C30" s="190" t="s">
        <v>296</v>
      </c>
      <c r="D30" s="191" t="s">
        <v>19</v>
      </c>
      <c r="E30" s="192">
        <v>0</v>
      </c>
      <c r="F30" s="192">
        <v>0</v>
      </c>
      <c r="G30" s="192">
        <v>0</v>
      </c>
      <c r="H30" s="192">
        <v>0</v>
      </c>
      <c r="I30" s="192">
        <v>0</v>
      </c>
      <c r="J30" s="192">
        <v>0</v>
      </c>
      <c r="K30" s="192">
        <v>0</v>
      </c>
      <c r="L30" s="192">
        <v>0</v>
      </c>
      <c r="M30" s="192">
        <v>0</v>
      </c>
      <c r="N30" s="192">
        <v>0</v>
      </c>
      <c r="O30" s="192">
        <v>0</v>
      </c>
      <c r="P30" s="192">
        <v>0</v>
      </c>
      <c r="Q30" s="192">
        <v>0</v>
      </c>
      <c r="S30" s="192">
        <v>0</v>
      </c>
      <c r="T30" s="192">
        <v>0</v>
      </c>
      <c r="U30" s="192">
        <v>0</v>
      </c>
    </row>
    <row r="31" spans="1:21" x14ac:dyDescent="0.25">
      <c r="A31" s="5"/>
      <c r="B31" s="186" t="s">
        <v>297</v>
      </c>
      <c r="C31" s="186" t="s">
        <v>298</v>
      </c>
      <c r="D31" s="187" t="s">
        <v>19</v>
      </c>
      <c r="E31" s="188">
        <v>111.301</v>
      </c>
      <c r="F31" s="188">
        <v>57.619</v>
      </c>
      <c r="G31" s="188">
        <v>55.877000000000002</v>
      </c>
      <c r="H31" s="188">
        <v>113.41</v>
      </c>
      <c r="I31" s="188">
        <v>109.04600000000001</v>
      </c>
      <c r="J31" s="188">
        <v>93.602000000000004</v>
      </c>
      <c r="K31" s="188">
        <v>83.733999999999995</v>
      </c>
      <c r="L31" s="188">
        <v>96.46</v>
      </c>
      <c r="M31" s="188">
        <v>113.378</v>
      </c>
      <c r="N31" s="188">
        <v>89.192999999999998</v>
      </c>
      <c r="O31" s="188">
        <v>80.138999999999996</v>
      </c>
      <c r="P31" s="188">
        <v>75.128</v>
      </c>
      <c r="Q31" s="188">
        <v>75.128</v>
      </c>
      <c r="S31" s="188">
        <v>96.46</v>
      </c>
      <c r="T31" s="188">
        <v>75.128</v>
      </c>
      <c r="U31" s="188">
        <v>75.128</v>
      </c>
    </row>
    <row r="32" spans="1:21" x14ac:dyDescent="0.25">
      <c r="A32" s="5"/>
      <c r="B32" s="190" t="s">
        <v>299</v>
      </c>
      <c r="C32" s="190" t="s">
        <v>300</v>
      </c>
      <c r="D32" s="191" t="s">
        <v>19</v>
      </c>
      <c r="E32" s="192">
        <v>1.1819999999999999</v>
      </c>
      <c r="F32" s="192">
        <v>0</v>
      </c>
      <c r="G32" s="192">
        <v>0</v>
      </c>
      <c r="H32" s="192">
        <v>0</v>
      </c>
      <c r="I32" s="192">
        <v>0</v>
      </c>
      <c r="J32" s="192">
        <v>1E-3</v>
      </c>
      <c r="K32" s="192">
        <v>3.2789999999999999</v>
      </c>
      <c r="L32" s="192">
        <v>0</v>
      </c>
      <c r="M32" s="192">
        <v>0</v>
      </c>
      <c r="N32" s="192">
        <v>0</v>
      </c>
      <c r="O32" s="192">
        <v>0</v>
      </c>
      <c r="P32" s="192">
        <v>0</v>
      </c>
      <c r="Q32" s="192">
        <v>0</v>
      </c>
      <c r="S32" s="192">
        <v>0</v>
      </c>
      <c r="T32" s="192">
        <v>0</v>
      </c>
      <c r="U32" s="192">
        <v>0</v>
      </c>
    </row>
    <row r="33" spans="1:21" x14ac:dyDescent="0.25">
      <c r="A33" s="5"/>
      <c r="B33" s="186" t="s">
        <v>276</v>
      </c>
      <c r="C33" s="186" t="s">
        <v>277</v>
      </c>
      <c r="D33" s="187" t="s">
        <v>19</v>
      </c>
      <c r="E33" s="188">
        <v>0</v>
      </c>
      <c r="F33" s="188">
        <v>0</v>
      </c>
      <c r="G33" s="188">
        <v>0</v>
      </c>
      <c r="H33" s="188">
        <v>0</v>
      </c>
      <c r="I33" s="188">
        <v>0</v>
      </c>
      <c r="J33" s="188">
        <v>0</v>
      </c>
      <c r="K33" s="188">
        <v>0</v>
      </c>
      <c r="L33" s="188">
        <v>3.407</v>
      </c>
      <c r="M33" s="188">
        <v>3.3380000000000001</v>
      </c>
      <c r="N33" s="188">
        <v>4.6500000000000004</v>
      </c>
      <c r="O33" s="188">
        <v>4.915</v>
      </c>
      <c r="P33" s="188">
        <v>5.0599999999999996</v>
      </c>
      <c r="Q33" s="188">
        <v>4.7670000000000003</v>
      </c>
      <c r="S33" s="188">
        <v>3.407</v>
      </c>
      <c r="T33" s="188">
        <v>5.0599999999999996</v>
      </c>
      <c r="U33" s="188">
        <v>4.7670000000000003</v>
      </c>
    </row>
    <row r="34" spans="1:21" x14ac:dyDescent="0.25">
      <c r="A34" s="5"/>
      <c r="B34" s="190" t="s">
        <v>301</v>
      </c>
      <c r="C34" s="190" t="s">
        <v>302</v>
      </c>
      <c r="D34" s="191" t="s">
        <v>19</v>
      </c>
      <c r="E34" s="192">
        <v>0</v>
      </c>
      <c r="F34" s="192">
        <v>0</v>
      </c>
      <c r="G34" s="192">
        <v>0</v>
      </c>
      <c r="H34" s="192">
        <v>0</v>
      </c>
      <c r="I34" s="192">
        <v>0</v>
      </c>
      <c r="J34" s="192">
        <v>0</v>
      </c>
      <c r="K34" s="192">
        <v>0.66600000000000004</v>
      </c>
      <c r="L34" s="192">
        <v>6.4829999999999997</v>
      </c>
      <c r="M34" s="192">
        <v>2.577</v>
      </c>
      <c r="N34" s="192">
        <v>10.696</v>
      </c>
      <c r="O34" s="192">
        <v>4.0330000000000004</v>
      </c>
      <c r="P34" s="192">
        <v>13.032999999999999</v>
      </c>
      <c r="Q34" s="192">
        <v>3.84</v>
      </c>
      <c r="S34" s="192">
        <v>6.4829999999999997</v>
      </c>
      <c r="T34" s="192">
        <v>13.032999999999999</v>
      </c>
      <c r="U34" s="192">
        <v>3.84</v>
      </c>
    </row>
    <row r="35" spans="1:21" x14ac:dyDescent="0.25">
      <c r="A35" s="5"/>
      <c r="B35" s="186" t="s">
        <v>303</v>
      </c>
      <c r="C35" s="186" t="s">
        <v>304</v>
      </c>
      <c r="D35" s="187" t="s">
        <v>19</v>
      </c>
      <c r="E35" s="188">
        <v>0</v>
      </c>
      <c r="F35" s="188">
        <v>0</v>
      </c>
      <c r="G35" s="188">
        <v>0</v>
      </c>
      <c r="H35" s="188">
        <v>0</v>
      </c>
      <c r="I35" s="188">
        <v>0</v>
      </c>
      <c r="J35" s="188">
        <v>0</v>
      </c>
      <c r="K35" s="188">
        <v>0</v>
      </c>
      <c r="L35" s="188">
        <v>0</v>
      </c>
      <c r="M35" s="188">
        <v>0</v>
      </c>
      <c r="N35" s="188">
        <v>0</v>
      </c>
      <c r="O35" s="188">
        <v>0</v>
      </c>
      <c r="P35" s="188">
        <v>13.86</v>
      </c>
      <c r="Q35" s="188">
        <v>13.86</v>
      </c>
      <c r="S35" s="188">
        <v>0</v>
      </c>
      <c r="T35" s="188">
        <v>13.86</v>
      </c>
      <c r="U35" s="188">
        <v>13.86</v>
      </c>
    </row>
    <row r="36" spans="1:21" x14ac:dyDescent="0.25">
      <c r="A36" s="5"/>
      <c r="B36" s="190" t="s">
        <v>266</v>
      </c>
      <c r="C36" s="190" t="s">
        <v>267</v>
      </c>
      <c r="D36" s="191" t="s">
        <v>19</v>
      </c>
      <c r="E36" s="192">
        <v>0</v>
      </c>
      <c r="F36" s="192">
        <v>0</v>
      </c>
      <c r="G36" s="192">
        <v>0</v>
      </c>
      <c r="H36" s="192">
        <v>0</v>
      </c>
      <c r="I36" s="192">
        <v>0</v>
      </c>
      <c r="J36" s="192">
        <v>0</v>
      </c>
      <c r="K36" s="192">
        <v>0</v>
      </c>
      <c r="L36" s="192">
        <v>0</v>
      </c>
      <c r="M36" s="192">
        <v>0</v>
      </c>
      <c r="N36" s="192">
        <v>0</v>
      </c>
      <c r="O36" s="192">
        <v>0</v>
      </c>
      <c r="P36" s="192">
        <v>2.7429999999999999</v>
      </c>
      <c r="Q36" s="192">
        <v>6.3019999999999996</v>
      </c>
      <c r="S36" s="192">
        <v>0</v>
      </c>
      <c r="T36" s="192">
        <v>2.7429999999999999</v>
      </c>
      <c r="U36" s="192">
        <v>6.3019999999999996</v>
      </c>
    </row>
    <row r="37" spans="1:21" x14ac:dyDescent="0.25">
      <c r="A37" s="5"/>
      <c r="B37" s="186" t="s">
        <v>305</v>
      </c>
      <c r="C37" s="186" t="s">
        <v>99</v>
      </c>
      <c r="D37" s="187" t="s">
        <v>19</v>
      </c>
      <c r="E37" s="188">
        <v>1.486</v>
      </c>
      <c r="F37" s="188">
        <v>22.794</v>
      </c>
      <c r="G37" s="188">
        <v>19.820999999999998</v>
      </c>
      <c r="H37" s="188">
        <v>16.425000000000001</v>
      </c>
      <c r="I37" s="188">
        <v>11.984999999999999</v>
      </c>
      <c r="J37" s="188">
        <v>8.6920000000000002</v>
      </c>
      <c r="K37" s="188">
        <v>22.1</v>
      </c>
      <c r="L37" s="188">
        <v>17.428999999999998</v>
      </c>
      <c r="M37" s="188">
        <v>7.968</v>
      </c>
      <c r="N37" s="188">
        <v>7.0810000000000004</v>
      </c>
      <c r="O37" s="188">
        <v>6.8540000000000001</v>
      </c>
      <c r="P37" s="188">
        <v>6.2270000000000003</v>
      </c>
      <c r="Q37" s="188">
        <v>0.998</v>
      </c>
      <c r="S37" s="188">
        <v>17.428999999999998</v>
      </c>
      <c r="T37" s="188">
        <v>6.2270000000000003</v>
      </c>
      <c r="U37" s="188">
        <v>0.998</v>
      </c>
    </row>
    <row r="38" spans="1:21" x14ac:dyDescent="0.25">
      <c r="A38" s="5"/>
      <c r="B38" s="204" t="s">
        <v>306</v>
      </c>
      <c r="C38" s="204" t="s">
        <v>375</v>
      </c>
      <c r="D38" s="205" t="s">
        <v>19</v>
      </c>
      <c r="E38" s="206">
        <v>284.24800000000005</v>
      </c>
      <c r="F38" s="206">
        <v>249.34100000000004</v>
      </c>
      <c r="G38" s="206">
        <v>344.08199999999999</v>
      </c>
      <c r="H38" s="206">
        <v>401.83700000000005</v>
      </c>
      <c r="I38" s="206">
        <v>333.49</v>
      </c>
      <c r="J38" s="206">
        <v>351.57499999999999</v>
      </c>
      <c r="K38" s="206">
        <v>295.74399999999997</v>
      </c>
      <c r="L38" s="206">
        <v>761.80000000000007</v>
      </c>
      <c r="M38" s="206">
        <v>323.93900000000002</v>
      </c>
      <c r="N38" s="206">
        <v>477.37300000000005</v>
      </c>
      <c r="O38" s="206">
        <v>453.19900000000007</v>
      </c>
      <c r="P38" s="206">
        <v>490.923</v>
      </c>
      <c r="Q38" s="206">
        <v>438.97300000000001</v>
      </c>
      <c r="R38" s="203"/>
      <c r="S38" s="206">
        <v>761.80000000000007</v>
      </c>
      <c r="T38" s="206">
        <v>490.923</v>
      </c>
      <c r="U38" s="206">
        <v>438.97300000000001</v>
      </c>
    </row>
    <row r="39" spans="1:21" x14ac:dyDescent="0.25">
      <c r="A39" s="5"/>
      <c r="B39" s="186" t="s">
        <v>301</v>
      </c>
      <c r="C39" s="186" t="s">
        <v>302</v>
      </c>
      <c r="D39" s="187" t="s">
        <v>19</v>
      </c>
      <c r="E39" s="188">
        <v>0</v>
      </c>
      <c r="F39" s="188">
        <v>0</v>
      </c>
      <c r="G39" s="188">
        <v>0</v>
      </c>
      <c r="H39" s="188">
        <v>0</v>
      </c>
      <c r="I39" s="188">
        <v>0</v>
      </c>
      <c r="J39" s="188">
        <v>0</v>
      </c>
      <c r="K39" s="188">
        <v>222.476</v>
      </c>
      <c r="L39" s="188">
        <v>222.16</v>
      </c>
      <c r="M39" s="188">
        <v>222.35300000000001</v>
      </c>
      <c r="N39" s="188">
        <v>222.548</v>
      </c>
      <c r="O39" s="188">
        <v>222.744</v>
      </c>
      <c r="P39" s="188">
        <v>222.941</v>
      </c>
      <c r="Q39" s="188">
        <v>223.137</v>
      </c>
      <c r="S39" s="188">
        <v>222.16</v>
      </c>
      <c r="T39" s="188">
        <v>222.941</v>
      </c>
      <c r="U39" s="188">
        <v>223.137</v>
      </c>
    </row>
    <row r="40" spans="1:21" x14ac:dyDescent="0.25">
      <c r="A40" s="5"/>
      <c r="B40" s="190" t="s">
        <v>285</v>
      </c>
      <c r="C40" s="190" t="s">
        <v>307</v>
      </c>
      <c r="D40" s="191" t="s">
        <v>19</v>
      </c>
      <c r="E40" s="192">
        <v>103.212</v>
      </c>
      <c r="F40" s="192">
        <v>106.786</v>
      </c>
      <c r="G40" s="192">
        <v>68.573999999999998</v>
      </c>
      <c r="H40" s="192">
        <v>165.047</v>
      </c>
      <c r="I40" s="192">
        <v>170.012</v>
      </c>
      <c r="J40" s="192">
        <v>123.30200000000001</v>
      </c>
      <c r="K40" s="192">
        <v>193.94200000000001</v>
      </c>
      <c r="L40" s="192">
        <v>293.15899999999999</v>
      </c>
      <c r="M40" s="192">
        <v>419.31200000000001</v>
      </c>
      <c r="N40" s="192">
        <v>249.67500000000001</v>
      </c>
      <c r="O40" s="192">
        <v>249.435</v>
      </c>
      <c r="P40" s="192">
        <v>422.47199999999998</v>
      </c>
      <c r="Q40" s="192">
        <v>435.22</v>
      </c>
      <c r="S40" s="192">
        <v>293.15899999999999</v>
      </c>
      <c r="T40" s="192">
        <v>422.47199999999998</v>
      </c>
      <c r="U40" s="192">
        <v>435.22</v>
      </c>
    </row>
    <row r="41" spans="1:21" x14ac:dyDescent="0.25">
      <c r="A41" s="5"/>
      <c r="B41" s="186" t="s">
        <v>291</v>
      </c>
      <c r="C41" s="186" t="s">
        <v>308</v>
      </c>
      <c r="D41" s="187" t="s">
        <v>19</v>
      </c>
      <c r="E41" s="188">
        <v>9.8580000000000005</v>
      </c>
      <c r="F41" s="188">
        <v>10.130000000000001</v>
      </c>
      <c r="G41" s="188">
        <v>10.532</v>
      </c>
      <c r="H41" s="188">
        <v>60.2</v>
      </c>
      <c r="I41" s="188">
        <v>57.183999999999997</v>
      </c>
      <c r="J41" s="188">
        <v>56.645000000000003</v>
      </c>
      <c r="K41" s="188">
        <v>57.393999999999998</v>
      </c>
      <c r="L41" s="188">
        <v>57.786999999999999</v>
      </c>
      <c r="M41" s="188">
        <v>58.107999999999997</v>
      </c>
      <c r="N41" s="188">
        <v>59.326999999999998</v>
      </c>
      <c r="O41" s="188">
        <v>17.321000000000002</v>
      </c>
      <c r="P41" s="188">
        <v>17.814</v>
      </c>
      <c r="Q41" s="188">
        <v>17.763999999999999</v>
      </c>
      <c r="S41" s="188">
        <v>57.786999999999999</v>
      </c>
      <c r="T41" s="188">
        <v>17.814</v>
      </c>
      <c r="U41" s="188">
        <v>17.763999999999999</v>
      </c>
    </row>
    <row r="42" spans="1:21" x14ac:dyDescent="0.25">
      <c r="A42" s="5"/>
      <c r="B42" s="190" t="s">
        <v>309</v>
      </c>
      <c r="C42" s="190" t="s">
        <v>310</v>
      </c>
      <c r="D42" s="191" t="s">
        <v>19</v>
      </c>
      <c r="E42" s="192">
        <v>4.2000000000000003E-2</v>
      </c>
      <c r="F42" s="192">
        <v>0</v>
      </c>
      <c r="G42" s="192">
        <v>0</v>
      </c>
      <c r="H42" s="192">
        <v>0</v>
      </c>
      <c r="I42" s="192">
        <v>0</v>
      </c>
      <c r="J42" s="192">
        <v>0</v>
      </c>
      <c r="K42" s="192">
        <v>0</v>
      </c>
      <c r="L42" s="192">
        <v>0</v>
      </c>
      <c r="M42" s="192">
        <v>0</v>
      </c>
      <c r="N42" s="192">
        <v>0</v>
      </c>
      <c r="O42" s="192">
        <v>38.271999999999998</v>
      </c>
      <c r="P42" s="192">
        <v>124.54900000000001</v>
      </c>
      <c r="Q42" s="192">
        <v>117.66500000000001</v>
      </c>
      <c r="S42" s="192">
        <v>0</v>
      </c>
      <c r="T42" s="192">
        <v>124.54900000000001</v>
      </c>
      <c r="U42" s="192">
        <v>117.66500000000001</v>
      </c>
    </row>
    <row r="43" spans="1:21" x14ac:dyDescent="0.25">
      <c r="A43" s="5"/>
      <c r="B43" s="186" t="s">
        <v>311</v>
      </c>
      <c r="C43" s="186" t="s">
        <v>269</v>
      </c>
      <c r="D43" s="187" t="s">
        <v>19</v>
      </c>
      <c r="E43" s="188">
        <v>0</v>
      </c>
      <c r="F43" s="188">
        <v>0</v>
      </c>
      <c r="G43" s="188">
        <v>0</v>
      </c>
      <c r="H43" s="188">
        <v>0</v>
      </c>
      <c r="I43" s="188">
        <v>0</v>
      </c>
      <c r="J43" s="188">
        <v>0</v>
      </c>
      <c r="K43" s="188">
        <v>0</v>
      </c>
      <c r="L43" s="188">
        <v>0</v>
      </c>
      <c r="M43" s="188">
        <v>0</v>
      </c>
      <c r="N43" s="188">
        <v>0</v>
      </c>
      <c r="O43" s="188">
        <v>0</v>
      </c>
      <c r="P43" s="188">
        <v>28.484000000000002</v>
      </c>
      <c r="Q43" s="188">
        <v>43.085999999999999</v>
      </c>
      <c r="S43" s="188">
        <v>0</v>
      </c>
      <c r="T43" s="188">
        <v>28.484000000000002</v>
      </c>
      <c r="U43" s="188">
        <v>43.085999999999999</v>
      </c>
    </row>
    <row r="44" spans="1:21" x14ac:dyDescent="0.25">
      <c r="A44" s="5"/>
      <c r="B44" s="190" t="s">
        <v>303</v>
      </c>
      <c r="C44" s="190" t="s">
        <v>312</v>
      </c>
      <c r="D44" s="191" t="s">
        <v>19</v>
      </c>
      <c r="E44" s="192">
        <v>0</v>
      </c>
      <c r="F44" s="192">
        <v>0</v>
      </c>
      <c r="G44" s="192">
        <v>0</v>
      </c>
      <c r="H44" s="192">
        <v>0</v>
      </c>
      <c r="I44" s="192">
        <v>0</v>
      </c>
      <c r="J44" s="192">
        <v>0</v>
      </c>
      <c r="K44" s="192">
        <v>0</v>
      </c>
      <c r="L44" s="192">
        <v>0</v>
      </c>
      <c r="M44" s="192">
        <v>0</v>
      </c>
      <c r="N44" s="192">
        <v>0</v>
      </c>
      <c r="O44" s="192">
        <v>0</v>
      </c>
      <c r="P44" s="192">
        <v>54.284999999999997</v>
      </c>
      <c r="Q44" s="192">
        <v>50.82</v>
      </c>
      <c r="S44" s="192">
        <v>0</v>
      </c>
      <c r="T44" s="192">
        <v>54.284999999999997</v>
      </c>
      <c r="U44" s="192">
        <v>50.82</v>
      </c>
    </row>
    <row r="45" spans="1:21" x14ac:dyDescent="0.25">
      <c r="A45" s="5"/>
      <c r="B45" s="186" t="s">
        <v>276</v>
      </c>
      <c r="C45" s="186" t="s">
        <v>277</v>
      </c>
      <c r="D45" s="187" t="s">
        <v>19</v>
      </c>
      <c r="E45" s="188">
        <v>0</v>
      </c>
      <c r="F45" s="188">
        <v>0</v>
      </c>
      <c r="G45" s="188">
        <v>0</v>
      </c>
      <c r="H45" s="188">
        <v>0</v>
      </c>
      <c r="I45" s="188">
        <v>0</v>
      </c>
      <c r="J45" s="188">
        <v>0</v>
      </c>
      <c r="K45" s="188">
        <v>0</v>
      </c>
      <c r="L45" s="188">
        <v>5.109</v>
      </c>
      <c r="M45" s="188">
        <v>4.2489999999999997</v>
      </c>
      <c r="N45" s="188">
        <v>4.3920000000000003</v>
      </c>
      <c r="O45" s="188">
        <v>5.91</v>
      </c>
      <c r="P45" s="188">
        <v>5.0609999999999999</v>
      </c>
      <c r="Q45" s="188">
        <v>4.4669999999999996</v>
      </c>
      <c r="S45" s="188">
        <v>5.109</v>
      </c>
      <c r="T45" s="188">
        <v>5.0609999999999999</v>
      </c>
      <c r="U45" s="188">
        <v>4.4669999999999996</v>
      </c>
    </row>
    <row r="46" spans="1:21" x14ac:dyDescent="0.25">
      <c r="A46" s="5"/>
      <c r="B46" s="190" t="s">
        <v>281</v>
      </c>
      <c r="C46" s="190" t="s">
        <v>282</v>
      </c>
      <c r="D46" s="191" t="s">
        <v>19</v>
      </c>
      <c r="E46" s="192">
        <v>0</v>
      </c>
      <c r="F46" s="192">
        <v>0</v>
      </c>
      <c r="G46" s="192">
        <v>0</v>
      </c>
      <c r="H46" s="192">
        <v>0</v>
      </c>
      <c r="I46" s="192">
        <v>0</v>
      </c>
      <c r="J46" s="192">
        <v>0</v>
      </c>
      <c r="K46" s="192">
        <v>0</v>
      </c>
      <c r="L46" s="192">
        <v>0</v>
      </c>
      <c r="M46" s="192">
        <v>0</v>
      </c>
      <c r="N46" s="192">
        <v>2.3239999999999998</v>
      </c>
      <c r="O46" s="192">
        <v>2.706</v>
      </c>
      <c r="P46" s="192">
        <v>0.73199999999999998</v>
      </c>
      <c r="Q46" s="192">
        <v>2.339</v>
      </c>
      <c r="S46" s="192">
        <v>0</v>
      </c>
      <c r="T46" s="192">
        <v>0.73199999999999998</v>
      </c>
      <c r="U46" s="192">
        <v>2.339</v>
      </c>
    </row>
    <row r="47" spans="1:21" x14ac:dyDescent="0.25">
      <c r="A47" s="5"/>
      <c r="B47" s="186" t="s">
        <v>305</v>
      </c>
      <c r="C47" s="186" t="s">
        <v>313</v>
      </c>
      <c r="D47" s="187" t="s">
        <v>19</v>
      </c>
      <c r="E47" s="188">
        <v>7.9530000000000003</v>
      </c>
      <c r="F47" s="188">
        <v>8.1140000000000008</v>
      </c>
      <c r="G47" s="188">
        <v>30.053000000000001</v>
      </c>
      <c r="H47" s="188">
        <v>32.822000000000003</v>
      </c>
      <c r="I47" s="188">
        <v>35.317999999999998</v>
      </c>
      <c r="J47" s="188">
        <v>38.341000000000001</v>
      </c>
      <c r="K47" s="188">
        <v>39.099999999999994</v>
      </c>
      <c r="L47" s="188">
        <v>24.957999999999998</v>
      </c>
      <c r="M47" s="188">
        <v>26.940999999999999</v>
      </c>
      <c r="N47" s="188">
        <v>28.277000000000001</v>
      </c>
      <c r="O47" s="188">
        <v>28.202000000000002</v>
      </c>
      <c r="P47" s="188">
        <v>30.635000000000002</v>
      </c>
      <c r="Q47" s="188">
        <v>27.893999999999998</v>
      </c>
      <c r="S47" s="188">
        <v>24.957999999999998</v>
      </c>
      <c r="T47" s="188">
        <v>30.635000000000002</v>
      </c>
      <c r="U47" s="188">
        <v>27.893999999999998</v>
      </c>
    </row>
    <row r="48" spans="1:21" x14ac:dyDescent="0.25">
      <c r="A48" s="5"/>
      <c r="B48" s="204" t="s">
        <v>314</v>
      </c>
      <c r="C48" s="204" t="s">
        <v>376</v>
      </c>
      <c r="D48" s="205" t="s">
        <v>19</v>
      </c>
      <c r="E48" s="206">
        <v>121.06500000000001</v>
      </c>
      <c r="F48" s="206">
        <v>125.03</v>
      </c>
      <c r="G48" s="206">
        <v>109.15899999999999</v>
      </c>
      <c r="H48" s="206">
        <v>258.06900000000002</v>
      </c>
      <c r="I48" s="206">
        <v>262.51400000000001</v>
      </c>
      <c r="J48" s="206">
        <v>218.28800000000001</v>
      </c>
      <c r="K48" s="206">
        <v>512.91200000000003</v>
      </c>
      <c r="L48" s="206">
        <v>603.173</v>
      </c>
      <c r="M48" s="206">
        <v>730.96299999999997</v>
      </c>
      <c r="N48" s="206">
        <v>566.54300000000001</v>
      </c>
      <c r="O48" s="206">
        <v>564.59</v>
      </c>
      <c r="P48" s="206">
        <v>906.97400000000005</v>
      </c>
      <c r="Q48" s="206">
        <v>922.39200000000005</v>
      </c>
      <c r="R48" s="203"/>
      <c r="S48" s="206">
        <v>603.173</v>
      </c>
      <c r="T48" s="206">
        <v>906.97400000000005</v>
      </c>
      <c r="U48" s="206">
        <v>922.39200000000005</v>
      </c>
    </row>
    <row r="49" spans="1:21" x14ac:dyDescent="0.25">
      <c r="A49" s="5"/>
      <c r="B49" s="186" t="s">
        <v>315</v>
      </c>
      <c r="C49" s="186" t="s">
        <v>316</v>
      </c>
      <c r="D49" s="187" t="s">
        <v>19</v>
      </c>
      <c r="E49" s="188">
        <v>40</v>
      </c>
      <c r="F49" s="188">
        <v>40</v>
      </c>
      <c r="G49" s="188">
        <v>40</v>
      </c>
      <c r="H49" s="188">
        <v>40</v>
      </c>
      <c r="I49" s="188">
        <v>40</v>
      </c>
      <c r="J49" s="188">
        <v>40</v>
      </c>
      <c r="K49" s="188">
        <v>40</v>
      </c>
      <c r="L49" s="188">
        <v>40</v>
      </c>
      <c r="M49" s="188">
        <v>40</v>
      </c>
      <c r="N49" s="188">
        <v>40</v>
      </c>
      <c r="O49" s="188">
        <v>40</v>
      </c>
      <c r="P49" s="188">
        <v>40</v>
      </c>
      <c r="Q49" s="188">
        <v>40</v>
      </c>
      <c r="S49" s="188">
        <v>40</v>
      </c>
      <c r="T49" s="188">
        <v>40</v>
      </c>
      <c r="U49" s="188">
        <v>40</v>
      </c>
    </row>
    <row r="50" spans="1:21" x14ac:dyDescent="0.25">
      <c r="A50" s="5"/>
      <c r="B50" s="190" t="s">
        <v>317</v>
      </c>
      <c r="C50" s="190" t="s">
        <v>318</v>
      </c>
      <c r="D50" s="191" t="s">
        <v>19</v>
      </c>
      <c r="E50" s="192">
        <v>0</v>
      </c>
      <c r="F50" s="192">
        <v>84.350999999999999</v>
      </c>
      <c r="G50" s="192">
        <v>165.06399999999999</v>
      </c>
      <c r="H50" s="192">
        <v>0</v>
      </c>
      <c r="I50" s="192">
        <v>256.44400000000002</v>
      </c>
      <c r="J50" s="192">
        <v>130.76</v>
      </c>
      <c r="K50" s="192">
        <v>152.767</v>
      </c>
      <c r="L50" s="192">
        <v>0</v>
      </c>
      <c r="M50" s="192">
        <v>35.576999999999998</v>
      </c>
      <c r="N50" s="192">
        <v>68.253</v>
      </c>
      <c r="O50" s="192">
        <v>119.995</v>
      </c>
      <c r="P50" s="192">
        <v>0</v>
      </c>
      <c r="Q50" s="192">
        <v>13.962</v>
      </c>
      <c r="S50" s="192">
        <v>0</v>
      </c>
      <c r="T50" s="192">
        <v>0</v>
      </c>
      <c r="U50" s="192">
        <v>13.962</v>
      </c>
    </row>
    <row r="51" spans="1:21" x14ac:dyDescent="0.25">
      <c r="A51" s="5"/>
      <c r="B51" s="186" t="s">
        <v>319</v>
      </c>
      <c r="C51" s="186" t="s">
        <v>320</v>
      </c>
      <c r="D51" s="187" t="s">
        <v>19</v>
      </c>
      <c r="E51" s="188">
        <v>33.454000000000001</v>
      </c>
      <c r="F51" s="188">
        <v>33.453000000000003</v>
      </c>
      <c r="G51" s="188">
        <v>33.453000000000003</v>
      </c>
      <c r="H51" s="188">
        <v>33.453000000000003</v>
      </c>
      <c r="I51" s="188">
        <v>33.453000000000003</v>
      </c>
      <c r="J51" s="188">
        <v>33.453000000000003</v>
      </c>
      <c r="K51" s="188">
        <v>33.453000000000003</v>
      </c>
      <c r="L51" s="188">
        <v>33.453000000000003</v>
      </c>
      <c r="M51" s="188">
        <v>33.453000000000003</v>
      </c>
      <c r="N51" s="188">
        <v>33.454000000000001</v>
      </c>
      <c r="O51" s="188">
        <v>33.454000000000001</v>
      </c>
      <c r="P51" s="188">
        <v>33.453792010000008</v>
      </c>
      <c r="Q51" s="188">
        <v>33.454000000000001</v>
      </c>
      <c r="S51" s="188">
        <v>33.453000000000003</v>
      </c>
      <c r="T51" s="188">
        <v>33.453792010000008</v>
      </c>
      <c r="U51" s="188">
        <v>33.454000000000001</v>
      </c>
    </row>
    <row r="52" spans="1:21" x14ac:dyDescent="0.25">
      <c r="B52" s="190" t="s">
        <v>321</v>
      </c>
      <c r="C52" s="190" t="s">
        <v>322</v>
      </c>
      <c r="D52" s="191" t="s">
        <v>19</v>
      </c>
      <c r="E52" s="192">
        <v>6.6580000000000004</v>
      </c>
      <c r="F52" s="192">
        <v>113.604</v>
      </c>
      <c r="G52" s="192">
        <v>113.605</v>
      </c>
      <c r="H52" s="192">
        <v>204.31100000000001</v>
      </c>
      <c r="I52" s="192">
        <v>9.5839999999999996</v>
      </c>
      <c r="J52" s="192">
        <v>204.31100000000001</v>
      </c>
      <c r="K52" s="192">
        <v>204.31100000000001</v>
      </c>
      <c r="L52" s="192">
        <v>298.32799999999997</v>
      </c>
      <c r="M52" s="192">
        <v>298.32799999999997</v>
      </c>
      <c r="N52" s="192">
        <v>298.32799999999997</v>
      </c>
      <c r="O52" s="192">
        <v>298.32799999999997</v>
      </c>
      <c r="P52" s="192">
        <v>365.66927579999998</v>
      </c>
      <c r="Q52" s="192">
        <v>365.66899999999998</v>
      </c>
      <c r="S52" s="192">
        <v>298.32799999999997</v>
      </c>
      <c r="T52" s="192">
        <v>365.66927579999998</v>
      </c>
      <c r="U52" s="192">
        <v>365.66899999999998</v>
      </c>
    </row>
    <row r="53" spans="1:21" x14ac:dyDescent="0.25">
      <c r="A53" s="5"/>
      <c r="B53" s="186" t="s">
        <v>323</v>
      </c>
      <c r="C53" s="186" t="s">
        <v>324</v>
      </c>
      <c r="D53" s="187" t="s">
        <v>19</v>
      </c>
      <c r="E53" s="188">
        <v>0</v>
      </c>
      <c r="F53" s="188">
        <v>0</v>
      </c>
      <c r="G53" s="188">
        <v>0</v>
      </c>
      <c r="H53" s="188">
        <v>6.657</v>
      </c>
      <c r="I53" s="188">
        <v>6.657</v>
      </c>
      <c r="J53" s="188">
        <v>6.657</v>
      </c>
      <c r="K53" s="188">
        <v>6.657</v>
      </c>
      <c r="L53" s="188">
        <v>6.657</v>
      </c>
      <c r="M53" s="188">
        <v>6.657</v>
      </c>
      <c r="N53" s="188">
        <v>6.6580000000000004</v>
      </c>
      <c r="O53" s="188">
        <v>6.6580000000000004</v>
      </c>
      <c r="P53" s="188">
        <v>6.6576076399999993</v>
      </c>
      <c r="Q53" s="188">
        <v>6.6580000000000004</v>
      </c>
      <c r="S53" s="188">
        <v>6.657</v>
      </c>
      <c r="T53" s="188">
        <v>6.6576076399999993</v>
      </c>
      <c r="U53" s="188">
        <v>6.6580000000000004</v>
      </c>
    </row>
    <row r="54" spans="1:21" x14ac:dyDescent="0.25">
      <c r="B54" s="190" t="s">
        <v>325</v>
      </c>
      <c r="C54" s="190" t="s">
        <v>326</v>
      </c>
      <c r="D54" s="191" t="s">
        <v>19</v>
      </c>
      <c r="E54" s="192">
        <v>0</v>
      </c>
      <c r="F54" s="192">
        <v>0</v>
      </c>
      <c r="G54" s="192">
        <v>0</v>
      </c>
      <c r="H54" s="192">
        <v>0</v>
      </c>
      <c r="I54" s="192">
        <v>0</v>
      </c>
      <c r="J54" s="192">
        <v>0</v>
      </c>
      <c r="K54" s="192">
        <v>0</v>
      </c>
      <c r="L54" s="192">
        <v>0</v>
      </c>
      <c r="M54" s="192">
        <v>0</v>
      </c>
      <c r="N54" s="192">
        <v>0</v>
      </c>
      <c r="O54" s="192">
        <v>0</v>
      </c>
      <c r="P54" s="192">
        <v>0.60799999999999998</v>
      </c>
      <c r="Q54" s="192">
        <v>0.60799999999999998</v>
      </c>
      <c r="S54" s="192">
        <v>0</v>
      </c>
      <c r="T54" s="192">
        <v>0.60799999999999998</v>
      </c>
      <c r="U54" s="192">
        <v>0.60799999999999998</v>
      </c>
    </row>
    <row r="55" spans="1:21" x14ac:dyDescent="0.25">
      <c r="A55" s="5"/>
      <c r="B55" s="186" t="s">
        <v>327</v>
      </c>
      <c r="C55" s="186" t="s">
        <v>328</v>
      </c>
      <c r="D55" s="187" t="s">
        <v>19</v>
      </c>
      <c r="E55" s="188">
        <v>0</v>
      </c>
      <c r="F55" s="188">
        <v>0</v>
      </c>
      <c r="G55" s="188">
        <v>0</v>
      </c>
      <c r="H55" s="188">
        <v>0</v>
      </c>
      <c r="I55" s="188">
        <v>0</v>
      </c>
      <c r="J55" s="188">
        <v>0</v>
      </c>
      <c r="K55" s="188">
        <v>0</v>
      </c>
      <c r="L55" s="188">
        <v>0</v>
      </c>
      <c r="M55" s="188">
        <v>0</v>
      </c>
      <c r="N55" s="188">
        <v>0</v>
      </c>
      <c r="O55" s="188">
        <v>0</v>
      </c>
      <c r="P55" s="188">
        <v>-1.2909999999999999</v>
      </c>
      <c r="Q55" s="188">
        <v>-1.5449999999999999</v>
      </c>
      <c r="S55" s="188">
        <v>0</v>
      </c>
      <c r="T55" s="188">
        <v>-1.2909999999999999</v>
      </c>
      <c r="U55" s="188">
        <v>-1.5449999999999999</v>
      </c>
    </row>
    <row r="56" spans="1:21" x14ac:dyDescent="0.25">
      <c r="B56" s="190" t="s">
        <v>329</v>
      </c>
      <c r="C56" s="190" t="s">
        <v>330</v>
      </c>
      <c r="D56" s="191" t="s">
        <v>19</v>
      </c>
      <c r="E56" s="192">
        <v>156.49600000000001</v>
      </c>
      <c r="F56" s="192">
        <v>0</v>
      </c>
      <c r="G56" s="192">
        <v>0</v>
      </c>
      <c r="H56" s="192">
        <v>0</v>
      </c>
      <c r="I56" s="192">
        <v>0</v>
      </c>
      <c r="J56" s="192">
        <v>0</v>
      </c>
      <c r="K56" s="192">
        <v>0</v>
      </c>
      <c r="L56" s="192">
        <v>0</v>
      </c>
      <c r="M56" s="192">
        <v>0</v>
      </c>
      <c r="N56" s="192">
        <v>0</v>
      </c>
      <c r="O56" s="192">
        <v>0</v>
      </c>
      <c r="P56" s="192">
        <v>0</v>
      </c>
      <c r="Q56" s="192">
        <v>0</v>
      </c>
      <c r="S56" s="192">
        <v>0</v>
      </c>
      <c r="T56" s="192">
        <v>0</v>
      </c>
      <c r="U56" s="192">
        <v>0</v>
      </c>
    </row>
    <row r="57" spans="1:21" x14ac:dyDescent="0.25">
      <c r="A57" s="5"/>
      <c r="B57" s="186" t="s">
        <v>331</v>
      </c>
      <c r="C57" s="186" t="s">
        <v>332</v>
      </c>
      <c r="D57" s="187" t="s">
        <v>19</v>
      </c>
      <c r="E57" s="188">
        <v>0</v>
      </c>
      <c r="F57" s="188">
        <v>0</v>
      </c>
      <c r="G57" s="188">
        <v>0</v>
      </c>
      <c r="H57" s="188">
        <v>0</v>
      </c>
      <c r="I57" s="188">
        <v>0</v>
      </c>
      <c r="J57" s="188">
        <v>0</v>
      </c>
      <c r="K57" s="188">
        <v>-46.16</v>
      </c>
      <c r="L57" s="188">
        <v>-64.754000000000005</v>
      </c>
      <c r="M57" s="188">
        <v>-63.991</v>
      </c>
      <c r="N57" s="188">
        <v>-63.991</v>
      </c>
      <c r="O57" s="188">
        <v>-63.991</v>
      </c>
      <c r="P57" s="188">
        <v>-66.70135707</v>
      </c>
      <c r="Q57" s="188">
        <v>-66.956999999999994</v>
      </c>
      <c r="S57" s="188">
        <v>-64.754000000000005</v>
      </c>
      <c r="T57" s="188">
        <v>-66.70135707</v>
      </c>
      <c r="U57" s="188">
        <v>-66.956999999999994</v>
      </c>
    </row>
    <row r="58" spans="1:21" x14ac:dyDescent="0.25">
      <c r="B58" s="190" t="s">
        <v>333</v>
      </c>
      <c r="C58" s="190" t="s">
        <v>334</v>
      </c>
      <c r="D58" s="191" t="s">
        <v>19</v>
      </c>
      <c r="E58" s="192">
        <v>11.744</v>
      </c>
      <c r="F58" s="192">
        <v>11.036</v>
      </c>
      <c r="G58" s="192">
        <v>11.247999999999999</v>
      </c>
      <c r="H58" s="192">
        <v>13.218</v>
      </c>
      <c r="I58" s="192">
        <v>14.714</v>
      </c>
      <c r="J58" s="192">
        <v>18.742999999999999</v>
      </c>
      <c r="K58" s="192">
        <v>20.504999999999999</v>
      </c>
      <c r="L58" s="192">
        <v>494.512</v>
      </c>
      <c r="M58" s="192">
        <v>500.35599999999999</v>
      </c>
      <c r="N58" s="192">
        <v>523.96699999999998</v>
      </c>
      <c r="O58" s="192">
        <v>539.69500000000005</v>
      </c>
      <c r="P58" s="192">
        <v>526.48409590999995</v>
      </c>
      <c r="Q58" s="192">
        <v>545.27599999999995</v>
      </c>
      <c r="S58" s="192">
        <v>494.512</v>
      </c>
      <c r="T58" s="192">
        <v>526.48409590999995</v>
      </c>
      <c r="U58" s="192">
        <v>545.27599999999995</v>
      </c>
    </row>
    <row r="59" spans="1:21" x14ac:dyDescent="0.25">
      <c r="A59" s="64"/>
      <c r="B59" s="207" t="s">
        <v>335</v>
      </c>
      <c r="C59" s="207" t="s">
        <v>334</v>
      </c>
      <c r="D59" s="208" t="s">
        <v>19</v>
      </c>
      <c r="E59" s="209">
        <v>248.352</v>
      </c>
      <c r="F59" s="209">
        <v>282.44400000000002</v>
      </c>
      <c r="G59" s="209">
        <v>363.37</v>
      </c>
      <c r="H59" s="209">
        <v>297.63900000000001</v>
      </c>
      <c r="I59" s="209">
        <v>360.85200000000003</v>
      </c>
      <c r="J59" s="209">
        <v>433.92399999999998</v>
      </c>
      <c r="K59" s="209">
        <v>411.53300000000002</v>
      </c>
      <c r="L59" s="209">
        <v>808.19599999999991</v>
      </c>
      <c r="M59" s="209">
        <v>850.38</v>
      </c>
      <c r="N59" s="209">
        <v>906.66899999999998</v>
      </c>
      <c r="O59" s="209">
        <v>974.13900000000012</v>
      </c>
      <c r="P59" s="209">
        <v>904.88020949999986</v>
      </c>
      <c r="Q59" s="209">
        <v>937.125</v>
      </c>
      <c r="R59" s="197"/>
      <c r="S59" s="209">
        <v>808.19599999999991</v>
      </c>
      <c r="T59" s="209">
        <v>904.88020949999986</v>
      </c>
      <c r="U59" s="209">
        <v>937.125</v>
      </c>
    </row>
  </sheetData>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03DFA-9467-49D8-990F-16E4CD1C2FBC}">
  <dimension ref="A1:X21"/>
  <sheetViews>
    <sheetView showGridLines="0" showRowColHeaders="0" zoomScale="90" zoomScaleNormal="90" workbookViewId="0">
      <selection activeCell="A4" sqref="A4"/>
    </sheetView>
  </sheetViews>
  <sheetFormatPr defaultRowHeight="13.8" outlineLevelCol="1" x14ac:dyDescent="0.25"/>
  <cols>
    <col min="1" max="1" width="1.44140625" style="2" customWidth="1"/>
    <col min="2" max="3" width="37.6640625" style="2" customWidth="1"/>
    <col min="4" max="4" width="11.5546875" style="2" customWidth="1"/>
    <col min="5" max="12" width="9.77734375" style="2" hidden="1" customWidth="1" outlineLevel="1"/>
    <col min="13" max="13" width="9.77734375" style="2" customWidth="1" collapsed="1"/>
    <col min="14" max="17" width="9.77734375" style="2" customWidth="1"/>
    <col min="18" max="18" width="2.33203125" style="2" customWidth="1"/>
    <col min="19" max="21" width="9.77734375" style="2" customWidth="1"/>
    <col min="22" max="16384" width="8.88671875" style="2"/>
  </cols>
  <sheetData>
    <row r="1" spans="1:24" s="1" customFormat="1" ht="50.4" customHeight="1" x14ac:dyDescent="0.25"/>
    <row r="2" spans="1:24" x14ac:dyDescent="0.25">
      <c r="B2" s="183"/>
      <c r="C2" s="183"/>
      <c r="D2" s="39"/>
      <c r="E2" s="40"/>
      <c r="F2" s="40"/>
      <c r="G2" s="40"/>
      <c r="H2" s="40"/>
      <c r="I2" s="40"/>
      <c r="J2" s="40"/>
      <c r="K2" s="40"/>
      <c r="L2" s="40"/>
      <c r="M2" s="40"/>
      <c r="N2" s="40"/>
      <c r="O2" s="40"/>
      <c r="P2" s="40"/>
      <c r="Q2" s="40"/>
    </row>
    <row r="3" spans="1:24" ht="17.399999999999999" customHeight="1" x14ac:dyDescent="0.25">
      <c r="A3" s="5"/>
      <c r="B3" s="6" t="s">
        <v>0</v>
      </c>
      <c r="C3" s="6" t="s">
        <v>406</v>
      </c>
      <c r="D3" s="7" t="s">
        <v>1</v>
      </c>
      <c r="E3" s="8" t="s">
        <v>2</v>
      </c>
      <c r="F3" s="8" t="s">
        <v>3</v>
      </c>
      <c r="G3" s="8" t="s">
        <v>4</v>
      </c>
      <c r="H3" s="8" t="s">
        <v>5</v>
      </c>
      <c r="I3" s="98" t="s">
        <v>6</v>
      </c>
      <c r="J3" s="98" t="s">
        <v>7</v>
      </c>
      <c r="K3" s="98" t="s">
        <v>8</v>
      </c>
      <c r="L3" s="98" t="s">
        <v>9</v>
      </c>
      <c r="M3" s="98" t="s">
        <v>10</v>
      </c>
      <c r="N3" s="98" t="s">
        <v>11</v>
      </c>
      <c r="O3" s="98" t="s">
        <v>12</v>
      </c>
      <c r="P3" s="98" t="s">
        <v>13</v>
      </c>
      <c r="Q3" s="98" t="s">
        <v>358</v>
      </c>
      <c r="S3" s="10" t="s">
        <v>14</v>
      </c>
      <c r="T3" s="10" t="s">
        <v>15</v>
      </c>
      <c r="U3" s="10" t="s">
        <v>369</v>
      </c>
    </row>
    <row r="4" spans="1:24" ht="17.399999999999999" customHeight="1" x14ac:dyDescent="0.3">
      <c r="B4" s="11" t="s">
        <v>336</v>
      </c>
      <c r="C4" s="12"/>
      <c r="D4" s="13"/>
      <c r="E4" s="13"/>
      <c r="F4" s="13"/>
      <c r="G4" s="13"/>
      <c r="H4" s="13"/>
      <c r="I4" s="13"/>
      <c r="J4" s="13"/>
      <c r="K4" s="13"/>
      <c r="L4" s="13"/>
      <c r="M4" s="13"/>
      <c r="N4" s="13"/>
      <c r="O4" s="13"/>
      <c r="P4" s="13"/>
      <c r="Q4" s="13"/>
      <c r="R4" s="13"/>
      <c r="S4" s="13"/>
      <c r="T4" s="13"/>
      <c r="U4" s="13"/>
    </row>
    <row r="5" spans="1:24" x14ac:dyDescent="0.25">
      <c r="A5" s="5"/>
      <c r="B5" s="15" t="s">
        <v>337</v>
      </c>
      <c r="C5" s="15" t="s">
        <v>338</v>
      </c>
      <c r="D5" s="16" t="s">
        <v>19</v>
      </c>
      <c r="E5" s="17">
        <v>51.024000000000001</v>
      </c>
      <c r="F5" s="17">
        <v>34.008417941886805</v>
      </c>
      <c r="G5" s="17">
        <v>80.973826709937669</v>
      </c>
      <c r="H5" s="17">
        <v>33.54813214784302</v>
      </c>
      <c r="I5" s="17">
        <v>63.567057911341102</v>
      </c>
      <c r="J5" s="17">
        <v>75.027648789572694</v>
      </c>
      <c r="K5" s="17">
        <v>25.8345446755512</v>
      </c>
      <c r="L5" s="17">
        <v>41.35343302719501</v>
      </c>
      <c r="M5" s="17">
        <v>51.660906723394717</v>
      </c>
      <c r="N5" s="17">
        <v>57.323010812316298</v>
      </c>
      <c r="O5" s="17">
        <v>68.178298575028862</v>
      </c>
      <c r="P5" s="17">
        <v>35.920162097638894</v>
      </c>
      <c r="Q5" s="17">
        <v>34.619611884487099</v>
      </c>
      <c r="S5" s="17">
        <v>205.78268440366003</v>
      </c>
      <c r="T5" s="17">
        <v>213.08237820837877</v>
      </c>
      <c r="U5" s="17">
        <v>34.619611884487099</v>
      </c>
    </row>
    <row r="6" spans="1:24" x14ac:dyDescent="0.25">
      <c r="A6" s="5"/>
      <c r="B6" s="210" t="s">
        <v>57</v>
      </c>
      <c r="C6" s="211" t="s">
        <v>58</v>
      </c>
      <c r="D6" s="187" t="s">
        <v>19</v>
      </c>
      <c r="E6" s="188">
        <v>9.3379999999999992</v>
      </c>
      <c r="F6" s="188">
        <v>9.2361954900000001</v>
      </c>
      <c r="G6" s="188">
        <v>9.22643609</v>
      </c>
      <c r="H6" s="188">
        <v>9.2914607500000006</v>
      </c>
      <c r="I6" s="188">
        <v>8.5084338799999983</v>
      </c>
      <c r="J6" s="188">
        <v>7.29800381</v>
      </c>
      <c r="K6" s="188">
        <v>6.8595411900000007</v>
      </c>
      <c r="L6" s="188">
        <v>6.1143175999999997</v>
      </c>
      <c r="M6" s="188">
        <v>18.504042930929995</v>
      </c>
      <c r="N6" s="188">
        <v>20.66403734</v>
      </c>
      <c r="O6" s="188">
        <v>21.778188320000002</v>
      </c>
      <c r="P6" s="188">
        <v>26.649286119999996</v>
      </c>
      <c r="Q6" s="188">
        <v>26.767379210000005</v>
      </c>
      <c r="S6" s="188">
        <v>28.780296480000001</v>
      </c>
      <c r="T6" s="188">
        <v>87.595554710929989</v>
      </c>
      <c r="U6" s="188">
        <v>26.767379210000005</v>
      </c>
    </row>
    <row r="7" spans="1:24" x14ac:dyDescent="0.25">
      <c r="A7" s="5"/>
      <c r="B7" s="212" t="s">
        <v>339</v>
      </c>
      <c r="C7" s="213" t="s">
        <v>340</v>
      </c>
      <c r="D7" s="191" t="s">
        <v>19</v>
      </c>
      <c r="E7" s="192">
        <v>6.5570000000000004</v>
      </c>
      <c r="F7" s="192">
        <v>11.856960565913248</v>
      </c>
      <c r="G7" s="192">
        <v>39.610250711862363</v>
      </c>
      <c r="H7" s="192">
        <v>55.536164824356966</v>
      </c>
      <c r="I7" s="192">
        <v>-37.18034790454108</v>
      </c>
      <c r="J7" s="192">
        <v>-19.997595045172702</v>
      </c>
      <c r="K7" s="192">
        <v>3.3496894328098108</v>
      </c>
      <c r="L7" s="192">
        <v>-9.6535822779950564</v>
      </c>
      <c r="M7" s="192">
        <v>-45.802785918724766</v>
      </c>
      <c r="N7" s="192">
        <v>43.057838753683718</v>
      </c>
      <c r="O7" s="192">
        <v>-43.316018295028883</v>
      </c>
      <c r="P7" s="192">
        <v>-24.185750097638802</v>
      </c>
      <c r="Q7" s="192">
        <v>-52.537846594487192</v>
      </c>
      <c r="S7" s="192">
        <v>-63.481835794899027</v>
      </c>
      <c r="T7" s="192">
        <v>-70.24671555770874</v>
      </c>
      <c r="U7" s="192">
        <v>-52.537846594487192</v>
      </c>
    </row>
    <row r="8" spans="1:24" x14ac:dyDescent="0.25">
      <c r="A8" s="5"/>
      <c r="B8" s="210" t="s">
        <v>341</v>
      </c>
      <c r="C8" s="211" t="s">
        <v>342</v>
      </c>
      <c r="D8" s="187" t="s">
        <v>19</v>
      </c>
      <c r="E8" s="188">
        <v>-2.5525690000000001</v>
      </c>
      <c r="F8" s="188">
        <v>-1.2</v>
      </c>
      <c r="G8" s="188">
        <v>-2.0289999999999999</v>
      </c>
      <c r="H8" s="188">
        <v>-3.2624308200000129</v>
      </c>
      <c r="I8" s="188">
        <v>-1.774</v>
      </c>
      <c r="J8" s="188">
        <v>-1.643</v>
      </c>
      <c r="K8" s="188">
        <v>-5.371999999999999</v>
      </c>
      <c r="L8" s="188">
        <v>-4.2152450000000004</v>
      </c>
      <c r="M8" s="188">
        <v>-5.9700000000000006</v>
      </c>
      <c r="N8" s="188">
        <v>-6.8810000000000002</v>
      </c>
      <c r="O8" s="188">
        <v>-3.2209999999999992</v>
      </c>
      <c r="P8" s="188">
        <v>-10.7</v>
      </c>
      <c r="Q8" s="188">
        <v>-9.895999999999999</v>
      </c>
      <c r="S8" s="188">
        <v>-13.004244999999997</v>
      </c>
      <c r="T8" s="188">
        <v>-26.771999999999998</v>
      </c>
      <c r="U8" s="188">
        <v>-9.895999999999999</v>
      </c>
    </row>
    <row r="9" spans="1:24" x14ac:dyDescent="0.25">
      <c r="A9" s="5"/>
      <c r="B9" s="204" t="s">
        <v>343</v>
      </c>
      <c r="C9" s="214" t="s">
        <v>344</v>
      </c>
      <c r="D9" s="205" t="s">
        <v>19</v>
      </c>
      <c r="E9" s="206">
        <v>64.365797000000001</v>
      </c>
      <c r="F9" s="206">
        <v>53.9</v>
      </c>
      <c r="G9" s="206">
        <v>127.78151351180003</v>
      </c>
      <c r="H9" s="206">
        <v>95.113326902199958</v>
      </c>
      <c r="I9" s="206">
        <v>33.121143886799999</v>
      </c>
      <c r="J9" s="206">
        <v>60.685057554399997</v>
      </c>
      <c r="K9" s="206">
        <v>30.671775298361013</v>
      </c>
      <c r="L9" s="206">
        <v>33.59892334919995</v>
      </c>
      <c r="M9" s="206">
        <v>18.392163735599951</v>
      </c>
      <c r="N9" s="206">
        <v>114.16388690600002</v>
      </c>
      <c r="O9" s="206">
        <v>43.419468599999981</v>
      </c>
      <c r="P9" s="206">
        <v>27.683698120000091</v>
      </c>
      <c r="Q9" s="206">
        <v>-1.0468555000000901</v>
      </c>
      <c r="S9" s="206">
        <v>158.07690008876096</v>
      </c>
      <c r="T9" s="206">
        <v>203.65921736160004</v>
      </c>
      <c r="U9" s="206">
        <v>-1.0468555000000901</v>
      </c>
      <c r="X9" s="215"/>
    </row>
    <row r="10" spans="1:24" x14ac:dyDescent="0.25">
      <c r="A10" s="5"/>
      <c r="B10" s="210" t="s">
        <v>270</v>
      </c>
      <c r="C10" s="211" t="s">
        <v>271</v>
      </c>
      <c r="D10" s="187" t="s">
        <v>19</v>
      </c>
      <c r="E10" s="188">
        <v>-3.3698079999999999</v>
      </c>
      <c r="F10" s="188">
        <v>-3.5583481377999999</v>
      </c>
      <c r="G10" s="188">
        <v>-3.7886805118</v>
      </c>
      <c r="H10" s="188">
        <v>-18.353678232199997</v>
      </c>
      <c r="I10" s="188">
        <v>-17.343143886799997</v>
      </c>
      <c r="J10" s="188">
        <v>-16.795552994400001</v>
      </c>
      <c r="K10" s="188">
        <v>-21.107681153800002</v>
      </c>
      <c r="L10" s="188">
        <v>-12.3108986292</v>
      </c>
      <c r="M10" s="188">
        <v>-299.39879581559995</v>
      </c>
      <c r="N10" s="188">
        <v>-43.624131525999999</v>
      </c>
      <c r="O10" s="188">
        <v>-5.3721738400000021</v>
      </c>
      <c r="P10" s="188">
        <v>14.4106095</v>
      </c>
      <c r="Q10" s="188">
        <v>-9.3869772200000021</v>
      </c>
      <c r="S10" s="188">
        <v>-67.557276664200003</v>
      </c>
      <c r="T10" s="188">
        <v>-333.98449168159993</v>
      </c>
      <c r="U10" s="188">
        <v>-9.3869772200000021</v>
      </c>
    </row>
    <row r="11" spans="1:24" x14ac:dyDescent="0.25">
      <c r="A11" s="5"/>
      <c r="B11" s="212" t="s">
        <v>345</v>
      </c>
      <c r="C11" s="213" t="s">
        <v>346</v>
      </c>
      <c r="D11" s="191" t="s">
        <v>19</v>
      </c>
      <c r="E11" s="192">
        <v>0</v>
      </c>
      <c r="F11" s="192">
        <v>0</v>
      </c>
      <c r="G11" s="192">
        <v>0</v>
      </c>
      <c r="H11" s="192">
        <v>0</v>
      </c>
      <c r="I11" s="192">
        <v>0</v>
      </c>
      <c r="J11" s="192">
        <v>0</v>
      </c>
      <c r="K11" s="192">
        <v>223.142</v>
      </c>
      <c r="L11" s="192">
        <v>4.7561176100000004</v>
      </c>
      <c r="M11" s="192">
        <v>-3.7133679200000005</v>
      </c>
      <c r="N11" s="192">
        <v>6.6214372499999996</v>
      </c>
      <c r="O11" s="192">
        <v>-8.0823120499999987</v>
      </c>
      <c r="P11" s="192">
        <v>107.52352363</v>
      </c>
      <c r="Q11" s="188">
        <v>-10.873610760000009</v>
      </c>
      <c r="S11" s="192">
        <v>227.89811760999999</v>
      </c>
      <c r="T11" s="192">
        <v>102.34928091</v>
      </c>
      <c r="U11" s="192">
        <v>-10.873610760000009</v>
      </c>
      <c r="X11" s="216"/>
    </row>
    <row r="12" spans="1:24" x14ac:dyDescent="0.25">
      <c r="A12" s="5"/>
      <c r="B12" s="210" t="s">
        <v>347</v>
      </c>
      <c r="C12" s="211" t="s">
        <v>348</v>
      </c>
      <c r="D12" s="187" t="s">
        <v>19</v>
      </c>
      <c r="E12" s="188">
        <v>-1.47</v>
      </c>
      <c r="F12" s="188">
        <v>-55.037184230000001</v>
      </c>
      <c r="G12" s="188">
        <v>-2.0928330000000002</v>
      </c>
      <c r="H12" s="188">
        <v>-56.105648670000001</v>
      </c>
      <c r="I12" s="188">
        <v>-4.0789999999999997</v>
      </c>
      <c r="J12" s="188">
        <v>-15.450504560000001</v>
      </c>
      <c r="K12" s="188">
        <v>-8.9778825199999996</v>
      </c>
      <c r="L12" s="188">
        <v>-83.326370890000007</v>
      </c>
      <c r="M12" s="188">
        <v>0</v>
      </c>
      <c r="N12" s="188">
        <v>-27.073192630000001</v>
      </c>
      <c r="O12" s="188">
        <v>-7.8199827099999997</v>
      </c>
      <c r="P12" s="188">
        <v>-106.57121039</v>
      </c>
      <c r="Q12" s="188">
        <v>-2.7891773799999999</v>
      </c>
      <c r="S12" s="188">
        <v>-111.83375797000001</v>
      </c>
      <c r="T12" s="188">
        <v>-141.46438573</v>
      </c>
      <c r="U12" s="188">
        <v>-2.7891773799999999</v>
      </c>
    </row>
    <row r="13" spans="1:24" x14ac:dyDescent="0.25">
      <c r="A13" s="5"/>
      <c r="B13" s="212" t="s">
        <v>98</v>
      </c>
      <c r="C13" s="213" t="s">
        <v>99</v>
      </c>
      <c r="D13" s="191" t="s">
        <v>19</v>
      </c>
      <c r="E13" s="192">
        <v>0</v>
      </c>
      <c r="F13" s="192">
        <v>21.011820910000001</v>
      </c>
      <c r="G13" s="192">
        <v>-3.8858209099999961</v>
      </c>
      <c r="H13" s="192">
        <v>-3.3670000000000009</v>
      </c>
      <c r="I13" s="192">
        <v>-5.5069999999999997</v>
      </c>
      <c r="J13" s="192">
        <v>-2.8215418200000002</v>
      </c>
      <c r="K13" s="192">
        <v>16.924330195438998</v>
      </c>
      <c r="L13" s="192">
        <v>-19.53477144</v>
      </c>
      <c r="M13" s="192">
        <v>0</v>
      </c>
      <c r="N13" s="192">
        <v>0</v>
      </c>
      <c r="O13" s="192">
        <v>0</v>
      </c>
      <c r="P13" s="192">
        <v>0</v>
      </c>
      <c r="Q13" s="192">
        <v>-6.3329999999999993</v>
      </c>
      <c r="S13" s="192">
        <v>-10.938983064561002</v>
      </c>
      <c r="T13" s="192">
        <v>0</v>
      </c>
      <c r="U13" s="192">
        <v>-6.3329999999999993</v>
      </c>
    </row>
    <row r="14" spans="1:24" x14ac:dyDescent="0.25">
      <c r="A14" s="5"/>
      <c r="B14" s="217" t="s">
        <v>349</v>
      </c>
      <c r="C14" s="218" t="s">
        <v>350</v>
      </c>
      <c r="D14" s="219" t="s">
        <v>19</v>
      </c>
      <c r="E14" s="220">
        <v>45.76</v>
      </c>
      <c r="F14" s="220">
        <v>105.32599999999999</v>
      </c>
      <c r="G14" s="220">
        <v>121.66782090999999</v>
      </c>
      <c r="H14" s="220">
        <v>239.68200000000002</v>
      </c>
      <c r="I14" s="220">
        <v>256.96899999999999</v>
      </c>
      <c r="J14" s="220">
        <v>263.161</v>
      </c>
      <c r="K14" s="220">
        <v>288.77845818000003</v>
      </c>
      <c r="L14" s="220">
        <v>529.43100000000004</v>
      </c>
      <c r="M14" s="220">
        <v>452.61399999999998</v>
      </c>
      <c r="N14" s="220">
        <v>167.916</v>
      </c>
      <c r="O14" s="220">
        <v>218.00400000000002</v>
      </c>
      <c r="P14" s="220">
        <v>240.149</v>
      </c>
      <c r="Q14" s="220">
        <v>283.19562086000008</v>
      </c>
      <c r="S14" s="220">
        <v>256.96899999999999</v>
      </c>
      <c r="T14" s="220">
        <v>452.61399999999998</v>
      </c>
      <c r="U14" s="220">
        <v>283.19562086000008</v>
      </c>
    </row>
    <row r="15" spans="1:24" x14ac:dyDescent="0.25">
      <c r="A15" s="5"/>
      <c r="B15" s="204" t="s">
        <v>351</v>
      </c>
      <c r="C15" s="214" t="s">
        <v>352</v>
      </c>
      <c r="D15" s="205" t="s">
        <v>19</v>
      </c>
      <c r="E15" s="206">
        <v>59.566000000000003</v>
      </c>
      <c r="F15" s="206">
        <v>16.3</v>
      </c>
      <c r="G15" s="206">
        <v>118.01417909000004</v>
      </c>
      <c r="H15" s="206">
        <v>17.28699999999996</v>
      </c>
      <c r="I15" s="206">
        <v>6.1920000000000019</v>
      </c>
      <c r="J15" s="206">
        <v>25.61745818</v>
      </c>
      <c r="K15" s="206">
        <v>240.65254182000001</v>
      </c>
      <c r="L15" s="206">
        <v>-76.817000000000064</v>
      </c>
      <c r="M15" s="206">
        <v>-284.72000000000003</v>
      </c>
      <c r="N15" s="206">
        <v>50.088000000000015</v>
      </c>
      <c r="O15" s="206">
        <v>22.144999999999982</v>
      </c>
      <c r="P15" s="206">
        <v>43.046620860000104</v>
      </c>
      <c r="Q15" s="206">
        <v>-30.429620860000092</v>
      </c>
      <c r="S15" s="206">
        <v>195.64499999999992</v>
      </c>
      <c r="T15" s="206">
        <v>-169.44037913999992</v>
      </c>
      <c r="U15" s="206">
        <v>-30.429620860000092</v>
      </c>
    </row>
    <row r="16" spans="1:24" x14ac:dyDescent="0.25">
      <c r="A16" s="5"/>
      <c r="B16" s="15" t="s">
        <v>353</v>
      </c>
      <c r="C16" s="15" t="s">
        <v>354</v>
      </c>
      <c r="D16" s="16" t="s">
        <v>19</v>
      </c>
      <c r="E16" s="17">
        <v>105.32599999999999</v>
      </c>
      <c r="F16" s="17">
        <v>121.7</v>
      </c>
      <c r="G16" s="17">
        <v>239.68200000000002</v>
      </c>
      <c r="H16" s="17">
        <v>256.96899999999999</v>
      </c>
      <c r="I16" s="17">
        <v>263.161</v>
      </c>
      <c r="J16" s="17">
        <v>288.77845818000003</v>
      </c>
      <c r="K16" s="17">
        <v>529.43100000000004</v>
      </c>
      <c r="L16" s="17">
        <v>452.61399999999998</v>
      </c>
      <c r="M16" s="17">
        <v>167.916</v>
      </c>
      <c r="N16" s="17">
        <v>218.00400000000002</v>
      </c>
      <c r="O16" s="17">
        <v>240.149</v>
      </c>
      <c r="P16" s="17">
        <v>283.19562086000008</v>
      </c>
      <c r="Q16" s="17">
        <v>252.76599999999999</v>
      </c>
      <c r="S16" s="17">
        <v>452.61399999999998</v>
      </c>
      <c r="T16" s="17">
        <v>283.19562086000008</v>
      </c>
      <c r="U16" s="17">
        <v>252.76599999999999</v>
      </c>
    </row>
    <row r="17" spans="1:21" x14ac:dyDescent="0.25">
      <c r="A17" s="5"/>
      <c r="B17" s="217" t="s">
        <v>232</v>
      </c>
      <c r="C17" s="218" t="s">
        <v>355</v>
      </c>
      <c r="D17" s="219" t="s">
        <v>19</v>
      </c>
      <c r="E17" s="220">
        <v>0</v>
      </c>
      <c r="F17" s="220">
        <v>-21.1</v>
      </c>
      <c r="G17" s="220">
        <v>-17.149000000000001</v>
      </c>
      <c r="H17" s="220">
        <v>-13.782</v>
      </c>
      <c r="I17" s="220">
        <v>-8.2750000000000004</v>
      </c>
      <c r="J17" s="220">
        <v>-2.9</v>
      </c>
      <c r="K17" s="220">
        <v>-3.544</v>
      </c>
      <c r="L17" s="220">
        <v>0</v>
      </c>
      <c r="M17" s="220">
        <v>0</v>
      </c>
      <c r="N17" s="220">
        <v>0</v>
      </c>
      <c r="O17" s="220">
        <v>0</v>
      </c>
      <c r="P17" s="220">
        <v>0</v>
      </c>
      <c r="Q17" s="220">
        <v>0</v>
      </c>
      <c r="S17" s="220">
        <v>0</v>
      </c>
      <c r="T17" s="220">
        <v>0</v>
      </c>
      <c r="U17" s="220">
        <v>0</v>
      </c>
    </row>
    <row r="18" spans="1:21" x14ac:dyDescent="0.25">
      <c r="A18" s="5"/>
      <c r="B18" s="15" t="s">
        <v>356</v>
      </c>
      <c r="C18" s="15" t="s">
        <v>354</v>
      </c>
      <c r="D18" s="16" t="s">
        <v>19</v>
      </c>
      <c r="E18" s="17">
        <v>105.32599999999999</v>
      </c>
      <c r="F18" s="221">
        <v>100.6</v>
      </c>
      <c r="G18" s="221">
        <v>222.53300000000002</v>
      </c>
      <c r="H18" s="221">
        <v>243.18699999999998</v>
      </c>
      <c r="I18" s="221">
        <v>254.886</v>
      </c>
      <c r="J18" s="221">
        <v>285.87845818</v>
      </c>
      <c r="K18" s="221">
        <v>525.88700000000006</v>
      </c>
      <c r="L18" s="221">
        <v>452.61399999999998</v>
      </c>
      <c r="M18" s="221">
        <v>167.916</v>
      </c>
      <c r="N18" s="221">
        <v>218.00400000000002</v>
      </c>
      <c r="O18" s="221">
        <v>240.149</v>
      </c>
      <c r="P18" s="221">
        <v>283.19562086000008</v>
      </c>
      <c r="Q18" s="221">
        <v>252.76599999999999</v>
      </c>
      <c r="S18" s="221">
        <v>452.61399999999998</v>
      </c>
      <c r="T18" s="221">
        <v>283.19562086000008</v>
      </c>
      <c r="U18" s="221">
        <v>252.76599999999999</v>
      </c>
    </row>
    <row r="20" spans="1:21" x14ac:dyDescent="0.25">
      <c r="B20" s="80" t="s">
        <v>106</v>
      </c>
      <c r="G20" s="24"/>
      <c r="H20" s="24"/>
    </row>
    <row r="21" spans="1:21" x14ac:dyDescent="0.25">
      <c r="B21" s="232" t="s">
        <v>357</v>
      </c>
      <c r="C21" s="233"/>
      <c r="D21" s="233"/>
      <c r="E21" s="233"/>
      <c r="F21" s="233"/>
      <c r="G21" s="233"/>
      <c r="H21" s="233"/>
      <c r="I21" s="233"/>
      <c r="J21" s="233"/>
      <c r="K21" s="233"/>
      <c r="L21" s="233"/>
      <c r="M21" s="233"/>
      <c r="N21" s="233"/>
      <c r="O21" s="233"/>
      <c r="P21" s="233"/>
      <c r="Q21" s="233"/>
      <c r="R21" s="233"/>
      <c r="S21" s="233"/>
      <c r="T21" s="234"/>
      <c r="U21" s="160"/>
    </row>
  </sheetData>
  <mergeCells count="1">
    <mergeCell ref="B21:T21"/>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Cover</vt:lpstr>
      <vt:lpstr>Disclaimer</vt:lpstr>
      <vt:lpstr>Resultado Consolidado</vt:lpstr>
      <vt:lpstr>Resultado Consolidado por U.N.</vt:lpstr>
      <vt:lpstr>DRE por Segmento</vt:lpstr>
      <vt:lpstr>Resultado Controladora</vt:lpstr>
      <vt:lpstr>Balanço Patrimonial</vt:lpstr>
      <vt:lpstr>Fluxo de Caixa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Stefania Fernandes</dc:creator>
  <cp:lastModifiedBy>Stefania Fernandes</cp:lastModifiedBy>
  <dcterms:created xsi:type="dcterms:W3CDTF">2023-05-10T20:59:29Z</dcterms:created>
  <dcterms:modified xsi:type="dcterms:W3CDTF">2023-05-11T20:09:24Z</dcterms:modified>
</cp:coreProperties>
</file>