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defaultThemeVersion="202300"/>
  <mc:AlternateContent xmlns:mc="http://schemas.openxmlformats.org/markup-compatibility/2006">
    <mc:Choice Requires="x15">
      <x15ac:absPath xmlns:x15ac="http://schemas.microsoft.com/office/spreadsheetml/2010/11/ac" url="https://embraer.sharepoint.com/sites/InvestorRelations/Documentos Compartilhados/EMBRAER - INVESTOR RELATIONS/01. Guidance, Release and Quarterly Reports/00. Report &amp; Presentation/04. 2026/01. 1Q26/Valuation Guide/"/>
    </mc:Choice>
  </mc:AlternateContent>
  <xr:revisionPtr revIDLastSave="23" documentId="13_ncr:1_{8842F12E-0655-41BA-ACE7-797E62F5276F}" xr6:coauthVersionLast="47" xr6:coauthVersionMax="47" xr10:uidLastSave="{F2C0D7FA-07E2-4E5A-920E-017D28FA0099}"/>
  <bookViews>
    <workbookView xWindow="-110" yWindow="-110" windowWidth="19420" windowHeight="10300" tabRatio="835" xr2:uid="{00000000-000D-0000-FFFF-FFFF00000000}"/>
  </bookViews>
  <sheets>
    <sheet name="HOME" sheetId="1" r:id="rId1"/>
    <sheet name="MAIN FINANCIAL INDICATORS" sheetId="2" r:id="rId2"/>
    <sheet name="BS - ASSETS" sheetId="3" r:id="rId3"/>
    <sheet name="BS - LIABILITIES" sheetId="4" r:id="rId4"/>
    <sheet name="INCOME STATEMENT" sheetId="5" r:id="rId5"/>
    <sheet name="CASH FLOW" sheetId="6" r:id="rId6"/>
    <sheet name="R&amp;D &amp; CAPEX" sheetId="7" r:id="rId7"/>
    <sheet name="WORKING CAPITAL" sheetId="8" r:id="rId8"/>
    <sheet name="EBITDA TO FREE CASH FLOW" sheetId="9" r:id="rId9"/>
    <sheet name="CASH POSITION VARIANCE" sheetId="10" r:id="rId10"/>
    <sheet name="NET CASH POSITION" sheetId="11" r:id="rId11"/>
    <sheet name="BACKLOG &amp; DELIVERIES" sheetId="12" r:id="rId12"/>
    <sheet name="REVENUES BY SEGMENT" sheetId="13" r:id="rId13"/>
    <sheet name="INCOME STATEMENT BY SEGMENT " sheetId="14" r:id="rId14"/>
    <sheet name="ADJUSTED NET INCOME" sheetId="15" r:id="rId15"/>
    <sheet name="FINANCIAL RATIOS" sheetId="16" r:id="rId16"/>
    <sheet name="ADJUSTED EBIT RECONCILIATION" sheetId="17" r:id="rId17"/>
    <sheet name="ADJUSTED EBITDA RECONCILIATION" sheetId="18" r:id="rId18"/>
    <sheet name="SHAREHOLDER REMUNERATION" sheetId="19" r:id="rId19"/>
    <sheet name="GUIDANCE" sheetId="20" r:id="rId20"/>
    <sheet name="ESG" sheetId="21" r:id="rId21"/>
  </sheets>
  <definedNames>
    <definedName name="_xlnm.Print_Area" localSheetId="16">'ADJUSTED EBIT RECONCILIATION'!$A$5:$AT$28</definedName>
    <definedName name="_xlnm.Print_Area" localSheetId="17">'ADJUSTED EBITDA RECONCILIATION'!$A$5:$AK$25</definedName>
    <definedName name="_xlnm.Print_Area" localSheetId="14">'ADJUSTED NET INCOME'!$A$5:$AK$29</definedName>
    <definedName name="_xlnm.Print_Area" localSheetId="11">'BACKLOG &amp; DELIVERIES'!$A$5:$AK$48</definedName>
    <definedName name="_xlnm.Print_Area" localSheetId="2">'BS - ASSETS'!$A$5:$AK$42</definedName>
    <definedName name="_xlnm.Print_Area" localSheetId="3">'BS - LIABILITIES'!$A$5:$AK$58</definedName>
    <definedName name="_xlnm.Print_Area" localSheetId="5">'CASH FLOW'!$A$5:$AT$90</definedName>
    <definedName name="_xlnm.Print_Area" localSheetId="9">'CASH POSITION VARIANCE'!$A$5:$A$18</definedName>
    <definedName name="_xlnm.Print_Area" localSheetId="8">'EBITDA TO FREE CASH FLOW'!$A$5:$A$18</definedName>
    <definedName name="_xlnm.Print_Area" localSheetId="20">ESG!$A$4:$M$30</definedName>
    <definedName name="_xlnm.Print_Area" localSheetId="15">'FINANCIAL RATIOS'!$A$5:$AK$30</definedName>
    <definedName name="_xlnm.Print_Area" localSheetId="19">GUIDANCE!$A$4:$A$8</definedName>
    <definedName name="_xlnm.Print_Area" localSheetId="0">HOME!$A$1:$X$38</definedName>
    <definedName name="_xlnm.Print_Area" localSheetId="4">'INCOME STATEMENT'!$A$5:$AT$49</definedName>
    <definedName name="_xlnm.Print_Area" localSheetId="13">'INCOME STATEMENT BY SEGMENT '!$A$6:$AU$75</definedName>
    <definedName name="_xlnm.Print_Area" localSheetId="1">'MAIN FINANCIAL INDICATORS'!$A$5:$AT$30</definedName>
    <definedName name="_xlnm.Print_Area" localSheetId="10">'NET CASH POSITION'!$A$5:$A$18</definedName>
    <definedName name="_xlnm.Print_Area" localSheetId="12">'REVENUES BY SEGMENT'!$A$5:$AT$14</definedName>
    <definedName name="_xlnm.Print_Area" localSheetId="7">'WORKING CAPITAL'!$A$5:$A$19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9" l="1"/>
  <c r="F16" i="9"/>
  <c r="G16" i="9"/>
  <c r="H16" i="9"/>
  <c r="AW7" i="19"/>
  <c r="AZ22" i="18"/>
  <c r="BJ24" i="17"/>
  <c r="AT63" i="14"/>
  <c r="AT64" i="14"/>
  <c r="AS64" i="14"/>
  <c r="AR64" i="14"/>
  <c r="AQ64" i="14"/>
  <c r="AP64" i="14"/>
  <c r="AO64" i="14"/>
  <c r="AN64" i="14"/>
  <c r="AM64" i="14"/>
  <c r="AL64" i="14"/>
  <c r="AT71" i="14"/>
  <c r="AT73" i="14"/>
  <c r="AT65" i="14"/>
  <c r="AK64" i="14"/>
  <c r="AJ64" i="14"/>
  <c r="AI64" i="14"/>
  <c r="AH64" i="14"/>
  <c r="AG64" i="14"/>
  <c r="AT62" i="14"/>
  <c r="AT60" i="14"/>
  <c r="AT52" i="14"/>
  <c r="AT53" i="14"/>
  <c r="AT50" i="14"/>
  <c r="AT48" i="14"/>
  <c r="AT40" i="14"/>
  <c r="AT41" i="14"/>
  <c r="AT38" i="14"/>
  <c r="AT36" i="14"/>
  <c r="AT28" i="14"/>
  <c r="AT29" i="14"/>
  <c r="AT26" i="14"/>
  <c r="AT24" i="14"/>
  <c r="AT16" i="14"/>
  <c r="AT17" i="14"/>
  <c r="AT12" i="14"/>
  <c r="AT11" i="14"/>
  <c r="BJ12" i="13"/>
  <c r="AX51" i="12"/>
  <c r="AX46" i="12"/>
  <c r="AX35" i="12"/>
  <c r="AX53" i="12"/>
  <c r="AX23" i="12"/>
  <c r="AX11" i="12"/>
  <c r="AX15" i="11"/>
  <c r="AX16" i="11"/>
  <c r="AX17" i="11"/>
  <c r="J7" i="10"/>
  <c r="J14" i="10"/>
  <c r="K14" i="9"/>
  <c r="J16" i="9"/>
  <c r="I16" i="9"/>
  <c r="K33" i="8"/>
  <c r="K17" i="8"/>
  <c r="K49" i="8"/>
  <c r="K48" i="8"/>
  <c r="K47" i="8"/>
  <c r="K46" i="8"/>
  <c r="K45" i="8"/>
  <c r="K43" i="8"/>
  <c r="K42" i="8"/>
  <c r="K41" i="8"/>
  <c r="K40" i="8"/>
  <c r="K39" i="8"/>
  <c r="BJ11" i="7"/>
  <c r="BJ18" i="7"/>
  <c r="BG16" i="7"/>
  <c r="BG11" i="7"/>
  <c r="BG18" i="7"/>
  <c r="BC11" i="7"/>
  <c r="BC18" i="7"/>
  <c r="BB11" i="7"/>
  <c r="BB18" i="7"/>
  <c r="BJ82" i="6"/>
  <c r="BJ68" i="6"/>
  <c r="BJ54" i="6"/>
  <c r="BG68" i="6"/>
  <c r="BG54" i="6"/>
  <c r="BI35" i="5"/>
  <c r="BG35" i="5"/>
  <c r="AS35" i="5"/>
  <c r="AR35" i="5"/>
  <c r="AQ35" i="5"/>
  <c r="AP35" i="5"/>
  <c r="AO35" i="5"/>
  <c r="AN35" i="5"/>
  <c r="AM35" i="5"/>
  <c r="AL35" i="5"/>
  <c r="AK35" i="5"/>
  <c r="AJ35" i="5"/>
  <c r="AI35" i="5"/>
  <c r="AH35" i="5"/>
  <c r="AG35" i="5"/>
  <c r="AF35" i="5"/>
  <c r="AE35" i="5"/>
  <c r="AD35" i="5"/>
  <c r="AC35" i="5"/>
  <c r="AB35" i="5"/>
  <c r="AA35" i="5"/>
  <c r="Z35" i="5"/>
  <c r="Y35" i="5"/>
  <c r="X35" i="5"/>
  <c r="W35" i="5"/>
  <c r="V35" i="5"/>
  <c r="U35" i="5"/>
  <c r="T35" i="5"/>
  <c r="S35" i="5"/>
  <c r="R35" i="5"/>
  <c r="Q35" i="5"/>
  <c r="P35" i="5"/>
  <c r="O35" i="5"/>
  <c r="N35" i="5"/>
  <c r="BI10" i="5"/>
  <c r="BI20" i="5"/>
  <c r="BI25" i="5"/>
  <c r="BG25" i="5"/>
  <c r="BG10" i="5"/>
  <c r="BG20" i="5"/>
  <c r="AX52" i="4"/>
  <c r="AX25" i="4"/>
  <c r="AX41" i="4"/>
  <c r="AX54" i="4"/>
  <c r="AX56" i="4"/>
  <c r="AV52" i="4"/>
  <c r="AV54" i="4"/>
  <c r="AV41" i="4"/>
  <c r="AV25" i="4"/>
  <c r="AV56" i="4"/>
  <c r="AW41" i="4"/>
  <c r="AW25" i="4"/>
  <c r="AX21" i="3"/>
  <c r="AX38" i="3"/>
  <c r="AX40" i="3"/>
  <c r="AV21" i="3"/>
  <c r="AV38" i="3"/>
  <c r="AV40" i="3"/>
  <c r="BJ25" i="2"/>
  <c r="AM3" i="2"/>
</calcChain>
</file>

<file path=xl/sharedStrings.xml><?xml version="1.0" encoding="utf-8"?>
<sst xmlns="http://schemas.openxmlformats.org/spreadsheetml/2006/main" count="2004" uniqueCount="458">
  <si>
    <t>In millions of U.S. Dollars, except % and EPS data</t>
  </si>
  <si>
    <t>(1)</t>
  </si>
  <si>
    <t>(2)</t>
  </si>
  <si>
    <t>MAIN FINANCIAL INDICATORS</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</si>
  <si>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</si>
  <si>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</si>
  <si>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</si>
  <si>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</si>
  <si>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</si>
  <si>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</si>
  <si>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</si>
  <si>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</si>
  <si>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</si>
  <si>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</si>
  <si>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</si>
  <si>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</si>
  <si>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</si>
  <si>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</si>
  <si>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</si>
  <si>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</si>
  <si>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</si>
  <si>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</si>
  <si>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</si>
  <si>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</si>
  <si>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</si>
  <si>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</si>
  <si>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</si>
  <si>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</si>
  <si>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</si>
  <si>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</si>
  <si>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</si>
  <si>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</si>
  <si>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</si>
  <si>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</si>
  <si>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</si>
  <si>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</si>
  <si>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</si>
  <si>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</si>
  <si>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</si>
  <si>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</si>
  <si>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</si>
  <si>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</si>
  <si>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</si>
  <si>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</si>
  <si>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</si>
  <si>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</si>
  <si>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</si>
  <si>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</si>
  <si>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</si>
  <si>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</si>
  <si>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3Q25</t>
  </si>
  <si>
    <t>4Q25</t>
  </si>
  <si>
    <t>1Q26</t>
  </si>
  <si>
    <t>Revenue</t>
  </si>
  <si>
    <t>Adjusted EBITDA</t>
  </si>
  <si>
    <t>Adjusted EBITDA margin %</t>
  </si>
  <si>
    <t>Adjusted EBIT</t>
  </si>
  <si>
    <t>Adjusted EBIT margin %</t>
  </si>
  <si>
    <t>Adjusted net income (Loss)***</t>
  </si>
  <si>
    <t>Adjusted earnings (losses) per share - ADS basic</t>
  </si>
  <si>
    <t>Adjusted free cash flow w/o EVE</t>
  </si>
  <si>
    <t>Net cash w/o Eve*</t>
  </si>
  <si>
    <t>EBIT</t>
  </si>
  <si>
    <t>EBIT margin %</t>
  </si>
  <si>
    <t>EBITDA</t>
  </si>
  <si>
    <t>EBITDA margin %</t>
  </si>
  <si>
    <t>Net income (loss) attributable to Embraer Shareholders</t>
  </si>
  <si>
    <t>Earnings (losses) per share - ADS basic (US$)</t>
  </si>
  <si>
    <t>Adjusted free cash generation (use)</t>
  </si>
  <si>
    <t>Net cash</t>
  </si>
  <si>
    <t>Adjusted EBITDA LTM</t>
  </si>
  <si>
    <t>(1) Derived from unaudited financial information.</t>
  </si>
  <si>
    <t>(2) Derived from audited financial information.</t>
  </si>
  <si>
    <t>* Net debt w/o EVE represents cash and cash equivalents plus financial investments and intercompany loan receivable less short-term and long-term loans, less EVE's Net debt.</t>
  </si>
  <si>
    <t>** Restated - EVE Transaction</t>
  </si>
  <si>
    <t>***The company decided to no longer classify deferred taxes as an extraordinary item in 1Q26 because its impact in the long run is close to zero, and consequently.</t>
  </si>
  <si>
    <t>(In millions of U.S. dollars)</t>
  </si>
  <si>
    <t>ASSETS</t>
  </si>
  <si>
    <t>2Q22*</t>
  </si>
  <si>
    <t>CURRENT</t>
  </si>
  <si>
    <t xml:space="preserve">   Cash and cash equivalents</t>
  </si>
  <si>
    <t xml:space="preserve">   Financial investments</t>
  </si>
  <si>
    <t xml:space="preserve">   Trade accounts receivable</t>
  </si>
  <si>
    <t xml:space="preserve">   Derivative financial instruments</t>
  </si>
  <si>
    <t xml:space="preserve">   Customer and commercial financing</t>
  </si>
  <si>
    <t xml:space="preserve">   Contract assets</t>
  </si>
  <si>
    <t xml:space="preserve">   Collateralized accounts receivable</t>
  </si>
  <si>
    <t xml:space="preserve">   Inventories</t>
  </si>
  <si>
    <t xml:space="preserve">   Income tax and Social Contribution</t>
  </si>
  <si>
    <t xml:space="preserve">   Guarantee deposits</t>
  </si>
  <si>
    <t xml:space="preserve">   Other assets</t>
  </si>
  <si>
    <t xml:space="preserve">   Assets held for sale</t>
  </si>
  <si>
    <t>TOTAL CURRENT ASSETS</t>
  </si>
  <si>
    <t>NON-CURRENT</t>
  </si>
  <si>
    <t xml:space="preserve">   Deferred income tax and social contribution</t>
  </si>
  <si>
    <t xml:space="preserve">   Investments</t>
  </si>
  <si>
    <t xml:space="preserve">   Property, plant and equipment</t>
  </si>
  <si>
    <t xml:space="preserve">   Intangible assets</t>
  </si>
  <si>
    <t xml:space="preserve">   Right of use assets</t>
  </si>
  <si>
    <t>TOTAL NON-CURRENT ASSETS</t>
  </si>
  <si>
    <t>TOTAL ASSETS</t>
  </si>
  <si>
    <t>*Restated - EVE Transaction</t>
  </si>
  <si>
    <t>LIABILITIES &amp; SHAREHOLDERS' EQUITY</t>
  </si>
  <si>
    <t>Trade accounts payable</t>
  </si>
  <si>
    <t>Trade accounts payable - Supplier finance</t>
  </si>
  <si>
    <t>Loans and financing</t>
  </si>
  <si>
    <t>Lease liabilities</t>
  </si>
  <si>
    <t>Non-recourse and recourse debt</t>
  </si>
  <si>
    <t>Other payables</t>
  </si>
  <si>
    <t>Contract Liabilities</t>
  </si>
  <si>
    <t>Contribution from suppliers</t>
  </si>
  <si>
    <t>-</t>
  </si>
  <si>
    <t>Advances from customers</t>
  </si>
  <si>
    <t>Derivative financial instruments</t>
  </si>
  <si>
    <t>Taxes and payroll charges payable</t>
  </si>
  <si>
    <t>Income tax and social contribution</t>
  </si>
  <si>
    <t>Financial guarantee and residual value</t>
  </si>
  <si>
    <t>Dividends payable</t>
  </si>
  <si>
    <t>Unearned income</t>
  </si>
  <si>
    <t>Provision</t>
  </si>
  <si>
    <t>Liabilities held for sale</t>
  </si>
  <si>
    <t>TOTAL CURRENT LIABILITIES</t>
  </si>
  <si>
    <t>2138.5</t>
  </si>
  <si>
    <t>Recourse and non-recourse debt</t>
  </si>
  <si>
    <t>385.3</t>
  </si>
  <si>
    <t>Deferred income tax and social contribution</t>
  </si>
  <si>
    <t>TOTAL NON-CURRENT LIABILITIES</t>
  </si>
  <si>
    <t>SHAREHOLDERS' EQUITY</t>
  </si>
  <si>
    <t>Share Capital</t>
  </si>
  <si>
    <t>1438</t>
  </si>
  <si>
    <t>Treasury shares</t>
  </si>
  <si>
    <t>Revenue reserves</t>
  </si>
  <si>
    <t>2205.3</t>
  </si>
  <si>
    <t>Share-based remuneration</t>
  </si>
  <si>
    <t>Retained earnings</t>
  </si>
  <si>
    <t>Other comprehensive loss</t>
  </si>
  <si>
    <t>Other comprehensive income</t>
  </si>
  <si>
    <t>Result in transactions with non controlling interest</t>
  </si>
  <si>
    <t>EQUITY ATTRIBUTABLE TO OWNERS OF THE COMPANY</t>
  </si>
  <si>
    <t>Non-controlling interest</t>
  </si>
  <si>
    <t>TOTAL EQUITY</t>
  </si>
  <si>
    <t>TOTAL LIABILITIES AND SHAREHOLDRES' EQUITY</t>
  </si>
  <si>
    <t>(In millions of U.S. dollars, except weighted shares and earnings per share)</t>
  </si>
  <si>
    <t xml:space="preserve">CONSOLIDATED STATEMENTS OF INCOME </t>
  </si>
  <si>
    <t>REVENUE</t>
  </si>
  <si>
    <t>Cost of sales and services</t>
  </si>
  <si>
    <t>GROSS PROFIT</t>
  </si>
  <si>
    <t>OPERATING INCOME  ( EXPENSE )</t>
  </si>
  <si>
    <t>Administrative expenses</t>
  </si>
  <si>
    <t>Selling expenses</t>
  </si>
  <si>
    <t>Expected credit (losses) reversal</t>
  </si>
  <si>
    <t>Research expenses</t>
  </si>
  <si>
    <t>Other income</t>
  </si>
  <si>
    <t>Other expenses</t>
  </si>
  <si>
    <t>Share of profit of investments accounted for under the equity method</t>
  </si>
  <si>
    <t>OPERATING PROFIT BEFORE FINANCIAL INCOME</t>
  </si>
  <si>
    <t>Financial income (expense), net</t>
  </si>
  <si>
    <t>Foreign exchange gain (loss), net</t>
  </si>
  <si>
    <t>PROFIT (LOSS) BEFORE TAXES ON INCOME</t>
  </si>
  <si>
    <t>Income tax</t>
  </si>
  <si>
    <t>NET INCOME</t>
  </si>
  <si>
    <t>Atributable to:</t>
  </si>
  <si>
    <t>Owners of Embraer</t>
  </si>
  <si>
    <t>Non-controlling interests</t>
  </si>
  <si>
    <t>Other comprehensive (loss) income</t>
  </si>
  <si>
    <t>COMPREHENSIVE INCOME / NET INCOME ATTRIBUTABLE TO EMBRAER</t>
  </si>
  <si>
    <t>EARNINGS PER SHARE</t>
  </si>
  <si>
    <t>Earnings per share basic in US$/Basic Common shares</t>
  </si>
  <si>
    <t>Earnings per share basic in US$/Basic Preferred shares</t>
  </si>
  <si>
    <t>Earnings per share diluted in US$/Diluted Common Shares</t>
  </si>
  <si>
    <t>Earnings per share diluted in US$/Diluted Preferred Shares</t>
  </si>
  <si>
    <t>Weighted average number of shares (in thousands)</t>
  </si>
  <si>
    <t>Basic - Common Shares</t>
  </si>
  <si>
    <t>Basic - Preferred Shares</t>
  </si>
  <si>
    <t>Diluted - Common Shares</t>
  </si>
  <si>
    <t>Diluted - Preferred Shares</t>
  </si>
  <si>
    <t>CONSOLIDATED STATEMENTS OF CASH FLOWS</t>
  </si>
  <si>
    <t>Operating activities</t>
  </si>
  <si>
    <t>Net income (loss) for the period</t>
  </si>
  <si>
    <t>Items not affecting cash and cash equivalents</t>
  </si>
  <si>
    <t>Depreciation and amortization expenses</t>
  </si>
  <si>
    <t>Government grants amortization</t>
  </si>
  <si>
    <t>EVEX Transaction</t>
  </si>
  <si>
    <t>Reversal of impairment losses of inventories</t>
  </si>
  <si>
    <t>Realization of contribution from suppliers</t>
  </si>
  <si>
    <t>Adjustment to fair value - Financial investments</t>
  </si>
  <si>
    <t>Accrued interest</t>
  </si>
  <si>
    <t>Equity in associates gains and losses</t>
  </si>
  <si>
    <t>Residual value guarantee</t>
  </si>
  <si>
    <t>Others</t>
  </si>
  <si>
    <t>Expect credit (losses) reversal</t>
  </si>
  <si>
    <t>Other provisions</t>
  </si>
  <si>
    <t>(Gain) loss on disposal of fixed assets</t>
  </si>
  <si>
    <t>Loss on property, plant and equipment disposals</t>
  </si>
  <si>
    <t>Interest on marketable securities, net</t>
  </si>
  <si>
    <t>Penalty provision</t>
  </si>
  <si>
    <t>Accounts payable for penalties</t>
  </si>
  <si>
    <t>Provision for voluntary redundancy scheme</t>
  </si>
  <si>
    <t>Gain and loss on equity interest</t>
  </si>
  <si>
    <t>Changes in assets:</t>
  </si>
  <si>
    <t>Financial investments</t>
  </si>
  <si>
    <t>Accounts receivable</t>
  </si>
  <si>
    <t>Contract Assets</t>
  </si>
  <si>
    <t>Customer and commercial financing</t>
  </si>
  <si>
    <t>Inventories</t>
  </si>
  <si>
    <t>Guarantee Deposits</t>
  </si>
  <si>
    <t>Other assets</t>
  </si>
  <si>
    <t>Trade accounts payable - Supplier finance arrangements</t>
  </si>
  <si>
    <t>Income tax and social contribution paid</t>
  </si>
  <si>
    <t>Financial guarantees</t>
  </si>
  <si>
    <t>Provisions</t>
  </si>
  <si>
    <t>Interest paid</t>
  </si>
  <si>
    <r>
      <rPr>
        <b/>
        <sz val="9"/>
        <color rgb="FF000000"/>
        <rFont val="Calibri"/>
      </rPr>
      <t>1.</t>
    </r>
    <r>
      <rPr>
        <b/>
        <sz val="9"/>
        <color rgb="FF000000"/>
        <rFont val="Calibri"/>
      </rPr>
      <t xml:space="preserve"> </t>
    </r>
    <r>
      <rPr>
        <b/>
        <sz val="9"/>
        <color rgb="FF000000"/>
        <rFont val="Calibri"/>
      </rPr>
      <t>N</t>
    </r>
    <r>
      <rPr>
        <b/>
        <sz val="9"/>
        <color rgb="FF000000"/>
        <rFont val="Calibri"/>
      </rPr>
      <t xml:space="preserve">et </t>
    </r>
    <r>
      <rPr>
        <b/>
        <sz val="9"/>
        <color rgb="FF000000"/>
        <rFont val="Calibri"/>
      </rPr>
      <t>c</t>
    </r>
    <r>
      <rPr>
        <b/>
        <sz val="9"/>
        <color rgb="FF000000"/>
        <rFont val="Calibri"/>
      </rPr>
      <t xml:space="preserve">ash </t>
    </r>
    <r>
      <rPr>
        <b/>
        <sz val="9"/>
        <color rgb="FF000000"/>
        <rFont val="Calibri"/>
      </rPr>
      <t>p</t>
    </r>
    <r>
      <rPr>
        <b/>
        <sz val="9"/>
        <color rgb="FF000000"/>
        <rFont val="Calibri"/>
      </rPr>
      <t xml:space="preserve">rovided </t>
    </r>
    <r>
      <rPr>
        <b/>
        <sz val="9"/>
        <color rgb="FF000000"/>
        <rFont val="Calibri"/>
      </rPr>
      <t>by operating activities</t>
    </r>
  </si>
  <si>
    <t>Investing activities</t>
  </si>
  <si>
    <t>Acquisition of property, plant and equipment</t>
  </si>
  <si>
    <t>Proceeds from sale of property, plant and equipment</t>
  </si>
  <si>
    <t>Additions to intangible assets</t>
  </si>
  <si>
    <t>Investments in associates</t>
  </si>
  <si>
    <t>Additions investments in subsidiaries and affiliates</t>
  </si>
  <si>
    <t>Investments measured at amortized cost</t>
  </si>
  <si>
    <t>Proceeds from (disposal of) loan grante</t>
  </si>
  <si>
    <t>Proceeds from sale of financial investments</t>
  </si>
  <si>
    <t>Acquisition of non controlling interest</t>
  </si>
  <si>
    <t>Dividends Received</t>
  </si>
  <si>
    <t>Acquisition of financial investments</t>
  </si>
  <si>
    <t>2. Net cash generated (used) in investing activities</t>
  </si>
  <si>
    <t>Financing activities</t>
  </si>
  <si>
    <t>Proceeds from loans and financing</t>
  </si>
  <si>
    <t>Repayment of loans and financing</t>
  </si>
  <si>
    <t>Receipt in the offering of subsidiary shares</t>
  </si>
  <si>
    <r>
      <rPr>
        <sz val="8"/>
        <color rgb="FF000000"/>
        <rFont val="Arial"/>
      </rPr>
      <t>Dividends payments</t>
    </r>
  </si>
  <si>
    <t>Resources derived from the sale of receivables</t>
  </si>
  <si>
    <t>Proceeds from stock options exercised</t>
  </si>
  <si>
    <t>Costs in the offering of subsidiary shares</t>
  </si>
  <si>
    <t>Repurchases of common shares</t>
  </si>
  <si>
    <t>Lease Payments</t>
  </si>
  <si>
    <t>Acquisition of own shares</t>
  </si>
  <si>
    <t>3. Net cash generated (used) in financing activities</t>
  </si>
  <si>
    <t>Cash and cash equivalents at the beginning of the period</t>
  </si>
  <si>
    <t>Increase (decrease) in cash and cash equivalents (1+2+3)</t>
  </si>
  <si>
    <t>Effects of exchange rate changes on cash and cash equivalents</t>
  </si>
  <si>
    <t>Cash and cash equivalents at the end of the period</t>
  </si>
  <si>
    <t>In millions of U.S. Dollars</t>
  </si>
  <si>
    <t>CAPEX &amp; R&amp;D</t>
  </si>
  <si>
    <t>2Q22</t>
  </si>
  <si>
    <t>Capex</t>
  </si>
  <si>
    <t>Additions of Pool programs spare parts</t>
  </si>
  <si>
    <t>Net add to intangible</t>
  </si>
  <si>
    <t>Research</t>
  </si>
  <si>
    <t>Embraer investment</t>
  </si>
  <si>
    <t>Eve capex</t>
  </si>
  <si>
    <t>Eve net add to intangible</t>
  </si>
  <si>
    <t>Eve research</t>
  </si>
  <si>
    <t>Eve investment</t>
  </si>
  <si>
    <t>Embraer &amp; Eve investment</t>
  </si>
  <si>
    <t>SELECT BALANCE SHEET DATA EMBRAER STAND ALONE</t>
  </si>
  <si>
    <t>A</t>
  </si>
  <si>
    <t>Trade accounts receivable</t>
  </si>
  <si>
    <t>Contract assets</t>
  </si>
  <si>
    <t>B</t>
  </si>
  <si>
    <t>Contract liabilities</t>
  </si>
  <si>
    <t>Other liabilities</t>
  </si>
  <si>
    <t>Working Capital (A-B)</t>
  </si>
  <si>
    <t>SELECT BALANCE SHEET DATA -  EVE</t>
  </si>
  <si>
    <t>SELECT BALANCE SHEET DATA - EMBRAER CONSOLIDATED</t>
  </si>
  <si>
    <t>EBITDA TO FREE CASH FLOW</t>
  </si>
  <si>
    <t>Embraer consolidated reported EBITDA</t>
  </si>
  <si>
    <t>Working Capital</t>
  </si>
  <si>
    <t>Working Capital forex variance</t>
  </si>
  <si>
    <t>Net additions to PP&amp;E</t>
  </si>
  <si>
    <t>Intangible</t>
  </si>
  <si>
    <t>Inc. tax and social contrib.</t>
  </si>
  <si>
    <t>Embraer consolidated adj. free cash flow</t>
  </si>
  <si>
    <t>Eve free cash flow</t>
  </si>
  <si>
    <t>Embraer stand-alone free cash flow</t>
  </si>
  <si>
    <t>CASH POSITION VARIANCE</t>
  </si>
  <si>
    <t>Embraer consolidated cash previous quarter</t>
  </si>
  <si>
    <t>Free cash flow</t>
  </si>
  <si>
    <t>Net financial position variance</t>
  </si>
  <si>
    <t>M&amp;A</t>
  </si>
  <si>
    <t>Eve equity offering</t>
  </si>
  <si>
    <t>Dividends</t>
  </si>
  <si>
    <t>Shares repurchased</t>
  </si>
  <si>
    <t>Embraer consolidated cash current quarter</t>
  </si>
  <si>
    <t>Eve cash current quarter</t>
  </si>
  <si>
    <t>Embraer stand alone cash current quarter</t>
  </si>
  <si>
    <t>(1) Quartely data derived from unaudited financial information.</t>
  </si>
  <si>
    <t>(2) Full year data derived audited from financial information.</t>
  </si>
  <si>
    <t>NET CASH POSITION</t>
  </si>
  <si>
    <t>2Q22***</t>
  </si>
  <si>
    <t>Embraer cash</t>
  </si>
  <si>
    <t>Embraer gross debt</t>
  </si>
  <si>
    <t>Embraer net cash</t>
  </si>
  <si>
    <t>Eve cash</t>
  </si>
  <si>
    <t>Eve gross debt</t>
  </si>
  <si>
    <t>Eve net cash*</t>
  </si>
  <si>
    <t>Embraer &amp; Eve cash</t>
  </si>
  <si>
    <t>Embraer &amp; Eve gross debt</t>
  </si>
  <si>
    <t>Embraer &amp; Eve net cash</t>
  </si>
  <si>
    <t>FIRM ORDER BACKLOG</t>
  </si>
  <si>
    <t>Commercial Aviation</t>
  </si>
  <si>
    <t>Executive Aviation</t>
  </si>
  <si>
    <t>Defense &amp; Security</t>
  </si>
  <si>
    <t>Services &amp; Support</t>
  </si>
  <si>
    <t>Total Backlog</t>
  </si>
  <si>
    <t>In number of Aircraft</t>
  </si>
  <si>
    <t>E170</t>
  </si>
  <si>
    <t>E175</t>
  </si>
  <si>
    <t>E190</t>
  </si>
  <si>
    <t>E195</t>
  </si>
  <si>
    <t>E175-E2</t>
  </si>
  <si>
    <t>E190-E2</t>
  </si>
  <si>
    <t>E195-E2</t>
  </si>
  <si>
    <t>Total Commercial Aviation</t>
  </si>
  <si>
    <t>DELIVERIES BY SEGMENT</t>
  </si>
  <si>
    <t>Phenom 100</t>
  </si>
  <si>
    <t>Phenom 300</t>
  </si>
  <si>
    <t>Legacy 450</t>
  </si>
  <si>
    <t>Legacy 500</t>
  </si>
  <si>
    <t>Legacy 650</t>
  </si>
  <si>
    <t>Lineage 1000</t>
  </si>
  <si>
    <t>Praetor 500</t>
  </si>
  <si>
    <t>Praetor 600</t>
  </si>
  <si>
    <t>Total Executive Aviation</t>
  </si>
  <si>
    <t>C-390</t>
  </si>
  <si>
    <t>A-29 Super Tucano</t>
  </si>
  <si>
    <t>Total Defense &amp; Security</t>
  </si>
  <si>
    <t>Total Deliveries</t>
  </si>
  <si>
    <t>NET REVENUES BY SEGMENT</t>
  </si>
  <si>
    <t>2025</t>
  </si>
  <si>
    <t>Others*</t>
  </si>
  <si>
    <t>Total</t>
  </si>
  <si>
    <t>2014*</t>
  </si>
  <si>
    <t>2015*</t>
  </si>
  <si>
    <t>2016*</t>
  </si>
  <si>
    <t>2017*</t>
  </si>
  <si>
    <t>COMMERCIAL AVIATION</t>
  </si>
  <si>
    <t>Gross profit</t>
  </si>
  <si>
    <t>Gross profit %</t>
  </si>
  <si>
    <t>Operating income (expense)</t>
  </si>
  <si>
    <t>Operating profit before financial income (expense)</t>
  </si>
  <si>
    <t>Operating profit before financial income (expense) margin %</t>
  </si>
  <si>
    <t>Extraordinary items</t>
  </si>
  <si>
    <t>Adjusted Operating profit before financial income (expense)</t>
  </si>
  <si>
    <t>Adjuested Operating profit before financial income (expense) margin %</t>
  </si>
  <si>
    <t>EXECUTIVE AVIATION</t>
  </si>
  <si>
    <t>DEFENSE AND SECURITY</t>
  </si>
  <si>
    <t>SERVICE AND SUPPORT</t>
  </si>
  <si>
    <t>OTHER</t>
  </si>
  <si>
    <t>Unnallocated operating income (expense)</t>
  </si>
  <si>
    <t>TOTAL REPORTABLE SEGMENTS</t>
  </si>
  <si>
    <t>Consolidated operating profit before financial income (expense)</t>
  </si>
  <si>
    <t>Profit (loss) before taxes on income</t>
  </si>
  <si>
    <t>Income tax expense</t>
  </si>
  <si>
    <t>Net income</t>
  </si>
  <si>
    <t>*2014-2017 Services and Support wasn't reported as a separate business unit.</t>
  </si>
  <si>
    <t>ADJUSTED NET INCOME (LOSS) RECONCILIATION</t>
  </si>
  <si>
    <t xml:space="preserve">Net income (loss) attributable to Embraer </t>
  </si>
  <si>
    <t>Net change in deferred income tax &amp; social contribution</t>
  </si>
  <si>
    <t>After tax impact of loss contingency</t>
  </si>
  <si>
    <t>After-tax provision for voluntary redundancy scheme</t>
  </si>
  <si>
    <t>Impact of penalty provision</t>
  </si>
  <si>
    <t>After-tax provisions for financial guarantees</t>
  </si>
  <si>
    <t>After-tax Republic shares remeasurement  (converted from claims)</t>
  </si>
  <si>
    <t>After-tax impact of restructuring expenses</t>
  </si>
  <si>
    <t>Expenses related to KC-390 cost base revision</t>
  </si>
  <si>
    <t>Additional provision for expected credit losses during the pandemic</t>
  </si>
  <si>
    <t>Impairment - Assets held for sale</t>
  </si>
  <si>
    <t>Mark to market of Republic shares</t>
  </si>
  <si>
    <t>After-tax Defense and Security business impairment loss</t>
  </si>
  <si>
    <t>Impairment loss Executive Jet business</t>
  </si>
  <si>
    <t>Recognition of previous D&amp;A - Commercial</t>
  </si>
  <si>
    <t>Expenses related to EVE's business including financial result</t>
  </si>
  <si>
    <t>EVE warrants including financial result</t>
  </si>
  <si>
    <t>Impairment loss Commercial Aviation business</t>
  </si>
  <si>
    <t>Adjusted net income (Loss)**</t>
  </si>
  <si>
    <t>Adjusted net margin**</t>
  </si>
  <si>
    <t>* Restated - EVE Transaction</t>
  </si>
  <si>
    <t>**The company decided to no longer classify deferred taxes as an extraordinary item in 1Q26 because its impact in the long run is close to zero.</t>
  </si>
  <si>
    <t>CERTAIN FINANCIAL RATIOS - IFRS</t>
  </si>
  <si>
    <t>Total debt to EBITDA (i)</t>
  </si>
  <si>
    <t>Net debt to EBITDA (ii)</t>
  </si>
  <si>
    <t>Net debt w/o EVE to Adjusted EBITDA (iii)</t>
  </si>
  <si>
    <t xml:space="preserve">Total debt to capitalization (iv) </t>
  </si>
  <si>
    <t>LTM EBITDA to financial expense (gross) (v)</t>
  </si>
  <si>
    <t>LTM EBITDA (vi)</t>
  </si>
  <si>
    <t>LTM Interest and commissions on loans (vii)</t>
  </si>
  <si>
    <t>Adjusted LTM EBITDA w/o EVE (viii)</t>
  </si>
  <si>
    <t>(i) Total debt represents short and long-term loans and financing (USD billion).</t>
  </si>
  <si>
    <t>(ii) Net debt represents cash and cash equivalents, plus financial investments, minus short and long-term loans and financing.</t>
  </si>
  <si>
    <t>(iii) Net debt w/o EVE represents cash and cash equivalents, plus financial investments and intercompany loan receivable, minus short and long-term loans, less EVE's Net debt.</t>
  </si>
  <si>
    <t>(iv) Total capitalization represents short and long-term loans and financing, plus shareholders equity (USD billion).</t>
  </si>
  <si>
    <t>(v) Financial expense (gross) includes only interest and commissions on loans.</t>
  </si>
  <si>
    <t>(vi) The table at the end of this release sets forth the reconciliation of Net income to Adjusted EBITDA, calculated on the basis of financial</t>
  </si>
  <si>
    <t xml:space="preserve"> information prepared with IFRS data, for the indicated periods (USD million).</t>
  </si>
  <si>
    <t xml:space="preserve">(vii) Interest expense (gross) includes only interest and commissions on loans, which are included in Interest income (expense), net presented in </t>
  </si>
  <si>
    <t>the Company's consolidated Income Statement (USD million).</t>
  </si>
  <si>
    <t>(viii) Adjusted LTM EBITDA excluding EVE is reconciled in the table on its respective tab.</t>
  </si>
  <si>
    <t>ADJUSTED EBIT RECONCILIATION</t>
  </si>
  <si>
    <t>Operating profit (loss) before financial income (EBIT)</t>
  </si>
  <si>
    <t>Impact of restructuring expenses</t>
  </si>
  <si>
    <t>Provisions for financial guarantees related to Republic</t>
  </si>
  <si>
    <t>Republic shares remeasurement (converted from claims)</t>
  </si>
  <si>
    <t>Non-recurring items related to Republic Airways</t>
  </si>
  <si>
    <t>Impairment loss Defense and Security business</t>
  </si>
  <si>
    <t>Expenses related to Eve</t>
  </si>
  <si>
    <t>EVE warrants</t>
  </si>
  <si>
    <t>In millions of U,S. Dollars</t>
  </si>
  <si>
    <t>ADJUSTED EBITDA RECONCILIATION</t>
  </si>
  <si>
    <t>2Q26</t>
  </si>
  <si>
    <t>IoE Approved Value R$ (thousands)</t>
  </si>
  <si>
    <t>IoE Per Share EMBJ3 (R$)</t>
  </si>
  <si>
    <t>IoE Per Share EMBJ (US$)</t>
  </si>
  <si>
    <t>IoE Payment Period</t>
  </si>
  <si>
    <t>07/17/2014</t>
  </si>
  <si>
    <t>04/14/2015</t>
  </si>
  <si>
    <t>07/13/2015</t>
  </si>
  <si>
    <t>10/14/2015</t>
  </si>
  <si>
    <t>01/13/2016</t>
  </si>
  <si>
    <t>04/14/2016</t>
  </si>
  <si>
    <t>07/14/2016</t>
  </si>
  <si>
    <t>10/14/2016</t>
  </si>
  <si>
    <t>04/14/2017</t>
  </si>
  <si>
    <t>07/13/2017</t>
  </si>
  <si>
    <t>01/26/2018</t>
  </si>
  <si>
    <t>04/14/2018</t>
  </si>
  <si>
    <t>07/13/2018</t>
  </si>
  <si>
    <t>2026**</t>
  </si>
  <si>
    <t>Dividends Approved Value R$ (thousands)</t>
  </si>
  <si>
    <t>Dividends Per Share EMBJ3 (R$)</t>
  </si>
  <si>
    <t>Dividends Per Share EMBJ (US$)*</t>
  </si>
  <si>
    <t>Dividends Payment Period</t>
  </si>
  <si>
    <t>05/13/2015</t>
  </si>
  <si>
    <t>05/23/2025</t>
  </si>
  <si>
    <t>*Based on spot forex - subject to change until payment date</t>
  </si>
  <si>
    <t>**Supplementary IoE of R$79,676 paid on January 14, 2026 and Quarter IoE of R$147,898 will be paid on May 20, 2026</t>
  </si>
  <si>
    <t>n/a</t>
  </si>
  <si>
    <t>FY GUIDANCE</t>
  </si>
  <si>
    <t>1Q20*</t>
  </si>
  <si>
    <t>2Q20*</t>
  </si>
  <si>
    <t>3Q20*</t>
  </si>
  <si>
    <t>4Q20*</t>
  </si>
  <si>
    <t>Deliveries - Commercial Aviation - Low</t>
  </si>
  <si>
    <t>Deliveries - Commercial Aviation - High</t>
  </si>
  <si>
    <t>Deliveries - Executive Aviation - Low</t>
  </si>
  <si>
    <t>Deliveries - Executive Aviation - High</t>
  </si>
  <si>
    <t>Revenue US$ billion - Low</t>
  </si>
  <si>
    <t>Revenue US$ billion - High</t>
  </si>
  <si>
    <t>Adjusted EBIT Margin - Low</t>
  </si>
  <si>
    <t>8.7%</t>
  </si>
  <si>
    <t>Adjusted EBIT Margin - High</t>
  </si>
  <si>
    <t>9.3%</t>
  </si>
  <si>
    <t>Adjusted EBITDA Margin - Low</t>
  </si>
  <si>
    <t>Adjusted EBITDA Margin - High</t>
  </si>
  <si>
    <t>Free Cash Flow US$ million - Low</t>
  </si>
  <si>
    <t>Free Cash Flow US$ million - High</t>
  </si>
  <si>
    <t>or higher</t>
  </si>
  <si>
    <t>*The projections for the 2020 fiscal year were suspended on November 12, 2019 and were not re-presented due to uncertainties related to the COVID-19 pandemic in that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</si>
</sst>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 #,##0.0;* &quot;-&quot;#,##0.0;* &quot;—&quot;;_(@_)"/>
    <numFmt numFmtId="165" formatCode="#0;&quot;-&quot;#0;#0;_(@_)"/>
    <numFmt numFmtId="166" formatCode="* #,##0.0;* \(#,##0.0\);* &quot;—&quot;;_(@_)"/>
    <numFmt numFmtId="167" formatCode="#0.0%;&quot;-&quot;#0.0%;&quot;-&quot;\%;_(@_)"/>
    <numFmt numFmtId="168" formatCode="* #,##0.0000;* \(#,##0.0000\);* &quot;—&quot;;_(@_)"/>
    <numFmt numFmtId="169" formatCode="#0.#######################;&quot;-&quot;#0.#######################;#0.#######################;_(@_)"/>
    <numFmt numFmtId="170" formatCode="#0.0;&quot;-&quot;#0.0;#0.0;_(@_)"/>
    <numFmt numFmtId="171" formatCode="* #,##0.00;* \(#,##0.00\);* &quot;—&quot;;_(@_)"/>
    <numFmt numFmtId="172" formatCode="#,##0.0;\(#,##0.0\);&quot;—&quot;;_(@_)"/>
    <numFmt numFmtId="173" formatCode="* #,##0;* \(#,##0\);* &quot;—&quot;;_(@_)"/>
    <numFmt numFmtId="174" formatCode="#0.#######################%;&quot;-&quot;#0.#######################%;&quot;-&quot;\%;_(@_)"/>
    <numFmt numFmtId="175" formatCode="* #,##0.000000;* \(#,##0.000000\);* &quot;—&quot;;_(@_)"/>
  </numFmts>
  <fonts count="1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9"/>
      <color rgb="FF000000"/>
      <name val="Calibri"/>
    </font>
    <font>
      <b/>
      <sz val="9"/>
      <color rgb="FFFFFFFF"/>
      <name val="Calibri"/>
    </font>
    <font>
      <i/>
      <sz val="9"/>
      <color rgb="FF000000"/>
      <name val="Calibri"/>
    </font>
    <font>
      <u/>
      <sz val="9"/>
      <color rgb="FF000000"/>
      <name val="Calibri"/>
    </font>
    <font>
      <b/>
      <sz val="8"/>
      <color rgb="FFFFFFFF"/>
      <name val="Arial"/>
    </font>
    <font>
      <b/>
      <sz val="9"/>
      <color rgb="FF000000"/>
      <name val="Calibri"/>
    </font>
    <font>
      <sz val="8"/>
      <color rgb="FF000000"/>
      <name val="Arial"/>
    </font>
    <font>
      <sz val="10"/>
      <color rgb="FF000000"/>
      <name val="Arial"/>
      <family val="2"/>
    </font>
  </fonts>
  <fills count="7">
    <fill>
      <patternFill patternType="none"/>
    </fill>
    <fill>
      <patternFill patternType="gray125"/>
    </fill>
    <fill>
      <patternFill patternType="solid">
        <fgColor rgb="FFFFFFFF"/>
        <bgColor indexed="64"/>
      </patternFill>
    </fill>
    <fill>
      <patternFill patternType="solid">
        <fgColor rgb="FF004AE8"/>
        <bgColor indexed="64"/>
      </patternFill>
    </fill>
    <fill>
      <patternFill patternType="solid">
        <fgColor rgb="FFC9D6DB"/>
        <bgColor indexed="64"/>
      </patternFill>
    </fill>
    <fill>
      <patternFill patternType="solid">
        <fgColor rgb="FF404040"/>
        <bgColor indexed="64"/>
      </patternFill>
    </fill>
    <fill>
      <patternFill patternType="solid">
        <fgColor theme="0"/>
        <bgColor indexed="64"/>
      </patternFill>
    </fill>
  </fills>
  <borders count="10">
    <border>
      <left/>
      <right/>
      <top/>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right/>
      <top style="medium">
        <color rgb="FF000000"/>
      </top>
      <bottom/>
      <diagonal/>
    </border>
    <border>
      <left/>
      <right/>
      <top/>
      <bottom style="medium">
        <color rgb="FF000000"/>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157">
    <xf numFmtId="0" fontId="0" fillId="0" borderId="0" xfId="0"/>
    <xf numFmtId="0" fontId="1" fillId="0" borderId="0" xfId="1">
      <alignment wrapText="1"/>
    </xf>
    <xf numFmtId="0" fontId="6" fillId="0" borderId="0" xfId="0" applyFont="1" applyAlignment="1">
      <alignment wrapText="1"/>
    </xf>
    <xf numFmtId="164" fontId="6" fillId="0" borderId="0" xfId="0" applyNumberFormat="1" applyFont="1" applyAlignment="1">
      <alignment wrapText="1"/>
    </xf>
    <xf numFmtId="0" fontId="6" fillId="0" borderId="0" xfId="0" applyFont="1" applyAlignment="1">
      <alignment horizontal="left" wrapText="1"/>
    </xf>
    <xf numFmtId="0" fontId="7" fillId="3" borderId="1" xfId="0" applyFont="1" applyFill="1" applyBorder="1" applyAlignment="1">
      <alignment horizontal="right" vertical="center" wrapText="1"/>
    </xf>
    <xf numFmtId="0" fontId="7" fillId="3" borderId="0" xfId="0" applyFont="1" applyFill="1" applyAlignment="1">
      <alignment horizontal="left" wrapText="1"/>
    </xf>
    <xf numFmtId="0" fontId="7" fillId="3" borderId="0" xfId="0" applyFont="1" applyFill="1" applyAlignment="1">
      <alignment horizontal="right" wrapText="1"/>
    </xf>
    <xf numFmtId="165" fontId="7" fillId="3" borderId="0" xfId="0" applyNumberFormat="1" applyFont="1" applyFill="1" applyAlignment="1">
      <alignment horizontal="right" wrapText="1"/>
    </xf>
    <xf numFmtId="0" fontId="6" fillId="4" borderId="0" xfId="0" applyFont="1" applyFill="1" applyAlignment="1">
      <alignment horizontal="left" wrapText="1"/>
    </xf>
    <xf numFmtId="166" fontId="6" fillId="4" borderId="0" xfId="0" applyNumberFormat="1" applyFont="1" applyFill="1" applyAlignment="1">
      <alignment wrapText="1"/>
    </xf>
    <xf numFmtId="166" fontId="6" fillId="0" borderId="0" xfId="0" applyNumberFormat="1" applyFont="1" applyAlignment="1">
      <alignment wrapText="1"/>
    </xf>
    <xf numFmtId="167" fontId="6" fillId="4" borderId="0" xfId="0" applyNumberFormat="1" applyFont="1" applyFill="1" applyAlignment="1">
      <alignment horizontal="right" wrapText="1"/>
    </xf>
    <xf numFmtId="168" fontId="6" fillId="4" borderId="0" xfId="0" applyNumberFormat="1" applyFont="1" applyFill="1" applyAlignment="1">
      <alignment wrapText="1"/>
    </xf>
    <xf numFmtId="0" fontId="6" fillId="0" borderId="0" xfId="0" applyFont="1" applyAlignment="1">
      <alignment horizontal="right" wrapText="1"/>
    </xf>
    <xf numFmtId="0" fontId="6" fillId="2" borderId="0" xfId="0" applyFont="1" applyFill="1" applyAlignment="1">
      <alignment horizontal="left" wrapText="1"/>
    </xf>
    <xf numFmtId="167" fontId="6" fillId="0" borderId="0" xfId="0" applyNumberFormat="1" applyFont="1" applyAlignment="1">
      <alignment horizontal="right" wrapText="1"/>
    </xf>
    <xf numFmtId="168" fontId="6" fillId="0" borderId="0" xfId="0" applyNumberFormat="1" applyFont="1" applyAlignment="1">
      <alignment wrapText="1"/>
    </xf>
    <xf numFmtId="0" fontId="8" fillId="2" borderId="0" xfId="0" applyFont="1" applyFill="1" applyAlignment="1">
      <alignment horizontal="left" wrapText="1"/>
    </xf>
    <xf numFmtId="0" fontId="6" fillId="4" borderId="0" xfId="0" applyFont="1" applyFill="1" applyAlignment="1">
      <alignment horizontal="right" wrapText="1"/>
    </xf>
    <xf numFmtId="0" fontId="8" fillId="2" borderId="0" xfId="0" applyFont="1" applyFill="1" applyAlignment="1">
      <alignment wrapText="1"/>
    </xf>
    <xf numFmtId="0" fontId="9" fillId="0" borderId="0" xfId="0" applyFont="1" applyAlignment="1">
      <alignment horizontal="left" wrapText="1"/>
    </xf>
    <xf numFmtId="0" fontId="10" fillId="3" borderId="0" xfId="0" applyFont="1" applyFill="1" applyAlignment="1">
      <alignment horizontal="right" wrapText="1"/>
    </xf>
    <xf numFmtId="0" fontId="11" fillId="0" borderId="0" xfId="0" applyFont="1" applyAlignment="1">
      <alignment horizontal="left" wrapText="1"/>
    </xf>
    <xf numFmtId="0" fontId="6" fillId="4" borderId="0" xfId="0" applyFont="1" applyFill="1" applyAlignment="1">
      <alignment horizontal="left" wrapText="1" indent="3"/>
    </xf>
    <xf numFmtId="0" fontId="6" fillId="0" borderId="0" xfId="0" applyFont="1" applyAlignment="1">
      <alignment horizontal="left" wrapText="1" indent="3"/>
    </xf>
    <xf numFmtId="0" fontId="11" fillId="0" borderId="0" xfId="0" applyFont="1" applyAlignment="1">
      <alignment horizontal="left" wrapText="1" indent="1"/>
    </xf>
    <xf numFmtId="166" fontId="11" fillId="0" borderId="2" xfId="0" applyNumberFormat="1" applyFont="1" applyBorder="1" applyAlignment="1">
      <alignment wrapText="1"/>
    </xf>
    <xf numFmtId="0" fontId="6" fillId="4" borderId="3" xfId="0" applyFont="1" applyFill="1" applyBorder="1" applyAlignment="1">
      <alignment horizontal="right" wrapText="1"/>
    </xf>
    <xf numFmtId="0" fontId="6" fillId="0" borderId="3" xfId="0" applyFont="1" applyBorder="1" applyAlignment="1">
      <alignment horizontal="right" wrapText="1"/>
    </xf>
    <xf numFmtId="166" fontId="6" fillId="4" borderId="1" xfId="0" applyNumberFormat="1" applyFont="1" applyFill="1" applyBorder="1" applyAlignment="1">
      <alignment wrapText="1"/>
    </xf>
    <xf numFmtId="0" fontId="6" fillId="4" borderId="4" xfId="0" applyFont="1" applyFill="1" applyBorder="1" applyAlignment="1">
      <alignment horizontal="right" wrapText="1"/>
    </xf>
    <xf numFmtId="166" fontId="11" fillId="0" borderId="5" xfId="0" applyNumberFormat="1" applyFont="1" applyBorder="1" applyAlignment="1">
      <alignment wrapText="1"/>
    </xf>
    <xf numFmtId="0" fontId="8" fillId="0" borderId="0" xfId="0" applyFont="1" applyAlignment="1">
      <alignment horizontal="left" wrapText="1"/>
    </xf>
    <xf numFmtId="0" fontId="11" fillId="4" borderId="0" xfId="0" applyFont="1" applyFill="1" applyAlignment="1">
      <alignment horizontal="left" wrapText="1"/>
    </xf>
    <xf numFmtId="169" fontId="6" fillId="0" borderId="0" xfId="0" applyNumberFormat="1" applyFont="1" applyAlignment="1">
      <alignment horizontal="right" wrapText="1"/>
    </xf>
    <xf numFmtId="169" fontId="6" fillId="4" borderId="0" xfId="0" applyNumberFormat="1" applyFont="1" applyFill="1" applyAlignment="1">
      <alignment horizontal="right" wrapText="1"/>
    </xf>
    <xf numFmtId="170" fontId="6" fillId="0" borderId="0" xfId="0" applyNumberFormat="1" applyFont="1" applyAlignment="1">
      <alignment horizontal="right" wrapText="1"/>
    </xf>
    <xf numFmtId="170" fontId="6" fillId="4" borderId="0" xfId="0" applyNumberFormat="1" applyFont="1" applyFill="1" applyAlignment="1">
      <alignment horizontal="right" wrapText="1"/>
    </xf>
    <xf numFmtId="171" fontId="6" fillId="0" borderId="0" xfId="0" applyNumberFormat="1" applyFont="1" applyAlignment="1">
      <alignment wrapText="1"/>
    </xf>
    <xf numFmtId="165" fontId="6" fillId="0" borderId="0" xfId="0" applyNumberFormat="1" applyFont="1" applyAlignment="1">
      <alignment horizontal="right" wrapText="1"/>
    </xf>
    <xf numFmtId="171" fontId="6" fillId="4" borderId="0" xfId="0" applyNumberFormat="1" applyFont="1" applyFill="1" applyAlignment="1">
      <alignment wrapText="1"/>
    </xf>
    <xf numFmtId="165" fontId="6" fillId="4" borderId="0" xfId="0" applyNumberFormat="1" applyFont="1" applyFill="1" applyAlignment="1">
      <alignment horizontal="right" wrapText="1"/>
    </xf>
    <xf numFmtId="166" fontId="6" fillId="0" borderId="6" xfId="0" applyNumberFormat="1" applyFont="1" applyBorder="1" applyAlignment="1">
      <alignment wrapText="1"/>
    </xf>
    <xf numFmtId="171" fontId="6" fillId="0" borderId="6" xfId="0" applyNumberFormat="1" applyFont="1" applyBorder="1" applyAlignment="1">
      <alignment wrapText="1"/>
    </xf>
    <xf numFmtId="0" fontId="11" fillId="4" borderId="0" xfId="0" applyFont="1" applyFill="1" applyAlignment="1">
      <alignment horizontal="left" wrapText="1" indent="1"/>
    </xf>
    <xf numFmtId="166" fontId="11" fillId="4" borderId="7" xfId="0" applyNumberFormat="1" applyFont="1" applyFill="1" applyBorder="1" applyAlignment="1">
      <alignment wrapText="1"/>
    </xf>
    <xf numFmtId="0" fontId="6" fillId="0" borderId="5" xfId="0" applyFont="1" applyBorder="1" applyAlignment="1">
      <alignment horizontal="right" wrapText="1"/>
    </xf>
    <xf numFmtId="172" fontId="6" fillId="0" borderId="0" xfId="0" applyNumberFormat="1" applyFont="1" applyAlignment="1">
      <alignment horizontal="right" wrapText="1"/>
    </xf>
    <xf numFmtId="166" fontId="12" fillId="0" borderId="0" xfId="0" applyNumberFormat="1" applyFont="1" applyAlignment="1">
      <alignment wrapText="1"/>
    </xf>
    <xf numFmtId="166" fontId="12" fillId="4" borderId="0" xfId="0" applyNumberFormat="1" applyFont="1" applyFill="1" applyAlignment="1">
      <alignment wrapText="1"/>
    </xf>
    <xf numFmtId="169" fontId="6" fillId="0" borderId="6" xfId="0" applyNumberFormat="1" applyFont="1" applyBorder="1" applyAlignment="1">
      <alignment horizontal="right" wrapText="1"/>
    </xf>
    <xf numFmtId="170" fontId="6" fillId="0" borderId="6" xfId="0" applyNumberFormat="1" applyFont="1" applyBorder="1" applyAlignment="1">
      <alignment horizontal="right" wrapText="1"/>
    </xf>
    <xf numFmtId="0" fontId="11" fillId="0" borderId="0" xfId="0" applyFont="1" applyAlignment="1">
      <alignment horizontal="left" wrapText="1" indent="2"/>
    </xf>
    <xf numFmtId="166" fontId="6" fillId="4" borderId="6" xfId="0" applyNumberFormat="1" applyFont="1" applyFill="1" applyBorder="1" applyAlignment="1">
      <alignment wrapText="1"/>
    </xf>
    <xf numFmtId="166" fontId="12" fillId="4" borderId="6" xfId="0" applyNumberFormat="1" applyFont="1" applyFill="1" applyBorder="1" applyAlignment="1">
      <alignment wrapText="1"/>
    </xf>
    <xf numFmtId="166" fontId="11" fillId="0" borderId="7" xfId="0" applyNumberFormat="1" applyFont="1" applyBorder="1" applyAlignment="1">
      <alignment wrapText="1"/>
    </xf>
    <xf numFmtId="0" fontId="6" fillId="4" borderId="0" xfId="0" applyFont="1" applyFill="1" applyAlignment="1">
      <alignment horizontal="left" vertical="top" wrapText="1" indent="3"/>
    </xf>
    <xf numFmtId="166" fontId="6" fillId="4" borderId="7" xfId="0" applyNumberFormat="1" applyFont="1" applyFill="1" applyBorder="1" applyAlignment="1">
      <alignment wrapText="1"/>
    </xf>
    <xf numFmtId="166" fontId="11" fillId="4" borderId="8" xfId="0" applyNumberFormat="1" applyFont="1" applyFill="1" applyBorder="1" applyAlignment="1">
      <alignment wrapText="1"/>
    </xf>
    <xf numFmtId="0" fontId="6" fillId="0" borderId="9" xfId="0" applyFont="1" applyBorder="1" applyAlignment="1">
      <alignment horizontal="right" wrapText="1"/>
    </xf>
    <xf numFmtId="0" fontId="6" fillId="0" borderId="9" xfId="0" applyFont="1" applyBorder="1" applyAlignment="1">
      <alignment wrapText="1"/>
    </xf>
    <xf numFmtId="169" fontId="12" fillId="0" borderId="0" xfId="0" applyNumberFormat="1" applyFont="1" applyAlignment="1">
      <alignment horizontal="right" wrapText="1"/>
    </xf>
    <xf numFmtId="0" fontId="6" fillId="4" borderId="0" xfId="0" applyFont="1" applyFill="1" applyAlignment="1">
      <alignment horizontal="left" vertical="center" wrapText="1" indent="1"/>
    </xf>
    <xf numFmtId="166" fontId="6" fillId="4" borderId="2" xfId="0" applyNumberFormat="1" applyFont="1" applyFill="1" applyBorder="1" applyAlignment="1">
      <alignment vertical="center" wrapText="1"/>
    </xf>
    <xf numFmtId="166" fontId="6" fillId="4" borderId="2" xfId="0" applyNumberFormat="1" applyFont="1" applyFill="1" applyBorder="1" applyAlignment="1">
      <alignment wrapText="1"/>
    </xf>
    <xf numFmtId="166" fontId="11" fillId="0" borderId="1" xfId="0" applyNumberFormat="1" applyFont="1" applyBorder="1" applyAlignment="1">
      <alignment wrapText="1"/>
    </xf>
    <xf numFmtId="166" fontId="6" fillId="4" borderId="0" xfId="0" applyNumberFormat="1" applyFont="1" applyFill="1" applyAlignment="1">
      <alignment wrapText="1" indent="1"/>
    </xf>
    <xf numFmtId="166" fontId="6" fillId="4" borderId="0" xfId="0" applyNumberFormat="1" applyFont="1" applyFill="1" applyAlignment="1">
      <alignment vertical="center" wrapText="1" indent="1"/>
    </xf>
    <xf numFmtId="0" fontId="6" fillId="0" borderId="0" xfId="0" applyFont="1" applyAlignment="1">
      <alignment horizontal="left" vertical="center" wrapText="1" indent="1"/>
    </xf>
    <xf numFmtId="166" fontId="6" fillId="0" borderId="0" xfId="0" applyNumberFormat="1" applyFont="1" applyAlignment="1">
      <alignment wrapText="1" indent="1"/>
    </xf>
    <xf numFmtId="166" fontId="6" fillId="0" borderId="0" xfId="0" applyNumberFormat="1" applyFont="1" applyAlignment="1">
      <alignment vertical="center" wrapText="1" indent="1"/>
    </xf>
    <xf numFmtId="0" fontId="6" fillId="4" borderId="0" xfId="0" applyFont="1" applyFill="1" applyAlignment="1">
      <alignment horizontal="right" wrapText="1" indent="1"/>
    </xf>
    <xf numFmtId="166" fontId="6" fillId="4" borderId="2" xfId="0" applyNumberFormat="1" applyFont="1" applyFill="1" applyBorder="1" applyAlignment="1">
      <alignment wrapText="1" indent="1"/>
    </xf>
    <xf numFmtId="166" fontId="6" fillId="4" borderId="2" xfId="0" applyNumberFormat="1" applyFont="1" applyFill="1" applyBorder="1" applyAlignment="1">
      <alignment vertical="center" wrapText="1" indent="1"/>
    </xf>
    <xf numFmtId="166" fontId="6" fillId="0" borderId="0" xfId="0" applyNumberFormat="1" applyFont="1" applyAlignment="1">
      <alignment vertical="center" wrapText="1"/>
    </xf>
    <xf numFmtId="166" fontId="6" fillId="0" borderId="3" xfId="0" applyNumberFormat="1" applyFont="1" applyBorder="1" applyAlignment="1">
      <alignment wrapText="1"/>
    </xf>
    <xf numFmtId="166" fontId="6" fillId="0" borderId="3" xfId="0" applyNumberFormat="1" applyFont="1" applyBorder="1" applyAlignment="1">
      <alignment vertical="center" wrapText="1"/>
    </xf>
    <xf numFmtId="166" fontId="11" fillId="4" borderId="1" xfId="0" applyNumberFormat="1" applyFont="1" applyFill="1" applyBorder="1" applyAlignment="1">
      <alignment wrapText="1"/>
    </xf>
    <xf numFmtId="166" fontId="6" fillId="4" borderId="0" xfId="0" applyNumberFormat="1" applyFont="1" applyFill="1" applyAlignment="1">
      <alignment vertical="center" wrapText="1"/>
    </xf>
    <xf numFmtId="0" fontId="6" fillId="0" borderId="2" xfId="0" applyFont="1" applyBorder="1" applyAlignment="1">
      <alignment horizontal="right" wrapText="1"/>
    </xf>
    <xf numFmtId="0" fontId="6" fillId="0" borderId="1" xfId="0" applyFont="1" applyBorder="1" applyAlignment="1">
      <alignment horizontal="right" wrapText="1"/>
    </xf>
    <xf numFmtId="0" fontId="8" fillId="0" borderId="0" xfId="0" applyFont="1" applyAlignment="1">
      <alignment wrapText="1"/>
    </xf>
    <xf numFmtId="0" fontId="6" fillId="4" borderId="0" xfId="0" applyFont="1" applyFill="1" applyAlignment="1">
      <alignment wrapText="1"/>
    </xf>
    <xf numFmtId="0" fontId="6" fillId="0" borderId="3" xfId="0" applyFont="1" applyBorder="1" applyAlignment="1">
      <alignment horizontal="right" vertical="center" wrapText="1"/>
    </xf>
    <xf numFmtId="0" fontId="11" fillId="4" borderId="0" xfId="0" applyFont="1" applyFill="1" applyAlignment="1">
      <alignment horizontal="left" vertical="center" wrapText="1"/>
    </xf>
    <xf numFmtId="0" fontId="6" fillId="4" borderId="0" xfId="0" applyFont="1" applyFill="1" applyAlignment="1">
      <alignment horizontal="right" vertical="center" wrapText="1"/>
    </xf>
    <xf numFmtId="0" fontId="11" fillId="0" borderId="1" xfId="0" applyFont="1" applyBorder="1" applyAlignment="1">
      <alignment horizontal="right" wrapText="1"/>
    </xf>
    <xf numFmtId="0" fontId="11" fillId="4" borderId="0" xfId="0" applyFont="1" applyFill="1" applyAlignment="1">
      <alignment horizontal="left" wrapText="1" indent="3"/>
    </xf>
    <xf numFmtId="0" fontId="11" fillId="4" borderId="0" xfId="0" applyFont="1" applyFill="1" applyAlignment="1">
      <alignment horizontal="right" wrapText="1"/>
    </xf>
    <xf numFmtId="166" fontId="11" fillId="4" borderId="0" xfId="0" applyNumberFormat="1" applyFont="1" applyFill="1" applyAlignment="1">
      <alignment wrapText="1"/>
    </xf>
    <xf numFmtId="172" fontId="6" fillId="4" borderId="0" xfId="0" applyNumberFormat="1" applyFont="1" applyFill="1" applyAlignment="1">
      <alignment horizontal="right" wrapText="1"/>
    </xf>
    <xf numFmtId="0" fontId="6" fillId="0" borderId="0" xfId="0" applyFont="1" applyAlignment="1">
      <alignment horizontal="right" vertical="center" wrapText="1"/>
    </xf>
    <xf numFmtId="166" fontId="11" fillId="4" borderId="0" xfId="0" applyNumberFormat="1" applyFont="1" applyFill="1" applyAlignment="1">
      <alignment vertical="center" wrapText="1"/>
    </xf>
    <xf numFmtId="0" fontId="11" fillId="0" borderId="0" xfId="0" applyFont="1" applyAlignment="1">
      <alignment horizontal="right" wrapText="1"/>
    </xf>
    <xf numFmtId="166" fontId="12" fillId="0" borderId="0" xfId="0" applyNumberFormat="1" applyFont="1" applyAlignment="1">
      <alignment vertical="center" wrapText="1"/>
    </xf>
    <xf numFmtId="0" fontId="12" fillId="0" borderId="0" xfId="0" applyFont="1" applyAlignment="1">
      <alignment horizontal="left" wrapText="1" indent="1"/>
    </xf>
    <xf numFmtId="0" fontId="12" fillId="4" borderId="0" xfId="0" applyFont="1" applyFill="1" applyAlignment="1">
      <alignment horizontal="left" wrapText="1" indent="1"/>
    </xf>
    <xf numFmtId="0" fontId="1" fillId="4" borderId="0" xfId="0" applyFont="1" applyFill="1" applyAlignment="1">
      <alignment wrapText="1"/>
    </xf>
    <xf numFmtId="166" fontId="11" fillId="0" borderId="0" xfId="0" applyNumberFormat="1" applyFont="1" applyAlignment="1">
      <alignment wrapText="1"/>
    </xf>
    <xf numFmtId="166" fontId="11" fillId="0" borderId="0" xfId="0" applyNumberFormat="1" applyFont="1" applyAlignment="1">
      <alignment vertical="center" wrapText="1"/>
    </xf>
    <xf numFmtId="0" fontId="11" fillId="4" borderId="2" xfId="0" applyFont="1" applyFill="1" applyBorder="1" applyAlignment="1">
      <alignment horizontal="left" wrapText="1"/>
    </xf>
    <xf numFmtId="166" fontId="11" fillId="4" borderId="2" xfId="0" applyNumberFormat="1" applyFont="1" applyFill="1" applyBorder="1" applyAlignment="1">
      <alignment wrapText="1"/>
    </xf>
    <xf numFmtId="0" fontId="11" fillId="4" borderId="0" xfId="0" applyFont="1" applyFill="1" applyAlignment="1">
      <alignment wrapText="1"/>
    </xf>
    <xf numFmtId="0" fontId="11" fillId="0" borderId="1" xfId="0" applyFont="1" applyBorder="1" applyAlignment="1">
      <alignment wrapText="1"/>
    </xf>
    <xf numFmtId="0" fontId="1" fillId="0" borderId="2" xfId="0" applyFont="1" applyBorder="1" applyAlignment="1">
      <alignment wrapText="1"/>
    </xf>
    <xf numFmtId="0" fontId="7" fillId="5" borderId="1" xfId="0" applyFont="1" applyFill="1" applyBorder="1" applyAlignment="1">
      <alignment horizontal="right" vertical="center" wrapText="1"/>
    </xf>
    <xf numFmtId="0" fontId="7" fillId="5" borderId="0" xfId="0" applyFont="1" applyFill="1" applyAlignment="1">
      <alignment horizontal="left" wrapText="1"/>
    </xf>
    <xf numFmtId="0" fontId="7" fillId="5" borderId="0" xfId="0" applyFont="1" applyFill="1" applyAlignment="1">
      <alignment horizontal="right" wrapText="1"/>
    </xf>
    <xf numFmtId="0" fontId="12" fillId="0" borderId="0" xfId="0" applyFont="1" applyAlignment="1">
      <alignment wrapText="1"/>
    </xf>
    <xf numFmtId="0" fontId="11" fillId="0" borderId="2" xfId="0" applyFont="1" applyBorder="1" applyAlignment="1">
      <alignment horizontal="left" wrapText="1"/>
    </xf>
    <xf numFmtId="169" fontId="1" fillId="0" borderId="0" xfId="0" applyNumberFormat="1" applyFont="1" applyAlignment="1">
      <alignment wrapText="1"/>
    </xf>
    <xf numFmtId="0" fontId="8" fillId="2" borderId="1" xfId="0" applyFont="1" applyFill="1" applyBorder="1" applyAlignment="1">
      <alignment horizontal="left" vertical="center" wrapText="1"/>
    </xf>
    <xf numFmtId="0" fontId="6" fillId="0" borderId="1" xfId="0" applyFont="1" applyBorder="1" applyAlignment="1">
      <alignment wrapText="1"/>
    </xf>
    <xf numFmtId="0" fontId="1" fillId="0" borderId="1" xfId="0" applyFont="1" applyBorder="1" applyAlignment="1">
      <alignment wrapText="1"/>
    </xf>
    <xf numFmtId="173" fontId="6" fillId="0" borderId="0" xfId="0" applyNumberFormat="1" applyFont="1" applyAlignment="1">
      <alignment wrapText="1"/>
    </xf>
    <xf numFmtId="173" fontId="6" fillId="4" borderId="0" xfId="0" applyNumberFormat="1" applyFont="1" applyFill="1" applyAlignment="1">
      <alignment wrapText="1"/>
    </xf>
    <xf numFmtId="173" fontId="11" fillId="4" borderId="0" xfId="0" applyNumberFormat="1" applyFont="1" applyFill="1" applyAlignment="1">
      <alignment wrapText="1"/>
    </xf>
    <xf numFmtId="165" fontId="11" fillId="4" borderId="0" xfId="0" applyNumberFormat="1" applyFont="1" applyFill="1" applyAlignment="1">
      <alignment horizontal="right" wrapText="1"/>
    </xf>
    <xf numFmtId="173" fontId="11" fillId="0" borderId="0" xfId="0" applyNumberFormat="1" applyFont="1" applyAlignment="1">
      <alignment wrapText="1"/>
    </xf>
    <xf numFmtId="0" fontId="7" fillId="3" borderId="0" xfId="0" applyFont="1" applyFill="1" applyAlignment="1">
      <alignment horizontal="right" vertical="center" wrapText="1"/>
    </xf>
    <xf numFmtId="169" fontId="6" fillId="0" borderId="0" xfId="0" applyNumberFormat="1" applyFont="1" applyAlignment="1">
      <alignment wrapText="1"/>
    </xf>
    <xf numFmtId="165" fontId="6" fillId="0" borderId="0" xfId="0" applyNumberFormat="1" applyFont="1" applyAlignment="1">
      <alignment wrapText="1"/>
    </xf>
    <xf numFmtId="165" fontId="10" fillId="3" borderId="0" xfId="0" applyNumberFormat="1" applyFont="1" applyFill="1" applyAlignment="1">
      <alignment horizontal="center" wrapText="1"/>
    </xf>
    <xf numFmtId="0" fontId="10" fillId="3" borderId="0" xfId="0" applyFont="1" applyFill="1" applyAlignment="1">
      <alignment horizontal="center" wrapText="1"/>
    </xf>
    <xf numFmtId="167" fontId="11" fillId="4" borderId="0" xfId="0" applyNumberFormat="1" applyFont="1" applyFill="1" applyAlignment="1">
      <alignment horizontal="right" wrapText="1"/>
    </xf>
    <xf numFmtId="167" fontId="11" fillId="0" borderId="0" xfId="0" applyNumberFormat="1" applyFont="1" applyAlignment="1">
      <alignment horizontal="right" wrapText="1"/>
    </xf>
    <xf numFmtId="174" fontId="6" fillId="4" borderId="0" xfId="0" applyNumberFormat="1" applyFont="1" applyFill="1" applyAlignment="1">
      <alignment horizontal="right" wrapText="1"/>
    </xf>
    <xf numFmtId="165" fontId="1" fillId="0" borderId="0" xfId="0" applyNumberFormat="1" applyFont="1" applyAlignment="1">
      <alignment wrapText="1"/>
    </xf>
    <xf numFmtId="167" fontId="12" fillId="4" borderId="0" xfId="0" applyNumberFormat="1" applyFont="1" applyFill="1" applyAlignment="1">
      <alignment horizontal="right" wrapText="1"/>
    </xf>
    <xf numFmtId="172" fontId="11" fillId="0" borderId="0" xfId="0" applyNumberFormat="1" applyFont="1" applyAlignment="1">
      <alignment horizontal="right" wrapText="1"/>
    </xf>
    <xf numFmtId="0" fontId="6" fillId="4" borderId="0" xfId="0" applyFont="1" applyFill="1" applyAlignment="1">
      <alignment horizontal="left" vertical="center" wrapText="1"/>
    </xf>
    <xf numFmtId="173" fontId="6" fillId="4" borderId="0" xfId="0" applyNumberFormat="1" applyFont="1" applyFill="1" applyAlignment="1">
      <alignment vertical="center" wrapText="1"/>
    </xf>
    <xf numFmtId="0" fontId="6" fillId="0" borderId="0" xfId="0" applyFont="1" applyAlignment="1">
      <alignment horizontal="left" vertical="center" wrapText="1"/>
    </xf>
    <xf numFmtId="171" fontId="6" fillId="0" borderId="0" xfId="0" applyNumberFormat="1" applyFont="1" applyAlignment="1">
      <alignment vertical="center" wrapText="1"/>
    </xf>
    <xf numFmtId="171" fontId="6" fillId="4" borderId="0" xfId="0" applyNumberFormat="1" applyFont="1" applyFill="1" applyAlignment="1">
      <alignment vertical="center" wrapText="1"/>
    </xf>
    <xf numFmtId="175" fontId="6" fillId="0" borderId="0" xfId="0" applyNumberFormat="1" applyFont="1" applyAlignment="1">
      <alignment vertical="center" wrapText="1"/>
    </xf>
    <xf numFmtId="14" fontId="6" fillId="0" borderId="0" xfId="0" applyNumberFormat="1" applyFont="1" applyAlignment="1">
      <alignment horizontal="right" vertical="center" wrapText="1"/>
    </xf>
    <xf numFmtId="0" fontId="8" fillId="0" borderId="0" xfId="0" applyFont="1" applyAlignment="1">
      <alignment horizontal="left" vertical="center" wrapText="1"/>
    </xf>
    <xf numFmtId="173" fontId="12" fillId="4" borderId="0" xfId="0" applyNumberFormat="1" applyFont="1" applyFill="1" applyAlignment="1">
      <alignment wrapText="1"/>
    </xf>
    <xf numFmtId="173" fontId="12" fillId="0" borderId="0" xfId="0" applyNumberFormat="1" applyFont="1" applyAlignment="1">
      <alignment wrapText="1"/>
    </xf>
    <xf numFmtId="0" fontId="12" fillId="0" borderId="0" xfId="0" applyFont="1" applyAlignment="1">
      <alignment horizontal="right" wrapText="1"/>
    </xf>
    <xf numFmtId="0" fontId="12" fillId="4" borderId="0" xfId="0" applyFont="1" applyFill="1" applyAlignment="1">
      <alignment horizontal="right" wrapText="1"/>
    </xf>
    <xf numFmtId="173" fontId="6" fillId="0" borderId="0" xfId="0" applyNumberFormat="1" applyFont="1" applyAlignment="1">
      <alignment vertical="center" wrapText="1"/>
    </xf>
    <xf numFmtId="173" fontId="12" fillId="0" borderId="0" xfId="0" applyNumberFormat="1" applyFont="1" applyAlignment="1">
      <alignment vertical="center" wrapText="1"/>
    </xf>
    <xf numFmtId="165" fontId="6" fillId="4" borderId="0" xfId="0" applyNumberFormat="1" applyFont="1" applyFill="1" applyAlignment="1">
      <alignment horizontal="right" vertical="center" wrapText="1"/>
    </xf>
    <xf numFmtId="0" fontId="6" fillId="2" borderId="0" xfId="0" applyFont="1" applyFill="1" applyAlignment="1">
      <alignment wrapText="1"/>
    </xf>
    <xf numFmtId="0" fontId="0" fillId="6" borderId="0" xfId="0" applyFill="1"/>
    <xf numFmtId="0" fontId="13" fillId="2" borderId="0" xfId="0" applyFont="1" applyFill="1" applyAlignment="1">
      <alignment wrapText="1"/>
    </xf>
    <xf numFmtId="0" fontId="13" fillId="2" borderId="0" xfId="0" applyFont="1" applyFill="1" applyAlignment="1">
      <alignment wrapText="1"/>
    </xf>
    <xf numFmtId="0" fontId="8" fillId="2" borderId="0" xfId="0" applyFont="1" applyFill="1" applyAlignment="1">
      <alignment horizontal="left" wrapText="1"/>
    </xf>
    <xf numFmtId="0" fontId="11" fillId="0" borderId="0" xfId="0" applyFont="1" applyAlignment="1">
      <alignment horizontal="center" vertical="center" wrapText="1"/>
    </xf>
    <xf numFmtId="0" fontId="0" fillId="0" borderId="0" xfId="0"/>
    <xf numFmtId="0" fontId="12" fillId="2" borderId="0" xfId="0" applyFont="1" applyFill="1" applyAlignment="1">
      <alignment horizontal="left" vertical="center" wrapText="1" indent="1"/>
    </xf>
    <xf numFmtId="0" fontId="6" fillId="0" borderId="0" xfId="0" applyFont="1" applyAlignment="1">
      <alignment horizontal="left" wrapText="1"/>
    </xf>
    <xf numFmtId="0" fontId="6" fillId="0" borderId="0" xfId="0" applyFont="1" applyAlignment="1">
      <alignment wrapText="1"/>
    </xf>
    <xf numFmtId="0" fontId="1" fillId="0" borderId="0" xfId="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hyperlink" Target="#'ADJUSTED NET INCOME'!A1"/><Relationship Id="rId18" Type="http://schemas.openxmlformats.org/officeDocument/2006/relationships/hyperlink" Target="#GUIDANCE!Print_Area"/><Relationship Id="rId3" Type="http://schemas.openxmlformats.org/officeDocument/2006/relationships/hyperlink" Target="#'BS - ASSETS'!Print_Area"/><Relationship Id="rId21" Type="http://schemas.openxmlformats.org/officeDocument/2006/relationships/hyperlink" Target="#'EBITDA TO FREE CASH FLOW'!Print_Area"/><Relationship Id="rId7" Type="http://schemas.openxmlformats.org/officeDocument/2006/relationships/hyperlink" Target="#'R&amp;D &amp; CAPEX'!A1"/><Relationship Id="rId12" Type="http://schemas.openxmlformats.org/officeDocument/2006/relationships/hyperlink" Target="#'ADJUSTED EBITDA RECONCILIATION'!A1"/><Relationship Id="rId17" Type="http://schemas.openxmlformats.org/officeDocument/2006/relationships/hyperlink" Target="#'BACKLOG &amp; DELIVERIES'!A1"/><Relationship Id="rId2" Type="http://schemas.openxmlformats.org/officeDocument/2006/relationships/image" Target="../media/image2.png"/><Relationship Id="rId16" Type="http://schemas.openxmlformats.org/officeDocument/2006/relationships/hyperlink" Target="#'REVENUES BY SEGMENT'!Print_Area"/><Relationship Id="rId20" Type="http://schemas.openxmlformats.org/officeDocument/2006/relationships/hyperlink" Target="#'WORKING CAPITAL'!Print_Area"/><Relationship Id="rId1" Type="http://schemas.openxmlformats.org/officeDocument/2006/relationships/image" Target="../media/image1.png"/><Relationship Id="rId6" Type="http://schemas.openxmlformats.org/officeDocument/2006/relationships/hyperlink" Target="#'CASH FLOW'!A1"/><Relationship Id="rId11" Type="http://schemas.openxmlformats.org/officeDocument/2006/relationships/hyperlink" Target="#'FINANCIAL RATIOS'!A1"/><Relationship Id="rId5" Type="http://schemas.openxmlformats.org/officeDocument/2006/relationships/hyperlink" Target="#'INCOME STATEMENT'!Print_Area"/><Relationship Id="rId15" Type="http://schemas.openxmlformats.org/officeDocument/2006/relationships/hyperlink" Target="#'MAIN FINANCIAL INDICATORS'!Print_Area"/><Relationship Id="rId23" Type="http://schemas.openxmlformats.org/officeDocument/2006/relationships/hyperlink" Target="#'NET CASH POSITION'!A1"/><Relationship Id="rId10" Type="http://schemas.openxmlformats.org/officeDocument/2006/relationships/hyperlink" Target="#'INCOME STATEMENT BY SEGMENT '!A1"/><Relationship Id="rId19" Type="http://schemas.openxmlformats.org/officeDocument/2006/relationships/hyperlink" Target="#ESG!A1"/><Relationship Id="rId4" Type="http://schemas.openxmlformats.org/officeDocument/2006/relationships/hyperlink" Target="#'BS - LIABILITIES'!Print_Area"/><Relationship Id="rId9" Type="http://schemas.openxmlformats.org/officeDocument/2006/relationships/hyperlink" Target="#'ADJUSTED EBIT RECONCILIATION'!A1"/><Relationship Id="rId14" Type="http://schemas.openxmlformats.org/officeDocument/2006/relationships/image" Target="../media/image4.png"/><Relationship Id="rId22" Type="http://schemas.openxmlformats.org/officeDocument/2006/relationships/hyperlink" Target="#'CASH POSITION VARIANCE'!Print_Area"/></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30955</xdr:colOff>
      <xdr:row>0</xdr:row>
      <xdr:rowOff>32943</xdr:rowOff>
    </xdr:from>
    <xdr:to>
      <xdr:col>35</xdr:col>
      <xdr:colOff>278698</xdr:colOff>
      <xdr:row>50</xdr:row>
      <xdr:rowOff>135569</xdr:rowOff>
    </xdr:to>
    <xdr:pic>
      <xdr:nvPicPr>
        <xdr:cNvPr id="3" name="Picture 1">
          <a:extLst>
            <a:ext uri="{FF2B5EF4-FFF2-40B4-BE49-F238E27FC236}">
              <a16:creationId xmlns:a16="http://schemas.microsoft.com/office/drawing/2014/main" id="{193A4AEB-0E53-459A-85DB-2034A1272D35}"/>
            </a:ext>
          </a:extLst>
        </xdr:cNvPr>
        <xdr:cNvPicPr>
          <a:picLocks noChangeAspect="1"/>
        </xdr:cNvPicPr>
      </xdr:nvPicPr>
      <xdr:blipFill>
        <a:blip xmlns:r="http://schemas.openxmlformats.org/officeDocument/2006/relationships" r:embed="rId1"/>
        <a:stretch>
          <a:fillRect/>
        </a:stretch>
      </xdr:blipFill>
      <xdr:spPr>
        <a:xfrm>
          <a:off x="30955" y="32943"/>
          <a:ext cx="23139493" cy="8357626"/>
        </a:xfrm>
        <a:prstGeom prst="rect">
          <a:avLst/>
        </a:prstGeom>
      </xdr:spPr>
    </xdr:pic>
    <xdr:clientData/>
  </xdr:twoCellAnchor>
  <xdr:twoCellAnchor>
    <xdr:from>
      <xdr:col>0</xdr:col>
      <xdr:colOff>114300</xdr:colOff>
      <xdr:row>0</xdr:row>
      <xdr:rowOff>89534</xdr:rowOff>
    </xdr:from>
    <xdr:to>
      <xdr:col>4</xdr:col>
      <xdr:colOff>534653</xdr:colOff>
      <xdr:row>3</xdr:row>
      <xdr:rowOff>79827</xdr:rowOff>
    </xdr:to>
    <xdr:grpSp>
      <xdr:nvGrpSpPr>
        <xdr:cNvPr id="4" name="Gráfico 12">
          <a:extLst>
            <a:ext uri="{FF2B5EF4-FFF2-40B4-BE49-F238E27FC236}">
              <a16:creationId xmlns:a16="http://schemas.microsoft.com/office/drawing/2014/main" id="{0677641C-54D0-4B3F-9215-27BD034613A3}"/>
            </a:ext>
          </a:extLst>
        </xdr:cNvPr>
        <xdr:cNvGrpSpPr>
          <a:grpSpLocks noChangeAspect="1"/>
        </xdr:cNvGrpSpPr>
      </xdr:nvGrpSpPr>
      <xdr:grpSpPr>
        <a:xfrm>
          <a:off x="114300" y="89534"/>
          <a:ext cx="3036553" cy="485593"/>
          <a:chOff x="0" y="-1"/>
          <a:chExt cx="2091160" cy="358464"/>
        </a:xfrm>
        <a:solidFill>
          <a:schemeClr val="bg1"/>
        </a:solidFill>
      </xdr:grpSpPr>
      <xdr:sp macro="" textlink="">
        <xdr:nvSpPr>
          <xdr:cNvPr id="5" name="Forma Livre: Forma 61">
            <a:extLst>
              <a:ext uri="{FF2B5EF4-FFF2-40B4-BE49-F238E27FC236}">
                <a16:creationId xmlns:a16="http://schemas.microsoft.com/office/drawing/2014/main" id="{9E4A126C-AE0A-F795-1F91-D771FB93FE41}"/>
              </a:ext>
            </a:extLst>
          </xdr:cNvPr>
          <xdr:cNvSpPr/>
        </xdr:nvSpPr>
        <xdr:spPr>
          <a:xfrm>
            <a:off x="0" y="-1"/>
            <a:ext cx="351076" cy="358464"/>
          </a:xfrm>
          <a:custGeom>
            <a:avLst/>
            <a:gdLst/>
            <a:ahLst/>
            <a:cxnLst>
              <a:cxn ang="0">
                <a:pos x="wd2" y="hd2"/>
              </a:cxn>
              <a:cxn ang="5400000">
                <a:pos x="wd2" y="hd2"/>
              </a:cxn>
              <a:cxn ang="10800000">
                <a:pos x="wd2" y="hd2"/>
              </a:cxn>
              <a:cxn ang="16200000">
                <a:pos x="wd2" y="hd2"/>
              </a:cxn>
            </a:cxnLst>
            <a:rect l="0" t="0" r="r" b="b"/>
            <a:pathLst>
              <a:path w="21600" h="21600" extrusionOk="0">
                <a:moveTo>
                  <a:pt x="17278" y="0"/>
                </a:moveTo>
                <a:lnTo>
                  <a:pt x="4322" y="9935"/>
                </a:lnTo>
                <a:lnTo>
                  <a:pt x="1728" y="9935"/>
                </a:lnTo>
                <a:lnTo>
                  <a:pt x="0" y="11665"/>
                </a:lnTo>
                <a:lnTo>
                  <a:pt x="4322" y="11665"/>
                </a:lnTo>
                <a:lnTo>
                  <a:pt x="17278" y="21600"/>
                </a:lnTo>
                <a:lnTo>
                  <a:pt x="21600" y="21600"/>
                </a:lnTo>
                <a:lnTo>
                  <a:pt x="12961" y="11665"/>
                </a:lnTo>
                <a:lnTo>
                  <a:pt x="21559" y="11665"/>
                </a:lnTo>
                <a:lnTo>
                  <a:pt x="21559" y="9935"/>
                </a:lnTo>
                <a:lnTo>
                  <a:pt x="12961" y="9935"/>
                </a:lnTo>
                <a:lnTo>
                  <a:pt x="21600" y="0"/>
                </a:lnTo>
                <a:close/>
              </a:path>
            </a:pathLst>
          </a:custGeom>
          <a:grpFill/>
          <a:ln w="12700" cap="flat">
            <a:noFill/>
            <a:miter lim="400000"/>
          </a:ln>
          <a:effectLst/>
        </xdr:spPr>
        <xdr:txBody>
          <a:bodyPr wrap="square" lIns="22854" tIns="22854" rIns="22854" bIns="22854" numCol="1" anchor="ctr">
            <a:noAutofit/>
          </a:bodyPr>
          <a:lstStyle>
            <a:defPPr>
              <a:defRPr lang="en-US"/>
            </a:defPPr>
            <a:lvl1pPr marL="0" algn="l" defTabSz="519202" rtl="0" eaLnBrk="1" latinLnBrk="0" hangingPunct="1">
              <a:defRPr sz="2000" kern="1200">
                <a:solidFill>
                  <a:schemeClr val="tx1"/>
                </a:solidFill>
                <a:latin typeface="+mn-lt"/>
                <a:ea typeface="+mn-ea"/>
                <a:cs typeface="+mn-cs"/>
              </a:defRPr>
            </a:lvl1pPr>
            <a:lvl2pPr marL="519202" algn="l" defTabSz="519202" rtl="0" eaLnBrk="1" latinLnBrk="0" hangingPunct="1">
              <a:defRPr sz="2000" kern="1200">
                <a:solidFill>
                  <a:schemeClr val="tx1"/>
                </a:solidFill>
                <a:latin typeface="+mn-lt"/>
                <a:ea typeface="+mn-ea"/>
                <a:cs typeface="+mn-cs"/>
              </a:defRPr>
            </a:lvl2pPr>
            <a:lvl3pPr marL="1038402" algn="l" defTabSz="519202" rtl="0" eaLnBrk="1" latinLnBrk="0" hangingPunct="1">
              <a:defRPr sz="2000" kern="1200">
                <a:solidFill>
                  <a:schemeClr val="tx1"/>
                </a:solidFill>
                <a:latin typeface="+mn-lt"/>
                <a:ea typeface="+mn-ea"/>
                <a:cs typeface="+mn-cs"/>
              </a:defRPr>
            </a:lvl3pPr>
            <a:lvl4pPr marL="1557602" algn="l" defTabSz="519202" rtl="0" eaLnBrk="1" latinLnBrk="0" hangingPunct="1">
              <a:defRPr sz="2000" kern="1200">
                <a:solidFill>
                  <a:schemeClr val="tx1"/>
                </a:solidFill>
                <a:latin typeface="+mn-lt"/>
                <a:ea typeface="+mn-ea"/>
                <a:cs typeface="+mn-cs"/>
              </a:defRPr>
            </a:lvl4pPr>
            <a:lvl5pPr marL="2076805" algn="l" defTabSz="519202" rtl="0" eaLnBrk="1" latinLnBrk="0" hangingPunct="1">
              <a:defRPr sz="2000" kern="1200">
                <a:solidFill>
                  <a:schemeClr val="tx1"/>
                </a:solidFill>
                <a:latin typeface="+mn-lt"/>
                <a:ea typeface="+mn-ea"/>
                <a:cs typeface="+mn-cs"/>
              </a:defRPr>
            </a:lvl5pPr>
            <a:lvl6pPr marL="2596005" algn="l" defTabSz="519202" rtl="0" eaLnBrk="1" latinLnBrk="0" hangingPunct="1">
              <a:defRPr sz="2000" kern="1200">
                <a:solidFill>
                  <a:schemeClr val="tx1"/>
                </a:solidFill>
                <a:latin typeface="+mn-lt"/>
                <a:ea typeface="+mn-ea"/>
                <a:cs typeface="+mn-cs"/>
              </a:defRPr>
            </a:lvl6pPr>
            <a:lvl7pPr marL="3115207" algn="l" defTabSz="519202" rtl="0" eaLnBrk="1" latinLnBrk="0" hangingPunct="1">
              <a:defRPr sz="2000" kern="1200">
                <a:solidFill>
                  <a:schemeClr val="tx1"/>
                </a:solidFill>
                <a:latin typeface="+mn-lt"/>
                <a:ea typeface="+mn-ea"/>
                <a:cs typeface="+mn-cs"/>
              </a:defRPr>
            </a:lvl7pPr>
            <a:lvl8pPr marL="3634406" algn="l" defTabSz="519202" rtl="0" eaLnBrk="1" latinLnBrk="0" hangingPunct="1">
              <a:defRPr sz="2000" kern="1200">
                <a:solidFill>
                  <a:schemeClr val="tx1"/>
                </a:solidFill>
                <a:latin typeface="+mn-lt"/>
                <a:ea typeface="+mn-ea"/>
                <a:cs typeface="+mn-cs"/>
              </a:defRPr>
            </a:lvl8pPr>
            <a:lvl9pPr marL="4153608" algn="l" defTabSz="519202" rtl="0" eaLnBrk="1" latinLnBrk="0" hangingPunct="1">
              <a:defRPr sz="2000" kern="1200">
                <a:solidFill>
                  <a:schemeClr val="tx1"/>
                </a:solidFill>
                <a:latin typeface="+mn-lt"/>
                <a:ea typeface="+mn-ea"/>
                <a:cs typeface="+mn-cs"/>
              </a:defRPr>
            </a:lvl9pPr>
          </a:lstStyle>
          <a:p>
            <a:pPr>
              <a:defRPr>
                <a:solidFill>
                  <a:srgbClr val="100690"/>
                </a:solidFill>
                <a:latin typeface="GT America Condensed Regular"/>
                <a:ea typeface="GT America Condensed Regular"/>
                <a:cs typeface="GT America Condensed Regular"/>
                <a:sym typeface="GT America Condensed Regular"/>
              </a:defRPr>
            </a:pPr>
            <a:endParaRPr lang="en-US" sz="900"/>
          </a:p>
        </xdr:txBody>
      </xdr:sp>
      <xdr:sp macro="" textlink="">
        <xdr:nvSpPr>
          <xdr:cNvPr id="6" name="Forma Livre: Forma 62">
            <a:extLst>
              <a:ext uri="{FF2B5EF4-FFF2-40B4-BE49-F238E27FC236}">
                <a16:creationId xmlns:a16="http://schemas.microsoft.com/office/drawing/2014/main" id="{2F0CC0A4-35DF-46FC-D37C-0253884CFAA1}"/>
              </a:ext>
            </a:extLst>
          </xdr:cNvPr>
          <xdr:cNvSpPr/>
        </xdr:nvSpPr>
        <xdr:spPr>
          <a:xfrm>
            <a:off x="438785" y="89592"/>
            <a:ext cx="1652375" cy="179514"/>
          </a:xfrm>
          <a:custGeom>
            <a:avLst/>
            <a:gdLst/>
            <a:ahLst/>
            <a:cxnLst>
              <a:cxn ang="0">
                <a:pos x="wd2" y="hd2"/>
              </a:cxn>
              <a:cxn ang="5400000">
                <a:pos x="wd2" y="hd2"/>
              </a:cxn>
              <a:cxn ang="10800000">
                <a:pos x="wd2" y="hd2"/>
              </a:cxn>
              <a:cxn ang="16200000">
                <a:pos x="wd2" y="hd2"/>
              </a:cxn>
            </a:cxnLst>
            <a:rect l="0" t="0" r="r" b="b"/>
            <a:pathLst>
              <a:path w="21600" h="21600" extrusionOk="0">
                <a:moveTo>
                  <a:pt x="656" y="5265"/>
                </a:moveTo>
                <a:lnTo>
                  <a:pt x="656" y="8521"/>
                </a:lnTo>
                <a:lnTo>
                  <a:pt x="2300" y="8521"/>
                </a:lnTo>
                <a:lnTo>
                  <a:pt x="2300" y="13068"/>
                </a:lnTo>
                <a:lnTo>
                  <a:pt x="656" y="13068"/>
                </a:lnTo>
                <a:lnTo>
                  <a:pt x="656" y="16368"/>
                </a:lnTo>
                <a:lnTo>
                  <a:pt x="2462" y="16368"/>
                </a:lnTo>
                <a:lnTo>
                  <a:pt x="2462" y="21594"/>
                </a:lnTo>
                <a:lnTo>
                  <a:pt x="0" y="21594"/>
                </a:lnTo>
                <a:lnTo>
                  <a:pt x="0" y="0"/>
                </a:lnTo>
                <a:lnTo>
                  <a:pt x="2461" y="0"/>
                </a:lnTo>
                <a:lnTo>
                  <a:pt x="2461" y="5265"/>
                </a:lnTo>
                <a:lnTo>
                  <a:pt x="656" y="5265"/>
                </a:lnTo>
                <a:close/>
                <a:moveTo>
                  <a:pt x="2789" y="21594"/>
                </a:moveTo>
                <a:lnTo>
                  <a:pt x="2789" y="0"/>
                </a:lnTo>
                <a:lnTo>
                  <a:pt x="3893" y="0"/>
                </a:lnTo>
                <a:lnTo>
                  <a:pt x="4666" y="13481"/>
                </a:lnTo>
                <a:lnTo>
                  <a:pt x="5438" y="0"/>
                </a:lnTo>
                <a:lnTo>
                  <a:pt x="6561" y="0"/>
                </a:lnTo>
                <a:lnTo>
                  <a:pt x="6561" y="21594"/>
                </a:lnTo>
                <a:lnTo>
                  <a:pt x="5903" y="21594"/>
                </a:lnTo>
                <a:lnTo>
                  <a:pt x="5903" y="6228"/>
                </a:lnTo>
                <a:lnTo>
                  <a:pt x="5875" y="6228"/>
                </a:lnTo>
                <a:lnTo>
                  <a:pt x="4989" y="21594"/>
                </a:lnTo>
                <a:lnTo>
                  <a:pt x="4340" y="21594"/>
                </a:lnTo>
                <a:lnTo>
                  <a:pt x="3459" y="6211"/>
                </a:lnTo>
                <a:lnTo>
                  <a:pt x="3443" y="6211"/>
                </a:lnTo>
                <a:lnTo>
                  <a:pt x="3443" y="21594"/>
                </a:lnTo>
                <a:lnTo>
                  <a:pt x="2789" y="21594"/>
                </a:lnTo>
                <a:close/>
                <a:moveTo>
                  <a:pt x="6892" y="21594"/>
                </a:moveTo>
                <a:lnTo>
                  <a:pt x="6892" y="0"/>
                </a:lnTo>
                <a:lnTo>
                  <a:pt x="8828" y="0"/>
                </a:lnTo>
                <a:cubicBezTo>
                  <a:pt x="9310" y="0"/>
                  <a:pt x="9543" y="1970"/>
                  <a:pt x="9543" y="6030"/>
                </a:cubicBezTo>
                <a:cubicBezTo>
                  <a:pt x="9543" y="8346"/>
                  <a:pt x="9443" y="9767"/>
                  <a:pt x="9227" y="10599"/>
                </a:cubicBezTo>
                <a:cubicBezTo>
                  <a:pt x="9499" y="11052"/>
                  <a:pt x="9618" y="12649"/>
                  <a:pt x="9618" y="15734"/>
                </a:cubicBezTo>
                <a:cubicBezTo>
                  <a:pt x="9618" y="19896"/>
                  <a:pt x="9404" y="21589"/>
                  <a:pt x="8929" y="21589"/>
                </a:cubicBezTo>
                <a:lnTo>
                  <a:pt x="6892" y="21589"/>
                </a:lnTo>
                <a:close/>
                <a:moveTo>
                  <a:pt x="8869" y="6630"/>
                </a:moveTo>
                <a:cubicBezTo>
                  <a:pt x="8869" y="5549"/>
                  <a:pt x="8801" y="4847"/>
                  <a:pt x="8700" y="4847"/>
                </a:cubicBezTo>
                <a:lnTo>
                  <a:pt x="7548" y="4847"/>
                </a:lnTo>
                <a:lnTo>
                  <a:pt x="7548" y="8408"/>
                </a:lnTo>
                <a:lnTo>
                  <a:pt x="8700" y="8408"/>
                </a:lnTo>
                <a:cubicBezTo>
                  <a:pt x="8811" y="8408"/>
                  <a:pt x="8869" y="7785"/>
                  <a:pt x="8869" y="6630"/>
                </a:cubicBezTo>
                <a:moveTo>
                  <a:pt x="8941" y="14704"/>
                </a:moveTo>
                <a:cubicBezTo>
                  <a:pt x="8941" y="13549"/>
                  <a:pt x="8869" y="12807"/>
                  <a:pt x="8760" y="12807"/>
                </a:cubicBezTo>
                <a:lnTo>
                  <a:pt x="7549" y="12807"/>
                </a:lnTo>
                <a:lnTo>
                  <a:pt x="7549" y="16691"/>
                </a:lnTo>
                <a:lnTo>
                  <a:pt x="8760" y="16691"/>
                </a:lnTo>
                <a:cubicBezTo>
                  <a:pt x="8875" y="16691"/>
                  <a:pt x="8941" y="15978"/>
                  <a:pt x="8941" y="14704"/>
                </a:cubicBezTo>
                <a:moveTo>
                  <a:pt x="14775" y="12807"/>
                </a:moveTo>
                <a:lnTo>
                  <a:pt x="14336" y="5175"/>
                </a:lnTo>
                <a:lnTo>
                  <a:pt x="13905" y="12807"/>
                </a:lnTo>
                <a:lnTo>
                  <a:pt x="14775" y="12807"/>
                </a:lnTo>
                <a:close/>
                <a:moveTo>
                  <a:pt x="12666" y="21594"/>
                </a:moveTo>
                <a:lnTo>
                  <a:pt x="13904" y="0"/>
                </a:lnTo>
                <a:lnTo>
                  <a:pt x="14788" y="0"/>
                </a:lnTo>
                <a:lnTo>
                  <a:pt x="16003" y="21594"/>
                </a:lnTo>
                <a:lnTo>
                  <a:pt x="15242" y="21594"/>
                </a:lnTo>
                <a:lnTo>
                  <a:pt x="15024" y="17999"/>
                </a:lnTo>
                <a:lnTo>
                  <a:pt x="13642" y="17999"/>
                </a:lnTo>
                <a:lnTo>
                  <a:pt x="13420" y="21594"/>
                </a:lnTo>
                <a:lnTo>
                  <a:pt x="12666" y="21594"/>
                </a:lnTo>
                <a:close/>
                <a:moveTo>
                  <a:pt x="19446" y="5379"/>
                </a:moveTo>
                <a:lnTo>
                  <a:pt x="19446" y="10661"/>
                </a:lnTo>
                <a:lnTo>
                  <a:pt x="20696" y="10661"/>
                </a:lnTo>
                <a:cubicBezTo>
                  <a:pt x="20879" y="10661"/>
                  <a:pt x="20932" y="9863"/>
                  <a:pt x="20932" y="7813"/>
                </a:cubicBezTo>
                <a:cubicBezTo>
                  <a:pt x="20932" y="6149"/>
                  <a:pt x="20864" y="5379"/>
                  <a:pt x="20696" y="5379"/>
                </a:cubicBezTo>
                <a:lnTo>
                  <a:pt x="19446" y="5379"/>
                </a:lnTo>
                <a:close/>
                <a:moveTo>
                  <a:pt x="21600" y="7072"/>
                </a:moveTo>
                <a:cubicBezTo>
                  <a:pt x="21600" y="10633"/>
                  <a:pt x="21511" y="12416"/>
                  <a:pt x="21242" y="13073"/>
                </a:cubicBezTo>
                <a:cubicBezTo>
                  <a:pt x="21467" y="13617"/>
                  <a:pt x="21582" y="14976"/>
                  <a:pt x="21582" y="17172"/>
                </a:cubicBezTo>
                <a:lnTo>
                  <a:pt x="21582" y="21600"/>
                </a:lnTo>
                <a:lnTo>
                  <a:pt x="20926" y="21600"/>
                </a:lnTo>
                <a:lnTo>
                  <a:pt x="20926" y="18305"/>
                </a:lnTo>
                <a:cubicBezTo>
                  <a:pt x="20926" y="16465"/>
                  <a:pt x="20847" y="16074"/>
                  <a:pt x="20630" y="16074"/>
                </a:cubicBezTo>
                <a:lnTo>
                  <a:pt x="19445" y="16074"/>
                </a:lnTo>
                <a:lnTo>
                  <a:pt x="19445" y="21600"/>
                </a:lnTo>
                <a:lnTo>
                  <a:pt x="18786" y="21600"/>
                </a:lnTo>
                <a:lnTo>
                  <a:pt x="18786" y="0"/>
                </a:lnTo>
                <a:lnTo>
                  <a:pt x="20719" y="0"/>
                </a:lnTo>
                <a:cubicBezTo>
                  <a:pt x="21370" y="0"/>
                  <a:pt x="21600" y="1455"/>
                  <a:pt x="21600" y="7072"/>
                </a:cubicBezTo>
                <a:moveTo>
                  <a:pt x="10529" y="5379"/>
                </a:moveTo>
                <a:lnTo>
                  <a:pt x="10529" y="10661"/>
                </a:lnTo>
                <a:lnTo>
                  <a:pt x="11780" y="10661"/>
                </a:lnTo>
                <a:cubicBezTo>
                  <a:pt x="11963" y="10661"/>
                  <a:pt x="12017" y="9863"/>
                  <a:pt x="12017" y="7813"/>
                </a:cubicBezTo>
                <a:cubicBezTo>
                  <a:pt x="12017" y="6149"/>
                  <a:pt x="11948" y="5379"/>
                  <a:pt x="11780" y="5379"/>
                </a:cubicBezTo>
                <a:lnTo>
                  <a:pt x="10529" y="5379"/>
                </a:lnTo>
                <a:close/>
                <a:moveTo>
                  <a:pt x="12683" y="7072"/>
                </a:moveTo>
                <a:cubicBezTo>
                  <a:pt x="12683" y="10633"/>
                  <a:pt x="12595" y="12416"/>
                  <a:pt x="12326" y="13073"/>
                </a:cubicBezTo>
                <a:cubicBezTo>
                  <a:pt x="12550" y="13617"/>
                  <a:pt x="12666" y="14976"/>
                  <a:pt x="12666" y="17172"/>
                </a:cubicBezTo>
                <a:lnTo>
                  <a:pt x="12666" y="21600"/>
                </a:lnTo>
                <a:lnTo>
                  <a:pt x="12010" y="21600"/>
                </a:lnTo>
                <a:lnTo>
                  <a:pt x="12010" y="18305"/>
                </a:lnTo>
                <a:cubicBezTo>
                  <a:pt x="12010" y="16465"/>
                  <a:pt x="11930" y="16074"/>
                  <a:pt x="11714" y="16074"/>
                </a:cubicBezTo>
                <a:lnTo>
                  <a:pt x="10529" y="16074"/>
                </a:lnTo>
                <a:lnTo>
                  <a:pt x="10529" y="21600"/>
                </a:lnTo>
                <a:lnTo>
                  <a:pt x="9869" y="21600"/>
                </a:lnTo>
                <a:lnTo>
                  <a:pt x="9869" y="0"/>
                </a:lnTo>
                <a:lnTo>
                  <a:pt x="11803" y="0"/>
                </a:lnTo>
                <a:cubicBezTo>
                  <a:pt x="12453" y="0"/>
                  <a:pt x="12683" y="1455"/>
                  <a:pt x="12683" y="7072"/>
                </a:cubicBezTo>
                <a:moveTo>
                  <a:pt x="16660" y="5265"/>
                </a:moveTo>
                <a:lnTo>
                  <a:pt x="16660" y="8521"/>
                </a:lnTo>
                <a:lnTo>
                  <a:pt x="18304" y="8521"/>
                </a:lnTo>
                <a:lnTo>
                  <a:pt x="18304" y="13068"/>
                </a:lnTo>
                <a:lnTo>
                  <a:pt x="16660" y="13068"/>
                </a:lnTo>
                <a:lnTo>
                  <a:pt x="16660" y="16368"/>
                </a:lnTo>
                <a:lnTo>
                  <a:pt x="18465" y="16368"/>
                </a:lnTo>
                <a:lnTo>
                  <a:pt x="18465" y="21594"/>
                </a:lnTo>
                <a:lnTo>
                  <a:pt x="16004" y="21594"/>
                </a:lnTo>
                <a:lnTo>
                  <a:pt x="16004" y="0"/>
                </a:lnTo>
                <a:lnTo>
                  <a:pt x="18465" y="0"/>
                </a:lnTo>
                <a:lnTo>
                  <a:pt x="18465" y="5265"/>
                </a:lnTo>
                <a:lnTo>
                  <a:pt x="16660" y="5265"/>
                </a:lnTo>
                <a:close/>
              </a:path>
            </a:pathLst>
          </a:custGeom>
          <a:grpFill/>
          <a:ln w="12700" cap="flat">
            <a:noFill/>
            <a:miter lim="400000"/>
          </a:ln>
          <a:effectLst/>
        </xdr:spPr>
        <xdr:txBody>
          <a:bodyPr wrap="square" lIns="22854" tIns="22854" rIns="22854" bIns="22854" numCol="1" anchor="ctr">
            <a:noAutofit/>
          </a:bodyPr>
          <a:lstStyle>
            <a:defPPr>
              <a:defRPr lang="en-US"/>
            </a:defPPr>
            <a:lvl1pPr marL="0" algn="l" defTabSz="519202" rtl="0" eaLnBrk="1" latinLnBrk="0" hangingPunct="1">
              <a:defRPr sz="2000" kern="1200">
                <a:solidFill>
                  <a:schemeClr val="tx1"/>
                </a:solidFill>
                <a:latin typeface="+mn-lt"/>
                <a:ea typeface="+mn-ea"/>
                <a:cs typeface="+mn-cs"/>
              </a:defRPr>
            </a:lvl1pPr>
            <a:lvl2pPr marL="519202" algn="l" defTabSz="519202" rtl="0" eaLnBrk="1" latinLnBrk="0" hangingPunct="1">
              <a:defRPr sz="2000" kern="1200">
                <a:solidFill>
                  <a:schemeClr val="tx1"/>
                </a:solidFill>
                <a:latin typeface="+mn-lt"/>
                <a:ea typeface="+mn-ea"/>
                <a:cs typeface="+mn-cs"/>
              </a:defRPr>
            </a:lvl2pPr>
            <a:lvl3pPr marL="1038402" algn="l" defTabSz="519202" rtl="0" eaLnBrk="1" latinLnBrk="0" hangingPunct="1">
              <a:defRPr sz="2000" kern="1200">
                <a:solidFill>
                  <a:schemeClr val="tx1"/>
                </a:solidFill>
                <a:latin typeface="+mn-lt"/>
                <a:ea typeface="+mn-ea"/>
                <a:cs typeface="+mn-cs"/>
              </a:defRPr>
            </a:lvl3pPr>
            <a:lvl4pPr marL="1557602" algn="l" defTabSz="519202" rtl="0" eaLnBrk="1" latinLnBrk="0" hangingPunct="1">
              <a:defRPr sz="2000" kern="1200">
                <a:solidFill>
                  <a:schemeClr val="tx1"/>
                </a:solidFill>
                <a:latin typeface="+mn-lt"/>
                <a:ea typeface="+mn-ea"/>
                <a:cs typeface="+mn-cs"/>
              </a:defRPr>
            </a:lvl4pPr>
            <a:lvl5pPr marL="2076805" algn="l" defTabSz="519202" rtl="0" eaLnBrk="1" latinLnBrk="0" hangingPunct="1">
              <a:defRPr sz="2000" kern="1200">
                <a:solidFill>
                  <a:schemeClr val="tx1"/>
                </a:solidFill>
                <a:latin typeface="+mn-lt"/>
                <a:ea typeface="+mn-ea"/>
                <a:cs typeface="+mn-cs"/>
              </a:defRPr>
            </a:lvl5pPr>
            <a:lvl6pPr marL="2596005" algn="l" defTabSz="519202" rtl="0" eaLnBrk="1" latinLnBrk="0" hangingPunct="1">
              <a:defRPr sz="2000" kern="1200">
                <a:solidFill>
                  <a:schemeClr val="tx1"/>
                </a:solidFill>
                <a:latin typeface="+mn-lt"/>
                <a:ea typeface="+mn-ea"/>
                <a:cs typeface="+mn-cs"/>
              </a:defRPr>
            </a:lvl6pPr>
            <a:lvl7pPr marL="3115207" algn="l" defTabSz="519202" rtl="0" eaLnBrk="1" latinLnBrk="0" hangingPunct="1">
              <a:defRPr sz="2000" kern="1200">
                <a:solidFill>
                  <a:schemeClr val="tx1"/>
                </a:solidFill>
                <a:latin typeface="+mn-lt"/>
                <a:ea typeface="+mn-ea"/>
                <a:cs typeface="+mn-cs"/>
              </a:defRPr>
            </a:lvl7pPr>
            <a:lvl8pPr marL="3634406" algn="l" defTabSz="519202" rtl="0" eaLnBrk="1" latinLnBrk="0" hangingPunct="1">
              <a:defRPr sz="2000" kern="1200">
                <a:solidFill>
                  <a:schemeClr val="tx1"/>
                </a:solidFill>
                <a:latin typeface="+mn-lt"/>
                <a:ea typeface="+mn-ea"/>
                <a:cs typeface="+mn-cs"/>
              </a:defRPr>
            </a:lvl8pPr>
            <a:lvl9pPr marL="4153608" algn="l" defTabSz="519202" rtl="0" eaLnBrk="1" latinLnBrk="0" hangingPunct="1">
              <a:defRPr sz="2000" kern="1200">
                <a:solidFill>
                  <a:schemeClr val="tx1"/>
                </a:solidFill>
                <a:latin typeface="+mn-lt"/>
                <a:ea typeface="+mn-ea"/>
                <a:cs typeface="+mn-cs"/>
              </a:defRPr>
            </a:lvl9pPr>
          </a:lstStyle>
          <a:p>
            <a:pPr>
              <a:defRPr>
                <a:solidFill>
                  <a:srgbClr val="100690"/>
                </a:solidFill>
                <a:latin typeface="GT America Condensed Regular"/>
                <a:ea typeface="GT America Condensed Regular"/>
                <a:cs typeface="GT America Condensed Regular"/>
                <a:sym typeface="GT America Condensed Regular"/>
              </a:defRPr>
            </a:pPr>
            <a:endParaRPr lang="en-US" sz="900"/>
          </a:p>
        </xdr:txBody>
      </xdr:sp>
    </xdr:grpSp>
    <xdr:clientData/>
  </xdr:twoCellAnchor>
  <xdr:twoCellAnchor>
    <xdr:from>
      <xdr:col>0</xdr:col>
      <xdr:colOff>223875</xdr:colOff>
      <xdr:row>3</xdr:row>
      <xdr:rowOff>86076</xdr:rowOff>
    </xdr:from>
    <xdr:to>
      <xdr:col>6</xdr:col>
      <xdr:colOff>283424</xdr:colOff>
      <xdr:row>11</xdr:row>
      <xdr:rowOff>65782</xdr:rowOff>
    </xdr:to>
    <xdr:pic>
      <xdr:nvPicPr>
        <xdr:cNvPr id="7" name="Picture 5">
          <a:extLst>
            <a:ext uri="{FF2B5EF4-FFF2-40B4-BE49-F238E27FC236}">
              <a16:creationId xmlns:a16="http://schemas.microsoft.com/office/drawing/2014/main" id="{799807F7-B7D6-470B-84DE-5C2239D538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3875" y="581376"/>
          <a:ext cx="4021949" cy="1300506"/>
        </a:xfrm>
        <a:prstGeom prst="rect">
          <a:avLst/>
        </a:prstGeom>
      </xdr:spPr>
    </xdr:pic>
    <xdr:clientData/>
  </xdr:twoCellAnchor>
  <xdr:twoCellAnchor>
    <xdr:from>
      <xdr:col>0</xdr:col>
      <xdr:colOff>284955</xdr:colOff>
      <xdr:row>14</xdr:row>
      <xdr:rowOff>150620</xdr:rowOff>
    </xdr:from>
    <xdr:to>
      <xdr:col>7</xdr:col>
      <xdr:colOff>132556</xdr:colOff>
      <xdr:row>17</xdr:row>
      <xdr:rowOff>133501</xdr:rowOff>
    </xdr:to>
    <xdr:sp macro="" textlink="">
      <xdr:nvSpPr>
        <xdr:cNvPr id="8" name="Lorem ipsum dolor sit">
          <a:hlinkClick xmlns:r="http://schemas.openxmlformats.org/officeDocument/2006/relationships" r:id="rId3"/>
          <a:extLst>
            <a:ext uri="{FF2B5EF4-FFF2-40B4-BE49-F238E27FC236}">
              <a16:creationId xmlns:a16="http://schemas.microsoft.com/office/drawing/2014/main" id="{8E3C392E-3DB0-4FB2-B1C0-1364B9C94D5E}"/>
            </a:ext>
          </a:extLst>
        </xdr:cNvPr>
        <xdr:cNvSpPr txBox="1"/>
      </xdr:nvSpPr>
      <xdr:spPr>
        <a:xfrm>
          <a:off x="284955" y="2462020"/>
          <a:ext cx="4470401" cy="478181"/>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Balance Sheet - Assets</a:t>
          </a:r>
          <a:endParaRPr sz="3200">
            <a:solidFill>
              <a:schemeClr val="bg1"/>
            </a:solidFill>
            <a:latin typeface="Arial Narrow" panose="020B0606020202030204" pitchFamily="34" charset="0"/>
          </a:endParaRPr>
        </a:p>
      </xdr:txBody>
    </xdr:sp>
    <xdr:clientData/>
  </xdr:twoCellAnchor>
  <xdr:twoCellAnchor>
    <xdr:from>
      <xdr:col>0</xdr:col>
      <xdr:colOff>297655</xdr:colOff>
      <xdr:row>18</xdr:row>
      <xdr:rowOff>20643</xdr:rowOff>
    </xdr:from>
    <xdr:to>
      <xdr:col>7</xdr:col>
      <xdr:colOff>145256</xdr:colOff>
      <xdr:row>21</xdr:row>
      <xdr:rowOff>1738</xdr:rowOff>
    </xdr:to>
    <xdr:sp macro="" textlink="">
      <xdr:nvSpPr>
        <xdr:cNvPr id="9" name="Lorem ipsum dolor sit">
          <a:hlinkClick xmlns:r="http://schemas.openxmlformats.org/officeDocument/2006/relationships" r:id="rId4"/>
          <a:extLst>
            <a:ext uri="{FF2B5EF4-FFF2-40B4-BE49-F238E27FC236}">
              <a16:creationId xmlns:a16="http://schemas.microsoft.com/office/drawing/2014/main" id="{17E7BAD6-3113-43A2-AA83-69A4E23B8624}"/>
            </a:ext>
          </a:extLst>
        </xdr:cNvPr>
        <xdr:cNvSpPr txBox="1"/>
      </xdr:nvSpPr>
      <xdr:spPr>
        <a:xfrm>
          <a:off x="297655" y="2992443"/>
          <a:ext cx="4470401" cy="476395"/>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Balance Sheet - Liabilities</a:t>
          </a:r>
          <a:endParaRPr sz="3200">
            <a:solidFill>
              <a:schemeClr val="bg1"/>
            </a:solidFill>
            <a:latin typeface="Arial Narrow" panose="020B0606020202030204" pitchFamily="34" charset="0"/>
          </a:endParaRPr>
        </a:p>
      </xdr:txBody>
    </xdr:sp>
    <xdr:clientData/>
  </xdr:twoCellAnchor>
  <xdr:twoCellAnchor>
    <xdr:from>
      <xdr:col>0</xdr:col>
      <xdr:colOff>284955</xdr:colOff>
      <xdr:row>21</xdr:row>
      <xdr:rowOff>38105</xdr:rowOff>
    </xdr:from>
    <xdr:to>
      <xdr:col>7</xdr:col>
      <xdr:colOff>132556</xdr:colOff>
      <xdr:row>23</xdr:row>
      <xdr:rowOff>160686</xdr:rowOff>
    </xdr:to>
    <xdr:sp macro="" textlink="">
      <xdr:nvSpPr>
        <xdr:cNvPr id="10" name="Lorem ipsum dolor sit">
          <a:hlinkClick xmlns:r="http://schemas.openxmlformats.org/officeDocument/2006/relationships" r:id="rId5"/>
          <a:extLst>
            <a:ext uri="{FF2B5EF4-FFF2-40B4-BE49-F238E27FC236}">
              <a16:creationId xmlns:a16="http://schemas.microsoft.com/office/drawing/2014/main" id="{05974ED5-A4D6-4CB5-BF06-913B866A7FC4}"/>
            </a:ext>
          </a:extLst>
        </xdr:cNvPr>
        <xdr:cNvSpPr txBox="1"/>
      </xdr:nvSpPr>
      <xdr:spPr>
        <a:xfrm>
          <a:off x="284955" y="3505205"/>
          <a:ext cx="4470401" cy="452781"/>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Income Statement</a:t>
          </a:r>
          <a:endParaRPr sz="3200">
            <a:solidFill>
              <a:schemeClr val="bg1"/>
            </a:solidFill>
            <a:latin typeface="Arial Narrow" panose="020B0606020202030204" pitchFamily="34" charset="0"/>
          </a:endParaRPr>
        </a:p>
      </xdr:txBody>
    </xdr:sp>
    <xdr:clientData/>
  </xdr:twoCellAnchor>
  <xdr:twoCellAnchor>
    <xdr:from>
      <xdr:col>0</xdr:col>
      <xdr:colOff>284955</xdr:colOff>
      <xdr:row>24</xdr:row>
      <xdr:rowOff>17468</xdr:rowOff>
    </xdr:from>
    <xdr:to>
      <xdr:col>7</xdr:col>
      <xdr:colOff>132556</xdr:colOff>
      <xdr:row>27</xdr:row>
      <xdr:rowOff>350</xdr:rowOff>
    </xdr:to>
    <xdr:sp macro="" textlink="">
      <xdr:nvSpPr>
        <xdr:cNvPr id="11" name="Lorem ipsum dolor sit">
          <a:hlinkClick xmlns:r="http://schemas.openxmlformats.org/officeDocument/2006/relationships" r:id="rId6"/>
          <a:extLst>
            <a:ext uri="{FF2B5EF4-FFF2-40B4-BE49-F238E27FC236}">
              <a16:creationId xmlns:a16="http://schemas.microsoft.com/office/drawing/2014/main" id="{719A8036-83B8-4A69-9E78-4F3CDF8324AA}"/>
            </a:ext>
          </a:extLst>
        </xdr:cNvPr>
        <xdr:cNvSpPr txBox="1"/>
      </xdr:nvSpPr>
      <xdr:spPr>
        <a:xfrm>
          <a:off x="284955" y="3979868"/>
          <a:ext cx="4470401" cy="478182"/>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Cash Flow</a:t>
          </a:r>
          <a:endParaRPr sz="3200">
            <a:solidFill>
              <a:schemeClr val="bg1"/>
            </a:solidFill>
            <a:latin typeface="Arial Narrow" panose="020B0606020202030204" pitchFamily="34" charset="0"/>
          </a:endParaRPr>
        </a:p>
      </xdr:txBody>
    </xdr:sp>
    <xdr:clientData/>
  </xdr:twoCellAnchor>
  <xdr:twoCellAnchor>
    <xdr:from>
      <xdr:col>0</xdr:col>
      <xdr:colOff>284955</xdr:colOff>
      <xdr:row>27</xdr:row>
      <xdr:rowOff>25407</xdr:rowOff>
    </xdr:from>
    <xdr:to>
      <xdr:col>7</xdr:col>
      <xdr:colOff>132556</xdr:colOff>
      <xdr:row>29</xdr:row>
      <xdr:rowOff>160687</xdr:rowOff>
    </xdr:to>
    <xdr:sp macro="" textlink="">
      <xdr:nvSpPr>
        <xdr:cNvPr id="12" name="Lorem ipsum dolor sit">
          <a:hlinkClick xmlns:r="http://schemas.openxmlformats.org/officeDocument/2006/relationships" r:id="rId7"/>
          <a:extLst>
            <a:ext uri="{FF2B5EF4-FFF2-40B4-BE49-F238E27FC236}">
              <a16:creationId xmlns:a16="http://schemas.microsoft.com/office/drawing/2014/main" id="{368CD83B-62F3-47C9-AA77-D0854FA4F30B}"/>
            </a:ext>
          </a:extLst>
        </xdr:cNvPr>
        <xdr:cNvSpPr txBox="1"/>
      </xdr:nvSpPr>
      <xdr:spPr>
        <a:xfrm>
          <a:off x="284955" y="4483107"/>
          <a:ext cx="4470401" cy="465480"/>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R&amp;D &amp; Capex</a:t>
          </a:r>
          <a:endParaRPr sz="3200">
            <a:solidFill>
              <a:schemeClr val="bg1"/>
            </a:solidFill>
            <a:latin typeface="Arial Narrow" panose="020B0606020202030204" pitchFamily="34" charset="0"/>
          </a:endParaRPr>
        </a:p>
      </xdr:txBody>
    </xdr:sp>
    <xdr:clientData/>
  </xdr:twoCellAnchor>
  <xdr:twoCellAnchor>
    <xdr:from>
      <xdr:col>15</xdr:col>
      <xdr:colOff>590548</xdr:colOff>
      <xdr:row>4</xdr:row>
      <xdr:rowOff>102464</xdr:rowOff>
    </xdr:from>
    <xdr:to>
      <xdr:col>22</xdr:col>
      <xdr:colOff>40500</xdr:colOff>
      <xdr:row>10</xdr:row>
      <xdr:rowOff>104453</xdr:rowOff>
    </xdr:to>
    <xdr:pic>
      <xdr:nvPicPr>
        <xdr:cNvPr id="13" name="Picture 11">
          <a:extLst>
            <a:ext uri="{FF2B5EF4-FFF2-40B4-BE49-F238E27FC236}">
              <a16:creationId xmlns:a16="http://schemas.microsoft.com/office/drawing/2014/main" id="{7443D04D-F1EA-4CD2-9369-5AA55274063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496548" y="762864"/>
          <a:ext cx="4072752" cy="992589"/>
        </a:xfrm>
        <a:prstGeom prst="rect">
          <a:avLst/>
        </a:prstGeom>
      </xdr:spPr>
    </xdr:pic>
    <xdr:clientData/>
  </xdr:twoCellAnchor>
  <xdr:twoCellAnchor>
    <xdr:from>
      <xdr:col>15</xdr:col>
      <xdr:colOff>584198</xdr:colOff>
      <xdr:row>12</xdr:row>
      <xdr:rowOff>0</xdr:rowOff>
    </xdr:from>
    <xdr:to>
      <xdr:col>23</xdr:col>
      <xdr:colOff>241299</xdr:colOff>
      <xdr:row>14</xdr:row>
      <xdr:rowOff>116231</xdr:rowOff>
    </xdr:to>
    <xdr:sp macro="" textlink="">
      <xdr:nvSpPr>
        <xdr:cNvPr id="14" name="Lorem ipsum dolor sit">
          <a:hlinkClick xmlns:r="http://schemas.openxmlformats.org/officeDocument/2006/relationships" r:id="rId9"/>
          <a:extLst>
            <a:ext uri="{FF2B5EF4-FFF2-40B4-BE49-F238E27FC236}">
              <a16:creationId xmlns:a16="http://schemas.microsoft.com/office/drawing/2014/main" id="{622194D7-2387-4ADE-ABD0-3CF2B5CB042E}"/>
            </a:ext>
          </a:extLst>
        </xdr:cNvPr>
        <xdr:cNvSpPr txBox="1"/>
      </xdr:nvSpPr>
      <xdr:spPr>
        <a:xfrm>
          <a:off x="10490198" y="1981200"/>
          <a:ext cx="4940301" cy="446431"/>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Adjusted EBIT</a:t>
          </a:r>
          <a:r>
            <a:rPr lang="pt-BR" sz="3200" baseline="0">
              <a:solidFill>
                <a:schemeClr val="bg1"/>
              </a:solidFill>
              <a:latin typeface="Arial Narrow" panose="020B0606020202030204" pitchFamily="34" charset="0"/>
            </a:rPr>
            <a:t> Reconciliation</a:t>
          </a:r>
          <a:endParaRPr sz="3200">
            <a:solidFill>
              <a:schemeClr val="bg1"/>
            </a:solidFill>
            <a:latin typeface="Arial Narrow" panose="020B0606020202030204" pitchFamily="34" charset="0"/>
          </a:endParaRPr>
        </a:p>
      </xdr:txBody>
    </xdr:sp>
    <xdr:clientData/>
  </xdr:twoCellAnchor>
  <xdr:twoCellAnchor>
    <xdr:from>
      <xdr:col>7</xdr:col>
      <xdr:colOff>555425</xdr:colOff>
      <xdr:row>27</xdr:row>
      <xdr:rowOff>35718</xdr:rowOff>
    </xdr:from>
    <xdr:to>
      <xdr:col>15</xdr:col>
      <xdr:colOff>212527</xdr:colOff>
      <xdr:row>30</xdr:row>
      <xdr:rowOff>12249</xdr:rowOff>
    </xdr:to>
    <xdr:sp macro="" textlink="">
      <xdr:nvSpPr>
        <xdr:cNvPr id="15" name="Lorem ipsum dolor sit">
          <a:hlinkClick xmlns:r="http://schemas.openxmlformats.org/officeDocument/2006/relationships" r:id="rId10"/>
          <a:extLst>
            <a:ext uri="{FF2B5EF4-FFF2-40B4-BE49-F238E27FC236}">
              <a16:creationId xmlns:a16="http://schemas.microsoft.com/office/drawing/2014/main" id="{4FA5D6E5-CB51-4E95-B3CA-E104E95B9326}"/>
            </a:ext>
          </a:extLst>
        </xdr:cNvPr>
        <xdr:cNvSpPr txBox="1"/>
      </xdr:nvSpPr>
      <xdr:spPr>
        <a:xfrm>
          <a:off x="5178225" y="4493418"/>
          <a:ext cx="4940302" cy="471831"/>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Income Data By</a:t>
          </a:r>
          <a:r>
            <a:rPr lang="pt-BR" sz="3200" baseline="0">
              <a:solidFill>
                <a:schemeClr val="bg1"/>
              </a:solidFill>
              <a:latin typeface="Arial Narrow" panose="020B0606020202030204" pitchFamily="34" charset="0"/>
            </a:rPr>
            <a:t> Segment</a:t>
          </a:r>
          <a:endParaRPr sz="3200">
            <a:solidFill>
              <a:schemeClr val="bg1"/>
            </a:solidFill>
            <a:latin typeface="Arial Narrow" panose="020B0606020202030204" pitchFamily="34" charset="0"/>
          </a:endParaRPr>
        </a:p>
      </xdr:txBody>
    </xdr:sp>
    <xdr:clientData/>
  </xdr:twoCellAnchor>
  <xdr:twoCellAnchor>
    <xdr:from>
      <xdr:col>7</xdr:col>
      <xdr:colOff>552250</xdr:colOff>
      <xdr:row>30</xdr:row>
      <xdr:rowOff>64491</xdr:rowOff>
    </xdr:from>
    <xdr:to>
      <xdr:col>15</xdr:col>
      <xdr:colOff>209352</xdr:colOff>
      <xdr:row>33</xdr:row>
      <xdr:rowOff>48761</xdr:rowOff>
    </xdr:to>
    <xdr:sp macro="" textlink="">
      <xdr:nvSpPr>
        <xdr:cNvPr id="16" name="Lorem ipsum dolor sit">
          <a:hlinkClick xmlns:r="http://schemas.openxmlformats.org/officeDocument/2006/relationships" r:id="rId11"/>
          <a:extLst>
            <a:ext uri="{FF2B5EF4-FFF2-40B4-BE49-F238E27FC236}">
              <a16:creationId xmlns:a16="http://schemas.microsoft.com/office/drawing/2014/main" id="{EE2FD525-680D-4F4F-A3C7-0B61AEE4DEE9}"/>
            </a:ext>
          </a:extLst>
        </xdr:cNvPr>
        <xdr:cNvSpPr txBox="1"/>
      </xdr:nvSpPr>
      <xdr:spPr>
        <a:xfrm>
          <a:off x="5175050" y="5017491"/>
          <a:ext cx="4940302" cy="479570"/>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Financial Ratios</a:t>
          </a:r>
          <a:endParaRPr sz="3200">
            <a:solidFill>
              <a:schemeClr val="bg1"/>
            </a:solidFill>
            <a:latin typeface="Arial Narrow" panose="020B0606020202030204" pitchFamily="34" charset="0"/>
          </a:endParaRPr>
        </a:p>
      </xdr:txBody>
    </xdr:sp>
    <xdr:clientData/>
  </xdr:twoCellAnchor>
  <xdr:twoCellAnchor>
    <xdr:from>
      <xdr:col>15</xdr:col>
      <xdr:colOff>584198</xdr:colOff>
      <xdr:row>15</xdr:row>
      <xdr:rowOff>20637</xdr:rowOff>
    </xdr:from>
    <xdr:to>
      <xdr:col>24</xdr:col>
      <xdr:colOff>82550</xdr:colOff>
      <xdr:row>18</xdr:row>
      <xdr:rowOff>343</xdr:rowOff>
    </xdr:to>
    <xdr:sp macro="" textlink="">
      <xdr:nvSpPr>
        <xdr:cNvPr id="17" name="Lorem ipsum dolor sit">
          <a:hlinkClick xmlns:r="http://schemas.openxmlformats.org/officeDocument/2006/relationships" r:id="rId12"/>
          <a:extLst>
            <a:ext uri="{FF2B5EF4-FFF2-40B4-BE49-F238E27FC236}">
              <a16:creationId xmlns:a16="http://schemas.microsoft.com/office/drawing/2014/main" id="{A827CA1F-E65F-48B4-BAE8-E9DED60F0235}"/>
            </a:ext>
          </a:extLst>
        </xdr:cNvPr>
        <xdr:cNvSpPr txBox="1"/>
      </xdr:nvSpPr>
      <xdr:spPr>
        <a:xfrm>
          <a:off x="10490198" y="2497137"/>
          <a:ext cx="5441952" cy="475006"/>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Adjusted EBITDA</a:t>
          </a:r>
          <a:r>
            <a:rPr lang="pt-BR" sz="3200" baseline="0">
              <a:solidFill>
                <a:schemeClr val="bg1"/>
              </a:solidFill>
              <a:latin typeface="Arial Narrow" panose="020B0606020202030204" pitchFamily="34" charset="0"/>
            </a:rPr>
            <a:t> Reconciliation</a:t>
          </a:r>
          <a:endParaRPr sz="3200">
            <a:solidFill>
              <a:schemeClr val="bg1"/>
            </a:solidFill>
            <a:latin typeface="Arial Narrow" panose="020B0606020202030204" pitchFamily="34" charset="0"/>
          </a:endParaRPr>
        </a:p>
      </xdr:txBody>
    </xdr:sp>
    <xdr:clientData/>
  </xdr:twoCellAnchor>
  <xdr:twoCellAnchor>
    <xdr:from>
      <xdr:col>15</xdr:col>
      <xdr:colOff>584198</xdr:colOff>
      <xdr:row>18</xdr:row>
      <xdr:rowOff>15876</xdr:rowOff>
    </xdr:from>
    <xdr:to>
      <xdr:col>21</xdr:col>
      <xdr:colOff>425450</xdr:colOff>
      <xdr:row>21</xdr:row>
      <xdr:rowOff>20981</xdr:rowOff>
    </xdr:to>
    <xdr:sp macro="" textlink="">
      <xdr:nvSpPr>
        <xdr:cNvPr id="18" name="Lorem ipsum dolor sit">
          <a:hlinkClick xmlns:r="http://schemas.openxmlformats.org/officeDocument/2006/relationships" r:id="rId13"/>
          <a:extLst>
            <a:ext uri="{FF2B5EF4-FFF2-40B4-BE49-F238E27FC236}">
              <a16:creationId xmlns:a16="http://schemas.microsoft.com/office/drawing/2014/main" id="{5EDE654F-3845-4E3E-ABA2-61F9AD9A1371}"/>
            </a:ext>
          </a:extLst>
        </xdr:cNvPr>
        <xdr:cNvSpPr txBox="1"/>
      </xdr:nvSpPr>
      <xdr:spPr>
        <a:xfrm>
          <a:off x="10490198" y="2987676"/>
          <a:ext cx="3803652" cy="500405"/>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Adjusted Net Income</a:t>
          </a:r>
          <a:endParaRPr sz="3200">
            <a:solidFill>
              <a:schemeClr val="bg1"/>
            </a:solidFill>
            <a:latin typeface="Arial Narrow" panose="020B0606020202030204" pitchFamily="34" charset="0"/>
          </a:endParaRPr>
        </a:p>
      </xdr:txBody>
    </xdr:sp>
    <xdr:clientData/>
  </xdr:twoCellAnchor>
  <xdr:twoCellAnchor>
    <xdr:from>
      <xdr:col>7</xdr:col>
      <xdr:colOff>566736</xdr:colOff>
      <xdr:row>4</xdr:row>
      <xdr:rowOff>42379</xdr:rowOff>
    </xdr:from>
    <xdr:to>
      <xdr:col>14</xdr:col>
      <xdr:colOff>16686</xdr:colOff>
      <xdr:row>10</xdr:row>
      <xdr:rowOff>145984</xdr:rowOff>
    </xdr:to>
    <xdr:pic>
      <xdr:nvPicPr>
        <xdr:cNvPr id="19" name="Picture 17">
          <a:extLst>
            <a:ext uri="{FF2B5EF4-FFF2-40B4-BE49-F238E27FC236}">
              <a16:creationId xmlns:a16="http://schemas.microsoft.com/office/drawing/2014/main" id="{195CC510-ED0A-490F-8D59-C11A7921ECD9}"/>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189536" y="702779"/>
          <a:ext cx="4072750" cy="1094205"/>
        </a:xfrm>
        <a:prstGeom prst="rect">
          <a:avLst/>
        </a:prstGeom>
      </xdr:spPr>
    </xdr:pic>
    <xdr:clientData/>
  </xdr:twoCellAnchor>
  <xdr:twoCellAnchor>
    <xdr:from>
      <xdr:col>0</xdr:col>
      <xdr:colOff>299043</xdr:colOff>
      <xdr:row>11</xdr:row>
      <xdr:rowOff>152400</xdr:rowOff>
    </xdr:from>
    <xdr:to>
      <xdr:col>7</xdr:col>
      <xdr:colOff>165693</xdr:colOff>
      <xdr:row>14</xdr:row>
      <xdr:rowOff>125756</xdr:rowOff>
    </xdr:to>
    <xdr:sp macro="" textlink="">
      <xdr:nvSpPr>
        <xdr:cNvPr id="20" name="Lorem ipsum dolor sit">
          <a:hlinkClick xmlns:r="http://schemas.openxmlformats.org/officeDocument/2006/relationships" r:id="rId15"/>
          <a:extLst>
            <a:ext uri="{FF2B5EF4-FFF2-40B4-BE49-F238E27FC236}">
              <a16:creationId xmlns:a16="http://schemas.microsoft.com/office/drawing/2014/main" id="{DB45E2A0-B6DE-4044-956B-85217518D9BB}"/>
            </a:ext>
          </a:extLst>
        </xdr:cNvPr>
        <xdr:cNvSpPr txBox="1"/>
      </xdr:nvSpPr>
      <xdr:spPr>
        <a:xfrm>
          <a:off x="299043" y="1968500"/>
          <a:ext cx="4489450" cy="468656"/>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Main</a:t>
          </a:r>
          <a:r>
            <a:rPr lang="pt-BR" sz="3200" baseline="0">
              <a:solidFill>
                <a:schemeClr val="bg1"/>
              </a:solidFill>
              <a:latin typeface="Arial Narrow" panose="020B0606020202030204" pitchFamily="34" charset="0"/>
            </a:rPr>
            <a:t> </a:t>
          </a:r>
          <a:r>
            <a:rPr lang="pt-BR" sz="3200">
              <a:solidFill>
                <a:schemeClr val="bg1"/>
              </a:solidFill>
              <a:latin typeface="Arial Narrow" panose="020B0606020202030204" pitchFamily="34" charset="0"/>
            </a:rPr>
            <a:t>Financial</a:t>
          </a:r>
          <a:r>
            <a:rPr lang="pt-BR" sz="3200" baseline="0">
              <a:solidFill>
                <a:schemeClr val="bg1"/>
              </a:solidFill>
              <a:latin typeface="Arial Narrow" panose="020B0606020202030204" pitchFamily="34" charset="0"/>
            </a:rPr>
            <a:t> Indicators</a:t>
          </a:r>
          <a:endParaRPr sz="3200">
            <a:solidFill>
              <a:schemeClr val="bg1"/>
            </a:solidFill>
            <a:latin typeface="Arial Narrow" panose="020B0606020202030204" pitchFamily="34" charset="0"/>
          </a:endParaRPr>
        </a:p>
      </xdr:txBody>
    </xdr:sp>
    <xdr:clientData/>
  </xdr:twoCellAnchor>
  <xdr:twoCellAnchor>
    <xdr:from>
      <xdr:col>7</xdr:col>
      <xdr:colOff>555028</xdr:colOff>
      <xdr:row>24</xdr:row>
      <xdr:rowOff>11501</xdr:rowOff>
    </xdr:from>
    <xdr:to>
      <xdr:col>14</xdr:col>
      <xdr:colOff>437554</xdr:colOff>
      <xdr:row>26</xdr:row>
      <xdr:rowOff>106897</xdr:rowOff>
    </xdr:to>
    <xdr:sp macro="" textlink="">
      <xdr:nvSpPr>
        <xdr:cNvPr id="21" name="Lorem ipsum dolor sit">
          <a:hlinkClick xmlns:r="http://schemas.openxmlformats.org/officeDocument/2006/relationships" r:id="rId16"/>
          <a:extLst>
            <a:ext uri="{FF2B5EF4-FFF2-40B4-BE49-F238E27FC236}">
              <a16:creationId xmlns:a16="http://schemas.microsoft.com/office/drawing/2014/main" id="{72AE793E-3C32-4563-A6F7-5A943A0A44AF}"/>
            </a:ext>
          </a:extLst>
        </xdr:cNvPr>
        <xdr:cNvSpPr txBox="1"/>
      </xdr:nvSpPr>
      <xdr:spPr>
        <a:xfrm>
          <a:off x="5177828" y="3973901"/>
          <a:ext cx="4505326" cy="425596"/>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Revenues by Segment</a:t>
          </a:r>
          <a:endParaRPr sz="3200">
            <a:solidFill>
              <a:schemeClr val="bg1"/>
            </a:solidFill>
            <a:latin typeface="Arial Narrow" panose="020B0606020202030204" pitchFamily="34" charset="0"/>
          </a:endParaRPr>
        </a:p>
      </xdr:txBody>
    </xdr:sp>
    <xdr:clientData/>
  </xdr:twoCellAnchor>
  <xdr:twoCellAnchor>
    <xdr:from>
      <xdr:col>7</xdr:col>
      <xdr:colOff>540152</xdr:colOff>
      <xdr:row>21</xdr:row>
      <xdr:rowOff>35314</xdr:rowOff>
    </xdr:from>
    <xdr:to>
      <xdr:col>16</xdr:col>
      <xdr:colOff>86129</xdr:colOff>
      <xdr:row>24</xdr:row>
      <xdr:rowOff>40419</xdr:rowOff>
    </xdr:to>
    <xdr:sp macro="" textlink="">
      <xdr:nvSpPr>
        <xdr:cNvPr id="22" name="Lorem ipsum dolor sit">
          <a:hlinkClick xmlns:r="http://schemas.openxmlformats.org/officeDocument/2006/relationships" r:id="rId17"/>
          <a:extLst>
            <a:ext uri="{FF2B5EF4-FFF2-40B4-BE49-F238E27FC236}">
              <a16:creationId xmlns:a16="http://schemas.microsoft.com/office/drawing/2014/main" id="{B304E75D-E3EE-444B-B387-17F46CC0E3B7}"/>
            </a:ext>
          </a:extLst>
        </xdr:cNvPr>
        <xdr:cNvSpPr txBox="1"/>
      </xdr:nvSpPr>
      <xdr:spPr>
        <a:xfrm>
          <a:off x="5162952" y="3502414"/>
          <a:ext cx="5489577" cy="500405"/>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Backlog &amp; Deliveries</a:t>
          </a:r>
          <a:endParaRPr sz="3200">
            <a:solidFill>
              <a:schemeClr val="bg1"/>
            </a:solidFill>
            <a:latin typeface="Arial Narrow" panose="020B0606020202030204" pitchFamily="34" charset="0"/>
          </a:endParaRPr>
        </a:p>
      </xdr:txBody>
    </xdr:sp>
    <xdr:clientData/>
  </xdr:twoCellAnchor>
  <xdr:twoCellAnchor>
    <xdr:from>
      <xdr:col>15</xdr:col>
      <xdr:colOff>582611</xdr:colOff>
      <xdr:row>21</xdr:row>
      <xdr:rowOff>39895</xdr:rowOff>
    </xdr:from>
    <xdr:to>
      <xdr:col>21</xdr:col>
      <xdr:colOff>399058</xdr:colOff>
      <xdr:row>24</xdr:row>
      <xdr:rowOff>57701</xdr:rowOff>
    </xdr:to>
    <xdr:sp macro="" textlink="">
      <xdr:nvSpPr>
        <xdr:cNvPr id="23" name="Lorem ipsum dolor sit">
          <a:hlinkClick xmlns:r="http://schemas.openxmlformats.org/officeDocument/2006/relationships" r:id="rId18"/>
          <a:extLst>
            <a:ext uri="{FF2B5EF4-FFF2-40B4-BE49-F238E27FC236}">
              <a16:creationId xmlns:a16="http://schemas.microsoft.com/office/drawing/2014/main" id="{FBD817C3-8ECE-40AC-B830-FCE4C61F6819}"/>
            </a:ext>
          </a:extLst>
        </xdr:cNvPr>
        <xdr:cNvSpPr txBox="1"/>
      </xdr:nvSpPr>
      <xdr:spPr>
        <a:xfrm>
          <a:off x="10488611" y="3506995"/>
          <a:ext cx="3778847" cy="513106"/>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Outlook</a:t>
          </a:r>
          <a:endParaRPr sz="3200">
            <a:solidFill>
              <a:schemeClr val="bg1"/>
            </a:solidFill>
            <a:latin typeface="Arial Narrow" panose="020B0606020202030204" pitchFamily="34" charset="0"/>
          </a:endParaRPr>
        </a:p>
      </xdr:txBody>
    </xdr:sp>
    <xdr:clientData/>
  </xdr:twoCellAnchor>
  <xdr:twoCellAnchor>
    <xdr:from>
      <xdr:col>15</xdr:col>
      <xdr:colOff>578445</xdr:colOff>
      <xdr:row>24</xdr:row>
      <xdr:rowOff>26987</xdr:rowOff>
    </xdr:from>
    <xdr:to>
      <xdr:col>21</xdr:col>
      <xdr:colOff>445691</xdr:colOff>
      <xdr:row>27</xdr:row>
      <xdr:rowOff>18005</xdr:rowOff>
    </xdr:to>
    <xdr:sp macro="" textlink="">
      <xdr:nvSpPr>
        <xdr:cNvPr id="24" name="Lorem ipsum dolor sit">
          <a:hlinkClick xmlns:r="http://schemas.openxmlformats.org/officeDocument/2006/relationships" r:id="rId19"/>
          <a:extLst>
            <a:ext uri="{FF2B5EF4-FFF2-40B4-BE49-F238E27FC236}">
              <a16:creationId xmlns:a16="http://schemas.microsoft.com/office/drawing/2014/main" id="{E12AD5F4-AC4E-424F-964F-F12E18814767}"/>
            </a:ext>
          </a:extLst>
        </xdr:cNvPr>
        <xdr:cNvSpPr txBox="1"/>
      </xdr:nvSpPr>
      <xdr:spPr>
        <a:xfrm>
          <a:off x="10484445" y="3989387"/>
          <a:ext cx="3829646" cy="486318"/>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ESG</a:t>
          </a:r>
          <a:endParaRPr sz="3200">
            <a:solidFill>
              <a:schemeClr val="bg1"/>
            </a:solidFill>
            <a:latin typeface="Arial Narrow" panose="020B0606020202030204" pitchFamily="34" charset="0"/>
          </a:endParaRPr>
        </a:p>
      </xdr:txBody>
    </xdr:sp>
    <xdr:clientData/>
  </xdr:twoCellAnchor>
  <xdr:oneCellAnchor>
    <xdr:from>
      <xdr:col>0</xdr:col>
      <xdr:colOff>155377</xdr:colOff>
      <xdr:row>34</xdr:row>
      <xdr:rowOff>125449</xdr:rowOff>
    </xdr:from>
    <xdr:ext cx="14345210" cy="1065676"/>
    <xdr:sp macro="" textlink="">
      <xdr:nvSpPr>
        <xdr:cNvPr id="25" name="TextBox 23">
          <a:extLst>
            <a:ext uri="{FF2B5EF4-FFF2-40B4-BE49-F238E27FC236}">
              <a16:creationId xmlns:a16="http://schemas.microsoft.com/office/drawing/2014/main" id="{70924F54-F59E-4FD6-98EA-30296E2D5093}"/>
            </a:ext>
          </a:extLst>
        </xdr:cNvPr>
        <xdr:cNvSpPr txBox="1"/>
      </xdr:nvSpPr>
      <xdr:spPr>
        <a:xfrm>
          <a:off x="155377" y="5738849"/>
          <a:ext cx="14345210" cy="10656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pt-BR" sz="1100">
              <a:solidFill>
                <a:schemeClr val="bg1"/>
              </a:solidFill>
              <a:latin typeface="Arial" panose="020B0604020202020204" pitchFamily="34" charset="0"/>
              <a:cs typeface="Arial" panose="020B0604020202020204" pitchFamily="34" charset="0"/>
            </a:rPr>
            <a:t>This document may contain projections, statements and estimates regarding circumstances or events yet to take place. Those projections and estimates are based largely on current expectations, forecasts of future events and financial trends that affect Embraer’s businesses. Those estimates are subject to risks, uncertainties and suppositions that include, among others: general economic, political and trade conditions in Brazil and in those markets where Embraer does business; expectations of industry trends; the Company’s investment plans; its capacity to develop and deliver products on the dates previously agreed upon, and existing and future governmental regulations. The words “believe”, “may”, “is able”, “will be able”, “intend”, “continue”, “anticipate”, “expect” and other similar terms are intended to identify potentialities. Embraer does not undertake any obligation to publish updates nor to revise any estimates due to new information, future events or any other facts. In view of the inherent risks and uncertainties, such estimates, events and circumstances may not take place. The actual results may therefore differ substantially from those previously published as Embraer expectations.</a:t>
          </a:r>
        </a:p>
      </xdr:txBody>
    </xdr:sp>
    <xdr:clientData/>
  </xdr:oneCellAnchor>
  <xdr:twoCellAnchor>
    <xdr:from>
      <xdr:col>0</xdr:col>
      <xdr:colOff>285947</xdr:colOff>
      <xdr:row>30</xdr:row>
      <xdr:rowOff>69847</xdr:rowOff>
    </xdr:from>
    <xdr:to>
      <xdr:col>7</xdr:col>
      <xdr:colOff>162122</xdr:colOff>
      <xdr:row>33</xdr:row>
      <xdr:rowOff>57292</xdr:rowOff>
    </xdr:to>
    <xdr:sp macro="" textlink="">
      <xdr:nvSpPr>
        <xdr:cNvPr id="26" name="Lorem ipsum dolor sit">
          <a:hlinkClick xmlns:r="http://schemas.openxmlformats.org/officeDocument/2006/relationships" r:id="rId20"/>
          <a:extLst>
            <a:ext uri="{FF2B5EF4-FFF2-40B4-BE49-F238E27FC236}">
              <a16:creationId xmlns:a16="http://schemas.microsoft.com/office/drawing/2014/main" id="{7B22C2E0-375A-4F8F-9F32-DA704A318A80}"/>
            </a:ext>
          </a:extLst>
        </xdr:cNvPr>
        <xdr:cNvSpPr txBox="1"/>
      </xdr:nvSpPr>
      <xdr:spPr>
        <a:xfrm>
          <a:off x="285947" y="5022847"/>
          <a:ext cx="4498975" cy="482745"/>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Working</a:t>
          </a:r>
          <a:r>
            <a:rPr lang="pt-BR" sz="3200" baseline="0">
              <a:solidFill>
                <a:schemeClr val="bg1"/>
              </a:solidFill>
              <a:latin typeface="Arial Narrow" panose="020B0606020202030204" pitchFamily="34" charset="0"/>
            </a:rPr>
            <a:t> Capital</a:t>
          </a:r>
          <a:endParaRPr sz="3200">
            <a:solidFill>
              <a:schemeClr val="bg1"/>
            </a:solidFill>
            <a:latin typeface="Arial Narrow" panose="020B0606020202030204" pitchFamily="34" charset="0"/>
          </a:endParaRPr>
        </a:p>
      </xdr:txBody>
    </xdr:sp>
    <xdr:clientData/>
  </xdr:twoCellAnchor>
  <xdr:twoCellAnchor>
    <xdr:from>
      <xdr:col>7</xdr:col>
      <xdr:colOff>552849</xdr:colOff>
      <xdr:row>11</xdr:row>
      <xdr:rowOff>161519</xdr:rowOff>
    </xdr:from>
    <xdr:to>
      <xdr:col>14</xdr:col>
      <xdr:colOff>419500</xdr:colOff>
      <xdr:row>14</xdr:row>
      <xdr:rowOff>126739</xdr:rowOff>
    </xdr:to>
    <xdr:sp macro="" textlink="">
      <xdr:nvSpPr>
        <xdr:cNvPr id="27" name="Lorem ipsum dolor sit">
          <a:hlinkClick xmlns:r="http://schemas.openxmlformats.org/officeDocument/2006/relationships" r:id="rId21"/>
          <a:extLst>
            <a:ext uri="{FF2B5EF4-FFF2-40B4-BE49-F238E27FC236}">
              <a16:creationId xmlns:a16="http://schemas.microsoft.com/office/drawing/2014/main" id="{1DE6B702-12D6-4532-A20E-95EAA879182B}"/>
            </a:ext>
          </a:extLst>
        </xdr:cNvPr>
        <xdr:cNvSpPr txBox="1"/>
      </xdr:nvSpPr>
      <xdr:spPr>
        <a:xfrm>
          <a:off x="5175649" y="1977619"/>
          <a:ext cx="4489451" cy="460520"/>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Ebitda</a:t>
          </a:r>
          <a:r>
            <a:rPr lang="pt-BR" sz="3200" baseline="0">
              <a:solidFill>
                <a:schemeClr val="bg1"/>
              </a:solidFill>
              <a:latin typeface="Arial Narrow" panose="020B0606020202030204" pitchFamily="34" charset="0"/>
            </a:rPr>
            <a:t> to Free Cash Flow</a:t>
          </a:r>
          <a:endParaRPr sz="3200">
            <a:solidFill>
              <a:schemeClr val="bg1"/>
            </a:solidFill>
            <a:latin typeface="Arial Narrow" panose="020B0606020202030204" pitchFamily="34" charset="0"/>
          </a:endParaRPr>
        </a:p>
      </xdr:txBody>
    </xdr:sp>
    <xdr:clientData/>
  </xdr:twoCellAnchor>
  <xdr:twoCellAnchor>
    <xdr:from>
      <xdr:col>7</xdr:col>
      <xdr:colOff>541141</xdr:colOff>
      <xdr:row>14</xdr:row>
      <xdr:rowOff>154375</xdr:rowOff>
    </xdr:from>
    <xdr:to>
      <xdr:col>14</xdr:col>
      <xdr:colOff>388742</xdr:colOff>
      <xdr:row>17</xdr:row>
      <xdr:rowOff>160870</xdr:rowOff>
    </xdr:to>
    <xdr:sp macro="" textlink="">
      <xdr:nvSpPr>
        <xdr:cNvPr id="28" name="Lorem ipsum dolor sit">
          <a:hlinkClick xmlns:r="http://schemas.openxmlformats.org/officeDocument/2006/relationships" r:id="rId22"/>
          <a:extLst>
            <a:ext uri="{FF2B5EF4-FFF2-40B4-BE49-F238E27FC236}">
              <a16:creationId xmlns:a16="http://schemas.microsoft.com/office/drawing/2014/main" id="{36F1742F-EAA2-4921-ABEF-E3CFA3BEBD32}"/>
            </a:ext>
          </a:extLst>
        </xdr:cNvPr>
        <xdr:cNvSpPr txBox="1"/>
      </xdr:nvSpPr>
      <xdr:spPr>
        <a:xfrm>
          <a:off x="5163941" y="2465775"/>
          <a:ext cx="4470401" cy="501795"/>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Cash Position</a:t>
          </a:r>
          <a:r>
            <a:rPr lang="pt-BR" sz="3200" baseline="0">
              <a:solidFill>
                <a:schemeClr val="bg1"/>
              </a:solidFill>
              <a:latin typeface="Arial Narrow" panose="020B0606020202030204" pitchFamily="34" charset="0"/>
            </a:rPr>
            <a:t> Variance </a:t>
          </a:r>
          <a:endParaRPr sz="3200">
            <a:solidFill>
              <a:schemeClr val="bg1"/>
            </a:solidFill>
            <a:latin typeface="Arial Narrow" panose="020B0606020202030204" pitchFamily="34" charset="0"/>
          </a:endParaRPr>
        </a:p>
      </xdr:txBody>
    </xdr:sp>
    <xdr:clientData/>
  </xdr:twoCellAnchor>
  <xdr:twoCellAnchor>
    <xdr:from>
      <xdr:col>7</xdr:col>
      <xdr:colOff>551664</xdr:colOff>
      <xdr:row>18</xdr:row>
      <xdr:rowOff>16857</xdr:rowOff>
    </xdr:from>
    <xdr:to>
      <xdr:col>14</xdr:col>
      <xdr:colOff>418315</xdr:colOff>
      <xdr:row>21</xdr:row>
      <xdr:rowOff>20177</xdr:rowOff>
    </xdr:to>
    <xdr:sp macro="" textlink="">
      <xdr:nvSpPr>
        <xdr:cNvPr id="29" name="Lorem ipsum dolor sit">
          <a:hlinkClick xmlns:r="http://schemas.openxmlformats.org/officeDocument/2006/relationships" r:id="rId23"/>
          <a:extLst>
            <a:ext uri="{FF2B5EF4-FFF2-40B4-BE49-F238E27FC236}">
              <a16:creationId xmlns:a16="http://schemas.microsoft.com/office/drawing/2014/main" id="{E4A63106-7A83-4CFE-8F7C-DEAD7FBDB04D}"/>
            </a:ext>
          </a:extLst>
        </xdr:cNvPr>
        <xdr:cNvSpPr txBox="1"/>
      </xdr:nvSpPr>
      <xdr:spPr>
        <a:xfrm>
          <a:off x="5174464" y="2988657"/>
          <a:ext cx="4489451" cy="498620"/>
        </a:xfrm>
        <a:prstGeom prst="rect">
          <a:avLst/>
        </a:prstGeom>
        <a:ln w="12700">
          <a:miter lim="400000"/>
        </a:ln>
        <a:extLst>
          <a:ext uri="{C572A759-6A51-4108-AA02-DFA0A04FC94B}">
            <ma14:wrappingTextBoxFlag xmlns:r="http://schemas.openxmlformats.org/officeDocument/2006/relationships" xmlns:p="http://schemas.openxmlformats.org/presentationml/2006/main" xmlns="" xmlns:m="http://schemas.openxmlformats.org/officeDocument/2006/math" xmlns:a14="http://schemas.microsoft.com/office/drawing/2010/main" xmlns:ma14="http://schemas.microsoft.com/office/mac/drawingml/2011/main" xmlns:lc="http://schemas.openxmlformats.org/drawingml/2006/lockedCanvas" val="1"/>
          </a:ext>
        </a:extLst>
      </xdr:spPr>
      <xdr:txBody>
        <a:bodyPr wrap="square" lIns="19050" tIns="19050" rIns="19050" bIns="19050">
          <a:noAutofit/>
        </a:bodyPr>
        <a:lstStyle>
          <a:defPPr marL="0" marR="0" indent="0" algn="l" defTabSz="342900" rtl="0" fontAlgn="auto" latinLnBrk="1" hangingPunct="0">
            <a:lnSpc>
              <a:spcPct val="100000"/>
            </a:lnSpc>
            <a:spcBef>
              <a:spcPts val="0"/>
            </a:spcBef>
            <a:spcAft>
              <a:spcPts val="0"/>
            </a:spcAft>
            <a:buClrTx/>
            <a:buSzTx/>
            <a:buFontTx/>
            <a:buNone/>
            <a:tabLst/>
            <a:defRPr kumimoji="0" sz="675" b="0" i="0" u="none" strike="noStrike" cap="none" spc="0" normalizeH="0" baseline="0">
              <a:ln>
                <a:noFill/>
              </a:ln>
              <a:solidFill>
                <a:srgbClr val="000000"/>
              </a:solidFill>
              <a:effectLst/>
              <a:uFillTx/>
            </a:defRPr>
          </a:defPPr>
          <a:lvl1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1pPr>
          <a:lvl2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2pPr>
          <a:lvl3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3pPr>
          <a:lvl4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4pPr>
          <a:lvl5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5pPr>
          <a:lvl6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6pPr>
          <a:lvl7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7pPr>
          <a:lvl8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8pPr>
          <a:lvl9pPr marL="0" marR="0" indent="0" algn="l" defTabSz="914377" rtl="0" fontAlgn="auto" latinLnBrk="0" hangingPunct="0">
            <a:lnSpc>
              <a:spcPct val="90000"/>
            </a:lnSpc>
            <a:spcBef>
              <a:spcPts val="1688"/>
            </a:spcBef>
            <a:spcAft>
              <a:spcPts val="0"/>
            </a:spcAft>
            <a:buClrTx/>
            <a:buSzTx/>
            <a:buFontTx/>
            <a:buNone/>
            <a:tabLst/>
            <a:defRPr kumimoji="0" sz="1800" b="0" i="0" u="none" strike="noStrike" cap="none" spc="0" normalizeH="0" baseline="0">
              <a:ln>
                <a:noFill/>
              </a:ln>
              <a:solidFill>
                <a:srgbClr val="000000"/>
              </a:solidFill>
              <a:effectLst/>
              <a:uFillTx/>
              <a:latin typeface="+mn-lt"/>
              <a:ea typeface="+mn-ea"/>
              <a:cs typeface="+mn-cs"/>
              <a:sym typeface="Helvetica Neue"/>
            </a:defRPr>
          </a:lvl9pPr>
        </a:lstStyle>
        <a:p>
          <a:r>
            <a:rPr lang="pt-BR" sz="3200">
              <a:solidFill>
                <a:schemeClr val="bg1"/>
              </a:solidFill>
              <a:latin typeface="Arial Narrow" panose="020B0606020202030204" pitchFamily="34" charset="0"/>
            </a:rPr>
            <a:t>Net</a:t>
          </a:r>
          <a:r>
            <a:rPr lang="pt-BR" sz="3200" baseline="0">
              <a:solidFill>
                <a:schemeClr val="bg1"/>
              </a:solidFill>
              <a:latin typeface="Arial Narrow" panose="020B0606020202030204" pitchFamily="34" charset="0"/>
            </a:rPr>
            <a:t> </a:t>
          </a:r>
          <a:r>
            <a:rPr lang="pt-BR" sz="3200">
              <a:solidFill>
                <a:schemeClr val="bg1"/>
              </a:solidFill>
              <a:latin typeface="Arial Narrow" panose="020B0606020202030204" pitchFamily="34" charset="0"/>
            </a:rPr>
            <a:t>Cash Position</a:t>
          </a:r>
          <a:r>
            <a:rPr lang="pt-BR" sz="3200" baseline="0">
              <a:solidFill>
                <a:schemeClr val="bg1"/>
              </a:solidFill>
              <a:latin typeface="Arial Narrow" panose="020B0606020202030204" pitchFamily="34" charset="0"/>
            </a:rPr>
            <a:t> </a:t>
          </a:r>
          <a:endParaRPr sz="3200">
            <a:solidFill>
              <a:schemeClr val="bg1"/>
            </a:solidFill>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273364</xdr:colOff>
      <xdr:row>22</xdr:row>
      <xdr:rowOff>101766</xdr:rowOff>
    </xdr:to>
    <xdr:pic>
      <xdr:nvPicPr>
        <xdr:cNvPr id="2" name="Imagem 1">
          <a:extLst>
            <a:ext uri="{FF2B5EF4-FFF2-40B4-BE49-F238E27FC236}">
              <a16:creationId xmlns:a16="http://schemas.microsoft.com/office/drawing/2014/main" id="{F0092D71-D35E-42F7-8B0D-CD758BE34191}"/>
            </a:ext>
          </a:extLst>
        </xdr:cNvPr>
        <xdr:cNvPicPr>
          <a:picLocks noChangeAspect="1"/>
        </xdr:cNvPicPr>
      </xdr:nvPicPr>
      <xdr:blipFill>
        <a:blip xmlns:r="http://schemas.openxmlformats.org/officeDocument/2006/relationships" r:embed="rId1"/>
        <a:stretch>
          <a:fillRect/>
        </a:stretch>
      </xdr:blipFill>
      <xdr:spPr>
        <a:xfrm>
          <a:off x="660400" y="495300"/>
          <a:ext cx="6159814" cy="323866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67"/>
  <sheetViews>
    <sheetView tabSelected="1" showRuler="0" zoomScaleNormal="100" workbookViewId="0">
      <selection sqref="A1:AO67"/>
    </sheetView>
  </sheetViews>
  <sheetFormatPr defaultColWidth="13.36328125" defaultRowHeight="12.5" x14ac:dyDescent="0.25"/>
  <cols>
    <col min="1" max="35" width="9.36328125" customWidth="1"/>
  </cols>
  <sheetData>
    <row r="1" spans="1:41" ht="13.4" customHeight="1" x14ac:dyDescent="0.25">
      <c r="A1" s="147"/>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row>
    <row r="2" spans="1:41" ht="13.4" customHeight="1" x14ac:dyDescent="0.25">
      <c r="A2" s="147"/>
      <c r="B2" s="147"/>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row>
    <row r="3" spans="1:41" ht="13.4" customHeight="1" x14ac:dyDescent="0.25">
      <c r="A3" s="147"/>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row>
    <row r="4" spans="1:41" ht="13.4" customHeight="1" x14ac:dyDescent="0.25">
      <c r="A4" s="147"/>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row>
    <row r="5" spans="1:41" ht="13.4" customHeight="1" x14ac:dyDescent="0.25">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row>
    <row r="6" spans="1:41" ht="13.4" customHeight="1" x14ac:dyDescent="0.25">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row>
    <row r="7" spans="1:41" ht="13.4" customHeight="1" x14ac:dyDescent="0.25">
      <c r="A7" s="147"/>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row>
    <row r="8" spans="1:41" ht="13.4" customHeight="1" x14ac:dyDescent="0.25">
      <c r="A8" s="147"/>
      <c r="B8" s="147"/>
      <c r="C8" s="147"/>
      <c r="D8" s="147"/>
      <c r="E8" s="147"/>
      <c r="F8" s="147"/>
      <c r="G8" s="147"/>
      <c r="H8" s="147"/>
      <c r="I8" s="147"/>
      <c r="J8" s="147"/>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row>
    <row r="9" spans="1:41" ht="13.4" customHeight="1" x14ac:dyDescent="0.25">
      <c r="A9" s="147"/>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row>
    <row r="10" spans="1:41" ht="13.4" customHeight="1" x14ac:dyDescent="0.25">
      <c r="A10" s="147"/>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row>
    <row r="11" spans="1:41" ht="13.4" customHeight="1" x14ac:dyDescent="0.25">
      <c r="A11" s="147"/>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row>
    <row r="12" spans="1:41" ht="13.4" customHeight="1" x14ac:dyDescent="0.25">
      <c r="A12" s="147"/>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c r="AG12" s="147"/>
      <c r="AH12" s="147"/>
      <c r="AI12" s="147"/>
      <c r="AJ12" s="147"/>
      <c r="AK12" s="147"/>
      <c r="AL12" s="147"/>
      <c r="AM12" s="147"/>
      <c r="AN12" s="147"/>
      <c r="AO12" s="147"/>
    </row>
    <row r="13" spans="1:41" ht="13.4" customHeight="1" x14ac:dyDescent="0.25">
      <c r="A13" s="147"/>
      <c r="B13" s="147"/>
      <c r="C13" s="147"/>
      <c r="D13" s="147"/>
      <c r="E13" s="147"/>
      <c r="F13" s="147"/>
      <c r="G13" s="147"/>
      <c r="H13" s="147"/>
      <c r="I13" s="147"/>
      <c r="J13" s="147"/>
      <c r="K13" s="147"/>
      <c r="L13" s="147"/>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row>
    <row r="14" spans="1:41" ht="13.4" customHeight="1" x14ac:dyDescent="0.25">
      <c r="A14" s="147"/>
      <c r="B14" s="147"/>
      <c r="C14" s="147"/>
      <c r="D14" s="147"/>
      <c r="E14" s="147"/>
      <c r="F14" s="147"/>
      <c r="G14" s="147"/>
      <c r="H14" s="147"/>
      <c r="I14" s="147"/>
      <c r="J14" s="147"/>
      <c r="K14" s="147"/>
      <c r="L14" s="147"/>
      <c r="M14" s="147"/>
      <c r="N14" s="147"/>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row>
    <row r="15" spans="1:41" ht="13.4" customHeight="1" x14ac:dyDescent="0.25">
      <c r="A15" s="147"/>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row>
    <row r="16" spans="1:41" ht="13.4" customHeight="1" x14ac:dyDescent="0.25">
      <c r="A16" s="147"/>
      <c r="B16" s="147"/>
      <c r="C16" s="147"/>
      <c r="D16" s="147"/>
      <c r="E16" s="147"/>
      <c r="F16" s="147"/>
      <c r="G16" s="147"/>
      <c r="H16" s="147"/>
      <c r="I16" s="147"/>
      <c r="J16" s="147"/>
      <c r="K16" s="147"/>
      <c r="L16" s="147"/>
      <c r="M16" s="147"/>
      <c r="N16" s="147"/>
      <c r="O16" s="147"/>
      <c r="P16" s="147"/>
      <c r="Q16" s="147"/>
      <c r="R16" s="147"/>
      <c r="S16" s="147"/>
      <c r="T16" s="147"/>
      <c r="U16" s="147"/>
      <c r="V16" s="147"/>
      <c r="W16" s="147"/>
      <c r="X16" s="147"/>
      <c r="Y16" s="147"/>
      <c r="Z16" s="147"/>
      <c r="AA16" s="147"/>
      <c r="AB16" s="147"/>
      <c r="AC16" s="147"/>
      <c r="AD16" s="147"/>
      <c r="AE16" s="147"/>
      <c r="AF16" s="147"/>
      <c r="AG16" s="147"/>
      <c r="AH16" s="147"/>
      <c r="AI16" s="147"/>
      <c r="AJ16" s="147"/>
      <c r="AK16" s="147"/>
      <c r="AL16" s="147"/>
      <c r="AM16" s="147"/>
      <c r="AN16" s="147"/>
      <c r="AO16" s="147"/>
    </row>
    <row r="17" spans="1:41" ht="13.4" customHeight="1" x14ac:dyDescent="0.25">
      <c r="A17" s="147"/>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row>
    <row r="18" spans="1:41" ht="13.4" customHeight="1" x14ac:dyDescent="0.25">
      <c r="A18" s="147"/>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row>
    <row r="19" spans="1:41" ht="13.4" customHeight="1" x14ac:dyDescent="0.25">
      <c r="A19" s="147"/>
      <c r="B19" s="147"/>
      <c r="C19" s="147"/>
      <c r="D19" s="147"/>
      <c r="E19" s="147"/>
      <c r="F19" s="147"/>
      <c r="G19" s="147"/>
      <c r="H19" s="147"/>
      <c r="I19" s="147"/>
      <c r="J19" s="147"/>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row>
    <row r="20" spans="1:41" ht="13.4" customHeight="1" x14ac:dyDescent="0.25">
      <c r="A20" s="147"/>
      <c r="B20" s="147"/>
      <c r="C20" s="147"/>
      <c r="D20" s="147"/>
      <c r="E20" s="147"/>
      <c r="F20" s="147"/>
      <c r="G20" s="147"/>
      <c r="H20" s="147"/>
      <c r="I20" s="147"/>
      <c r="J20" s="147"/>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row>
    <row r="21" spans="1:41" ht="13.4" customHeight="1" x14ac:dyDescent="0.25">
      <c r="A21" s="147"/>
      <c r="B21" s="147"/>
      <c r="C21" s="147"/>
      <c r="D21" s="147"/>
      <c r="E21" s="147"/>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row>
    <row r="22" spans="1:41" ht="13.4" customHeight="1" x14ac:dyDescent="0.25">
      <c r="A22" s="147"/>
      <c r="B22" s="147"/>
      <c r="C22" s="147"/>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row>
    <row r="23" spans="1:41" ht="13.4" customHeight="1" x14ac:dyDescent="0.25">
      <c r="A23" s="147"/>
      <c r="B23" s="147"/>
      <c r="C23" s="147"/>
      <c r="D23" s="147"/>
      <c r="E23" s="147"/>
      <c r="F23" s="147"/>
      <c r="G23" s="147"/>
      <c r="H23" s="147"/>
      <c r="I23" s="147"/>
      <c r="J23" s="147"/>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row>
    <row r="24" spans="1:41" ht="13.4" customHeight="1" x14ac:dyDescent="0.25">
      <c r="A24" s="147"/>
      <c r="B24" s="147"/>
      <c r="C24" s="147"/>
      <c r="D24" s="147"/>
      <c r="E24" s="147"/>
      <c r="F24" s="147"/>
      <c r="G24" s="147"/>
      <c r="H24" s="147"/>
      <c r="I24" s="147"/>
      <c r="J24" s="147"/>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row>
    <row r="25" spans="1:41" ht="13.4" customHeight="1" x14ac:dyDescent="0.25">
      <c r="A25" s="147"/>
      <c r="B25" s="147"/>
      <c r="C25" s="147"/>
      <c r="D25" s="147"/>
      <c r="E25" s="147"/>
      <c r="F25" s="147"/>
      <c r="G25" s="147"/>
      <c r="H25" s="147"/>
      <c r="I25" s="147"/>
      <c r="J25" s="147"/>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row>
    <row r="26" spans="1:41" ht="13.4" customHeight="1" x14ac:dyDescent="0.25">
      <c r="A26" s="147"/>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row>
    <row r="27" spans="1:41" ht="13.4" customHeight="1" x14ac:dyDescent="0.25">
      <c r="A27" s="147"/>
      <c r="B27" s="147"/>
      <c r="C27" s="147"/>
      <c r="D27" s="147"/>
      <c r="E27" s="147"/>
      <c r="F27" s="147"/>
      <c r="G27" s="147"/>
      <c r="H27" s="147"/>
      <c r="I27" s="147"/>
      <c r="J27" s="147"/>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row>
    <row r="28" spans="1:41" ht="13.4" customHeight="1" x14ac:dyDescent="0.25">
      <c r="A28" s="147"/>
      <c r="B28" s="147"/>
      <c r="C28" s="147"/>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row>
    <row r="29" spans="1:41" ht="13.4" customHeight="1" x14ac:dyDescent="0.25">
      <c r="A29" s="147"/>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row>
    <row r="30" spans="1:41" ht="13.4" customHeight="1" x14ac:dyDescent="0.25">
      <c r="A30" s="147"/>
      <c r="B30" s="147"/>
      <c r="C30" s="147"/>
      <c r="D30" s="147"/>
      <c r="E30" s="147"/>
      <c r="F30" s="147"/>
      <c r="G30" s="147"/>
      <c r="H30" s="147"/>
      <c r="I30" s="147"/>
      <c r="J30" s="147"/>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row>
    <row r="31" spans="1:41" ht="13.4" customHeight="1" x14ac:dyDescent="0.25">
      <c r="A31" s="147"/>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row>
    <row r="32" spans="1:41" ht="13.4" customHeight="1" x14ac:dyDescent="0.25">
      <c r="A32" s="147"/>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row>
    <row r="33" spans="1:41" ht="13.4" customHeight="1" x14ac:dyDescent="0.25">
      <c r="A33" s="147"/>
      <c r="B33" s="147"/>
      <c r="C33" s="147"/>
      <c r="D33" s="147"/>
      <c r="E33" s="147"/>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row>
    <row r="34" spans="1:41" ht="13.4" customHeight="1" x14ac:dyDescent="0.25">
      <c r="A34" s="147"/>
      <c r="B34" s="147"/>
      <c r="C34" s="147"/>
      <c r="D34" s="147"/>
      <c r="E34" s="147"/>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row>
    <row r="35" spans="1:41" ht="13.4" customHeight="1" x14ac:dyDescent="0.25">
      <c r="A35" s="147"/>
      <c r="B35" s="147"/>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row>
    <row r="36" spans="1:41" ht="13.4" customHeight="1" x14ac:dyDescent="0.25">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row>
    <row r="37" spans="1:41" ht="13.4" customHeight="1" x14ac:dyDescent="0.25">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row>
    <row r="38" spans="1:41" ht="13.4" customHeight="1" x14ac:dyDescent="0.25">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row>
    <row r="39" spans="1:41" ht="13.4" customHeight="1" x14ac:dyDescent="0.25">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row>
    <row r="40" spans="1:41" ht="13.4" customHeight="1" x14ac:dyDescent="0.25">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row>
    <row r="41" spans="1:41" ht="13.4" customHeight="1" x14ac:dyDescent="0.25">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row>
    <row r="42" spans="1:41" ht="13.4" customHeight="1" x14ac:dyDescent="0.25">
      <c r="A42" s="147"/>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row>
    <row r="43" spans="1:41" ht="13.4" customHeight="1" x14ac:dyDescent="0.25">
      <c r="A43" s="147"/>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row>
    <row r="44" spans="1:41" ht="13.4" customHeight="1" x14ac:dyDescent="0.25">
      <c r="A44" s="147"/>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row>
    <row r="45" spans="1:41" ht="13.4" customHeight="1" x14ac:dyDescent="0.25">
      <c r="A45" s="147"/>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row>
    <row r="46" spans="1:41" ht="13.4" customHeight="1" x14ac:dyDescent="0.25">
      <c r="A46" s="147"/>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row>
    <row r="47" spans="1:41" ht="13.4" customHeight="1" x14ac:dyDescent="0.25">
      <c r="A47" s="147"/>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row>
    <row r="48" spans="1:41" ht="13.4" customHeight="1" x14ac:dyDescent="0.25">
      <c r="A48" s="147"/>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row>
    <row r="49" spans="1:41" ht="13.4" customHeight="1" x14ac:dyDescent="0.25">
      <c r="A49" s="147"/>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row>
    <row r="50" spans="1:41" ht="13.4" customHeight="1" x14ac:dyDescent="0.25">
      <c r="A50" s="147"/>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47"/>
      <c r="AK50" s="147"/>
      <c r="AL50" s="147"/>
      <c r="AM50" s="147"/>
      <c r="AN50" s="147"/>
      <c r="AO50" s="147"/>
    </row>
    <row r="51" spans="1:41" ht="13.4" customHeight="1" x14ac:dyDescent="0.25">
      <c r="A51" s="147"/>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row>
    <row r="52" spans="1:41" ht="13.4" customHeight="1" x14ac:dyDescent="0.25">
      <c r="A52" s="147"/>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47"/>
      <c r="AK52" s="147"/>
      <c r="AL52" s="147"/>
      <c r="AM52" s="147"/>
      <c r="AN52" s="147"/>
      <c r="AO52" s="147"/>
    </row>
    <row r="53" spans="1:41" ht="13.4" customHeight="1" x14ac:dyDescent="0.25">
      <c r="A53" s="147"/>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47"/>
      <c r="AM53" s="147"/>
      <c r="AN53" s="147"/>
      <c r="AO53" s="147"/>
    </row>
    <row r="54" spans="1:41" x14ac:dyDescent="0.25">
      <c r="A54" s="147"/>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c r="AA54" s="147"/>
      <c r="AB54" s="147"/>
      <c r="AC54" s="147"/>
      <c r="AD54" s="147"/>
      <c r="AE54" s="147"/>
      <c r="AF54" s="147"/>
      <c r="AG54" s="147"/>
      <c r="AH54" s="147"/>
      <c r="AI54" s="147"/>
      <c r="AJ54" s="147"/>
      <c r="AK54" s="147"/>
      <c r="AL54" s="147"/>
      <c r="AM54" s="147"/>
      <c r="AN54" s="147"/>
      <c r="AO54" s="147"/>
    </row>
    <row r="55" spans="1:41" x14ac:dyDescent="0.25">
      <c r="A55" s="147"/>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7"/>
      <c r="AF55" s="147"/>
      <c r="AG55" s="147"/>
      <c r="AH55" s="147"/>
      <c r="AI55" s="147"/>
      <c r="AJ55" s="147"/>
      <c r="AK55" s="147"/>
      <c r="AL55" s="147"/>
      <c r="AM55" s="147"/>
      <c r="AN55" s="147"/>
      <c r="AO55" s="147"/>
    </row>
    <row r="56" spans="1:41" x14ac:dyDescent="0.25">
      <c r="A56" s="147"/>
      <c r="B56" s="147"/>
      <c r="C56" s="147"/>
      <c r="D56" s="147"/>
      <c r="E56" s="147"/>
      <c r="F56" s="147"/>
      <c r="G56" s="147"/>
      <c r="H56" s="147"/>
      <c r="I56" s="147"/>
      <c r="J56" s="147"/>
      <c r="K56" s="147"/>
      <c r="L56" s="147"/>
      <c r="M56" s="147"/>
      <c r="N56" s="147"/>
      <c r="O56" s="147"/>
      <c r="P56" s="147"/>
      <c r="Q56" s="147"/>
      <c r="R56" s="147"/>
      <c r="S56" s="147"/>
      <c r="T56" s="147"/>
      <c r="U56" s="147"/>
      <c r="V56" s="147"/>
      <c r="W56" s="147"/>
      <c r="X56" s="147"/>
      <c r="Y56" s="147"/>
      <c r="Z56" s="147"/>
      <c r="AA56" s="147"/>
      <c r="AB56" s="147"/>
      <c r="AC56" s="147"/>
      <c r="AD56" s="147"/>
      <c r="AE56" s="147"/>
      <c r="AF56" s="147"/>
      <c r="AG56" s="147"/>
      <c r="AH56" s="147"/>
      <c r="AI56" s="147"/>
      <c r="AJ56" s="147"/>
      <c r="AK56" s="147"/>
      <c r="AL56" s="147"/>
      <c r="AM56" s="147"/>
      <c r="AN56" s="147"/>
      <c r="AO56" s="147"/>
    </row>
    <row r="57" spans="1:41" x14ac:dyDescent="0.25">
      <c r="A57" s="147"/>
      <c r="B57" s="147"/>
      <c r="C57" s="147"/>
      <c r="D57" s="147"/>
      <c r="E57" s="147"/>
      <c r="F57" s="147"/>
      <c r="G57" s="147"/>
      <c r="H57" s="147"/>
      <c r="I57" s="147"/>
      <c r="J57" s="147"/>
      <c r="K57" s="147"/>
      <c r="L57" s="147"/>
      <c r="M57" s="147"/>
      <c r="N57" s="147"/>
      <c r="O57" s="147"/>
      <c r="P57" s="147"/>
      <c r="Q57" s="147"/>
      <c r="R57" s="147"/>
      <c r="S57" s="147"/>
      <c r="T57" s="147"/>
      <c r="U57" s="147"/>
      <c r="V57" s="147"/>
      <c r="W57" s="147"/>
      <c r="X57" s="147"/>
      <c r="Y57" s="147"/>
      <c r="Z57" s="147"/>
      <c r="AA57" s="147"/>
      <c r="AB57" s="147"/>
      <c r="AC57" s="147"/>
      <c r="AD57" s="147"/>
      <c r="AE57" s="147"/>
      <c r="AF57" s="147"/>
      <c r="AG57" s="147"/>
      <c r="AH57" s="147"/>
      <c r="AI57" s="147"/>
      <c r="AJ57" s="147"/>
      <c r="AK57" s="147"/>
      <c r="AL57" s="147"/>
      <c r="AM57" s="147"/>
      <c r="AN57" s="147"/>
      <c r="AO57" s="147"/>
    </row>
    <row r="58" spans="1:41" x14ac:dyDescent="0.25">
      <c r="A58" s="147"/>
      <c r="B58" s="147"/>
      <c r="C58" s="147"/>
      <c r="D58" s="147"/>
      <c r="E58" s="147"/>
      <c r="F58" s="147"/>
      <c r="G58" s="147"/>
      <c r="H58" s="147"/>
      <c r="I58" s="147"/>
      <c r="J58" s="147"/>
      <c r="K58" s="147"/>
      <c r="L58" s="147"/>
      <c r="M58" s="147"/>
      <c r="N58" s="147"/>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row>
    <row r="59" spans="1:41" x14ac:dyDescent="0.25">
      <c r="A59" s="147"/>
      <c r="B59" s="147"/>
      <c r="C59" s="147"/>
      <c r="D59" s="147"/>
      <c r="E59" s="147"/>
      <c r="F59" s="147"/>
      <c r="G59" s="147"/>
      <c r="H59" s="147"/>
      <c r="I59" s="147"/>
      <c r="J59" s="147"/>
      <c r="K59" s="147"/>
      <c r="L59" s="147"/>
      <c r="M59" s="147"/>
      <c r="N59" s="147"/>
      <c r="O59" s="147"/>
      <c r="P59" s="147"/>
      <c r="Q59" s="147"/>
      <c r="R59" s="147"/>
      <c r="S59" s="147"/>
      <c r="T59" s="147"/>
      <c r="U59" s="147"/>
      <c r="V59" s="147"/>
      <c r="W59" s="147"/>
      <c r="X59" s="147"/>
      <c r="Y59" s="147"/>
      <c r="Z59" s="147"/>
      <c r="AA59" s="147"/>
      <c r="AB59" s="147"/>
      <c r="AC59" s="147"/>
      <c r="AD59" s="147"/>
      <c r="AE59" s="147"/>
      <c r="AF59" s="147"/>
      <c r="AG59" s="147"/>
      <c r="AH59" s="147"/>
      <c r="AI59" s="147"/>
      <c r="AJ59" s="147"/>
      <c r="AK59" s="147"/>
      <c r="AL59" s="147"/>
      <c r="AM59" s="147"/>
      <c r="AN59" s="147"/>
      <c r="AO59" s="147"/>
    </row>
    <row r="60" spans="1:41" x14ac:dyDescent="0.25">
      <c r="A60" s="147"/>
      <c r="B60" s="147"/>
      <c r="C60" s="147"/>
      <c r="D60" s="147"/>
      <c r="E60" s="147"/>
      <c r="F60" s="147"/>
      <c r="G60" s="147"/>
      <c r="H60" s="147"/>
      <c r="I60" s="147"/>
      <c r="J60" s="147"/>
      <c r="K60" s="147"/>
      <c r="L60" s="147"/>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147"/>
      <c r="AL60" s="147"/>
      <c r="AM60" s="147"/>
      <c r="AN60" s="147"/>
      <c r="AO60" s="147"/>
    </row>
    <row r="61" spans="1:41" x14ac:dyDescent="0.25">
      <c r="A61" s="147"/>
      <c r="B61" s="147"/>
      <c r="C61" s="147"/>
      <c r="D61" s="147"/>
      <c r="E61" s="147"/>
      <c r="F61" s="147"/>
      <c r="G61" s="147"/>
      <c r="H61" s="147"/>
      <c r="I61" s="147"/>
      <c r="J61" s="147"/>
      <c r="K61" s="147"/>
      <c r="L61" s="147"/>
      <c r="M61" s="147"/>
      <c r="N61" s="147"/>
      <c r="O61" s="147"/>
      <c r="P61" s="147"/>
      <c r="Q61" s="147"/>
      <c r="R61" s="147"/>
      <c r="S61" s="147"/>
      <c r="T61" s="147"/>
      <c r="U61" s="147"/>
      <c r="V61" s="147"/>
      <c r="W61" s="147"/>
      <c r="X61" s="147"/>
      <c r="Y61" s="147"/>
      <c r="Z61" s="147"/>
      <c r="AA61" s="147"/>
      <c r="AB61" s="147"/>
      <c r="AC61" s="147"/>
      <c r="AD61" s="147"/>
      <c r="AE61" s="147"/>
      <c r="AF61" s="147"/>
      <c r="AG61" s="147"/>
      <c r="AH61" s="147"/>
      <c r="AI61" s="147"/>
      <c r="AJ61" s="147"/>
      <c r="AK61" s="147"/>
      <c r="AL61" s="147"/>
      <c r="AM61" s="147"/>
      <c r="AN61" s="147"/>
      <c r="AO61" s="147"/>
    </row>
    <row r="62" spans="1:41" x14ac:dyDescent="0.25">
      <c r="A62" s="147"/>
      <c r="B62" s="147"/>
      <c r="C62" s="147"/>
      <c r="D62" s="147"/>
      <c r="E62" s="147"/>
      <c r="F62" s="147"/>
      <c r="G62" s="147"/>
      <c r="H62" s="147"/>
      <c r="I62" s="147"/>
      <c r="J62" s="147"/>
      <c r="K62" s="147"/>
      <c r="L62" s="147"/>
      <c r="M62" s="147"/>
      <c r="N62" s="147"/>
      <c r="O62" s="147"/>
      <c r="P62" s="147"/>
      <c r="Q62" s="147"/>
      <c r="R62" s="147"/>
      <c r="S62" s="147"/>
      <c r="T62" s="147"/>
      <c r="U62" s="147"/>
      <c r="V62" s="147"/>
      <c r="W62" s="147"/>
      <c r="X62" s="147"/>
      <c r="Y62" s="147"/>
      <c r="Z62" s="147"/>
      <c r="AA62" s="147"/>
      <c r="AB62" s="147"/>
      <c r="AC62" s="147"/>
      <c r="AD62" s="147"/>
      <c r="AE62" s="147"/>
      <c r="AF62" s="147"/>
      <c r="AG62" s="147"/>
      <c r="AH62" s="147"/>
      <c r="AI62" s="147"/>
      <c r="AJ62" s="147"/>
      <c r="AK62" s="147"/>
      <c r="AL62" s="147"/>
      <c r="AM62" s="147"/>
      <c r="AN62" s="147"/>
      <c r="AO62" s="147"/>
    </row>
    <row r="63" spans="1:41" x14ac:dyDescent="0.25">
      <c r="A63" s="147"/>
      <c r="B63" s="147"/>
      <c r="C63" s="147"/>
      <c r="D63" s="147"/>
      <c r="E63" s="147"/>
      <c r="F63" s="147"/>
      <c r="G63" s="147"/>
      <c r="H63" s="147"/>
      <c r="I63" s="147"/>
      <c r="J63" s="147"/>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47"/>
      <c r="AK63" s="147"/>
      <c r="AL63" s="147"/>
      <c r="AM63" s="147"/>
      <c r="AN63" s="147"/>
      <c r="AO63" s="147"/>
    </row>
    <row r="64" spans="1:41" x14ac:dyDescent="0.25">
      <c r="A64" s="147"/>
      <c r="B64" s="147"/>
      <c r="C64" s="147"/>
      <c r="D64" s="147"/>
      <c r="E64" s="147"/>
      <c r="F64" s="147"/>
      <c r="G64" s="147"/>
      <c r="H64" s="147"/>
      <c r="I64" s="147"/>
      <c r="J64" s="147"/>
      <c r="K64" s="147"/>
      <c r="L64" s="147"/>
      <c r="M64" s="147"/>
      <c r="N64" s="147"/>
      <c r="O64" s="147"/>
      <c r="P64" s="147"/>
      <c r="Q64" s="147"/>
      <c r="R64" s="147"/>
      <c r="S64" s="147"/>
      <c r="T64" s="147"/>
      <c r="U64" s="147"/>
      <c r="V64" s="147"/>
      <c r="W64" s="147"/>
      <c r="X64" s="147"/>
      <c r="Y64" s="147"/>
      <c r="Z64" s="147"/>
      <c r="AA64" s="147"/>
      <c r="AB64" s="147"/>
      <c r="AC64" s="147"/>
      <c r="AD64" s="147"/>
      <c r="AE64" s="147"/>
      <c r="AF64" s="147"/>
      <c r="AG64" s="147"/>
      <c r="AH64" s="147"/>
      <c r="AI64" s="147"/>
      <c r="AJ64" s="147"/>
      <c r="AK64" s="147"/>
      <c r="AL64" s="147"/>
      <c r="AM64" s="147"/>
      <c r="AN64" s="147"/>
      <c r="AO64" s="147"/>
    </row>
    <row r="65" spans="1:41" x14ac:dyDescent="0.25">
      <c r="A65" s="147"/>
      <c r="B65" s="147"/>
      <c r="C65" s="147"/>
      <c r="D65" s="147"/>
      <c r="E65" s="147"/>
      <c r="F65" s="147"/>
      <c r="G65" s="147"/>
      <c r="H65" s="147"/>
      <c r="I65" s="147"/>
      <c r="J65" s="147"/>
      <c r="K65" s="147"/>
      <c r="L65" s="147"/>
      <c r="M65" s="147"/>
      <c r="N65" s="147"/>
      <c r="O65" s="147"/>
      <c r="P65" s="147"/>
      <c r="Q65" s="147"/>
      <c r="R65" s="147"/>
      <c r="S65" s="147"/>
      <c r="T65" s="147"/>
      <c r="U65" s="147"/>
      <c r="V65" s="147"/>
      <c r="W65" s="147"/>
      <c r="X65" s="147"/>
      <c r="Y65" s="147"/>
      <c r="Z65" s="147"/>
      <c r="AA65" s="147"/>
      <c r="AB65" s="147"/>
      <c r="AC65" s="147"/>
      <c r="AD65" s="147"/>
      <c r="AE65" s="147"/>
      <c r="AF65" s="147"/>
      <c r="AG65" s="147"/>
      <c r="AH65" s="147"/>
      <c r="AI65" s="147"/>
      <c r="AJ65" s="147"/>
      <c r="AK65" s="147"/>
      <c r="AL65" s="147"/>
      <c r="AM65" s="147"/>
      <c r="AN65" s="147"/>
      <c r="AO65" s="147"/>
    </row>
    <row r="66" spans="1:41" x14ac:dyDescent="0.25">
      <c r="A66" s="147"/>
      <c r="B66" s="147"/>
      <c r="C66" s="147"/>
      <c r="D66" s="147"/>
      <c r="E66" s="147"/>
      <c r="F66" s="147"/>
      <c r="G66" s="147"/>
      <c r="H66" s="147"/>
      <c r="I66" s="147"/>
      <c r="J66" s="147"/>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row>
    <row r="67" spans="1:41" x14ac:dyDescent="0.25">
      <c r="A67" s="147"/>
      <c r="B67" s="147"/>
      <c r="C67" s="147"/>
      <c r="D67" s="147"/>
      <c r="E67" s="147"/>
      <c r="F67" s="147"/>
      <c r="G67" s="147"/>
      <c r="H67" s="147"/>
      <c r="I67" s="147"/>
      <c r="J67" s="147"/>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row>
  </sheetData>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50"/>
  <sheetViews>
    <sheetView workbookViewId="0">
      <pane xSplit="1" topLeftCell="B1" activePane="topRight" state="frozen"/>
      <selection pane="topRight" activeCell="H21" sqref="H20:K21"/>
    </sheetView>
  </sheetViews>
  <sheetFormatPr defaultColWidth="13.36328125" defaultRowHeight="12.5" x14ac:dyDescent="0.25"/>
  <cols>
    <col min="1" max="1" width="54.1796875" customWidth="1"/>
    <col min="2" max="3" width="7.90625" customWidth="1"/>
    <col min="4" max="4" width="9.81640625" customWidth="1"/>
    <col min="5" max="5" width="9.54296875" customWidth="1"/>
    <col min="6" max="7" width="9.81640625" customWidth="1"/>
    <col min="8" max="8" width="10.54296875" customWidth="1"/>
    <col min="9" max="10" width="9.81640625" customWidth="1"/>
  </cols>
  <sheetData>
    <row r="1" spans="1:10" ht="13.4" customHeight="1" x14ac:dyDescent="0.25"/>
    <row r="2" spans="1:10" ht="13.4" customHeight="1" x14ac:dyDescent="0.25"/>
    <row r="3" spans="1:10" ht="13.4" customHeight="1" x14ac:dyDescent="0.25"/>
    <row r="4" spans="1:10" ht="13.4" customHeight="1" x14ac:dyDescent="0.25"/>
    <row r="5" spans="1:10" ht="13.4" customHeight="1" x14ac:dyDescent="0.3">
      <c r="A5" s="4" t="s">
        <v>242</v>
      </c>
      <c r="B5" s="5" t="s">
        <v>1</v>
      </c>
      <c r="C5" s="5" t="s">
        <v>1</v>
      </c>
      <c r="D5" s="5" t="s">
        <v>1</v>
      </c>
      <c r="E5" s="5" t="s">
        <v>2</v>
      </c>
      <c r="F5" s="5" t="s">
        <v>1</v>
      </c>
      <c r="G5" s="5" t="s">
        <v>1</v>
      </c>
      <c r="H5" s="5" t="s">
        <v>1</v>
      </c>
      <c r="I5" s="5" t="s">
        <v>1</v>
      </c>
      <c r="J5" s="5" t="s">
        <v>1</v>
      </c>
    </row>
    <row r="6" spans="1:10" ht="13.4" customHeight="1" x14ac:dyDescent="0.3">
      <c r="A6" s="6" t="s">
        <v>275</v>
      </c>
      <c r="B6" s="7" t="s">
        <v>45</v>
      </c>
      <c r="C6" s="7" t="s">
        <v>46</v>
      </c>
      <c r="D6" s="7" t="s">
        <v>47</v>
      </c>
      <c r="E6" s="8">
        <v>2024</v>
      </c>
      <c r="F6" s="7" t="s">
        <v>48</v>
      </c>
      <c r="G6" s="7" t="s">
        <v>49</v>
      </c>
      <c r="H6" s="7" t="s">
        <v>50</v>
      </c>
      <c r="I6" s="7" t="s">
        <v>51</v>
      </c>
      <c r="J6" s="7" t="s">
        <v>52</v>
      </c>
    </row>
    <row r="7" spans="1:10" ht="13.4" customHeight="1" x14ac:dyDescent="0.3">
      <c r="A7" s="34" t="s">
        <v>276</v>
      </c>
      <c r="B7" s="90">
        <v>1758.4</v>
      </c>
      <c r="C7" s="90">
        <v>1506</v>
      </c>
      <c r="D7" s="90">
        <v>1771.4</v>
      </c>
      <c r="E7" s="90">
        <v>2320.9</v>
      </c>
      <c r="F7" s="90">
        <v>2551</v>
      </c>
      <c r="G7" s="90">
        <v>1722.2</v>
      </c>
      <c r="H7" s="90">
        <v>1605.2</v>
      </c>
      <c r="I7" s="90">
        <v>2081.4</v>
      </c>
      <c r="J7" s="90">
        <f>I14</f>
        <v>2915.6</v>
      </c>
    </row>
    <row r="8" spans="1:10" ht="13.4" customHeight="1" x14ac:dyDescent="0.3">
      <c r="A8" s="4" t="s">
        <v>277</v>
      </c>
      <c r="B8" s="11">
        <v>-246.5</v>
      </c>
      <c r="C8" s="11">
        <v>207.5</v>
      </c>
      <c r="D8" s="11">
        <v>956</v>
      </c>
      <c r="E8" s="11">
        <v>535</v>
      </c>
      <c r="F8" s="11">
        <v>-410.9</v>
      </c>
      <c r="G8" s="11">
        <v>-218.3</v>
      </c>
      <c r="H8" s="11">
        <v>243.2</v>
      </c>
      <c r="I8" s="11">
        <v>702.7</v>
      </c>
      <c r="J8" s="11">
        <v>-515.70000000000005</v>
      </c>
    </row>
    <row r="9" spans="1:10" ht="13.4" customHeight="1" x14ac:dyDescent="0.3">
      <c r="A9" s="9" t="s">
        <v>278</v>
      </c>
      <c r="B9" s="10">
        <v>-4.2999999999998799</v>
      </c>
      <c r="C9" s="10">
        <v>-6.4000000000000599</v>
      </c>
      <c r="D9" s="10">
        <v>-172.5</v>
      </c>
      <c r="E9" s="10">
        <v>-349.8</v>
      </c>
      <c r="F9" s="10">
        <v>-403.4</v>
      </c>
      <c r="G9" s="10">
        <v>110.5</v>
      </c>
      <c r="H9" s="10">
        <v>47.8</v>
      </c>
      <c r="I9" s="10">
        <v>318.3</v>
      </c>
      <c r="J9" s="10">
        <v>96</v>
      </c>
    </row>
    <row r="10" spans="1:10" ht="13.4" customHeight="1" x14ac:dyDescent="0.3">
      <c r="A10" s="4" t="s">
        <v>279</v>
      </c>
      <c r="B10" s="11">
        <v>-1.6</v>
      </c>
      <c r="C10" s="11">
        <v>1.1000000000000001</v>
      </c>
      <c r="D10" s="11">
        <v>-3.9</v>
      </c>
      <c r="E10" s="11">
        <v>-18.3</v>
      </c>
      <c r="F10" s="11">
        <v>0</v>
      </c>
      <c r="G10" s="11">
        <v>-0.1</v>
      </c>
      <c r="H10" s="11">
        <v>-12.2</v>
      </c>
      <c r="I10" s="11">
        <v>0</v>
      </c>
      <c r="J10" s="11">
        <v>0</v>
      </c>
    </row>
    <row r="11" spans="1:10" ht="13.4" customHeight="1" x14ac:dyDescent="0.3">
      <c r="A11" s="9" t="s">
        <v>280</v>
      </c>
      <c r="B11" s="10">
        <v>0</v>
      </c>
      <c r="C11" s="10">
        <v>63.2</v>
      </c>
      <c r="D11" s="10">
        <v>0</v>
      </c>
      <c r="E11" s="10">
        <v>63.2</v>
      </c>
      <c r="F11" s="10">
        <v>0</v>
      </c>
      <c r="G11" s="10">
        <v>0</v>
      </c>
      <c r="H11" s="10">
        <v>197.4</v>
      </c>
      <c r="I11" s="10">
        <v>0</v>
      </c>
      <c r="J11" s="10">
        <v>0</v>
      </c>
    </row>
    <row r="12" spans="1:10" ht="13.4" customHeight="1" x14ac:dyDescent="0.3">
      <c r="A12" s="4" t="s">
        <v>281</v>
      </c>
      <c r="B12" s="11">
        <v>0</v>
      </c>
      <c r="C12" s="11">
        <v>0</v>
      </c>
      <c r="D12" s="11">
        <v>0</v>
      </c>
      <c r="E12" s="11">
        <v>0</v>
      </c>
      <c r="F12" s="11">
        <v>0</v>
      </c>
      <c r="G12" s="11">
        <v>-9.1</v>
      </c>
      <c r="H12" s="11">
        <v>0</v>
      </c>
      <c r="I12" s="11">
        <v>-14.5</v>
      </c>
      <c r="J12" s="11">
        <v>-12.7</v>
      </c>
    </row>
    <row r="13" spans="1:10" ht="13.4" customHeight="1" x14ac:dyDescent="0.3">
      <c r="A13" s="9" t="s">
        <v>282</v>
      </c>
      <c r="B13" s="10">
        <v>0</v>
      </c>
      <c r="C13" s="10">
        <v>0</v>
      </c>
      <c r="D13" s="10">
        <v>0</v>
      </c>
      <c r="E13" s="10">
        <v>0</v>
      </c>
      <c r="F13" s="10">
        <v>-14.5</v>
      </c>
      <c r="G13" s="10">
        <v>0</v>
      </c>
      <c r="H13" s="10">
        <v>0</v>
      </c>
      <c r="I13" s="10">
        <v>-172.3</v>
      </c>
      <c r="J13" s="10">
        <v>-183.7</v>
      </c>
    </row>
    <row r="14" spans="1:10" ht="13.4" customHeight="1" x14ac:dyDescent="0.3">
      <c r="A14" s="23" t="s">
        <v>283</v>
      </c>
      <c r="B14" s="99">
        <v>1506</v>
      </c>
      <c r="C14" s="99">
        <v>1771.4</v>
      </c>
      <c r="D14" s="99">
        <v>2551</v>
      </c>
      <c r="E14" s="99">
        <v>2551</v>
      </c>
      <c r="F14" s="99">
        <v>1722.2</v>
      </c>
      <c r="G14" s="99">
        <v>1605.2</v>
      </c>
      <c r="H14" s="99">
        <v>2081.4</v>
      </c>
      <c r="I14" s="99">
        <v>2915.6</v>
      </c>
      <c r="J14" s="99">
        <f>SUM(J7:J13)</f>
        <v>2299.5</v>
      </c>
    </row>
    <row r="15" spans="1:10" ht="13.4" customHeight="1" x14ac:dyDescent="0.3">
      <c r="A15" s="83"/>
      <c r="B15" s="19"/>
      <c r="C15" s="19"/>
      <c r="D15" s="19"/>
      <c r="E15" s="19"/>
      <c r="F15" s="19"/>
      <c r="G15" s="19"/>
      <c r="H15" s="19"/>
      <c r="I15" s="19"/>
      <c r="J15" s="19"/>
    </row>
    <row r="16" spans="1:10" ht="13.4" customHeight="1" x14ac:dyDescent="0.3">
      <c r="A16" s="4" t="s">
        <v>284</v>
      </c>
      <c r="B16" s="11">
        <v>-206.4</v>
      </c>
      <c r="C16" s="11">
        <v>-279.89999999999998</v>
      </c>
      <c r="D16" s="11">
        <v>-303.39999999999998</v>
      </c>
      <c r="E16" s="11">
        <v>-303.39999999999998</v>
      </c>
      <c r="F16" s="11">
        <v>-287.60000000000002</v>
      </c>
      <c r="G16" s="11">
        <v>-244.4</v>
      </c>
      <c r="H16" s="11">
        <v>-411.6</v>
      </c>
      <c r="I16" s="11">
        <v>-392.5</v>
      </c>
      <c r="J16" s="11">
        <v>-441</v>
      </c>
    </row>
    <row r="17" spans="1:10" ht="13.4" customHeight="1" x14ac:dyDescent="0.3">
      <c r="A17" s="34" t="s">
        <v>285</v>
      </c>
      <c r="B17" s="90">
        <v>1299.5999999999999</v>
      </c>
      <c r="C17" s="90">
        <v>1491.5</v>
      </c>
      <c r="D17" s="90">
        <v>2247.6</v>
      </c>
      <c r="E17" s="90">
        <v>2247.6</v>
      </c>
      <c r="F17" s="90">
        <v>1434.6</v>
      </c>
      <c r="G17" s="90">
        <v>1360.8</v>
      </c>
      <c r="H17" s="90">
        <v>1669.9</v>
      </c>
      <c r="I17" s="90">
        <v>2522.1999999999998</v>
      </c>
      <c r="J17" s="90">
        <v>1857.6</v>
      </c>
    </row>
    <row r="18" spans="1:10" ht="13.4" customHeight="1" x14ac:dyDescent="0.25"/>
    <row r="19" spans="1:10" ht="13.4" customHeight="1" x14ac:dyDescent="0.3">
      <c r="A19" s="18" t="s">
        <v>286</v>
      </c>
    </row>
    <row r="20" spans="1:10" ht="13.4" customHeight="1" x14ac:dyDescent="0.3">
      <c r="A20" s="18" t="s">
        <v>287</v>
      </c>
    </row>
    <row r="21" spans="1:10" ht="15" customHeight="1" x14ac:dyDescent="0.25">
      <c r="H21" s="111"/>
      <c r="I21" s="111"/>
      <c r="J21" s="111"/>
    </row>
    <row r="22" spans="1:10" ht="15" customHeight="1" x14ac:dyDescent="0.25">
      <c r="J22" s="1"/>
    </row>
    <row r="23" spans="1:10" ht="15" customHeight="1" x14ac:dyDescent="0.25">
      <c r="H23" s="1"/>
      <c r="I23" s="1"/>
      <c r="J23" s="1"/>
    </row>
    <row r="24" spans="1:10" ht="15" customHeight="1" x14ac:dyDescent="0.25">
      <c r="J24" s="1"/>
    </row>
    <row r="25" spans="1:10" ht="15" customHeight="1" x14ac:dyDescent="0.25">
      <c r="J25" s="1"/>
    </row>
    <row r="26" spans="1:10" ht="15" customHeight="1" x14ac:dyDescent="0.25"/>
    <row r="27" spans="1:10" ht="15" customHeight="1" x14ac:dyDescent="0.25"/>
    <row r="28" spans="1:10" ht="15" customHeight="1" x14ac:dyDescent="0.25"/>
    <row r="29" spans="1:10" ht="15" customHeight="1" x14ac:dyDescent="0.25"/>
    <row r="30" spans="1:10" ht="15" customHeight="1" x14ac:dyDescent="0.25"/>
    <row r="31" spans="1:10" ht="15" customHeight="1" x14ac:dyDescent="0.25"/>
    <row r="32" spans="1:1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X50"/>
  <sheetViews>
    <sheetView workbookViewId="0">
      <pane xSplit="1" ySplit="6" topLeftCell="AH7" activePane="bottomRight" state="frozen"/>
      <selection pane="topRight"/>
      <selection pane="bottomLeft"/>
      <selection pane="bottomRight" activeCell="B7" sqref="B7"/>
    </sheetView>
  </sheetViews>
  <sheetFormatPr defaultColWidth="13.36328125" defaultRowHeight="12.5" x14ac:dyDescent="0.25"/>
  <cols>
    <col min="1" max="1" width="41.54296875" customWidth="1"/>
    <col min="2" max="50" width="9.36328125" customWidth="1"/>
  </cols>
  <sheetData>
    <row r="1" spans="1:50" ht="13.4" customHeight="1" x14ac:dyDescent="0.25"/>
    <row r="2" spans="1:50" ht="13.4" customHeight="1" x14ac:dyDescent="0.25"/>
    <row r="3" spans="1:50" ht="13.4" customHeight="1" x14ac:dyDescent="0.25"/>
    <row r="4" spans="1:50" ht="13.4" customHeight="1" x14ac:dyDescent="0.25"/>
    <row r="5" spans="1:50" ht="13.4" customHeight="1" x14ac:dyDescent="0.3">
      <c r="A5" s="4" t="s">
        <v>242</v>
      </c>
      <c r="B5" s="5" t="s">
        <v>1</v>
      </c>
      <c r="C5" s="5" t="s">
        <v>1</v>
      </c>
      <c r="D5" s="5" t="s">
        <v>1</v>
      </c>
      <c r="E5" s="5" t="s">
        <v>2</v>
      </c>
      <c r="F5" s="5" t="s">
        <v>1</v>
      </c>
      <c r="G5" s="5" t="s">
        <v>1</v>
      </c>
      <c r="H5" s="5" t="s">
        <v>1</v>
      </c>
      <c r="I5" s="5" t="s">
        <v>2</v>
      </c>
      <c r="J5" s="5" t="s">
        <v>1</v>
      </c>
      <c r="K5" s="5" t="s">
        <v>1</v>
      </c>
      <c r="L5" s="5" t="s">
        <v>1</v>
      </c>
      <c r="M5" s="5" t="s">
        <v>2</v>
      </c>
      <c r="N5" s="5" t="s">
        <v>1</v>
      </c>
      <c r="O5" s="5" t="s">
        <v>1</v>
      </c>
      <c r="P5" s="5" t="s">
        <v>1</v>
      </c>
      <c r="Q5" s="5" t="s">
        <v>2</v>
      </c>
      <c r="R5" s="5" t="s">
        <v>1</v>
      </c>
      <c r="S5" s="5" t="s">
        <v>1</v>
      </c>
      <c r="T5" s="5" t="s">
        <v>1</v>
      </c>
      <c r="U5" s="5" t="s">
        <v>2</v>
      </c>
      <c r="V5" s="5" t="s">
        <v>1</v>
      </c>
      <c r="W5" s="5" t="s">
        <v>1</v>
      </c>
      <c r="X5" s="5" t="s">
        <v>1</v>
      </c>
      <c r="Y5" s="5" t="s">
        <v>2</v>
      </c>
      <c r="Z5" s="5" t="s">
        <v>1</v>
      </c>
      <c r="AA5" s="5" t="s">
        <v>1</v>
      </c>
      <c r="AB5" s="5" t="s">
        <v>1</v>
      </c>
      <c r="AC5" s="5" t="s">
        <v>2</v>
      </c>
      <c r="AD5" s="5" t="s">
        <v>1</v>
      </c>
      <c r="AE5" s="5" t="s">
        <v>1</v>
      </c>
      <c r="AF5" s="5" t="s">
        <v>1</v>
      </c>
      <c r="AG5" s="5" t="s">
        <v>2</v>
      </c>
      <c r="AH5" s="5" t="s">
        <v>1</v>
      </c>
      <c r="AI5" s="5" t="s">
        <v>1</v>
      </c>
      <c r="AJ5" s="5" t="s">
        <v>1</v>
      </c>
      <c r="AK5" s="5" t="s">
        <v>2</v>
      </c>
      <c r="AL5" s="5" t="s">
        <v>1</v>
      </c>
      <c r="AM5" s="5" t="s">
        <v>1</v>
      </c>
      <c r="AN5" s="5" t="s">
        <v>1</v>
      </c>
      <c r="AO5" s="5" t="s">
        <v>2</v>
      </c>
      <c r="AP5" s="5" t="s">
        <v>1</v>
      </c>
      <c r="AQ5" s="5" t="s">
        <v>1</v>
      </c>
      <c r="AR5" s="5" t="s">
        <v>1</v>
      </c>
      <c r="AS5" s="5" t="s">
        <v>2</v>
      </c>
      <c r="AT5" s="5" t="s">
        <v>1</v>
      </c>
      <c r="AU5" s="5" t="s">
        <v>1</v>
      </c>
      <c r="AV5" s="5" t="s">
        <v>1</v>
      </c>
      <c r="AW5" s="5" t="s">
        <v>2</v>
      </c>
      <c r="AX5" s="5" t="s">
        <v>1</v>
      </c>
    </row>
    <row r="6" spans="1:50" ht="13.4" customHeight="1" x14ac:dyDescent="0.3">
      <c r="A6" s="6" t="s">
        <v>288</v>
      </c>
      <c r="B6" s="7" t="s">
        <v>4</v>
      </c>
      <c r="C6" s="7" t="s">
        <v>5</v>
      </c>
      <c r="D6" s="7" t="s">
        <v>6</v>
      </c>
      <c r="E6" s="7" t="s">
        <v>7</v>
      </c>
      <c r="F6" s="7" t="s">
        <v>8</v>
      </c>
      <c r="G6" s="7" t="s">
        <v>9</v>
      </c>
      <c r="H6" s="7" t="s">
        <v>10</v>
      </c>
      <c r="I6" s="7" t="s">
        <v>11</v>
      </c>
      <c r="J6" s="7" t="s">
        <v>12</v>
      </c>
      <c r="K6" s="7" t="s">
        <v>13</v>
      </c>
      <c r="L6" s="7" t="s">
        <v>14</v>
      </c>
      <c r="M6" s="7" t="s">
        <v>15</v>
      </c>
      <c r="N6" s="7" t="s">
        <v>16</v>
      </c>
      <c r="O6" s="7" t="s">
        <v>17</v>
      </c>
      <c r="P6" s="7" t="s">
        <v>18</v>
      </c>
      <c r="Q6" s="7" t="s">
        <v>19</v>
      </c>
      <c r="R6" s="7" t="s">
        <v>20</v>
      </c>
      <c r="S6" s="7" t="s">
        <v>21</v>
      </c>
      <c r="T6" s="7" t="s">
        <v>22</v>
      </c>
      <c r="U6" s="7" t="s">
        <v>23</v>
      </c>
      <c r="V6" s="7" t="s">
        <v>24</v>
      </c>
      <c r="W6" s="7" t="s">
        <v>25</v>
      </c>
      <c r="X6" s="7" t="s">
        <v>26</v>
      </c>
      <c r="Y6" s="7" t="s">
        <v>27</v>
      </c>
      <c r="Z6" s="7" t="s">
        <v>28</v>
      </c>
      <c r="AA6" s="7" t="s">
        <v>29</v>
      </c>
      <c r="AB6" s="7" t="s">
        <v>30</v>
      </c>
      <c r="AC6" s="7" t="s">
        <v>31</v>
      </c>
      <c r="AD6" s="7" t="s">
        <v>32</v>
      </c>
      <c r="AE6" s="7" t="s">
        <v>33</v>
      </c>
      <c r="AF6" s="7" t="s">
        <v>34</v>
      </c>
      <c r="AG6" s="7" t="s">
        <v>35</v>
      </c>
      <c r="AH6" s="7" t="s">
        <v>36</v>
      </c>
      <c r="AI6" s="7" t="s">
        <v>289</v>
      </c>
      <c r="AJ6" s="7" t="s">
        <v>38</v>
      </c>
      <c r="AK6" s="7" t="s">
        <v>39</v>
      </c>
      <c r="AL6" s="7" t="s">
        <v>40</v>
      </c>
      <c r="AM6" s="7" t="s">
        <v>41</v>
      </c>
      <c r="AN6" s="7" t="s">
        <v>42</v>
      </c>
      <c r="AO6" s="7" t="s">
        <v>43</v>
      </c>
      <c r="AP6" s="7" t="s">
        <v>44</v>
      </c>
      <c r="AQ6" s="7" t="s">
        <v>45</v>
      </c>
      <c r="AR6" s="7" t="s">
        <v>46</v>
      </c>
      <c r="AS6" s="7" t="s">
        <v>47</v>
      </c>
      <c r="AT6" s="7" t="s">
        <v>48</v>
      </c>
      <c r="AU6" s="7" t="s">
        <v>49</v>
      </c>
      <c r="AV6" s="7" t="s">
        <v>50</v>
      </c>
      <c r="AW6" s="22" t="s">
        <v>51</v>
      </c>
      <c r="AX6" s="22" t="s">
        <v>52</v>
      </c>
    </row>
    <row r="7" spans="1:50" ht="13.4" customHeight="1" x14ac:dyDescent="0.3">
      <c r="A7" s="9" t="s">
        <v>290</v>
      </c>
      <c r="B7" s="10">
        <v>2270.5</v>
      </c>
      <c r="C7" s="10">
        <v>2298.1999999999998</v>
      </c>
      <c r="D7" s="10">
        <v>2046.4</v>
      </c>
      <c r="E7" s="10">
        <v>2423.6</v>
      </c>
      <c r="F7" s="10">
        <v>1808</v>
      </c>
      <c r="G7" s="10">
        <v>3018.7</v>
      </c>
      <c r="H7" s="10">
        <v>2745.5</v>
      </c>
      <c r="I7" s="10">
        <v>3537.7</v>
      </c>
      <c r="J7" s="10">
        <v>3443.3</v>
      </c>
      <c r="K7" s="10">
        <v>3056</v>
      </c>
      <c r="L7" s="10">
        <v>3170.4</v>
      </c>
      <c r="M7" s="10">
        <v>3185.2</v>
      </c>
      <c r="N7" s="10">
        <v>3482</v>
      </c>
      <c r="O7" s="10">
        <v>3550.5</v>
      </c>
      <c r="P7" s="10">
        <v>3584.1</v>
      </c>
      <c r="Q7" s="10">
        <v>3887.7</v>
      </c>
      <c r="R7" s="10">
        <v>3428.4</v>
      </c>
      <c r="S7" s="10">
        <v>3341.1</v>
      </c>
      <c r="T7" s="10">
        <v>3142.1</v>
      </c>
      <c r="U7" s="10">
        <v>3207.8</v>
      </c>
      <c r="V7" s="10">
        <v>2483.4</v>
      </c>
      <c r="W7" s="10">
        <v>2478.8000000000002</v>
      </c>
      <c r="X7" s="10">
        <v>2175.4</v>
      </c>
      <c r="Y7" s="10">
        <v>2779.9</v>
      </c>
      <c r="Z7" s="10">
        <v>2500.6</v>
      </c>
      <c r="AA7" s="10">
        <v>1998.5</v>
      </c>
      <c r="AB7" s="10">
        <v>2184.1999999999998</v>
      </c>
      <c r="AC7" s="10">
        <v>2752.3</v>
      </c>
      <c r="AD7" s="10">
        <v>2448.3000000000002</v>
      </c>
      <c r="AE7" s="10">
        <v>2491.3000000000002</v>
      </c>
      <c r="AF7" s="10">
        <v>2489.1</v>
      </c>
      <c r="AG7" s="10">
        <v>2620.3000000000002</v>
      </c>
      <c r="AH7" s="10">
        <v>2090.1</v>
      </c>
      <c r="AI7" s="10">
        <v>1634.2</v>
      </c>
      <c r="AJ7" s="10">
        <v>1527.8</v>
      </c>
      <c r="AK7" s="10">
        <v>2253.4</v>
      </c>
      <c r="AL7" s="10">
        <v>1906</v>
      </c>
      <c r="AM7" s="10">
        <v>2026.2</v>
      </c>
      <c r="AN7" s="10">
        <v>1495.9</v>
      </c>
      <c r="AO7" s="10">
        <v>2079.8000000000002</v>
      </c>
      <c r="AP7" s="10">
        <v>1535.8</v>
      </c>
      <c r="AQ7" s="10">
        <v>1299.5</v>
      </c>
      <c r="AR7" s="10">
        <v>1491.5</v>
      </c>
      <c r="AS7" s="10">
        <v>2247.6</v>
      </c>
      <c r="AT7" s="10">
        <v>1434.6</v>
      </c>
      <c r="AU7" s="10">
        <v>1360.9</v>
      </c>
      <c r="AV7" s="10">
        <v>1669.9</v>
      </c>
      <c r="AW7" s="10">
        <v>2522.1999999999998</v>
      </c>
      <c r="AX7" s="10">
        <v>1857.6</v>
      </c>
    </row>
    <row r="8" spans="1:50" ht="13.4" customHeight="1" x14ac:dyDescent="0.3">
      <c r="A8" s="4" t="s">
        <v>291</v>
      </c>
      <c r="B8" s="11">
        <v>2217.8000000000002</v>
      </c>
      <c r="C8" s="11">
        <v>2412.5</v>
      </c>
      <c r="D8" s="11">
        <v>2373</v>
      </c>
      <c r="E8" s="11">
        <v>2508.1</v>
      </c>
      <c r="F8" s="11">
        <v>2389.3000000000002</v>
      </c>
      <c r="G8" s="11">
        <v>3529.4</v>
      </c>
      <c r="H8" s="11">
        <v>3389.4</v>
      </c>
      <c r="I8" s="11">
        <v>3530.5</v>
      </c>
      <c r="J8" s="11">
        <v>3663.2</v>
      </c>
      <c r="K8" s="11">
        <v>3669.3</v>
      </c>
      <c r="L8" s="11">
        <v>3823.1</v>
      </c>
      <c r="M8" s="11">
        <v>3759.9</v>
      </c>
      <c r="N8" s="11">
        <v>4287.8</v>
      </c>
      <c r="O8" s="11">
        <v>4212</v>
      </c>
      <c r="P8" s="11">
        <v>4306.8999999999996</v>
      </c>
      <c r="Q8" s="11">
        <v>4198.5</v>
      </c>
      <c r="R8" s="11">
        <v>4187</v>
      </c>
      <c r="S8" s="11">
        <v>4062.3</v>
      </c>
      <c r="T8" s="11">
        <v>4022.6</v>
      </c>
      <c r="U8" s="11">
        <v>3647.7</v>
      </c>
      <c r="V8" s="11">
        <v>3587.1</v>
      </c>
      <c r="W8" s="11">
        <v>3569.1</v>
      </c>
      <c r="X8" s="11">
        <v>3522.6</v>
      </c>
      <c r="Y8" s="11">
        <v>3392.3</v>
      </c>
      <c r="Z8" s="11">
        <v>3832.2</v>
      </c>
      <c r="AA8" s="11">
        <v>3799.2</v>
      </c>
      <c r="AB8" s="11">
        <v>4549.3</v>
      </c>
      <c r="AC8" s="11">
        <v>4448</v>
      </c>
      <c r="AD8" s="11">
        <v>4365.5</v>
      </c>
      <c r="AE8" s="11">
        <v>4331.8</v>
      </c>
      <c r="AF8" s="11">
        <v>4307.3</v>
      </c>
      <c r="AG8" s="11">
        <v>4026.9</v>
      </c>
      <c r="AH8" s="11">
        <v>3555.8</v>
      </c>
      <c r="AI8" s="11">
        <v>3162.9</v>
      </c>
      <c r="AJ8" s="11">
        <v>3132.6</v>
      </c>
      <c r="AK8" s="11">
        <v>3203.2</v>
      </c>
      <c r="AL8" s="11">
        <v>3338.1</v>
      </c>
      <c r="AM8" s="11">
        <v>3485.6</v>
      </c>
      <c r="AN8" s="11">
        <v>2853.2</v>
      </c>
      <c r="AO8" s="11">
        <v>2860.5</v>
      </c>
      <c r="AP8" s="11">
        <v>2584</v>
      </c>
      <c r="AQ8" s="11">
        <v>2606.6999999999998</v>
      </c>
      <c r="AR8" s="11">
        <v>2577.1</v>
      </c>
      <c r="AS8" s="11">
        <v>2358.3000000000002</v>
      </c>
      <c r="AT8" s="11">
        <v>1902.8</v>
      </c>
      <c r="AU8" s="11">
        <v>2049.6</v>
      </c>
      <c r="AV8" s="11">
        <v>2109.1999999999998</v>
      </c>
      <c r="AW8" s="11">
        <v>2412.9</v>
      </c>
      <c r="AX8" s="11">
        <v>2387.6999999999998</v>
      </c>
    </row>
    <row r="9" spans="1:50" ht="13.4" customHeight="1" x14ac:dyDescent="0.3">
      <c r="A9" s="34" t="s">
        <v>292</v>
      </c>
      <c r="B9" s="90">
        <v>52.699999999999797</v>
      </c>
      <c r="C9" s="90">
        <v>-114.3</v>
      </c>
      <c r="D9" s="90">
        <v>-326.60000000000002</v>
      </c>
      <c r="E9" s="90">
        <v>-84.5</v>
      </c>
      <c r="F9" s="90">
        <v>-581.29999999999995</v>
      </c>
      <c r="G9" s="90">
        <v>-510.7</v>
      </c>
      <c r="H9" s="90">
        <v>-643.9</v>
      </c>
      <c r="I9" s="90">
        <v>7.1999999999998199</v>
      </c>
      <c r="J9" s="90">
        <v>-219.9</v>
      </c>
      <c r="K9" s="90">
        <v>-613.29999999999995</v>
      </c>
      <c r="L9" s="90">
        <v>-652.70000000000005</v>
      </c>
      <c r="M9" s="90">
        <v>-574.70000000000005</v>
      </c>
      <c r="N9" s="90">
        <v>-805.8</v>
      </c>
      <c r="O9" s="90">
        <v>-661.5</v>
      </c>
      <c r="P9" s="90">
        <v>-722.8</v>
      </c>
      <c r="Q9" s="90">
        <v>-310.8</v>
      </c>
      <c r="R9" s="90">
        <v>-758.6</v>
      </c>
      <c r="S9" s="90">
        <v>-721.2</v>
      </c>
      <c r="T9" s="90">
        <v>-880.5</v>
      </c>
      <c r="U9" s="90">
        <v>-439.9</v>
      </c>
      <c r="V9" s="90">
        <v>-1103.7</v>
      </c>
      <c r="W9" s="90">
        <v>-1090.3</v>
      </c>
      <c r="X9" s="90">
        <v>-1347.2</v>
      </c>
      <c r="Y9" s="90">
        <v>-612.400000000001</v>
      </c>
      <c r="Z9" s="90">
        <v>-1331.6</v>
      </c>
      <c r="AA9" s="90">
        <v>-1800.7</v>
      </c>
      <c r="AB9" s="90">
        <v>-2365.1</v>
      </c>
      <c r="AC9" s="90">
        <v>-1695.7</v>
      </c>
      <c r="AD9" s="90">
        <v>-1917.2</v>
      </c>
      <c r="AE9" s="90">
        <v>-1840.5</v>
      </c>
      <c r="AF9" s="90">
        <v>-1818.2</v>
      </c>
      <c r="AG9" s="90">
        <v>-1406.6</v>
      </c>
      <c r="AH9" s="90">
        <v>-1465.7</v>
      </c>
      <c r="AI9" s="90">
        <v>-1528.7</v>
      </c>
      <c r="AJ9" s="90">
        <v>-1604.8</v>
      </c>
      <c r="AK9" s="90">
        <v>-949.8</v>
      </c>
      <c r="AL9" s="90">
        <v>-1432.1</v>
      </c>
      <c r="AM9" s="90">
        <v>-1459.4</v>
      </c>
      <c r="AN9" s="90">
        <v>-1357.3</v>
      </c>
      <c r="AO9" s="90">
        <v>-780.7</v>
      </c>
      <c r="AP9" s="90">
        <v>-1048.2</v>
      </c>
      <c r="AQ9" s="90">
        <v>-1307.2</v>
      </c>
      <c r="AR9" s="90">
        <v>-1085.5999999999999</v>
      </c>
      <c r="AS9" s="90">
        <v>-110.7</v>
      </c>
      <c r="AT9" s="90">
        <v>-468.2</v>
      </c>
      <c r="AU9" s="90">
        <v>-688.7</v>
      </c>
      <c r="AV9" s="90">
        <v>-439.3</v>
      </c>
      <c r="AW9" s="90">
        <v>109.3</v>
      </c>
      <c r="AX9" s="90">
        <v>-530.099999999999</v>
      </c>
    </row>
    <row r="10" spans="1:50" ht="13.4" customHeight="1" x14ac:dyDescent="0.3">
      <c r="AV10" s="14"/>
      <c r="AW10" s="14"/>
    </row>
    <row r="11" spans="1:50" ht="13.4" customHeight="1" x14ac:dyDescent="0.3">
      <c r="A11" s="9" t="s">
        <v>293</v>
      </c>
      <c r="B11" s="10">
        <v>0</v>
      </c>
      <c r="C11" s="10">
        <v>0</v>
      </c>
      <c r="D11" s="10">
        <v>0</v>
      </c>
      <c r="E11" s="10">
        <v>0</v>
      </c>
      <c r="F11" s="10">
        <v>0</v>
      </c>
      <c r="G11" s="10">
        <v>0</v>
      </c>
      <c r="H11" s="10">
        <v>0</v>
      </c>
      <c r="I11" s="10">
        <v>0</v>
      </c>
      <c r="J11" s="10">
        <v>0</v>
      </c>
      <c r="K11" s="10">
        <v>0</v>
      </c>
      <c r="L11" s="10">
        <v>0</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15</v>
      </c>
      <c r="AE11" s="10">
        <v>0</v>
      </c>
      <c r="AF11" s="10">
        <v>14.6</v>
      </c>
      <c r="AG11" s="10">
        <v>14.4</v>
      </c>
      <c r="AH11" s="10">
        <v>12.5</v>
      </c>
      <c r="AI11" s="10">
        <v>330.8</v>
      </c>
      <c r="AJ11" s="10">
        <v>329.9</v>
      </c>
      <c r="AK11" s="10">
        <v>227.9</v>
      </c>
      <c r="AL11" s="10">
        <v>294.39999999999998</v>
      </c>
      <c r="AM11" s="10">
        <v>269</v>
      </c>
      <c r="AN11" s="10">
        <v>256.3</v>
      </c>
      <c r="AO11" s="10">
        <v>241.1</v>
      </c>
      <c r="AP11" s="10">
        <v>222.6</v>
      </c>
      <c r="AQ11" s="10">
        <v>206.5</v>
      </c>
      <c r="AR11" s="10">
        <v>279.89999999999998</v>
      </c>
      <c r="AS11" s="10">
        <v>303.39999999999998</v>
      </c>
      <c r="AT11" s="10">
        <v>287.60000000000002</v>
      </c>
      <c r="AU11" s="10">
        <v>244.4</v>
      </c>
      <c r="AV11" s="10">
        <v>411.6</v>
      </c>
      <c r="AW11" s="10">
        <v>392.5</v>
      </c>
      <c r="AX11" s="10">
        <v>441</v>
      </c>
    </row>
    <row r="12" spans="1:50" ht="13.4" customHeight="1" x14ac:dyDescent="0.3">
      <c r="A12" s="4" t="s">
        <v>294</v>
      </c>
      <c r="B12" s="11">
        <v>0</v>
      </c>
      <c r="C12" s="11">
        <v>0</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1">
        <v>0</v>
      </c>
      <c r="AN12" s="11">
        <v>11.3</v>
      </c>
      <c r="AO12" s="11">
        <v>25.9</v>
      </c>
      <c r="AP12" s="11">
        <v>40.299999999999997</v>
      </c>
      <c r="AQ12" s="11">
        <v>53.1</v>
      </c>
      <c r="AR12" s="11">
        <v>68.900000000000006</v>
      </c>
      <c r="AS12" s="11">
        <v>132.80000000000001</v>
      </c>
      <c r="AT12" s="11">
        <v>143.19999999999999</v>
      </c>
      <c r="AU12" s="11">
        <v>155.69999999999999</v>
      </c>
      <c r="AV12" s="11">
        <v>169.1</v>
      </c>
      <c r="AW12" s="11">
        <v>180.9</v>
      </c>
      <c r="AX12" s="11">
        <v>302.39999999999998</v>
      </c>
    </row>
    <row r="13" spans="1:50" ht="13.4" customHeight="1" x14ac:dyDescent="0.3">
      <c r="A13" s="34" t="s">
        <v>295</v>
      </c>
      <c r="B13" s="90">
        <v>0</v>
      </c>
      <c r="C13" s="90">
        <v>0</v>
      </c>
      <c r="D13" s="90">
        <v>0</v>
      </c>
      <c r="E13" s="90">
        <v>0</v>
      </c>
      <c r="F13" s="90">
        <v>0</v>
      </c>
      <c r="G13" s="90">
        <v>0</v>
      </c>
      <c r="H13" s="90">
        <v>0</v>
      </c>
      <c r="I13" s="90">
        <v>0</v>
      </c>
      <c r="J13" s="90">
        <v>0</v>
      </c>
      <c r="K13" s="90">
        <v>0</v>
      </c>
      <c r="L13" s="90">
        <v>0</v>
      </c>
      <c r="M13" s="90">
        <v>0</v>
      </c>
      <c r="N13" s="90">
        <v>0</v>
      </c>
      <c r="O13" s="90">
        <v>0</v>
      </c>
      <c r="P13" s="90">
        <v>0</v>
      </c>
      <c r="Q13" s="90">
        <v>0</v>
      </c>
      <c r="R13" s="90">
        <v>0</v>
      </c>
      <c r="S13" s="90">
        <v>0</v>
      </c>
      <c r="T13" s="90">
        <v>0</v>
      </c>
      <c r="U13" s="90">
        <v>0</v>
      </c>
      <c r="V13" s="90">
        <v>0</v>
      </c>
      <c r="W13" s="90">
        <v>0</v>
      </c>
      <c r="X13" s="90">
        <v>0</v>
      </c>
      <c r="Y13" s="90">
        <v>0</v>
      </c>
      <c r="Z13" s="90">
        <v>0</v>
      </c>
      <c r="AA13" s="90">
        <v>0</v>
      </c>
      <c r="AB13" s="90">
        <v>0</v>
      </c>
      <c r="AC13" s="90">
        <v>0</v>
      </c>
      <c r="AD13" s="90">
        <v>15</v>
      </c>
      <c r="AE13" s="90">
        <v>0</v>
      </c>
      <c r="AF13" s="90">
        <v>14.6</v>
      </c>
      <c r="AG13" s="90">
        <v>14.4</v>
      </c>
      <c r="AH13" s="90">
        <v>12.5</v>
      </c>
      <c r="AI13" s="90">
        <v>330.8</v>
      </c>
      <c r="AJ13" s="90">
        <v>329.9</v>
      </c>
      <c r="AK13" s="90">
        <v>227.9</v>
      </c>
      <c r="AL13" s="90">
        <v>294.39999999999998</v>
      </c>
      <c r="AM13" s="90">
        <v>269</v>
      </c>
      <c r="AN13" s="90">
        <v>245</v>
      </c>
      <c r="AO13" s="90">
        <v>215.2</v>
      </c>
      <c r="AP13" s="90">
        <v>182.3</v>
      </c>
      <c r="AQ13" s="90">
        <v>153.4</v>
      </c>
      <c r="AR13" s="90">
        <v>211</v>
      </c>
      <c r="AS13" s="90">
        <v>170.6</v>
      </c>
      <c r="AT13" s="90">
        <v>144.4</v>
      </c>
      <c r="AU13" s="90">
        <v>88.7</v>
      </c>
      <c r="AV13" s="90">
        <v>242.5</v>
      </c>
      <c r="AW13" s="90">
        <v>211.6</v>
      </c>
      <c r="AX13" s="90">
        <v>138.6</v>
      </c>
    </row>
    <row r="14" spans="1:50" ht="13.4" customHeight="1" x14ac:dyDescent="0.3">
      <c r="AV14" s="14"/>
      <c r="AW14" s="14"/>
    </row>
    <row r="15" spans="1:50" ht="13.4" customHeight="1" x14ac:dyDescent="0.3">
      <c r="A15" s="9" t="s">
        <v>296</v>
      </c>
      <c r="B15" s="10">
        <v>2270.5</v>
      </c>
      <c r="C15" s="10">
        <v>2298.1999999999998</v>
      </c>
      <c r="D15" s="10">
        <v>2046.4</v>
      </c>
      <c r="E15" s="10">
        <v>2423.6</v>
      </c>
      <c r="F15" s="10">
        <v>1808</v>
      </c>
      <c r="G15" s="10">
        <v>3018.7</v>
      </c>
      <c r="H15" s="10">
        <v>2745.5</v>
      </c>
      <c r="I15" s="10">
        <v>3537.7</v>
      </c>
      <c r="J15" s="10">
        <v>3443.3</v>
      </c>
      <c r="K15" s="10">
        <v>3056</v>
      </c>
      <c r="L15" s="10">
        <v>3170.4</v>
      </c>
      <c r="M15" s="10">
        <v>3185.2</v>
      </c>
      <c r="N15" s="10">
        <v>3482</v>
      </c>
      <c r="O15" s="10">
        <v>3550.5</v>
      </c>
      <c r="P15" s="10">
        <v>3584.1</v>
      </c>
      <c r="Q15" s="10">
        <v>3887.7</v>
      </c>
      <c r="R15" s="10">
        <v>3428.4</v>
      </c>
      <c r="S15" s="10">
        <v>3341.1</v>
      </c>
      <c r="T15" s="10">
        <v>3142.1</v>
      </c>
      <c r="U15" s="10">
        <v>3207.8</v>
      </c>
      <c r="V15" s="10">
        <v>2483.4</v>
      </c>
      <c r="W15" s="10">
        <v>2478.8000000000002</v>
      </c>
      <c r="X15" s="10">
        <v>2175.4</v>
      </c>
      <c r="Y15" s="10">
        <v>2779.9</v>
      </c>
      <c r="Z15" s="10">
        <v>2500.6</v>
      </c>
      <c r="AA15" s="10">
        <v>1998.5</v>
      </c>
      <c r="AB15" s="10">
        <v>2184.1999999999998</v>
      </c>
      <c r="AC15" s="10">
        <v>2752.3</v>
      </c>
      <c r="AD15" s="10">
        <v>2463.3000000000002</v>
      </c>
      <c r="AE15" s="10">
        <v>2491.3000000000002</v>
      </c>
      <c r="AF15" s="10">
        <v>2503.6999999999998</v>
      </c>
      <c r="AG15" s="10">
        <v>2634.7</v>
      </c>
      <c r="AH15" s="10">
        <v>2102.6</v>
      </c>
      <c r="AI15" s="10">
        <v>1965</v>
      </c>
      <c r="AJ15" s="10">
        <v>1857.7</v>
      </c>
      <c r="AK15" s="10">
        <v>2481.3000000000002</v>
      </c>
      <c r="AL15" s="10">
        <v>2200.4</v>
      </c>
      <c r="AM15" s="10">
        <v>2295.1999999999998</v>
      </c>
      <c r="AN15" s="10">
        <v>1752.2</v>
      </c>
      <c r="AO15" s="10">
        <v>2320.9</v>
      </c>
      <c r="AP15" s="10">
        <v>1758.4</v>
      </c>
      <c r="AQ15" s="10">
        <v>1506</v>
      </c>
      <c r="AR15" s="10">
        <v>1771.4</v>
      </c>
      <c r="AS15" s="10">
        <v>2551</v>
      </c>
      <c r="AT15" s="10">
        <v>1722.2</v>
      </c>
      <c r="AU15" s="10">
        <v>1605.3</v>
      </c>
      <c r="AV15" s="10">
        <v>2081.5</v>
      </c>
      <c r="AW15" s="10">
        <v>2914.7</v>
      </c>
      <c r="AX15" s="10">
        <f>AX7+AX11</f>
        <v>2298.6</v>
      </c>
    </row>
    <row r="16" spans="1:50" ht="13.4" customHeight="1" x14ac:dyDescent="0.3">
      <c r="A16" s="4" t="s">
        <v>297</v>
      </c>
      <c r="B16" s="11">
        <v>2217.8000000000002</v>
      </c>
      <c r="C16" s="11">
        <v>2412.5</v>
      </c>
      <c r="D16" s="11">
        <v>2373</v>
      </c>
      <c r="E16" s="11">
        <v>2508.1</v>
      </c>
      <c r="F16" s="11">
        <v>2389.3000000000002</v>
      </c>
      <c r="G16" s="11">
        <v>3529.4</v>
      </c>
      <c r="H16" s="11">
        <v>3389.4</v>
      </c>
      <c r="I16" s="11">
        <v>3530.5</v>
      </c>
      <c r="J16" s="11">
        <v>3663.2</v>
      </c>
      <c r="K16" s="11">
        <v>3669.3</v>
      </c>
      <c r="L16" s="11">
        <v>3823.1</v>
      </c>
      <c r="M16" s="11">
        <v>3759.9</v>
      </c>
      <c r="N16" s="11">
        <v>4287.8</v>
      </c>
      <c r="O16" s="11">
        <v>4212</v>
      </c>
      <c r="P16" s="11">
        <v>4306.8999999999996</v>
      </c>
      <c r="Q16" s="11">
        <v>4198.5</v>
      </c>
      <c r="R16" s="11">
        <v>4187</v>
      </c>
      <c r="S16" s="11">
        <v>4062.3</v>
      </c>
      <c r="T16" s="11">
        <v>4022.6</v>
      </c>
      <c r="U16" s="11">
        <v>3647.7</v>
      </c>
      <c r="V16" s="11">
        <v>3587.1</v>
      </c>
      <c r="W16" s="11">
        <v>3569.1</v>
      </c>
      <c r="X16" s="11">
        <v>3522.6</v>
      </c>
      <c r="Y16" s="11">
        <v>3392.3</v>
      </c>
      <c r="Z16" s="11">
        <v>3832.2</v>
      </c>
      <c r="AA16" s="11">
        <v>3799.2</v>
      </c>
      <c r="AB16" s="11">
        <v>4549.3</v>
      </c>
      <c r="AC16" s="11">
        <v>4448</v>
      </c>
      <c r="AD16" s="11">
        <v>4365.5</v>
      </c>
      <c r="AE16" s="11">
        <v>4331.8</v>
      </c>
      <c r="AF16" s="11">
        <v>4307.3</v>
      </c>
      <c r="AG16" s="11">
        <v>4026.9</v>
      </c>
      <c r="AH16" s="11">
        <v>3555.8</v>
      </c>
      <c r="AI16" s="11">
        <v>3162.9</v>
      </c>
      <c r="AJ16" s="11">
        <v>3132.6</v>
      </c>
      <c r="AK16" s="11">
        <v>3203.2</v>
      </c>
      <c r="AL16" s="11">
        <v>3338.1</v>
      </c>
      <c r="AM16" s="11">
        <v>3485.6</v>
      </c>
      <c r="AN16" s="11">
        <v>2864.5</v>
      </c>
      <c r="AO16" s="11">
        <v>2886.4</v>
      </c>
      <c r="AP16" s="11">
        <v>2624.3</v>
      </c>
      <c r="AQ16" s="11">
        <v>2659.8</v>
      </c>
      <c r="AR16" s="11">
        <v>2646</v>
      </c>
      <c r="AS16" s="11">
        <v>2491.1</v>
      </c>
      <c r="AT16" s="11">
        <v>2046</v>
      </c>
      <c r="AU16" s="11">
        <v>2205.3000000000002</v>
      </c>
      <c r="AV16" s="11">
        <v>2278.3000000000002</v>
      </c>
      <c r="AW16" s="11">
        <v>2593.8000000000002</v>
      </c>
      <c r="AX16" s="11">
        <f>AX8+AX12</f>
        <v>2690.1</v>
      </c>
    </row>
    <row r="17" spans="1:50" ht="13.4" customHeight="1" x14ac:dyDescent="0.3">
      <c r="A17" s="34" t="s">
        <v>298</v>
      </c>
      <c r="B17" s="90">
        <v>52.699999999999797</v>
      </c>
      <c r="C17" s="90">
        <v>-114.3</v>
      </c>
      <c r="D17" s="90">
        <v>-326.60000000000002</v>
      </c>
      <c r="E17" s="90">
        <v>-84.5</v>
      </c>
      <c r="F17" s="90">
        <v>-581.29999999999995</v>
      </c>
      <c r="G17" s="90">
        <v>-510.7</v>
      </c>
      <c r="H17" s="90">
        <v>-643.9</v>
      </c>
      <c r="I17" s="90">
        <v>7.1999999999998199</v>
      </c>
      <c r="J17" s="90">
        <v>-219.9</v>
      </c>
      <c r="K17" s="90">
        <v>-613.29999999999995</v>
      </c>
      <c r="L17" s="90">
        <v>-652.70000000000005</v>
      </c>
      <c r="M17" s="90">
        <v>-574.70000000000005</v>
      </c>
      <c r="N17" s="90">
        <v>-805.8</v>
      </c>
      <c r="O17" s="90">
        <v>-661.5</v>
      </c>
      <c r="P17" s="90">
        <v>-722.8</v>
      </c>
      <c r="Q17" s="90">
        <v>-310.8</v>
      </c>
      <c r="R17" s="90">
        <v>-758.6</v>
      </c>
      <c r="S17" s="90">
        <v>-721.2</v>
      </c>
      <c r="T17" s="90">
        <v>-880.5</v>
      </c>
      <c r="U17" s="90">
        <v>-439.9</v>
      </c>
      <c r="V17" s="90">
        <v>-1103.7</v>
      </c>
      <c r="W17" s="90">
        <v>-1090.3</v>
      </c>
      <c r="X17" s="90">
        <v>-1347.2</v>
      </c>
      <c r="Y17" s="90">
        <v>-612.400000000001</v>
      </c>
      <c r="Z17" s="90">
        <v>-1331.6</v>
      </c>
      <c r="AA17" s="90">
        <v>-1800.7</v>
      </c>
      <c r="AB17" s="90">
        <v>-2365.1</v>
      </c>
      <c r="AC17" s="90">
        <v>-1695.7</v>
      </c>
      <c r="AD17" s="90">
        <v>-1902.2</v>
      </c>
      <c r="AE17" s="90">
        <v>-1840.5</v>
      </c>
      <c r="AF17" s="90">
        <v>-1803.6</v>
      </c>
      <c r="AG17" s="90">
        <v>-1392.2</v>
      </c>
      <c r="AH17" s="90">
        <v>-1453.2</v>
      </c>
      <c r="AI17" s="90">
        <v>-1197.9000000000001</v>
      </c>
      <c r="AJ17" s="90">
        <v>-1274.9000000000001</v>
      </c>
      <c r="AK17" s="90">
        <v>-721.9</v>
      </c>
      <c r="AL17" s="90">
        <v>-1137.7</v>
      </c>
      <c r="AM17" s="90">
        <v>-1190.4000000000001</v>
      </c>
      <c r="AN17" s="90">
        <v>-1112.3</v>
      </c>
      <c r="AO17" s="90">
        <v>-565.5</v>
      </c>
      <c r="AP17" s="90">
        <v>-865.9</v>
      </c>
      <c r="AQ17" s="90">
        <v>-1153.8</v>
      </c>
      <c r="AR17" s="90">
        <v>-874.6</v>
      </c>
      <c r="AS17" s="90">
        <v>59.899999999999601</v>
      </c>
      <c r="AT17" s="90">
        <v>-323.8</v>
      </c>
      <c r="AU17" s="90">
        <v>-600</v>
      </c>
      <c r="AV17" s="90">
        <v>-196.8</v>
      </c>
      <c r="AW17" s="90">
        <v>320.89999999999998</v>
      </c>
      <c r="AX17" s="90">
        <f>AX15-AX16</f>
        <v>-391.5</v>
      </c>
    </row>
    <row r="18" spans="1:50" ht="13.4" customHeight="1" x14ac:dyDescent="0.25"/>
    <row r="19" spans="1:50" ht="13.4" customHeight="1" x14ac:dyDescent="0.3">
      <c r="A19" s="18" t="s">
        <v>71</v>
      </c>
    </row>
    <row r="20" spans="1:50" ht="15" customHeight="1" x14ac:dyDescent="0.25"/>
    <row r="21" spans="1:50" ht="15" customHeight="1" x14ac:dyDescent="0.25"/>
    <row r="22" spans="1:50" ht="15" customHeight="1" x14ac:dyDescent="0.25"/>
    <row r="23" spans="1:50" ht="15" customHeight="1" x14ac:dyDescent="0.25"/>
    <row r="24" spans="1:50" ht="15" customHeight="1" x14ac:dyDescent="0.25"/>
    <row r="25" spans="1:50" ht="15" customHeight="1" x14ac:dyDescent="0.25"/>
    <row r="26" spans="1:50" ht="15" customHeight="1" x14ac:dyDescent="0.25"/>
    <row r="27" spans="1:50" ht="15" customHeight="1" x14ac:dyDescent="0.25"/>
    <row r="28" spans="1:50" ht="15" customHeight="1" x14ac:dyDescent="0.25"/>
    <row r="29" spans="1:50" ht="15" customHeight="1" x14ac:dyDescent="0.25"/>
    <row r="30" spans="1:50" ht="15" customHeight="1" x14ac:dyDescent="0.25"/>
    <row r="31" spans="1:50" ht="15" customHeight="1" x14ac:dyDescent="0.25"/>
    <row r="32" spans="1:50"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53"/>
  <sheetViews>
    <sheetView topLeftCell="A31" workbookViewId="0">
      <pane xSplit="1" topLeftCell="AG1" activePane="topRight" state="frozen"/>
      <selection pane="topRight"/>
    </sheetView>
  </sheetViews>
  <sheetFormatPr defaultColWidth="13.36328125" defaultRowHeight="12.5" x14ac:dyDescent="0.25"/>
  <cols>
    <col min="1" max="1" width="28.453125" customWidth="1"/>
    <col min="2" max="50" width="9.36328125" customWidth="1"/>
  </cols>
  <sheetData>
    <row r="1" spans="1:50" ht="13.4" customHeight="1" x14ac:dyDescent="0.25"/>
    <row r="2" spans="1:50" ht="13.4" customHeight="1" x14ac:dyDescent="0.25"/>
    <row r="3" spans="1:50" ht="13.4" customHeight="1" x14ac:dyDescent="0.25"/>
    <row r="4" spans="1:50" ht="13.4" customHeight="1" x14ac:dyDescent="0.25"/>
    <row r="5" spans="1:50" ht="13.4" customHeight="1" x14ac:dyDescent="0.3">
      <c r="A5" s="4" t="s">
        <v>242</v>
      </c>
    </row>
    <row r="6" spans="1:50" ht="13.4" customHeight="1" x14ac:dyDescent="0.3">
      <c r="A6" s="6" t="s">
        <v>299</v>
      </c>
      <c r="B6" s="7" t="s">
        <v>4</v>
      </c>
      <c r="C6" s="7" t="s">
        <v>5</v>
      </c>
      <c r="D6" s="7" t="s">
        <v>6</v>
      </c>
      <c r="E6" s="7" t="s">
        <v>7</v>
      </c>
      <c r="F6" s="7" t="s">
        <v>8</v>
      </c>
      <c r="G6" s="7" t="s">
        <v>9</v>
      </c>
      <c r="H6" s="7" t="s">
        <v>10</v>
      </c>
      <c r="I6" s="7" t="s">
        <v>11</v>
      </c>
      <c r="J6" s="7" t="s">
        <v>12</v>
      </c>
      <c r="K6" s="7" t="s">
        <v>13</v>
      </c>
      <c r="L6" s="7" t="s">
        <v>14</v>
      </c>
      <c r="M6" s="7" t="s">
        <v>15</v>
      </c>
      <c r="N6" s="7" t="s">
        <v>16</v>
      </c>
      <c r="O6" s="7" t="s">
        <v>17</v>
      </c>
      <c r="P6" s="7" t="s">
        <v>18</v>
      </c>
      <c r="Q6" s="7" t="s">
        <v>19</v>
      </c>
      <c r="R6" s="7" t="s">
        <v>20</v>
      </c>
      <c r="S6" s="7" t="s">
        <v>21</v>
      </c>
      <c r="T6" s="7" t="s">
        <v>22</v>
      </c>
      <c r="U6" s="7" t="s">
        <v>23</v>
      </c>
      <c r="V6" s="7" t="s">
        <v>24</v>
      </c>
      <c r="W6" s="7" t="s">
        <v>25</v>
      </c>
      <c r="X6" s="7" t="s">
        <v>26</v>
      </c>
      <c r="Y6" s="7" t="s">
        <v>27</v>
      </c>
      <c r="Z6" s="7" t="s">
        <v>28</v>
      </c>
      <c r="AA6" s="7" t="s">
        <v>29</v>
      </c>
      <c r="AB6" s="7" t="s">
        <v>30</v>
      </c>
      <c r="AC6" s="7" t="s">
        <v>31</v>
      </c>
      <c r="AD6" s="7" t="s">
        <v>32</v>
      </c>
      <c r="AE6" s="7" t="s">
        <v>33</v>
      </c>
      <c r="AF6" s="7" t="s">
        <v>34</v>
      </c>
      <c r="AG6" s="7" t="s">
        <v>35</v>
      </c>
      <c r="AH6" s="7" t="s">
        <v>36</v>
      </c>
      <c r="AI6" s="7" t="s">
        <v>244</v>
      </c>
      <c r="AJ6" s="7" t="s">
        <v>38</v>
      </c>
      <c r="AK6" s="7" t="s">
        <v>39</v>
      </c>
      <c r="AL6" s="7" t="s">
        <v>40</v>
      </c>
      <c r="AM6" s="7" t="s">
        <v>41</v>
      </c>
      <c r="AN6" s="7" t="s">
        <v>42</v>
      </c>
      <c r="AO6" s="7" t="s">
        <v>43</v>
      </c>
      <c r="AP6" s="7" t="s">
        <v>44</v>
      </c>
      <c r="AQ6" s="7" t="s">
        <v>45</v>
      </c>
      <c r="AR6" s="7" t="s">
        <v>46</v>
      </c>
      <c r="AS6" s="7" t="s">
        <v>47</v>
      </c>
      <c r="AT6" s="7" t="s">
        <v>48</v>
      </c>
      <c r="AU6" s="7" t="s">
        <v>49</v>
      </c>
      <c r="AV6" s="7" t="s">
        <v>50</v>
      </c>
      <c r="AW6" s="7" t="s">
        <v>51</v>
      </c>
      <c r="AX6" s="7" t="s">
        <v>52</v>
      </c>
    </row>
    <row r="7" spans="1:50" ht="13.4" customHeight="1" x14ac:dyDescent="0.3">
      <c r="A7" s="9" t="s">
        <v>300</v>
      </c>
      <c r="B7" s="10">
        <v>13478.540799664001</v>
      </c>
      <c r="C7" s="10">
        <v>12806.354948414601</v>
      </c>
      <c r="D7" s="10">
        <v>13927.9152252439</v>
      </c>
      <c r="E7" s="10">
        <v>13542.903122759601</v>
      </c>
      <c r="F7" s="10">
        <v>13325.535480402301</v>
      </c>
      <c r="G7" s="10">
        <v>15949.402122145901</v>
      </c>
      <c r="H7" s="10">
        <v>16243.445038706401</v>
      </c>
      <c r="I7" s="10">
        <v>15783.5591292601</v>
      </c>
      <c r="J7" s="10">
        <v>15187.087705612999</v>
      </c>
      <c r="K7" s="10">
        <v>15306.7148524226</v>
      </c>
      <c r="L7" s="10">
        <v>14735.9476927289</v>
      </c>
      <c r="M7" s="10">
        <v>13817.778624382299</v>
      </c>
      <c r="N7" s="10">
        <v>13367.2092134094</v>
      </c>
      <c r="O7" s="10">
        <v>12976.532309063599</v>
      </c>
      <c r="P7" s="10">
        <v>13406.103199581101</v>
      </c>
      <c r="Q7" s="10">
        <v>13391.9941551621</v>
      </c>
      <c r="R7" s="10">
        <v>12934.426575773599</v>
      </c>
      <c r="S7" s="10">
        <v>10921.655383912201</v>
      </c>
      <c r="T7" s="10">
        <v>7519.6465451026097</v>
      </c>
      <c r="U7" s="10">
        <v>9691.1686981181101</v>
      </c>
      <c r="V7" s="10">
        <v>9456</v>
      </c>
      <c r="W7" s="10">
        <v>9573.2999999999993</v>
      </c>
      <c r="X7" s="10">
        <v>9185.4</v>
      </c>
      <c r="Y7" s="10">
        <v>8950.2679861121505</v>
      </c>
      <c r="Z7" s="10">
        <v>8412.6</v>
      </c>
      <c r="AA7" s="10">
        <v>8310.1821674191506</v>
      </c>
      <c r="AB7" s="10">
        <v>8166.7</v>
      </c>
      <c r="AC7" s="10">
        <v>7574.2643462257201</v>
      </c>
      <c r="AD7" s="10">
        <v>7363.4508472031903</v>
      </c>
      <c r="AE7" s="10">
        <v>8283.7957669280604</v>
      </c>
      <c r="AF7" s="10">
        <v>8543.7702345688704</v>
      </c>
      <c r="AG7" s="10">
        <v>9002.7420066649793</v>
      </c>
      <c r="AH7" s="10">
        <v>8778.6804789019607</v>
      </c>
      <c r="AI7" s="10">
        <v>8731.5670262614294</v>
      </c>
      <c r="AJ7" s="10">
        <v>8602.8120766178199</v>
      </c>
      <c r="AK7" s="10">
        <v>8602.8019301722106</v>
      </c>
      <c r="AL7" s="10">
        <v>8359.8407314056494</v>
      </c>
      <c r="AM7" s="10">
        <v>8039.6770052233596</v>
      </c>
      <c r="AN7" s="10">
        <v>8644.042110507</v>
      </c>
      <c r="AO7" s="10">
        <v>8846.0118300485392</v>
      </c>
      <c r="AP7" s="10">
        <v>11053.307149361901</v>
      </c>
      <c r="AQ7" s="10">
        <v>11280.637258873099</v>
      </c>
      <c r="AR7" s="10">
        <v>11112.8238555678</v>
      </c>
      <c r="AS7" s="10">
        <v>10181.348704014999</v>
      </c>
      <c r="AT7" s="10">
        <v>10002.3151443877</v>
      </c>
      <c r="AU7" s="10">
        <v>13101.2297471856</v>
      </c>
      <c r="AV7" s="10">
        <v>15189</v>
      </c>
      <c r="AW7" s="10">
        <v>14524.3</v>
      </c>
      <c r="AX7" s="10">
        <v>15030</v>
      </c>
    </row>
    <row r="8" spans="1:50" ht="13.4" customHeight="1" x14ac:dyDescent="0.3">
      <c r="A8" s="4" t="s">
        <v>301</v>
      </c>
      <c r="B8" s="11">
        <v>2386.0597535636798</v>
      </c>
      <c r="C8" s="11">
        <v>2070.4900734142798</v>
      </c>
      <c r="D8" s="11">
        <v>2078.9694366005701</v>
      </c>
      <c r="E8" s="11">
        <v>1872.83650546484</v>
      </c>
      <c r="F8" s="11">
        <v>2258.4378764537701</v>
      </c>
      <c r="G8" s="11">
        <v>2155.7537339678101</v>
      </c>
      <c r="H8" s="11">
        <v>2045.07589595594</v>
      </c>
      <c r="I8" s="11">
        <v>1981.3614332059799</v>
      </c>
      <c r="J8" s="11">
        <v>2027.9827685903199</v>
      </c>
      <c r="K8" s="11">
        <v>1966.48996129135</v>
      </c>
      <c r="L8" s="11">
        <v>1827.32622881817</v>
      </c>
      <c r="M8" s="11">
        <v>1286.72957016756</v>
      </c>
      <c r="N8" s="11">
        <v>1373.46499573763</v>
      </c>
      <c r="O8" s="11">
        <v>1373.54724946942</v>
      </c>
      <c r="P8" s="11">
        <v>1250.5360618101699</v>
      </c>
      <c r="Q8" s="11">
        <v>777.44983508748601</v>
      </c>
      <c r="R8" s="11">
        <v>837.80150697825195</v>
      </c>
      <c r="S8" s="11">
        <v>834.17778298811402</v>
      </c>
      <c r="T8" s="11">
        <v>706.314182988114</v>
      </c>
      <c r="U8" s="11">
        <v>810.902582988115</v>
      </c>
      <c r="V8" s="11">
        <v>883.02200000000005</v>
      </c>
      <c r="W8" s="11">
        <v>1687.1131115000001</v>
      </c>
      <c r="X8" s="11">
        <v>1602.57590293</v>
      </c>
      <c r="Y8" s="11">
        <v>1434.75683119</v>
      </c>
      <c r="Z8" s="11">
        <v>1459.0485801100001</v>
      </c>
      <c r="AA8" s="11">
        <v>1359.7902377200001</v>
      </c>
      <c r="AB8" s="11">
        <v>1363.7257183300001</v>
      </c>
      <c r="AC8" s="11">
        <v>1159.9108096800001</v>
      </c>
      <c r="AD8" s="11">
        <v>1381.10544241</v>
      </c>
      <c r="AE8" s="11">
        <v>1629.70285227</v>
      </c>
      <c r="AF8" s="11">
        <v>2359.4856365400001</v>
      </c>
      <c r="AG8" s="11">
        <v>2914.3938893999998</v>
      </c>
      <c r="AH8" s="11">
        <v>3271.5878558499999</v>
      </c>
      <c r="AI8" s="11">
        <v>3819.9895770399999</v>
      </c>
      <c r="AJ8" s="11">
        <v>3863.3544764899998</v>
      </c>
      <c r="AK8" s="11">
        <v>3892.92019622</v>
      </c>
      <c r="AL8" s="11">
        <v>4088.0884575</v>
      </c>
      <c r="AM8" s="11">
        <v>4262.50441555</v>
      </c>
      <c r="AN8" s="11">
        <v>4256.70228778</v>
      </c>
      <c r="AO8" s="11">
        <v>4319.1639061799997</v>
      </c>
      <c r="AP8" s="11">
        <v>4554.2549193699997</v>
      </c>
      <c r="AQ8" s="11">
        <v>4585.2217866700003</v>
      </c>
      <c r="AR8" s="11">
        <v>4401.5352524399996</v>
      </c>
      <c r="AS8" s="11">
        <v>7362.3723240099998</v>
      </c>
      <c r="AT8" s="11">
        <v>7576.9975578699996</v>
      </c>
      <c r="AU8" s="11">
        <v>7425.7931884299996</v>
      </c>
      <c r="AV8" s="11">
        <v>7273</v>
      </c>
      <c r="AW8" s="11">
        <v>7600.4</v>
      </c>
      <c r="AX8" s="11">
        <v>7554</v>
      </c>
    </row>
    <row r="9" spans="1:50" ht="13.4" customHeight="1" x14ac:dyDescent="0.3">
      <c r="A9" s="9" t="s">
        <v>302</v>
      </c>
      <c r="B9" s="10">
        <v>3359.5378741558002</v>
      </c>
      <c r="C9" s="10">
        <v>3177.7345575780701</v>
      </c>
      <c r="D9" s="10">
        <v>6137.2486018354602</v>
      </c>
      <c r="E9" s="10">
        <v>5504.4613172519403</v>
      </c>
      <c r="F9" s="10">
        <v>4908.9494050724397</v>
      </c>
      <c r="G9" s="10">
        <v>4755.1968205613803</v>
      </c>
      <c r="H9" s="10">
        <v>4527.5984406652597</v>
      </c>
      <c r="I9" s="10">
        <v>4695.7812831770798</v>
      </c>
      <c r="J9" s="10">
        <v>4677.2317314557904</v>
      </c>
      <c r="K9" s="10">
        <v>4685.7213797836903</v>
      </c>
      <c r="L9" s="10">
        <v>4825.8814451981598</v>
      </c>
      <c r="M9" s="10">
        <v>4518.3316086168797</v>
      </c>
      <c r="N9" s="10">
        <v>4448.98007344077</v>
      </c>
      <c r="O9" s="10">
        <v>4141.0298236649296</v>
      </c>
      <c r="P9" s="10">
        <v>4144.3824365851196</v>
      </c>
      <c r="Q9" s="10">
        <v>4167.5762642044101</v>
      </c>
      <c r="R9" s="10">
        <v>4078.9199139083398</v>
      </c>
      <c r="S9" s="10">
        <v>3975.8463156037201</v>
      </c>
      <c r="T9" s="10">
        <v>3672.9561115399101</v>
      </c>
      <c r="U9" s="10">
        <v>3877.6382738069501</v>
      </c>
      <c r="V9" s="10">
        <v>3732.6664560249501</v>
      </c>
      <c r="W9" s="10">
        <v>3684.9274765867699</v>
      </c>
      <c r="X9" s="10">
        <v>3498.4993473785098</v>
      </c>
      <c r="Y9" s="10">
        <v>4121.73236755177</v>
      </c>
      <c r="Z9" s="10">
        <v>3700.70919972719</v>
      </c>
      <c r="AA9" s="10">
        <v>3633.5627127553898</v>
      </c>
      <c r="AB9" s="10">
        <v>3475.07310390468</v>
      </c>
      <c r="AC9" s="10">
        <v>3586.8314696275402</v>
      </c>
      <c r="AD9" s="10">
        <v>3402.0174946858401</v>
      </c>
      <c r="AE9" s="10">
        <v>3541.09721131387</v>
      </c>
      <c r="AF9" s="10">
        <v>3335.0594080883998</v>
      </c>
      <c r="AG9" s="10">
        <v>2710.83159342404</v>
      </c>
      <c r="AH9" s="10">
        <v>2787.1012966087201</v>
      </c>
      <c r="AI9" s="10">
        <v>2765.3593587074702</v>
      </c>
      <c r="AJ9" s="10">
        <v>2682.1515650653</v>
      </c>
      <c r="AK9" s="10">
        <v>2357.84338126692</v>
      </c>
      <c r="AL9" s="10">
        <v>2287.5776996490499</v>
      </c>
      <c r="AM9" s="10">
        <v>2268.2803333341799</v>
      </c>
      <c r="AN9" s="10">
        <v>2158.9653841559102</v>
      </c>
      <c r="AO9" s="10">
        <v>2495.7322143506699</v>
      </c>
      <c r="AP9" s="10">
        <v>2399.1322277456902</v>
      </c>
      <c r="AQ9" s="10">
        <v>2147.6358893360798</v>
      </c>
      <c r="AR9" s="10">
        <v>3641.2584954307399</v>
      </c>
      <c r="AS9" s="10">
        <v>4172.1131743983797</v>
      </c>
      <c r="AT9" s="10">
        <v>4157.1490306926999</v>
      </c>
      <c r="AU9" s="10">
        <v>4284.7040758418798</v>
      </c>
      <c r="AV9" s="10">
        <v>3918</v>
      </c>
      <c r="AW9" s="10">
        <v>4929.8</v>
      </c>
      <c r="AX9" s="10">
        <v>4418</v>
      </c>
    </row>
    <row r="10" spans="1:50" ht="13.4" customHeight="1" x14ac:dyDescent="0.3">
      <c r="A10" s="4" t="s">
        <v>303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1700.8350104308799</v>
      </c>
      <c r="S10" s="11">
        <v>1681.7761553891401</v>
      </c>
      <c r="T10" s="11">
        <v>1737.3995905353499</v>
      </c>
      <c r="U10" s="11">
        <v>1920.8290957571101</v>
      </c>
      <c r="V10" s="11">
        <v>1913.45188978947</v>
      </c>
      <c r="W10" s="11">
        <v>1957.60196167699</v>
      </c>
      <c r="X10" s="11">
        <v>1925.14190875849</v>
      </c>
      <c r="Y10" s="11">
        <v>2248.2678753804498</v>
      </c>
      <c r="Z10" s="11">
        <v>2340.7397656410899</v>
      </c>
      <c r="AA10" s="11">
        <v>2062.9738989030898</v>
      </c>
      <c r="AB10" s="11">
        <v>2045.4625400232401</v>
      </c>
      <c r="AC10" s="11">
        <v>2042.6313135801199</v>
      </c>
      <c r="AD10" s="11">
        <v>2018.34204577734</v>
      </c>
      <c r="AE10" s="11">
        <v>2459.9405854256702</v>
      </c>
      <c r="AF10" s="11">
        <v>2572.1690846174502</v>
      </c>
      <c r="AG10" s="11">
        <v>2411.08300524064</v>
      </c>
      <c r="AH10" s="11">
        <v>2499.2181506411798</v>
      </c>
      <c r="AI10" s="11">
        <v>2492.4845313081801</v>
      </c>
      <c r="AJ10" s="11">
        <v>2651.7305488224001</v>
      </c>
      <c r="AK10" s="11">
        <v>2634.87609896909</v>
      </c>
      <c r="AL10" s="11">
        <v>2684.5399761434601</v>
      </c>
      <c r="AM10" s="11">
        <v>2703.49643008467</v>
      </c>
      <c r="AN10" s="11">
        <v>2755.2871491329201</v>
      </c>
      <c r="AO10" s="11">
        <v>3062.1737052353401</v>
      </c>
      <c r="AP10" s="11">
        <v>3120.82813630901</v>
      </c>
      <c r="AQ10" s="11">
        <v>3133.7287929791501</v>
      </c>
      <c r="AR10" s="11">
        <v>3501.20555087397</v>
      </c>
      <c r="AS10" s="11">
        <v>4596.2274576850295</v>
      </c>
      <c r="AT10" s="11">
        <v>4640.3353688440402</v>
      </c>
      <c r="AU10" s="11">
        <v>4865.4024753518597</v>
      </c>
      <c r="AV10" s="11">
        <v>4916.8999999999996</v>
      </c>
      <c r="AW10" s="11">
        <v>4587.8999999999996</v>
      </c>
      <c r="AX10" s="11">
        <v>5104.4089999999997</v>
      </c>
    </row>
    <row r="11" spans="1:50" ht="13.4" customHeight="1" x14ac:dyDescent="0.3">
      <c r="A11" s="34" t="s">
        <v>304</v>
      </c>
      <c r="B11" s="90">
        <v>19224.138427383401</v>
      </c>
      <c r="C11" s="90">
        <v>18054.579579406902</v>
      </c>
      <c r="D11" s="90">
        <v>22144.13326368</v>
      </c>
      <c r="E11" s="90">
        <v>20920.200945476299</v>
      </c>
      <c r="F11" s="90">
        <v>20492.922761928501</v>
      </c>
      <c r="G11" s="90">
        <v>22860.352676675098</v>
      </c>
      <c r="H11" s="90">
        <v>22816.119375327598</v>
      </c>
      <c r="I11" s="90">
        <v>22460.701845643202</v>
      </c>
      <c r="J11" s="90">
        <v>21892.3022056591</v>
      </c>
      <c r="K11" s="90">
        <v>21958.926193497598</v>
      </c>
      <c r="L11" s="90">
        <v>21389.155366745199</v>
      </c>
      <c r="M11" s="90">
        <v>19622.839803166698</v>
      </c>
      <c r="N11" s="90">
        <v>19189.654282587799</v>
      </c>
      <c r="O11" s="90">
        <v>18491.109382197901</v>
      </c>
      <c r="P11" s="90">
        <v>18801.021697976401</v>
      </c>
      <c r="Q11" s="90">
        <v>18337.020254454001</v>
      </c>
      <c r="R11" s="90">
        <v>19551.983007091101</v>
      </c>
      <c r="S11" s="90">
        <v>17413.455637893199</v>
      </c>
      <c r="T11" s="90">
        <v>13636.316430166</v>
      </c>
      <c r="U11" s="90">
        <v>16300.5386506703</v>
      </c>
      <c r="V11" s="90">
        <v>15985.1340023456</v>
      </c>
      <c r="W11" s="90">
        <v>16902.881787721799</v>
      </c>
      <c r="X11" s="90">
        <v>16211.6382402376</v>
      </c>
      <c r="Y11" s="90">
        <v>16755.025060234399</v>
      </c>
      <c r="Z11" s="90">
        <v>15913.1063134632</v>
      </c>
      <c r="AA11" s="90">
        <v>15366.5090167976</v>
      </c>
      <c r="AB11" s="90">
        <v>15051.002371402001</v>
      </c>
      <c r="AC11" s="90">
        <v>14363.6379391134</v>
      </c>
      <c r="AD11" s="90">
        <v>14164.915830076399</v>
      </c>
      <c r="AE11" s="90">
        <v>15914.5364159376</v>
      </c>
      <c r="AF11" s="90">
        <v>16810.484363814699</v>
      </c>
      <c r="AG11" s="90">
        <v>17039.050494729701</v>
      </c>
      <c r="AH11" s="90">
        <v>17336.587782001901</v>
      </c>
      <c r="AI11" s="90">
        <v>17809.400493317102</v>
      </c>
      <c r="AJ11" s="90">
        <v>17800.048666995499</v>
      </c>
      <c r="AK11" s="90">
        <v>17488.441606628199</v>
      </c>
      <c r="AL11" s="90">
        <v>17420.046864698201</v>
      </c>
      <c r="AM11" s="90">
        <v>17273.958184192201</v>
      </c>
      <c r="AN11" s="90">
        <v>17814.996931575799</v>
      </c>
      <c r="AO11" s="90">
        <v>18723.081655814502</v>
      </c>
      <c r="AP11" s="90">
        <v>21127.522432786602</v>
      </c>
      <c r="AQ11" s="90">
        <v>21147.200000000001</v>
      </c>
      <c r="AR11" s="90">
        <v>22656.823154312598</v>
      </c>
      <c r="AS11" s="90">
        <v>26312.0616601084</v>
      </c>
      <c r="AT11" s="90">
        <v>26376.7971017944</v>
      </c>
      <c r="AU11" s="90">
        <v>29677.129486809401</v>
      </c>
      <c r="AV11" s="90">
        <v>31296.9</v>
      </c>
      <c r="AW11" s="90">
        <v>31642.3</v>
      </c>
      <c r="AX11" s="90">
        <f>SUM(AX7:AX10)</f>
        <v>32106.409</v>
      </c>
    </row>
    <row r="12" spans="1:50" ht="13.4" customHeight="1" x14ac:dyDescent="0.25"/>
    <row r="13" spans="1:50" ht="13.4" customHeight="1" x14ac:dyDescent="0.3">
      <c r="A13" s="4" t="s">
        <v>305</v>
      </c>
    </row>
    <row r="14" spans="1:50" ht="13.4" customHeight="1" x14ac:dyDescent="0.3">
      <c r="A14" s="6" t="s">
        <v>299</v>
      </c>
      <c r="B14" s="7" t="s">
        <v>4</v>
      </c>
      <c r="C14" s="7" t="s">
        <v>5</v>
      </c>
      <c r="D14" s="7" t="s">
        <v>6</v>
      </c>
      <c r="E14" s="7" t="s">
        <v>7</v>
      </c>
      <c r="F14" s="7" t="s">
        <v>8</v>
      </c>
      <c r="G14" s="7" t="s">
        <v>9</v>
      </c>
      <c r="H14" s="7" t="s">
        <v>10</v>
      </c>
      <c r="I14" s="7" t="s">
        <v>11</v>
      </c>
      <c r="J14" s="7" t="s">
        <v>12</v>
      </c>
      <c r="K14" s="7" t="s">
        <v>13</v>
      </c>
      <c r="L14" s="7" t="s">
        <v>14</v>
      </c>
      <c r="M14" s="7" t="s">
        <v>15</v>
      </c>
      <c r="N14" s="7" t="s">
        <v>16</v>
      </c>
      <c r="O14" s="7" t="s">
        <v>17</v>
      </c>
      <c r="P14" s="7" t="s">
        <v>18</v>
      </c>
      <c r="Q14" s="7" t="s">
        <v>19</v>
      </c>
      <c r="R14" s="7" t="s">
        <v>20</v>
      </c>
      <c r="S14" s="7" t="s">
        <v>21</v>
      </c>
      <c r="T14" s="7" t="s">
        <v>22</v>
      </c>
      <c r="U14" s="7" t="s">
        <v>23</v>
      </c>
      <c r="V14" s="7" t="s">
        <v>24</v>
      </c>
      <c r="W14" s="7" t="s">
        <v>25</v>
      </c>
      <c r="X14" s="7" t="s">
        <v>26</v>
      </c>
      <c r="Y14" s="7" t="s">
        <v>27</v>
      </c>
      <c r="Z14" s="7" t="s">
        <v>28</v>
      </c>
      <c r="AA14" s="7" t="s">
        <v>29</v>
      </c>
      <c r="AB14" s="7" t="s">
        <v>30</v>
      </c>
      <c r="AC14" s="7" t="s">
        <v>31</v>
      </c>
      <c r="AD14" s="7" t="s">
        <v>32</v>
      </c>
      <c r="AE14" s="7" t="s">
        <v>33</v>
      </c>
      <c r="AF14" s="7" t="s">
        <v>34</v>
      </c>
      <c r="AG14" s="7" t="s">
        <v>35</v>
      </c>
      <c r="AH14" s="7" t="s">
        <v>36</v>
      </c>
      <c r="AI14" s="7" t="s">
        <v>244</v>
      </c>
      <c r="AJ14" s="7" t="s">
        <v>38</v>
      </c>
      <c r="AK14" s="7" t="s">
        <v>39</v>
      </c>
      <c r="AL14" s="7" t="s">
        <v>40</v>
      </c>
      <c r="AM14" s="7" t="s">
        <v>41</v>
      </c>
      <c r="AN14" s="7" t="s">
        <v>42</v>
      </c>
      <c r="AO14" s="7" t="s">
        <v>43</v>
      </c>
      <c r="AP14" s="7" t="s">
        <v>44</v>
      </c>
      <c r="AQ14" s="7" t="s">
        <v>45</v>
      </c>
      <c r="AR14" s="7" t="s">
        <v>46</v>
      </c>
      <c r="AS14" s="7" t="s">
        <v>47</v>
      </c>
      <c r="AT14" s="7" t="s">
        <v>48</v>
      </c>
      <c r="AU14" s="7" t="s">
        <v>49</v>
      </c>
      <c r="AV14" s="7" t="s">
        <v>50</v>
      </c>
      <c r="AW14" s="7" t="s">
        <v>51</v>
      </c>
      <c r="AX14" s="7" t="s">
        <v>52</v>
      </c>
    </row>
    <row r="15" spans="1:50" ht="13.4" customHeight="1" x14ac:dyDescent="0.3">
      <c r="A15" s="9" t="s">
        <v>300</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row>
    <row r="16" spans="1:50" ht="13.4" customHeight="1" x14ac:dyDescent="0.3">
      <c r="A16" s="4" t="s">
        <v>306</v>
      </c>
      <c r="B16" s="115">
        <v>0</v>
      </c>
      <c r="C16" s="115">
        <v>0</v>
      </c>
      <c r="D16" s="115">
        <v>5</v>
      </c>
      <c r="E16" s="115">
        <v>5</v>
      </c>
      <c r="F16" s="115">
        <v>5</v>
      </c>
      <c r="G16" s="115">
        <v>5</v>
      </c>
      <c r="H16" s="115">
        <v>5</v>
      </c>
      <c r="I16" s="115">
        <v>3</v>
      </c>
      <c r="J16" s="115">
        <v>3</v>
      </c>
      <c r="K16" s="115">
        <v>3</v>
      </c>
      <c r="L16" s="115">
        <v>3</v>
      </c>
      <c r="M16" s="115">
        <v>3</v>
      </c>
      <c r="N16" s="115">
        <v>3</v>
      </c>
      <c r="O16" s="115">
        <v>1</v>
      </c>
      <c r="P16" s="115">
        <v>1</v>
      </c>
      <c r="Q16" s="115">
        <v>1</v>
      </c>
      <c r="R16" s="115">
        <v>1</v>
      </c>
      <c r="S16" s="115">
        <v>0</v>
      </c>
      <c r="T16" s="115">
        <v>0</v>
      </c>
      <c r="U16" s="115">
        <v>0</v>
      </c>
      <c r="V16" s="115">
        <v>0</v>
      </c>
      <c r="W16" s="115">
        <v>0</v>
      </c>
      <c r="X16" s="115">
        <v>0</v>
      </c>
      <c r="Y16" s="115">
        <v>0</v>
      </c>
      <c r="Z16" s="115">
        <v>0</v>
      </c>
      <c r="AA16" s="115">
        <v>0</v>
      </c>
      <c r="AB16" s="115">
        <v>0</v>
      </c>
      <c r="AC16" s="115">
        <v>0</v>
      </c>
      <c r="AD16" s="115">
        <v>0</v>
      </c>
      <c r="AE16" s="115">
        <v>0</v>
      </c>
      <c r="AF16" s="115">
        <v>0</v>
      </c>
      <c r="AG16" s="115">
        <v>0</v>
      </c>
      <c r="AH16" s="115">
        <v>0</v>
      </c>
      <c r="AI16" s="115">
        <v>0</v>
      </c>
      <c r="AJ16" s="115">
        <v>0</v>
      </c>
      <c r="AK16" s="115">
        <v>0</v>
      </c>
      <c r="AL16" s="115">
        <v>0</v>
      </c>
      <c r="AM16" s="115">
        <v>0</v>
      </c>
      <c r="AN16" s="115">
        <v>0</v>
      </c>
      <c r="AO16" s="115">
        <v>0</v>
      </c>
      <c r="AP16" s="115">
        <v>0</v>
      </c>
      <c r="AQ16" s="115">
        <v>0</v>
      </c>
      <c r="AR16" s="115">
        <v>0</v>
      </c>
      <c r="AS16" s="115">
        <v>0</v>
      </c>
      <c r="AT16" s="115">
        <v>0</v>
      </c>
      <c r="AU16" s="115">
        <v>0</v>
      </c>
      <c r="AV16" s="115">
        <v>0</v>
      </c>
      <c r="AW16" s="115">
        <v>0</v>
      </c>
      <c r="AX16" s="115">
        <v>0</v>
      </c>
    </row>
    <row r="17" spans="1:50" ht="13.4" customHeight="1" x14ac:dyDescent="0.3">
      <c r="A17" s="9" t="s">
        <v>307</v>
      </c>
      <c r="B17" s="116">
        <v>180</v>
      </c>
      <c r="C17" s="116">
        <v>167</v>
      </c>
      <c r="D17" s="116">
        <v>181</v>
      </c>
      <c r="E17" s="116">
        <v>172</v>
      </c>
      <c r="F17" s="116">
        <v>172</v>
      </c>
      <c r="G17" s="116">
        <v>168</v>
      </c>
      <c r="H17" s="116">
        <v>166</v>
      </c>
      <c r="I17" s="116">
        <v>169</v>
      </c>
      <c r="J17" s="116">
        <v>150</v>
      </c>
      <c r="K17" s="116">
        <v>154</v>
      </c>
      <c r="L17" s="116">
        <v>130</v>
      </c>
      <c r="M17" s="116">
        <v>104</v>
      </c>
      <c r="N17" s="116">
        <v>88</v>
      </c>
      <c r="O17" s="116">
        <v>65</v>
      </c>
      <c r="P17" s="116">
        <v>92</v>
      </c>
      <c r="Q17" s="116">
        <v>103</v>
      </c>
      <c r="R17" s="116">
        <v>92</v>
      </c>
      <c r="S17" s="116">
        <v>91</v>
      </c>
      <c r="T17" s="116">
        <v>103</v>
      </c>
      <c r="U17" s="116">
        <v>204</v>
      </c>
      <c r="V17" s="116">
        <v>196</v>
      </c>
      <c r="W17" s="116">
        <v>194</v>
      </c>
      <c r="X17" s="116">
        <v>181</v>
      </c>
      <c r="Y17" s="116">
        <v>181</v>
      </c>
      <c r="Z17" s="116">
        <v>163</v>
      </c>
      <c r="AA17" s="116">
        <v>159</v>
      </c>
      <c r="AB17" s="116">
        <v>153</v>
      </c>
      <c r="AC17" s="116">
        <v>132</v>
      </c>
      <c r="AD17" s="116">
        <v>130</v>
      </c>
      <c r="AE17" s="116">
        <v>141</v>
      </c>
      <c r="AF17" s="116">
        <v>151</v>
      </c>
      <c r="AG17" s="116">
        <v>147</v>
      </c>
      <c r="AH17" s="116">
        <v>143</v>
      </c>
      <c r="AI17" s="116">
        <v>143</v>
      </c>
      <c r="AJ17" s="116">
        <v>103</v>
      </c>
      <c r="AK17" s="116">
        <v>90</v>
      </c>
      <c r="AL17" s="116">
        <v>85</v>
      </c>
      <c r="AM17" s="116">
        <v>82</v>
      </c>
      <c r="AN17" s="116">
        <v>101</v>
      </c>
      <c r="AO17" s="42">
        <v>100</v>
      </c>
      <c r="AP17" s="42">
        <v>187</v>
      </c>
      <c r="AQ17" s="42">
        <v>179</v>
      </c>
      <c r="AR17" s="42">
        <v>175</v>
      </c>
      <c r="AS17" s="42">
        <v>164</v>
      </c>
      <c r="AT17" s="42">
        <v>160</v>
      </c>
      <c r="AU17" s="42">
        <v>208</v>
      </c>
      <c r="AV17" s="42">
        <v>200</v>
      </c>
      <c r="AW17" s="42">
        <v>190</v>
      </c>
      <c r="AX17" s="42">
        <v>184</v>
      </c>
    </row>
    <row r="18" spans="1:50" ht="13.4" customHeight="1" x14ac:dyDescent="0.3">
      <c r="A18" s="4" t="s">
        <v>308</v>
      </c>
      <c r="B18" s="115">
        <v>68</v>
      </c>
      <c r="C18" s="115">
        <v>62</v>
      </c>
      <c r="D18" s="115">
        <v>70</v>
      </c>
      <c r="E18" s="115">
        <v>65</v>
      </c>
      <c r="F18" s="115">
        <v>60</v>
      </c>
      <c r="G18" s="115">
        <v>66</v>
      </c>
      <c r="H18" s="115">
        <v>68</v>
      </c>
      <c r="I18" s="115">
        <v>55</v>
      </c>
      <c r="J18" s="115">
        <v>55</v>
      </c>
      <c r="K18" s="115">
        <v>60</v>
      </c>
      <c r="L18" s="115">
        <v>59</v>
      </c>
      <c r="M18" s="115">
        <v>56</v>
      </c>
      <c r="N18" s="115">
        <v>56</v>
      </c>
      <c r="O18" s="115">
        <v>57</v>
      </c>
      <c r="P18" s="115">
        <v>51</v>
      </c>
      <c r="Q18" s="115">
        <v>46</v>
      </c>
      <c r="R18" s="115">
        <v>43</v>
      </c>
      <c r="S18" s="115">
        <v>36</v>
      </c>
      <c r="T18" s="115">
        <v>10</v>
      </c>
      <c r="U18" s="115">
        <v>7</v>
      </c>
      <c r="V18" s="115">
        <v>7</v>
      </c>
      <c r="W18" s="115">
        <v>6</v>
      </c>
      <c r="X18" s="115">
        <v>3</v>
      </c>
      <c r="Y18" s="115">
        <v>4</v>
      </c>
      <c r="Z18" s="115">
        <v>4</v>
      </c>
      <c r="AA18" s="115">
        <v>4</v>
      </c>
      <c r="AB18" s="115">
        <v>3</v>
      </c>
      <c r="AC18" s="115">
        <v>3</v>
      </c>
      <c r="AD18" s="115">
        <v>3</v>
      </c>
      <c r="AE18" s="115">
        <v>3</v>
      </c>
      <c r="AF18" s="115">
        <v>3</v>
      </c>
      <c r="AG18" s="115">
        <v>3</v>
      </c>
      <c r="AH18" s="115">
        <v>3</v>
      </c>
      <c r="AI18" s="115">
        <v>3</v>
      </c>
      <c r="AJ18" s="115">
        <v>3</v>
      </c>
      <c r="AK18" s="115">
        <v>0</v>
      </c>
      <c r="AL18" s="115">
        <v>0</v>
      </c>
      <c r="AM18" s="115">
        <v>0</v>
      </c>
      <c r="AN18" s="115">
        <v>0</v>
      </c>
      <c r="AO18" s="115">
        <v>0</v>
      </c>
      <c r="AP18" s="115">
        <v>0</v>
      </c>
      <c r="AQ18" s="115">
        <v>0</v>
      </c>
      <c r="AR18" s="115">
        <v>0</v>
      </c>
      <c r="AS18" s="115">
        <v>0</v>
      </c>
      <c r="AT18" s="115">
        <v>0</v>
      </c>
      <c r="AU18" s="115">
        <v>0</v>
      </c>
      <c r="AV18" s="115">
        <v>0</v>
      </c>
      <c r="AW18" s="115">
        <v>0</v>
      </c>
      <c r="AX18" s="115">
        <v>0</v>
      </c>
    </row>
    <row r="19" spans="1:50" ht="13.4" customHeight="1" x14ac:dyDescent="0.3">
      <c r="A19" s="9" t="s">
        <v>309</v>
      </c>
      <c r="B19" s="116">
        <v>16</v>
      </c>
      <c r="C19" s="116">
        <v>11</v>
      </c>
      <c r="D19" s="116">
        <v>10</v>
      </c>
      <c r="E19" s="116">
        <v>7</v>
      </c>
      <c r="F19" s="116">
        <v>7</v>
      </c>
      <c r="G19" s="116">
        <v>25</v>
      </c>
      <c r="H19" s="116">
        <v>24</v>
      </c>
      <c r="I19" s="116">
        <v>19</v>
      </c>
      <c r="J19" s="116">
        <v>17</v>
      </c>
      <c r="K19" s="116">
        <v>16</v>
      </c>
      <c r="L19" s="116">
        <v>15</v>
      </c>
      <c r="M19" s="116">
        <v>12</v>
      </c>
      <c r="N19" s="116">
        <v>10</v>
      </c>
      <c r="O19" s="116">
        <v>9</v>
      </c>
      <c r="P19" s="116">
        <v>8</v>
      </c>
      <c r="Q19" s="116">
        <v>5</v>
      </c>
      <c r="R19" s="116">
        <v>5</v>
      </c>
      <c r="S19" s="116">
        <v>6</v>
      </c>
      <c r="T19" s="116">
        <v>6</v>
      </c>
      <c r="U19" s="116">
        <v>3</v>
      </c>
      <c r="V19" s="116">
        <v>3</v>
      </c>
      <c r="W19" s="116">
        <v>1</v>
      </c>
      <c r="X19" s="116">
        <v>1</v>
      </c>
      <c r="Y19" s="116">
        <v>0</v>
      </c>
      <c r="Z19" s="116">
        <v>0</v>
      </c>
      <c r="AA19" s="116">
        <v>0</v>
      </c>
      <c r="AB19" s="116">
        <v>0</v>
      </c>
      <c r="AC19" s="116">
        <v>0</v>
      </c>
      <c r="AD19" s="116">
        <v>0</v>
      </c>
      <c r="AE19" s="116">
        <v>0</v>
      </c>
      <c r="AF19" s="116">
        <v>0</v>
      </c>
      <c r="AG19" s="116">
        <v>0</v>
      </c>
      <c r="AH19" s="116">
        <v>0</v>
      </c>
      <c r="AI19" s="116">
        <v>0</v>
      </c>
      <c r="AJ19" s="116">
        <v>0</v>
      </c>
      <c r="AK19" s="116">
        <v>0</v>
      </c>
      <c r="AL19" s="116">
        <v>0</v>
      </c>
      <c r="AM19" s="116">
        <v>0</v>
      </c>
      <c r="AN19" s="116">
        <v>0</v>
      </c>
      <c r="AO19" s="116">
        <v>0</v>
      </c>
      <c r="AP19" s="116">
        <v>0</v>
      </c>
      <c r="AQ19" s="116">
        <v>0</v>
      </c>
      <c r="AR19" s="116">
        <v>0</v>
      </c>
      <c r="AS19" s="116">
        <v>0</v>
      </c>
      <c r="AT19" s="116">
        <v>0</v>
      </c>
      <c r="AU19" s="116">
        <v>0</v>
      </c>
      <c r="AV19" s="116">
        <v>0</v>
      </c>
      <c r="AW19" s="116">
        <v>0</v>
      </c>
      <c r="AX19" s="116">
        <v>0</v>
      </c>
    </row>
    <row r="20" spans="1:50" ht="13.4" customHeight="1" x14ac:dyDescent="0.3">
      <c r="A20" s="4" t="s">
        <v>310</v>
      </c>
      <c r="B20" s="115">
        <v>100</v>
      </c>
      <c r="C20" s="115">
        <v>100</v>
      </c>
      <c r="D20" s="115">
        <v>100</v>
      </c>
      <c r="E20" s="115">
        <v>100</v>
      </c>
      <c r="F20" s="115">
        <v>100</v>
      </c>
      <c r="G20" s="115">
        <v>100</v>
      </c>
      <c r="H20" s="115">
        <v>100</v>
      </c>
      <c r="I20" s="115">
        <v>100</v>
      </c>
      <c r="J20" s="115">
        <v>100</v>
      </c>
      <c r="K20" s="115">
        <v>100</v>
      </c>
      <c r="L20" s="115">
        <v>100</v>
      </c>
      <c r="M20" s="115">
        <v>100</v>
      </c>
      <c r="N20" s="115">
        <v>100</v>
      </c>
      <c r="O20" s="115">
        <v>100</v>
      </c>
      <c r="P20" s="115">
        <v>100</v>
      </c>
      <c r="Q20" s="115">
        <v>100</v>
      </c>
      <c r="R20" s="115">
        <v>100</v>
      </c>
      <c r="S20" s="115">
        <v>100</v>
      </c>
      <c r="T20" s="115">
        <v>0</v>
      </c>
      <c r="U20" s="115">
        <v>0</v>
      </c>
      <c r="V20" s="115">
        <v>0</v>
      </c>
      <c r="W20" s="115">
        <v>0</v>
      </c>
      <c r="X20" s="115">
        <v>0</v>
      </c>
      <c r="Y20" s="115">
        <v>0</v>
      </c>
      <c r="Z20" s="115">
        <v>0</v>
      </c>
      <c r="AA20" s="115">
        <v>0</v>
      </c>
      <c r="AB20" s="115">
        <v>0</v>
      </c>
      <c r="AC20" s="115">
        <v>0</v>
      </c>
      <c r="AD20" s="115">
        <v>0</v>
      </c>
      <c r="AE20" s="115">
        <v>0</v>
      </c>
      <c r="AF20" s="115">
        <v>0</v>
      </c>
      <c r="AG20" s="115">
        <v>0</v>
      </c>
      <c r="AH20" s="115">
        <v>0</v>
      </c>
      <c r="AI20" s="115">
        <v>0</v>
      </c>
      <c r="AJ20" s="115">
        <v>0</v>
      </c>
      <c r="AK20" s="115">
        <v>0</v>
      </c>
      <c r="AL20" s="115">
        <v>0</v>
      </c>
      <c r="AM20" s="115">
        <v>0</v>
      </c>
      <c r="AN20" s="115">
        <v>0</v>
      </c>
      <c r="AO20" s="115">
        <v>0</v>
      </c>
      <c r="AP20" s="115">
        <v>0</v>
      </c>
      <c r="AQ20" s="115">
        <v>0</v>
      </c>
      <c r="AR20" s="115">
        <v>0</v>
      </c>
      <c r="AS20" s="115">
        <v>0</v>
      </c>
      <c r="AT20" s="115">
        <v>0</v>
      </c>
      <c r="AU20" s="115">
        <v>0</v>
      </c>
      <c r="AV20" s="115">
        <v>0</v>
      </c>
      <c r="AW20" s="115">
        <v>0</v>
      </c>
      <c r="AX20" s="115">
        <v>0</v>
      </c>
    </row>
    <row r="21" spans="1:50" ht="13.4" customHeight="1" x14ac:dyDescent="0.3">
      <c r="A21" s="9" t="s">
        <v>311</v>
      </c>
      <c r="B21" s="116">
        <v>50</v>
      </c>
      <c r="C21" s="116">
        <v>50</v>
      </c>
      <c r="D21" s="116">
        <v>60</v>
      </c>
      <c r="E21" s="116">
        <v>60</v>
      </c>
      <c r="F21" s="116">
        <v>60</v>
      </c>
      <c r="G21" s="116">
        <v>77</v>
      </c>
      <c r="H21" s="116">
        <v>77</v>
      </c>
      <c r="I21" s="116">
        <v>77</v>
      </c>
      <c r="J21" s="116">
        <v>77</v>
      </c>
      <c r="K21" s="116">
        <v>77</v>
      </c>
      <c r="L21" s="116">
        <v>82</v>
      </c>
      <c r="M21" s="116">
        <v>85</v>
      </c>
      <c r="N21" s="116">
        <v>85</v>
      </c>
      <c r="O21" s="116">
        <v>83</v>
      </c>
      <c r="P21" s="116">
        <v>80</v>
      </c>
      <c r="Q21" s="116">
        <v>74</v>
      </c>
      <c r="R21" s="116">
        <v>74</v>
      </c>
      <c r="S21" s="116">
        <v>47</v>
      </c>
      <c r="T21" s="116">
        <v>59</v>
      </c>
      <c r="U21" s="116">
        <v>43</v>
      </c>
      <c r="V21" s="116">
        <v>41</v>
      </c>
      <c r="W21" s="116">
        <v>38</v>
      </c>
      <c r="X21" s="116">
        <v>37</v>
      </c>
      <c r="Y21" s="116">
        <v>16</v>
      </c>
      <c r="Z21" s="116">
        <v>15</v>
      </c>
      <c r="AA21" s="116">
        <v>11</v>
      </c>
      <c r="AB21" s="116">
        <v>8</v>
      </c>
      <c r="AC21" s="116">
        <v>7</v>
      </c>
      <c r="AD21" s="116">
        <v>5</v>
      </c>
      <c r="AE21" s="116">
        <v>5</v>
      </c>
      <c r="AF21" s="116">
        <v>5</v>
      </c>
      <c r="AG21" s="116">
        <v>5</v>
      </c>
      <c r="AH21" s="116">
        <v>3</v>
      </c>
      <c r="AI21" s="116">
        <v>3</v>
      </c>
      <c r="AJ21" s="116">
        <v>3</v>
      </c>
      <c r="AK21" s="116">
        <v>7</v>
      </c>
      <c r="AL21" s="116">
        <v>7</v>
      </c>
      <c r="AM21" s="116">
        <v>16</v>
      </c>
      <c r="AN21" s="116">
        <v>16</v>
      </c>
      <c r="AO21" s="42">
        <v>16</v>
      </c>
      <c r="AP21" s="42">
        <v>15</v>
      </c>
      <c r="AQ21" s="42">
        <v>21</v>
      </c>
      <c r="AR21" s="42">
        <v>27</v>
      </c>
      <c r="AS21" s="42">
        <v>25</v>
      </c>
      <c r="AT21" s="42">
        <v>25</v>
      </c>
      <c r="AU21" s="42">
        <v>39</v>
      </c>
      <c r="AV21" s="42">
        <v>37</v>
      </c>
      <c r="AW21" s="42">
        <v>34</v>
      </c>
      <c r="AX21" s="42">
        <v>31</v>
      </c>
    </row>
    <row r="22" spans="1:50" ht="13.4" customHeight="1" x14ac:dyDescent="0.3">
      <c r="A22" s="4" t="s">
        <v>312</v>
      </c>
      <c r="B22" s="115">
        <v>50</v>
      </c>
      <c r="C22" s="115">
        <v>50</v>
      </c>
      <c r="D22" s="115">
        <v>50</v>
      </c>
      <c r="E22" s="115">
        <v>50</v>
      </c>
      <c r="F22" s="115">
        <v>50</v>
      </c>
      <c r="G22" s="115">
        <v>90</v>
      </c>
      <c r="H22" s="115">
        <v>90</v>
      </c>
      <c r="I22" s="115">
        <v>90</v>
      </c>
      <c r="J22" s="115">
        <v>90</v>
      </c>
      <c r="K22" s="115">
        <v>90</v>
      </c>
      <c r="L22" s="115">
        <v>90</v>
      </c>
      <c r="M22" s="115">
        <v>90</v>
      </c>
      <c r="N22" s="115">
        <v>90</v>
      </c>
      <c r="O22" s="115">
        <v>102</v>
      </c>
      <c r="P22" s="115">
        <v>105</v>
      </c>
      <c r="Q22" s="115">
        <v>106</v>
      </c>
      <c r="R22" s="115">
        <v>106</v>
      </c>
      <c r="S22" s="115">
        <v>80</v>
      </c>
      <c r="T22" s="115">
        <v>73</v>
      </c>
      <c r="U22" s="115">
        <v>111</v>
      </c>
      <c r="V22" s="115">
        <v>112</v>
      </c>
      <c r="W22" s="115">
        <v>124</v>
      </c>
      <c r="X22" s="115">
        <v>123</v>
      </c>
      <c r="Y22" s="115">
        <v>137</v>
      </c>
      <c r="Z22" s="115">
        <v>136</v>
      </c>
      <c r="AA22" s="115">
        <v>140</v>
      </c>
      <c r="AB22" s="115">
        <v>143</v>
      </c>
      <c r="AC22" s="115">
        <v>139</v>
      </c>
      <c r="AD22" s="115">
        <v>134</v>
      </c>
      <c r="AE22" s="115">
        <v>157</v>
      </c>
      <c r="AF22" s="115">
        <v>154</v>
      </c>
      <c r="AG22" s="115">
        <v>170</v>
      </c>
      <c r="AH22" s="115">
        <v>166</v>
      </c>
      <c r="AI22" s="115">
        <v>163</v>
      </c>
      <c r="AJ22" s="115">
        <v>188</v>
      </c>
      <c r="AK22" s="115">
        <v>194</v>
      </c>
      <c r="AL22" s="115">
        <v>189</v>
      </c>
      <c r="AM22" s="115">
        <v>173</v>
      </c>
      <c r="AN22" s="115">
        <v>174</v>
      </c>
      <c r="AO22" s="40">
        <v>182</v>
      </c>
      <c r="AP22" s="40">
        <v>179</v>
      </c>
      <c r="AQ22" s="40">
        <v>182</v>
      </c>
      <c r="AR22" s="40">
        <v>172</v>
      </c>
      <c r="AS22" s="40">
        <v>154</v>
      </c>
      <c r="AT22" s="40">
        <v>151</v>
      </c>
      <c r="AU22" s="40">
        <v>190</v>
      </c>
      <c r="AV22" s="40">
        <v>253</v>
      </c>
      <c r="AW22" s="40">
        <v>235</v>
      </c>
      <c r="AX22" s="40">
        <v>255</v>
      </c>
    </row>
    <row r="23" spans="1:50" ht="13.4" customHeight="1" x14ac:dyDescent="0.3">
      <c r="A23" s="34" t="s">
        <v>313</v>
      </c>
      <c r="B23" s="117">
        <v>464</v>
      </c>
      <c r="C23" s="117">
        <v>440</v>
      </c>
      <c r="D23" s="117">
        <v>476</v>
      </c>
      <c r="E23" s="117">
        <v>459</v>
      </c>
      <c r="F23" s="117">
        <v>454</v>
      </c>
      <c r="G23" s="117">
        <v>531</v>
      </c>
      <c r="H23" s="117">
        <v>530</v>
      </c>
      <c r="I23" s="117">
        <v>513</v>
      </c>
      <c r="J23" s="117">
        <v>492</v>
      </c>
      <c r="K23" s="117">
        <v>500</v>
      </c>
      <c r="L23" s="117">
        <v>479</v>
      </c>
      <c r="M23" s="117">
        <v>450</v>
      </c>
      <c r="N23" s="117">
        <v>432</v>
      </c>
      <c r="O23" s="117">
        <v>417</v>
      </c>
      <c r="P23" s="117">
        <v>437</v>
      </c>
      <c r="Q23" s="117">
        <v>435</v>
      </c>
      <c r="R23" s="117">
        <v>421</v>
      </c>
      <c r="S23" s="117">
        <v>360</v>
      </c>
      <c r="T23" s="117">
        <v>251</v>
      </c>
      <c r="U23" s="117">
        <v>368</v>
      </c>
      <c r="V23" s="117">
        <v>359</v>
      </c>
      <c r="W23" s="117">
        <v>363</v>
      </c>
      <c r="X23" s="117">
        <v>345</v>
      </c>
      <c r="Y23" s="117">
        <v>338</v>
      </c>
      <c r="Z23" s="117">
        <v>318</v>
      </c>
      <c r="AA23" s="117">
        <v>314</v>
      </c>
      <c r="AB23" s="117">
        <v>307</v>
      </c>
      <c r="AC23" s="117">
        <v>281</v>
      </c>
      <c r="AD23" s="117">
        <v>272</v>
      </c>
      <c r="AE23" s="117">
        <v>306</v>
      </c>
      <c r="AF23" s="117">
        <v>313</v>
      </c>
      <c r="AG23" s="117">
        <v>325</v>
      </c>
      <c r="AH23" s="117">
        <v>315</v>
      </c>
      <c r="AI23" s="117">
        <v>312</v>
      </c>
      <c r="AJ23" s="117">
        <v>297</v>
      </c>
      <c r="AK23" s="117">
        <v>291</v>
      </c>
      <c r="AL23" s="117">
        <v>281</v>
      </c>
      <c r="AM23" s="117">
        <v>271</v>
      </c>
      <c r="AN23" s="117">
        <v>291</v>
      </c>
      <c r="AO23" s="118">
        <v>298</v>
      </c>
      <c r="AP23" s="118">
        <v>381</v>
      </c>
      <c r="AQ23" s="118">
        <v>382</v>
      </c>
      <c r="AR23" s="118">
        <v>374</v>
      </c>
      <c r="AS23" s="117">
        <v>343</v>
      </c>
      <c r="AT23" s="117">
        <v>336</v>
      </c>
      <c r="AU23" s="117">
        <v>437</v>
      </c>
      <c r="AV23" s="117">
        <v>490</v>
      </c>
      <c r="AW23" s="117">
        <v>459</v>
      </c>
      <c r="AX23" s="117">
        <f>SUM(AX16:AX22)</f>
        <v>470</v>
      </c>
    </row>
    <row r="24" spans="1:50" ht="13.4" customHeight="1" x14ac:dyDescent="0.25"/>
    <row r="25" spans="1:50" ht="13.4" customHeight="1" x14ac:dyDescent="0.3">
      <c r="A25" s="4" t="s">
        <v>305</v>
      </c>
    </row>
    <row r="26" spans="1:50" ht="13.4" customHeight="1" x14ac:dyDescent="0.3">
      <c r="A26" s="6" t="s">
        <v>314</v>
      </c>
      <c r="B26" s="7" t="s">
        <v>4</v>
      </c>
      <c r="C26" s="7" t="s">
        <v>5</v>
      </c>
      <c r="D26" s="7" t="s">
        <v>6</v>
      </c>
      <c r="E26" s="7" t="s">
        <v>7</v>
      </c>
      <c r="F26" s="7" t="s">
        <v>8</v>
      </c>
      <c r="G26" s="7" t="s">
        <v>9</v>
      </c>
      <c r="H26" s="7" t="s">
        <v>10</v>
      </c>
      <c r="I26" s="7" t="s">
        <v>11</v>
      </c>
      <c r="J26" s="7" t="s">
        <v>12</v>
      </c>
      <c r="K26" s="7" t="s">
        <v>13</v>
      </c>
      <c r="L26" s="7" t="s">
        <v>14</v>
      </c>
      <c r="M26" s="7" t="s">
        <v>15</v>
      </c>
      <c r="N26" s="7" t="s">
        <v>16</v>
      </c>
      <c r="O26" s="7" t="s">
        <v>17</v>
      </c>
      <c r="P26" s="7" t="s">
        <v>18</v>
      </c>
      <c r="Q26" s="7" t="s">
        <v>19</v>
      </c>
      <c r="R26" s="7" t="s">
        <v>20</v>
      </c>
      <c r="S26" s="7" t="s">
        <v>21</v>
      </c>
      <c r="T26" s="7" t="s">
        <v>22</v>
      </c>
      <c r="U26" s="7" t="s">
        <v>23</v>
      </c>
      <c r="V26" s="7" t="s">
        <v>24</v>
      </c>
      <c r="W26" s="7" t="s">
        <v>25</v>
      </c>
      <c r="X26" s="7" t="s">
        <v>26</v>
      </c>
      <c r="Y26" s="7" t="s">
        <v>27</v>
      </c>
      <c r="Z26" s="7" t="s">
        <v>28</v>
      </c>
      <c r="AA26" s="7" t="s">
        <v>29</v>
      </c>
      <c r="AB26" s="7" t="s">
        <v>30</v>
      </c>
      <c r="AC26" s="7" t="s">
        <v>31</v>
      </c>
      <c r="AD26" s="7" t="s">
        <v>32</v>
      </c>
      <c r="AE26" s="7" t="s">
        <v>33</v>
      </c>
      <c r="AF26" s="7" t="s">
        <v>34</v>
      </c>
      <c r="AG26" s="7" t="s">
        <v>35</v>
      </c>
      <c r="AH26" s="7" t="s">
        <v>36</v>
      </c>
      <c r="AI26" s="7" t="s">
        <v>244</v>
      </c>
      <c r="AJ26" s="7" t="s">
        <v>38</v>
      </c>
      <c r="AK26" s="7" t="s">
        <v>39</v>
      </c>
      <c r="AL26" s="7" t="s">
        <v>40</v>
      </c>
      <c r="AM26" s="7" t="s">
        <v>41</v>
      </c>
      <c r="AN26" s="7" t="s">
        <v>42</v>
      </c>
      <c r="AO26" s="7" t="s">
        <v>43</v>
      </c>
      <c r="AP26" s="7" t="s">
        <v>44</v>
      </c>
      <c r="AQ26" s="7" t="s">
        <v>45</v>
      </c>
      <c r="AR26" s="7" t="s">
        <v>46</v>
      </c>
      <c r="AS26" s="7" t="s">
        <v>47</v>
      </c>
      <c r="AT26" s="7" t="s">
        <v>48</v>
      </c>
      <c r="AU26" s="7" t="s">
        <v>49</v>
      </c>
      <c r="AV26" s="7" t="s">
        <v>50</v>
      </c>
      <c r="AW26" s="7" t="s">
        <v>51</v>
      </c>
      <c r="AX26" s="7" t="s">
        <v>52</v>
      </c>
    </row>
    <row r="27" spans="1:50" ht="13.4" customHeight="1" x14ac:dyDescent="0.3">
      <c r="A27" s="9" t="s">
        <v>300</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row>
    <row r="28" spans="1:50" ht="13.4" customHeight="1" x14ac:dyDescent="0.3">
      <c r="A28" s="4" t="s">
        <v>306</v>
      </c>
      <c r="B28" s="115">
        <v>1</v>
      </c>
      <c r="C28" s="115">
        <v>0</v>
      </c>
      <c r="D28" s="115">
        <v>0</v>
      </c>
      <c r="E28" s="115">
        <v>0</v>
      </c>
      <c r="F28" s="115">
        <v>0</v>
      </c>
      <c r="G28" s="115">
        <v>0</v>
      </c>
      <c r="H28" s="115">
        <v>0</v>
      </c>
      <c r="I28" s="115">
        <v>2</v>
      </c>
      <c r="J28" s="115">
        <v>0</v>
      </c>
      <c r="K28" s="115">
        <v>0</v>
      </c>
      <c r="L28" s="115">
        <v>0</v>
      </c>
      <c r="M28" s="115">
        <v>0</v>
      </c>
      <c r="N28" s="115">
        <v>0</v>
      </c>
      <c r="O28" s="115">
        <v>0</v>
      </c>
      <c r="P28" s="115">
        <v>0</v>
      </c>
      <c r="Q28" s="115">
        <v>0</v>
      </c>
      <c r="R28" s="115">
        <v>0</v>
      </c>
      <c r="S28" s="115">
        <v>1</v>
      </c>
      <c r="T28" s="115">
        <v>0</v>
      </c>
      <c r="U28" s="115">
        <v>0</v>
      </c>
      <c r="V28" s="115">
        <v>0</v>
      </c>
      <c r="W28" s="115">
        <v>0</v>
      </c>
      <c r="X28" s="115">
        <v>0</v>
      </c>
      <c r="Y28" s="115">
        <v>0</v>
      </c>
      <c r="Z28" s="115">
        <v>0</v>
      </c>
      <c r="AA28" s="115">
        <v>0</v>
      </c>
      <c r="AB28" s="115">
        <v>0</v>
      </c>
      <c r="AC28" s="115">
        <v>0</v>
      </c>
      <c r="AD28" s="115">
        <v>0</v>
      </c>
      <c r="AE28" s="115">
        <v>0</v>
      </c>
      <c r="AF28" s="115">
        <v>0</v>
      </c>
      <c r="AG28" s="115">
        <v>0</v>
      </c>
      <c r="AH28" s="115">
        <v>0</v>
      </c>
      <c r="AI28" s="115">
        <v>0</v>
      </c>
      <c r="AJ28" s="115">
        <v>0</v>
      </c>
      <c r="AK28" s="115">
        <v>0</v>
      </c>
      <c r="AL28" s="115">
        <v>0</v>
      </c>
      <c r="AM28" s="115">
        <v>0</v>
      </c>
      <c r="AN28" s="115">
        <v>0</v>
      </c>
      <c r="AO28" s="115">
        <v>0</v>
      </c>
      <c r="AP28" s="115">
        <v>0</v>
      </c>
      <c r="AQ28" s="115">
        <v>0</v>
      </c>
      <c r="AR28" s="115">
        <v>0</v>
      </c>
      <c r="AS28" s="115">
        <v>0</v>
      </c>
      <c r="AT28" s="115">
        <v>0</v>
      </c>
      <c r="AU28" s="115">
        <v>0</v>
      </c>
      <c r="AV28" s="115">
        <v>0</v>
      </c>
      <c r="AW28" s="115">
        <v>0</v>
      </c>
      <c r="AX28" s="115">
        <v>0</v>
      </c>
    </row>
    <row r="29" spans="1:50" ht="13.4" customHeight="1" x14ac:dyDescent="0.3">
      <c r="A29" s="9" t="s">
        <v>307</v>
      </c>
      <c r="B29" s="116">
        <v>8</v>
      </c>
      <c r="C29" s="116">
        <v>16</v>
      </c>
      <c r="D29" s="116">
        <v>16</v>
      </c>
      <c r="E29" s="116">
        <v>22</v>
      </c>
      <c r="F29" s="116">
        <v>20</v>
      </c>
      <c r="G29" s="116">
        <v>22</v>
      </c>
      <c r="H29" s="116">
        <v>20</v>
      </c>
      <c r="I29" s="116">
        <v>20</v>
      </c>
      <c r="J29" s="116">
        <v>19</v>
      </c>
      <c r="K29" s="116">
        <v>21</v>
      </c>
      <c r="L29" s="116">
        <v>24</v>
      </c>
      <c r="M29" s="116">
        <v>26</v>
      </c>
      <c r="N29" s="116">
        <v>16</v>
      </c>
      <c r="O29" s="116">
        <v>31</v>
      </c>
      <c r="P29" s="116">
        <v>18</v>
      </c>
      <c r="Q29" s="116">
        <v>14</v>
      </c>
      <c r="R29" s="116">
        <v>11</v>
      </c>
      <c r="S29" s="116">
        <v>20</v>
      </c>
      <c r="T29" s="116">
        <v>13</v>
      </c>
      <c r="U29" s="116">
        <v>23</v>
      </c>
      <c r="V29" s="116">
        <v>10</v>
      </c>
      <c r="W29" s="116">
        <v>22</v>
      </c>
      <c r="X29" s="116">
        <v>13</v>
      </c>
      <c r="Y29" s="116">
        <v>22</v>
      </c>
      <c r="Z29" s="116">
        <v>3</v>
      </c>
      <c r="AA29" s="116">
        <v>2</v>
      </c>
      <c r="AB29" s="116">
        <v>6</v>
      </c>
      <c r="AC29" s="116">
        <v>21</v>
      </c>
      <c r="AD29" s="116">
        <v>2</v>
      </c>
      <c r="AE29" s="116">
        <v>7</v>
      </c>
      <c r="AF29" s="116">
        <v>6</v>
      </c>
      <c r="AG29" s="116">
        <v>12</v>
      </c>
      <c r="AH29" s="116">
        <v>4</v>
      </c>
      <c r="AI29" s="116">
        <v>8</v>
      </c>
      <c r="AJ29" s="116">
        <v>9</v>
      </c>
      <c r="AK29" s="116">
        <v>14</v>
      </c>
      <c r="AL29" s="116">
        <v>2</v>
      </c>
      <c r="AM29" s="116">
        <v>10</v>
      </c>
      <c r="AN29" s="116">
        <v>6</v>
      </c>
      <c r="AO29" s="116">
        <v>7</v>
      </c>
      <c r="AP29" s="116">
        <v>3</v>
      </c>
      <c r="AQ29" s="116">
        <v>8</v>
      </c>
      <c r="AR29" s="116">
        <v>4</v>
      </c>
      <c r="AS29" s="116">
        <v>11</v>
      </c>
      <c r="AT29" s="116">
        <v>4</v>
      </c>
      <c r="AU29" s="116">
        <v>9</v>
      </c>
      <c r="AV29" s="116">
        <v>7</v>
      </c>
      <c r="AW29" s="116">
        <v>14</v>
      </c>
      <c r="AX29" s="116">
        <v>6</v>
      </c>
    </row>
    <row r="30" spans="1:50" ht="13.4" customHeight="1" x14ac:dyDescent="0.3">
      <c r="A30" s="4" t="s">
        <v>308</v>
      </c>
      <c r="B30" s="115">
        <v>4</v>
      </c>
      <c r="C30" s="115">
        <v>8</v>
      </c>
      <c r="D30" s="115">
        <v>2</v>
      </c>
      <c r="E30" s="115">
        <v>5</v>
      </c>
      <c r="F30" s="115">
        <v>0</v>
      </c>
      <c r="G30" s="115">
        <v>3</v>
      </c>
      <c r="H30" s="115">
        <v>0</v>
      </c>
      <c r="I30" s="115">
        <v>5</v>
      </c>
      <c r="J30" s="115">
        <v>0</v>
      </c>
      <c r="K30" s="115">
        <v>4</v>
      </c>
      <c r="L30" s="115">
        <v>4</v>
      </c>
      <c r="M30" s="115">
        <v>3</v>
      </c>
      <c r="N30" s="115">
        <v>0</v>
      </c>
      <c r="O30" s="115">
        <v>2</v>
      </c>
      <c r="P30" s="115">
        <v>5</v>
      </c>
      <c r="Q30" s="115">
        <v>5</v>
      </c>
      <c r="R30" s="115">
        <v>3</v>
      </c>
      <c r="S30" s="115">
        <v>2</v>
      </c>
      <c r="T30" s="115">
        <v>2</v>
      </c>
      <c r="U30" s="115">
        <v>6</v>
      </c>
      <c r="V30" s="115">
        <v>0</v>
      </c>
      <c r="W30" s="115">
        <v>1</v>
      </c>
      <c r="X30" s="115">
        <v>2</v>
      </c>
      <c r="Y30" s="115">
        <v>2</v>
      </c>
      <c r="Z30" s="115">
        <v>0</v>
      </c>
      <c r="AA30" s="115">
        <v>0</v>
      </c>
      <c r="AB30" s="115">
        <v>1</v>
      </c>
      <c r="AC30" s="115">
        <v>0</v>
      </c>
      <c r="AD30" s="115">
        <v>0</v>
      </c>
      <c r="AE30" s="115">
        <v>0</v>
      </c>
      <c r="AF30" s="115">
        <v>0</v>
      </c>
      <c r="AG30" s="115">
        <v>0</v>
      </c>
      <c r="AH30" s="115">
        <v>0</v>
      </c>
      <c r="AI30" s="115">
        <v>0</v>
      </c>
      <c r="AJ30" s="115">
        <v>0</v>
      </c>
      <c r="AK30" s="115">
        <v>3</v>
      </c>
      <c r="AL30" s="115">
        <v>0</v>
      </c>
      <c r="AM30" s="115">
        <v>0</v>
      </c>
      <c r="AN30" s="115">
        <v>0</v>
      </c>
      <c r="AO30" s="115">
        <v>0</v>
      </c>
      <c r="AP30" s="115">
        <v>0</v>
      </c>
      <c r="AQ30" s="115">
        <v>0</v>
      </c>
      <c r="AR30" s="115">
        <v>0</v>
      </c>
      <c r="AS30" s="115">
        <v>0</v>
      </c>
      <c r="AT30" s="115">
        <v>0</v>
      </c>
      <c r="AU30" s="115">
        <v>0</v>
      </c>
      <c r="AV30" s="115">
        <v>0</v>
      </c>
      <c r="AW30" s="115">
        <v>0</v>
      </c>
      <c r="AX30" s="115">
        <v>0</v>
      </c>
    </row>
    <row r="31" spans="1:50" ht="13.4" customHeight="1" x14ac:dyDescent="0.3">
      <c r="A31" s="9" t="s">
        <v>309</v>
      </c>
      <c r="B31" s="116">
        <v>1</v>
      </c>
      <c r="C31" s="116">
        <v>5</v>
      </c>
      <c r="D31" s="116">
        <v>1</v>
      </c>
      <c r="E31" s="116">
        <v>3</v>
      </c>
      <c r="F31" s="116">
        <v>0</v>
      </c>
      <c r="G31" s="116">
        <v>2</v>
      </c>
      <c r="H31" s="116">
        <v>1</v>
      </c>
      <c r="I31" s="116">
        <v>6</v>
      </c>
      <c r="J31" s="116">
        <v>2</v>
      </c>
      <c r="K31" s="116">
        <v>1</v>
      </c>
      <c r="L31" s="116">
        <v>1</v>
      </c>
      <c r="M31" s="116">
        <v>3</v>
      </c>
      <c r="N31" s="116">
        <v>2</v>
      </c>
      <c r="O31" s="116">
        <v>2</v>
      </c>
      <c r="P31" s="116">
        <v>2</v>
      </c>
      <c r="Q31" s="116">
        <v>4</v>
      </c>
      <c r="R31" s="116">
        <v>0</v>
      </c>
      <c r="S31" s="116">
        <v>2</v>
      </c>
      <c r="T31" s="116">
        <v>0</v>
      </c>
      <c r="U31" s="116">
        <v>3</v>
      </c>
      <c r="V31" s="116">
        <v>0</v>
      </c>
      <c r="W31" s="116">
        <v>2</v>
      </c>
      <c r="X31" s="116">
        <v>0</v>
      </c>
      <c r="Y31" s="116">
        <v>1</v>
      </c>
      <c r="Z31" s="116">
        <v>0</v>
      </c>
      <c r="AA31" s="116">
        <v>0</v>
      </c>
      <c r="AB31" s="116">
        <v>0</v>
      </c>
      <c r="AC31" s="116">
        <v>0</v>
      </c>
      <c r="AD31" s="116">
        <v>0</v>
      </c>
      <c r="AE31" s="116">
        <v>0</v>
      </c>
      <c r="AF31" s="116">
        <v>0</v>
      </c>
      <c r="AG31" s="116">
        <v>0</v>
      </c>
      <c r="AH31" s="116">
        <v>0</v>
      </c>
      <c r="AI31" s="116">
        <v>0</v>
      </c>
      <c r="AJ31" s="116">
        <v>0</v>
      </c>
      <c r="AK31" s="116">
        <v>0</v>
      </c>
      <c r="AL31" s="116">
        <v>0</v>
      </c>
      <c r="AM31" s="116">
        <v>0</v>
      </c>
      <c r="AN31" s="116">
        <v>0</v>
      </c>
      <c r="AO31" s="116">
        <v>0</v>
      </c>
      <c r="AP31" s="116">
        <v>0</v>
      </c>
      <c r="AQ31" s="116">
        <v>0</v>
      </c>
      <c r="AR31" s="116">
        <v>0</v>
      </c>
      <c r="AS31" s="116">
        <v>0</v>
      </c>
      <c r="AT31" s="116">
        <v>0</v>
      </c>
      <c r="AU31" s="116">
        <v>0</v>
      </c>
      <c r="AV31" s="116">
        <v>0</v>
      </c>
      <c r="AW31" s="116">
        <v>0</v>
      </c>
      <c r="AX31" s="116">
        <v>0</v>
      </c>
    </row>
    <row r="32" spans="1:50" ht="13.4" customHeight="1" x14ac:dyDescent="0.3">
      <c r="A32" s="4" t="s">
        <v>310</v>
      </c>
      <c r="B32" s="115">
        <v>0</v>
      </c>
      <c r="C32" s="115">
        <v>0</v>
      </c>
      <c r="D32" s="115">
        <v>0</v>
      </c>
      <c r="E32" s="115">
        <v>0</v>
      </c>
      <c r="F32" s="115">
        <v>0</v>
      </c>
      <c r="G32" s="115">
        <v>0</v>
      </c>
      <c r="H32" s="115">
        <v>0</v>
      </c>
      <c r="I32" s="115">
        <v>0</v>
      </c>
      <c r="J32" s="115">
        <v>0</v>
      </c>
      <c r="K32" s="115">
        <v>0</v>
      </c>
      <c r="L32" s="115">
        <v>0</v>
      </c>
      <c r="M32" s="115">
        <v>0</v>
      </c>
      <c r="N32" s="115">
        <v>0</v>
      </c>
      <c r="O32" s="115">
        <v>0</v>
      </c>
      <c r="P32" s="115">
        <v>0</v>
      </c>
      <c r="Q32" s="115">
        <v>0</v>
      </c>
      <c r="R32" s="115">
        <v>0</v>
      </c>
      <c r="S32" s="115">
        <v>0</v>
      </c>
      <c r="T32" s="115">
        <v>0</v>
      </c>
      <c r="U32" s="115">
        <v>0</v>
      </c>
      <c r="V32" s="115">
        <v>0</v>
      </c>
      <c r="W32" s="115">
        <v>0</v>
      </c>
      <c r="X32" s="115">
        <v>0</v>
      </c>
      <c r="Y32" s="115">
        <v>0</v>
      </c>
      <c r="Z32" s="115">
        <v>0</v>
      </c>
      <c r="AA32" s="115">
        <v>0</v>
      </c>
      <c r="AB32" s="115">
        <v>0</v>
      </c>
      <c r="AC32" s="115">
        <v>0</v>
      </c>
      <c r="AD32" s="115">
        <v>0</v>
      </c>
      <c r="AE32" s="115">
        <v>0</v>
      </c>
      <c r="AF32" s="115">
        <v>0</v>
      </c>
      <c r="AG32" s="115">
        <v>0</v>
      </c>
      <c r="AH32" s="115">
        <v>0</v>
      </c>
      <c r="AI32" s="115">
        <v>0</v>
      </c>
      <c r="AJ32" s="115">
        <v>0</v>
      </c>
      <c r="AK32" s="115">
        <v>0</v>
      </c>
      <c r="AL32" s="115">
        <v>0</v>
      </c>
      <c r="AM32" s="115">
        <v>0</v>
      </c>
      <c r="AN32" s="115">
        <v>0</v>
      </c>
      <c r="AO32" s="115">
        <v>0</v>
      </c>
      <c r="AP32" s="115">
        <v>0</v>
      </c>
      <c r="AQ32" s="115">
        <v>0</v>
      </c>
      <c r="AR32" s="115">
        <v>0</v>
      </c>
      <c r="AS32" s="115">
        <v>0</v>
      </c>
      <c r="AT32" s="115">
        <v>0</v>
      </c>
      <c r="AU32" s="115">
        <v>0</v>
      </c>
      <c r="AV32" s="115">
        <v>0</v>
      </c>
      <c r="AW32" s="115">
        <v>0</v>
      </c>
      <c r="AX32" s="115">
        <v>0</v>
      </c>
    </row>
    <row r="33" spans="1:50" ht="13.4" customHeight="1" x14ac:dyDescent="0.3">
      <c r="A33" s="9" t="s">
        <v>311</v>
      </c>
      <c r="B33" s="116">
        <v>0</v>
      </c>
      <c r="C33" s="116">
        <v>0</v>
      </c>
      <c r="D33" s="116">
        <v>0</v>
      </c>
      <c r="E33" s="116">
        <v>0</v>
      </c>
      <c r="F33" s="116">
        <v>0</v>
      </c>
      <c r="G33" s="116">
        <v>0</v>
      </c>
      <c r="H33" s="116">
        <v>0</v>
      </c>
      <c r="I33" s="116">
        <v>0</v>
      </c>
      <c r="J33" s="116">
        <v>0</v>
      </c>
      <c r="K33" s="116">
        <v>0</v>
      </c>
      <c r="L33" s="116">
        <v>0</v>
      </c>
      <c r="M33" s="116">
        <v>0</v>
      </c>
      <c r="N33" s="116">
        <v>0</v>
      </c>
      <c r="O33" s="116">
        <v>0</v>
      </c>
      <c r="P33" s="116">
        <v>0</v>
      </c>
      <c r="Q33" s="116">
        <v>0</v>
      </c>
      <c r="R33" s="116">
        <v>0</v>
      </c>
      <c r="S33" s="116">
        <v>3</v>
      </c>
      <c r="T33" s="116">
        <v>0</v>
      </c>
      <c r="U33" s="116">
        <v>1</v>
      </c>
      <c r="V33" s="116">
        <v>1</v>
      </c>
      <c r="W33" s="116">
        <v>1</v>
      </c>
      <c r="X33" s="116">
        <v>1</v>
      </c>
      <c r="Y33" s="116">
        <v>4</v>
      </c>
      <c r="Z33" s="116">
        <v>1</v>
      </c>
      <c r="AA33" s="116">
        <v>2</v>
      </c>
      <c r="AB33" s="116">
        <v>0</v>
      </c>
      <c r="AC33" s="116">
        <v>1</v>
      </c>
      <c r="AD33" s="116">
        <v>2</v>
      </c>
      <c r="AE33" s="116">
        <v>0</v>
      </c>
      <c r="AF33" s="116">
        <v>0</v>
      </c>
      <c r="AG33" s="116">
        <v>0</v>
      </c>
      <c r="AH33" s="116">
        <v>0</v>
      </c>
      <c r="AI33" s="116">
        <v>0</v>
      </c>
      <c r="AJ33" s="116">
        <v>0</v>
      </c>
      <c r="AK33" s="116">
        <v>1</v>
      </c>
      <c r="AL33" s="116">
        <v>0</v>
      </c>
      <c r="AM33" s="116">
        <v>0</v>
      </c>
      <c r="AN33" s="116">
        <v>0</v>
      </c>
      <c r="AO33" s="116">
        <v>1</v>
      </c>
      <c r="AP33" s="116">
        <v>0</v>
      </c>
      <c r="AQ33" s="116">
        <v>4</v>
      </c>
      <c r="AR33" s="116">
        <v>2</v>
      </c>
      <c r="AS33" s="116">
        <v>2</v>
      </c>
      <c r="AT33" s="116">
        <v>0</v>
      </c>
      <c r="AU33" s="116">
        <v>1</v>
      </c>
      <c r="AV33" s="116">
        <v>2</v>
      </c>
      <c r="AW33" s="116">
        <v>3</v>
      </c>
      <c r="AX33" s="116">
        <v>1</v>
      </c>
    </row>
    <row r="34" spans="1:50" ht="13.4" customHeight="1" x14ac:dyDescent="0.3">
      <c r="A34" s="4" t="s">
        <v>312</v>
      </c>
      <c r="B34" s="115">
        <v>0</v>
      </c>
      <c r="C34" s="115">
        <v>0</v>
      </c>
      <c r="D34" s="115">
        <v>0</v>
      </c>
      <c r="E34" s="115">
        <v>0</v>
      </c>
      <c r="F34" s="115">
        <v>0</v>
      </c>
      <c r="G34" s="115">
        <v>0</v>
      </c>
      <c r="H34" s="115">
        <v>0</v>
      </c>
      <c r="I34" s="115">
        <v>0</v>
      </c>
      <c r="J34" s="115">
        <v>0</v>
      </c>
      <c r="K34" s="115">
        <v>0</v>
      </c>
      <c r="L34" s="115">
        <v>0</v>
      </c>
      <c r="M34" s="115">
        <v>0</v>
      </c>
      <c r="N34" s="115">
        <v>0</v>
      </c>
      <c r="O34" s="115">
        <v>0</v>
      </c>
      <c r="P34" s="115">
        <v>0</v>
      </c>
      <c r="Q34" s="115">
        <v>0</v>
      </c>
      <c r="R34" s="115">
        <v>0</v>
      </c>
      <c r="S34" s="115">
        <v>0</v>
      </c>
      <c r="T34" s="115">
        <v>0</v>
      </c>
      <c r="U34" s="115">
        <v>0</v>
      </c>
      <c r="V34" s="115">
        <v>0</v>
      </c>
      <c r="W34" s="115">
        <v>0</v>
      </c>
      <c r="X34" s="115">
        <v>1</v>
      </c>
      <c r="Y34" s="115">
        <v>6</v>
      </c>
      <c r="Z34" s="115">
        <v>1</v>
      </c>
      <c r="AA34" s="115">
        <v>0</v>
      </c>
      <c r="AB34" s="115">
        <v>0</v>
      </c>
      <c r="AC34" s="115">
        <v>6</v>
      </c>
      <c r="AD34" s="115">
        <v>5</v>
      </c>
      <c r="AE34" s="115">
        <v>7</v>
      </c>
      <c r="AF34" s="115">
        <v>3</v>
      </c>
      <c r="AG34" s="115">
        <v>4</v>
      </c>
      <c r="AH34" s="115">
        <v>2</v>
      </c>
      <c r="AI34" s="115">
        <v>3</v>
      </c>
      <c r="AJ34" s="115">
        <v>1</v>
      </c>
      <c r="AK34" s="115">
        <v>12</v>
      </c>
      <c r="AL34" s="115">
        <v>5</v>
      </c>
      <c r="AM34" s="115">
        <v>7</v>
      </c>
      <c r="AN34" s="115">
        <v>9</v>
      </c>
      <c r="AO34" s="115">
        <v>17</v>
      </c>
      <c r="AP34" s="115">
        <v>4</v>
      </c>
      <c r="AQ34" s="115">
        <v>7</v>
      </c>
      <c r="AR34" s="115">
        <v>10</v>
      </c>
      <c r="AS34" s="115">
        <v>18</v>
      </c>
      <c r="AT34" s="115">
        <v>3</v>
      </c>
      <c r="AU34" s="115">
        <v>9</v>
      </c>
      <c r="AV34" s="115">
        <v>11</v>
      </c>
      <c r="AW34" s="115">
        <v>15</v>
      </c>
      <c r="AX34" s="115">
        <v>3</v>
      </c>
    </row>
    <row r="35" spans="1:50" ht="13.4" customHeight="1" x14ac:dyDescent="0.3">
      <c r="A35" s="34" t="s">
        <v>313</v>
      </c>
      <c r="B35" s="117">
        <v>14</v>
      </c>
      <c r="C35" s="117">
        <v>29</v>
      </c>
      <c r="D35" s="117">
        <v>19</v>
      </c>
      <c r="E35" s="117">
        <v>30</v>
      </c>
      <c r="F35" s="117">
        <v>20</v>
      </c>
      <c r="G35" s="117">
        <v>27</v>
      </c>
      <c r="H35" s="117">
        <v>21</v>
      </c>
      <c r="I35" s="117">
        <v>33</v>
      </c>
      <c r="J35" s="117">
        <v>21</v>
      </c>
      <c r="K35" s="117">
        <v>26</v>
      </c>
      <c r="L35" s="117">
        <v>29</v>
      </c>
      <c r="M35" s="117">
        <v>32</v>
      </c>
      <c r="N35" s="117">
        <v>18</v>
      </c>
      <c r="O35" s="117">
        <v>35</v>
      </c>
      <c r="P35" s="117">
        <v>25</v>
      </c>
      <c r="Q35" s="117">
        <v>23</v>
      </c>
      <c r="R35" s="117">
        <v>14</v>
      </c>
      <c r="S35" s="117">
        <v>28</v>
      </c>
      <c r="T35" s="117">
        <v>15</v>
      </c>
      <c r="U35" s="117">
        <v>33</v>
      </c>
      <c r="V35" s="117">
        <v>11</v>
      </c>
      <c r="W35" s="117">
        <v>26</v>
      </c>
      <c r="X35" s="117">
        <v>17</v>
      </c>
      <c r="Y35" s="117">
        <v>35</v>
      </c>
      <c r="Z35" s="117">
        <v>5</v>
      </c>
      <c r="AA35" s="117">
        <v>4</v>
      </c>
      <c r="AB35" s="117">
        <v>7</v>
      </c>
      <c r="AC35" s="117">
        <v>28</v>
      </c>
      <c r="AD35" s="117">
        <v>9</v>
      </c>
      <c r="AE35" s="117">
        <v>14</v>
      </c>
      <c r="AF35" s="117">
        <v>9</v>
      </c>
      <c r="AG35" s="117">
        <v>16</v>
      </c>
      <c r="AH35" s="117">
        <v>6</v>
      </c>
      <c r="AI35" s="117">
        <v>11</v>
      </c>
      <c r="AJ35" s="117">
        <v>10</v>
      </c>
      <c r="AK35" s="117">
        <v>30</v>
      </c>
      <c r="AL35" s="117">
        <v>7</v>
      </c>
      <c r="AM35" s="117">
        <v>17</v>
      </c>
      <c r="AN35" s="117">
        <v>15</v>
      </c>
      <c r="AO35" s="117">
        <v>25</v>
      </c>
      <c r="AP35" s="117">
        <v>7</v>
      </c>
      <c r="AQ35" s="117">
        <v>19</v>
      </c>
      <c r="AR35" s="117">
        <v>16</v>
      </c>
      <c r="AS35" s="117">
        <v>31</v>
      </c>
      <c r="AT35" s="117">
        <v>7</v>
      </c>
      <c r="AU35" s="117">
        <v>19</v>
      </c>
      <c r="AV35" s="117">
        <v>20</v>
      </c>
      <c r="AW35" s="117">
        <v>32</v>
      </c>
      <c r="AX35" s="117">
        <f>SUM(AX28:AX34)</f>
        <v>10</v>
      </c>
    </row>
    <row r="36" spans="1:50" ht="13.4" customHeight="1" x14ac:dyDescent="0.3">
      <c r="AV36" s="14"/>
      <c r="AW36" s="14"/>
    </row>
    <row r="37" spans="1:50" ht="13.4" customHeight="1" x14ac:dyDescent="0.3">
      <c r="A37" s="9" t="s">
        <v>301</v>
      </c>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row>
    <row r="38" spans="1:50" ht="13.4" customHeight="1" x14ac:dyDescent="0.3">
      <c r="A38" s="4" t="s">
        <v>315</v>
      </c>
      <c r="B38" s="115">
        <v>3</v>
      </c>
      <c r="C38" s="115">
        <v>6</v>
      </c>
      <c r="D38" s="115">
        <v>1</v>
      </c>
      <c r="E38" s="115">
        <v>9</v>
      </c>
      <c r="F38" s="115">
        <v>1</v>
      </c>
      <c r="G38" s="115">
        <v>6</v>
      </c>
      <c r="H38" s="115">
        <v>3</v>
      </c>
      <c r="I38" s="115">
        <v>2</v>
      </c>
      <c r="J38" s="115">
        <v>1</v>
      </c>
      <c r="K38" s="115">
        <v>8</v>
      </c>
      <c r="L38" s="115">
        <v>1</v>
      </c>
      <c r="M38" s="115">
        <v>0</v>
      </c>
      <c r="N38" s="115">
        <v>3</v>
      </c>
      <c r="O38" s="115">
        <v>4</v>
      </c>
      <c r="P38" s="115">
        <v>4</v>
      </c>
      <c r="Q38" s="115">
        <v>7</v>
      </c>
      <c r="R38" s="115">
        <v>3</v>
      </c>
      <c r="S38" s="115">
        <v>3</v>
      </c>
      <c r="T38" s="115">
        <v>2</v>
      </c>
      <c r="U38" s="115">
        <v>3</v>
      </c>
      <c r="V38" s="115">
        <v>2</v>
      </c>
      <c r="W38" s="115">
        <v>4</v>
      </c>
      <c r="X38" s="115">
        <v>1</v>
      </c>
      <c r="Y38" s="115">
        <v>4</v>
      </c>
      <c r="Z38" s="115">
        <v>0</v>
      </c>
      <c r="AA38" s="115">
        <v>2</v>
      </c>
      <c r="AB38" s="115">
        <v>3</v>
      </c>
      <c r="AC38" s="115">
        <v>1</v>
      </c>
      <c r="AD38" s="115">
        <v>1</v>
      </c>
      <c r="AE38" s="115">
        <v>1</v>
      </c>
      <c r="AF38" s="115">
        <v>0</v>
      </c>
      <c r="AG38" s="115">
        <v>4</v>
      </c>
      <c r="AH38" s="115">
        <v>1</v>
      </c>
      <c r="AI38" s="115">
        <v>2</v>
      </c>
      <c r="AJ38" s="115">
        <v>2</v>
      </c>
      <c r="AK38" s="115">
        <v>2</v>
      </c>
      <c r="AL38" s="115">
        <v>2</v>
      </c>
      <c r="AM38" s="115">
        <v>1</v>
      </c>
      <c r="AN38" s="115">
        <v>2</v>
      </c>
      <c r="AO38" s="115">
        <v>6</v>
      </c>
      <c r="AP38" s="115">
        <v>1</v>
      </c>
      <c r="AQ38" s="115">
        <v>2</v>
      </c>
      <c r="AR38" s="115">
        <v>4</v>
      </c>
      <c r="AS38" s="115">
        <v>3</v>
      </c>
      <c r="AT38" s="115">
        <v>2</v>
      </c>
      <c r="AU38" s="115">
        <v>4</v>
      </c>
      <c r="AV38" s="115">
        <v>3</v>
      </c>
      <c r="AW38" s="115">
        <v>5</v>
      </c>
      <c r="AX38" s="115">
        <v>1</v>
      </c>
    </row>
    <row r="39" spans="1:50" ht="13.4" customHeight="1" x14ac:dyDescent="0.3">
      <c r="A39" s="9" t="s">
        <v>316</v>
      </c>
      <c r="B39" s="116">
        <v>14</v>
      </c>
      <c r="C39" s="116">
        <v>16</v>
      </c>
      <c r="D39" s="116">
        <v>14</v>
      </c>
      <c r="E39" s="116">
        <v>29</v>
      </c>
      <c r="F39" s="116">
        <v>9</v>
      </c>
      <c r="G39" s="116">
        <v>20</v>
      </c>
      <c r="H39" s="116">
        <v>18</v>
      </c>
      <c r="I39" s="116">
        <v>23</v>
      </c>
      <c r="J39" s="116">
        <v>11</v>
      </c>
      <c r="K39" s="116">
        <v>15</v>
      </c>
      <c r="L39" s="116">
        <v>12</v>
      </c>
      <c r="M39" s="116">
        <v>25</v>
      </c>
      <c r="N39" s="116">
        <v>8</v>
      </c>
      <c r="O39" s="116">
        <v>12</v>
      </c>
      <c r="P39" s="116">
        <v>9</v>
      </c>
      <c r="Q39" s="116">
        <v>25</v>
      </c>
      <c r="R39" s="116">
        <v>5</v>
      </c>
      <c r="S39" s="116">
        <v>12</v>
      </c>
      <c r="T39" s="116">
        <v>15</v>
      </c>
      <c r="U39" s="116">
        <v>21</v>
      </c>
      <c r="V39" s="116">
        <v>6</v>
      </c>
      <c r="W39" s="116">
        <v>15</v>
      </c>
      <c r="X39" s="116">
        <v>14</v>
      </c>
      <c r="Y39" s="116">
        <v>16</v>
      </c>
      <c r="Z39" s="116">
        <v>5</v>
      </c>
      <c r="AA39" s="116">
        <v>7</v>
      </c>
      <c r="AB39" s="116">
        <v>16</v>
      </c>
      <c r="AC39" s="116">
        <v>22</v>
      </c>
      <c r="AD39" s="116">
        <v>9</v>
      </c>
      <c r="AE39" s="116">
        <v>11</v>
      </c>
      <c r="AF39" s="116">
        <v>14</v>
      </c>
      <c r="AG39" s="116">
        <v>22</v>
      </c>
      <c r="AH39" s="116">
        <v>5</v>
      </c>
      <c r="AI39" s="116">
        <v>10</v>
      </c>
      <c r="AJ39" s="116">
        <v>13</v>
      </c>
      <c r="AK39" s="116">
        <v>31</v>
      </c>
      <c r="AL39" s="116">
        <v>4</v>
      </c>
      <c r="AM39" s="116">
        <v>18</v>
      </c>
      <c r="AN39" s="116">
        <v>17</v>
      </c>
      <c r="AO39" s="116">
        <v>24</v>
      </c>
      <c r="AP39" s="116">
        <v>10</v>
      </c>
      <c r="AQ39" s="116">
        <v>18</v>
      </c>
      <c r="AR39" s="116">
        <v>18</v>
      </c>
      <c r="AS39" s="116">
        <v>19</v>
      </c>
      <c r="AT39" s="116">
        <v>12</v>
      </c>
      <c r="AU39" s="116">
        <v>17</v>
      </c>
      <c r="AV39" s="116">
        <v>20</v>
      </c>
      <c r="AW39" s="116">
        <v>23</v>
      </c>
      <c r="AX39" s="116">
        <v>15</v>
      </c>
    </row>
    <row r="40" spans="1:50" ht="13.4" customHeight="1" x14ac:dyDescent="0.3">
      <c r="A40" s="4" t="s">
        <v>317</v>
      </c>
      <c r="B40" s="115">
        <v>0</v>
      </c>
      <c r="C40" s="115">
        <v>0</v>
      </c>
      <c r="D40" s="115">
        <v>0</v>
      </c>
      <c r="E40" s="115">
        <v>0</v>
      </c>
      <c r="F40" s="115">
        <v>0</v>
      </c>
      <c r="G40" s="115">
        <v>0</v>
      </c>
      <c r="H40" s="115">
        <v>0</v>
      </c>
      <c r="I40" s="115">
        <v>3</v>
      </c>
      <c r="J40" s="115">
        <v>0</v>
      </c>
      <c r="K40" s="115">
        <v>0</v>
      </c>
      <c r="L40" s="115">
        <v>6</v>
      </c>
      <c r="M40" s="115">
        <v>6</v>
      </c>
      <c r="N40" s="115">
        <v>1</v>
      </c>
      <c r="O40" s="115">
        <v>4</v>
      </c>
      <c r="P40" s="115">
        <v>2</v>
      </c>
      <c r="Q40" s="115">
        <v>7</v>
      </c>
      <c r="R40" s="115">
        <v>2</v>
      </c>
      <c r="S40" s="115">
        <v>4</v>
      </c>
      <c r="T40" s="115">
        <v>3</v>
      </c>
      <c r="U40" s="115">
        <v>5</v>
      </c>
      <c r="V40" s="115">
        <v>0</v>
      </c>
      <c r="W40" s="115">
        <v>1</v>
      </c>
      <c r="X40" s="115">
        <v>4</v>
      </c>
      <c r="Y40" s="115">
        <v>10</v>
      </c>
      <c r="Z40" s="115">
        <v>0</v>
      </c>
      <c r="AA40" s="115">
        <v>0</v>
      </c>
      <c r="AB40" s="115">
        <v>0</v>
      </c>
      <c r="AC40" s="115">
        <v>0</v>
      </c>
      <c r="AD40" s="115">
        <v>0</v>
      </c>
      <c r="AE40" s="115">
        <v>0</v>
      </c>
      <c r="AF40" s="115">
        <v>0</v>
      </c>
      <c r="AG40" s="115">
        <v>0</v>
      </c>
      <c r="AH40" s="115">
        <v>0</v>
      </c>
      <c r="AI40" s="115">
        <v>0</v>
      </c>
      <c r="AJ40" s="115">
        <v>0</v>
      </c>
      <c r="AK40" s="115">
        <v>0</v>
      </c>
      <c r="AL40" s="115">
        <v>0</v>
      </c>
      <c r="AM40" s="115">
        <v>0</v>
      </c>
      <c r="AN40" s="115">
        <v>0</v>
      </c>
      <c r="AO40" s="115">
        <v>0</v>
      </c>
      <c r="AP40" s="115">
        <v>0</v>
      </c>
      <c r="AQ40" s="115">
        <v>0</v>
      </c>
      <c r="AR40" s="115">
        <v>0</v>
      </c>
      <c r="AS40" s="115">
        <v>0</v>
      </c>
      <c r="AT40" s="115">
        <v>0</v>
      </c>
      <c r="AU40" s="115">
        <v>0</v>
      </c>
      <c r="AV40" s="115">
        <v>0</v>
      </c>
      <c r="AW40" s="115">
        <v>0</v>
      </c>
      <c r="AX40" s="115">
        <v>0</v>
      </c>
    </row>
    <row r="41" spans="1:50" ht="13.4" customHeight="1" x14ac:dyDescent="0.3">
      <c r="A41" s="9" t="s">
        <v>318</v>
      </c>
      <c r="B41" s="116">
        <v>0</v>
      </c>
      <c r="C41" s="116">
        <v>0</v>
      </c>
      <c r="D41" s="116">
        <v>0</v>
      </c>
      <c r="E41" s="116">
        <v>3</v>
      </c>
      <c r="F41" s="116">
        <v>2</v>
      </c>
      <c r="G41" s="116">
        <v>3</v>
      </c>
      <c r="H41" s="116">
        <v>3</v>
      </c>
      <c r="I41" s="116">
        <v>12</v>
      </c>
      <c r="J41" s="116">
        <v>5</v>
      </c>
      <c r="K41" s="116">
        <v>3</v>
      </c>
      <c r="L41" s="116">
        <v>4</v>
      </c>
      <c r="M41" s="116">
        <v>9</v>
      </c>
      <c r="N41" s="116">
        <v>1</v>
      </c>
      <c r="O41" s="116">
        <v>3</v>
      </c>
      <c r="P41" s="116">
        <v>1</v>
      </c>
      <c r="Q41" s="116">
        <v>10</v>
      </c>
      <c r="R41" s="116">
        <v>1</v>
      </c>
      <c r="S41" s="116">
        <v>0</v>
      </c>
      <c r="T41" s="116">
        <v>2</v>
      </c>
      <c r="U41" s="116">
        <v>6</v>
      </c>
      <c r="V41" s="116">
        <v>2</v>
      </c>
      <c r="W41" s="116">
        <v>3</v>
      </c>
      <c r="X41" s="116">
        <v>1</v>
      </c>
      <c r="Y41" s="116">
        <v>5</v>
      </c>
      <c r="Z41" s="116">
        <v>0</v>
      </c>
      <c r="AA41" s="116">
        <v>0</v>
      </c>
      <c r="AB41" s="116">
        <v>0</v>
      </c>
      <c r="AC41" s="116">
        <v>1</v>
      </c>
      <c r="AD41" s="116">
        <v>0</v>
      </c>
      <c r="AE41" s="116">
        <v>0</v>
      </c>
      <c r="AF41" s="116">
        <v>0</v>
      </c>
      <c r="AG41" s="116">
        <v>0</v>
      </c>
      <c r="AH41" s="116">
        <v>0</v>
      </c>
      <c r="AI41" s="116">
        <v>0</v>
      </c>
      <c r="AJ41" s="116">
        <v>0</v>
      </c>
      <c r="AK41" s="116">
        <v>0</v>
      </c>
      <c r="AL41" s="116">
        <v>0</v>
      </c>
      <c r="AM41" s="116">
        <v>0</v>
      </c>
      <c r="AN41" s="116">
        <v>0</v>
      </c>
      <c r="AO41" s="116">
        <v>0</v>
      </c>
      <c r="AP41" s="116">
        <v>0</v>
      </c>
      <c r="AQ41" s="116">
        <v>0</v>
      </c>
      <c r="AR41" s="116">
        <v>0</v>
      </c>
      <c r="AS41" s="116">
        <v>0</v>
      </c>
      <c r="AT41" s="116">
        <v>0</v>
      </c>
      <c r="AU41" s="116">
        <v>0</v>
      </c>
      <c r="AV41" s="116">
        <v>11</v>
      </c>
      <c r="AW41" s="116">
        <v>17</v>
      </c>
      <c r="AX41" s="116">
        <v>0</v>
      </c>
    </row>
    <row r="42" spans="1:50" ht="13.4" customHeight="1" x14ac:dyDescent="0.3">
      <c r="A42" s="4" t="s">
        <v>319</v>
      </c>
      <c r="B42" s="115">
        <v>2</v>
      </c>
      <c r="C42" s="115">
        <v>6</v>
      </c>
      <c r="D42" s="115">
        <v>0</v>
      </c>
      <c r="E42" s="115">
        <v>10</v>
      </c>
      <c r="F42" s="115">
        <v>0</v>
      </c>
      <c r="G42" s="115">
        <v>3</v>
      </c>
      <c r="H42" s="115">
        <v>6</v>
      </c>
      <c r="I42" s="115">
        <v>3</v>
      </c>
      <c r="J42" s="115">
        <v>6</v>
      </c>
      <c r="K42" s="115">
        <v>0</v>
      </c>
      <c r="L42" s="115">
        <v>2</v>
      </c>
      <c r="M42" s="115">
        <v>1</v>
      </c>
      <c r="N42" s="115">
        <v>1</v>
      </c>
      <c r="O42" s="115">
        <v>1</v>
      </c>
      <c r="P42" s="115">
        <v>4</v>
      </c>
      <c r="Q42" s="115">
        <v>1</v>
      </c>
      <c r="R42" s="115">
        <v>0</v>
      </c>
      <c r="S42" s="115">
        <v>1</v>
      </c>
      <c r="T42" s="115">
        <v>2</v>
      </c>
      <c r="U42" s="115">
        <v>1</v>
      </c>
      <c r="V42" s="115">
        <v>1</v>
      </c>
      <c r="W42" s="115">
        <v>1</v>
      </c>
      <c r="X42" s="115">
        <v>0</v>
      </c>
      <c r="Y42" s="115">
        <v>3</v>
      </c>
      <c r="Z42" s="115">
        <v>0</v>
      </c>
      <c r="AA42" s="115">
        <v>1</v>
      </c>
      <c r="AB42" s="115">
        <v>0</v>
      </c>
      <c r="AC42" s="115">
        <v>0</v>
      </c>
      <c r="AD42" s="115">
        <v>0</v>
      </c>
      <c r="AE42" s="115">
        <v>0</v>
      </c>
      <c r="AF42" s="115">
        <v>0</v>
      </c>
      <c r="AG42" s="115">
        <v>0</v>
      </c>
      <c r="AH42" s="115">
        <v>0</v>
      </c>
      <c r="AI42" s="115">
        <v>0</v>
      </c>
      <c r="AJ42" s="115">
        <v>0</v>
      </c>
      <c r="AK42" s="115">
        <v>0</v>
      </c>
      <c r="AL42" s="115">
        <v>0</v>
      </c>
      <c r="AM42" s="115">
        <v>0</v>
      </c>
      <c r="AN42" s="115">
        <v>0</v>
      </c>
      <c r="AO42" s="115">
        <v>0</v>
      </c>
      <c r="AP42" s="115">
        <v>0</v>
      </c>
      <c r="AQ42" s="115">
        <v>0</v>
      </c>
      <c r="AR42" s="115">
        <v>0</v>
      </c>
      <c r="AS42" s="115">
        <v>0</v>
      </c>
      <c r="AT42" s="115">
        <v>0</v>
      </c>
      <c r="AU42" s="115">
        <v>0</v>
      </c>
      <c r="AV42" s="115">
        <v>0</v>
      </c>
      <c r="AW42" s="115">
        <v>0</v>
      </c>
      <c r="AX42" s="115">
        <v>0</v>
      </c>
    </row>
    <row r="43" spans="1:50" ht="13.4" customHeight="1" x14ac:dyDescent="0.3">
      <c r="A43" s="9" t="s">
        <v>320</v>
      </c>
      <c r="B43" s="116">
        <v>1</v>
      </c>
      <c r="C43" s="116">
        <v>1</v>
      </c>
      <c r="D43" s="116">
        <v>0</v>
      </c>
      <c r="E43" s="116">
        <v>1</v>
      </c>
      <c r="F43" s="116">
        <v>0</v>
      </c>
      <c r="G43" s="116">
        <v>1</v>
      </c>
      <c r="H43" s="116">
        <v>0</v>
      </c>
      <c r="I43" s="116">
        <v>2</v>
      </c>
      <c r="J43" s="116">
        <v>0</v>
      </c>
      <c r="K43" s="116">
        <v>0</v>
      </c>
      <c r="L43" s="116">
        <v>0</v>
      </c>
      <c r="M43" s="116">
        <v>2</v>
      </c>
      <c r="N43" s="116">
        <v>1</v>
      </c>
      <c r="O43" s="116">
        <v>0</v>
      </c>
      <c r="P43" s="116">
        <v>0</v>
      </c>
      <c r="Q43" s="116">
        <v>0</v>
      </c>
      <c r="R43" s="116">
        <v>0</v>
      </c>
      <c r="S43" s="116">
        <v>0</v>
      </c>
      <c r="T43" s="116">
        <v>0</v>
      </c>
      <c r="U43" s="116">
        <v>0</v>
      </c>
      <c r="V43" s="116">
        <v>0</v>
      </c>
      <c r="W43" s="116">
        <v>0</v>
      </c>
      <c r="X43" s="116">
        <v>0</v>
      </c>
      <c r="Y43" s="116">
        <v>0</v>
      </c>
      <c r="Z43" s="116">
        <v>0</v>
      </c>
      <c r="AA43" s="116">
        <v>0</v>
      </c>
      <c r="AB43" s="116">
        <v>0</v>
      </c>
      <c r="AC43" s="116">
        <v>0</v>
      </c>
      <c r="AD43" s="116">
        <v>0</v>
      </c>
      <c r="AE43" s="116">
        <v>0</v>
      </c>
      <c r="AF43" s="116">
        <v>0</v>
      </c>
      <c r="AG43" s="116">
        <v>0</v>
      </c>
      <c r="AH43" s="116">
        <v>0</v>
      </c>
      <c r="AI43" s="116">
        <v>0</v>
      </c>
      <c r="AJ43" s="116">
        <v>0</v>
      </c>
      <c r="AK43" s="116">
        <v>0</v>
      </c>
      <c r="AL43" s="116">
        <v>0</v>
      </c>
      <c r="AM43" s="116">
        <v>0</v>
      </c>
      <c r="AN43" s="116">
        <v>0</v>
      </c>
      <c r="AO43" s="116">
        <v>0</v>
      </c>
      <c r="AP43" s="116">
        <v>0</v>
      </c>
      <c r="AQ43" s="116">
        <v>0</v>
      </c>
      <c r="AR43" s="116">
        <v>0</v>
      </c>
      <c r="AS43" s="116">
        <v>0</v>
      </c>
      <c r="AT43" s="116">
        <v>0</v>
      </c>
      <c r="AU43" s="116">
        <v>0</v>
      </c>
      <c r="AV43" s="116">
        <v>0</v>
      </c>
      <c r="AW43" s="116">
        <v>0</v>
      </c>
      <c r="AX43" s="116">
        <v>0</v>
      </c>
    </row>
    <row r="44" spans="1:50" ht="13.4" customHeight="1" x14ac:dyDescent="0.3">
      <c r="A44" s="4" t="s">
        <v>321</v>
      </c>
      <c r="B44" s="115">
        <v>0</v>
      </c>
      <c r="C44" s="115">
        <v>0</v>
      </c>
      <c r="D44" s="115">
        <v>0</v>
      </c>
      <c r="E44" s="115">
        <v>0</v>
      </c>
      <c r="F44" s="115">
        <v>0</v>
      </c>
      <c r="G44" s="115">
        <v>0</v>
      </c>
      <c r="H44" s="115">
        <v>0</v>
      </c>
      <c r="I44" s="115">
        <v>0</v>
      </c>
      <c r="J44" s="115">
        <v>0</v>
      </c>
      <c r="K44" s="115">
        <v>0</v>
      </c>
      <c r="L44" s="115">
        <v>0</v>
      </c>
      <c r="M44" s="115">
        <v>0</v>
      </c>
      <c r="N44" s="115">
        <v>0</v>
      </c>
      <c r="O44" s="115">
        <v>0</v>
      </c>
      <c r="P44" s="115">
        <v>0</v>
      </c>
      <c r="Q44" s="115">
        <v>0</v>
      </c>
      <c r="R44" s="115">
        <v>0</v>
      </c>
      <c r="S44" s="115">
        <v>0</v>
      </c>
      <c r="T44" s="115">
        <v>0</v>
      </c>
      <c r="U44" s="115">
        <v>0</v>
      </c>
      <c r="V44" s="115">
        <v>0</v>
      </c>
      <c r="W44" s="115">
        <v>0</v>
      </c>
      <c r="X44" s="115">
        <v>0</v>
      </c>
      <c r="Y44" s="115">
        <v>3</v>
      </c>
      <c r="Z44" s="115">
        <v>1</v>
      </c>
      <c r="AA44" s="115">
        <v>1</v>
      </c>
      <c r="AB44" s="115">
        <v>2</v>
      </c>
      <c r="AC44" s="115">
        <v>6</v>
      </c>
      <c r="AD44" s="115">
        <v>1</v>
      </c>
      <c r="AE44" s="115">
        <v>3</v>
      </c>
      <c r="AF44" s="115">
        <v>2</v>
      </c>
      <c r="AG44" s="115">
        <v>8</v>
      </c>
      <c r="AH44" s="115">
        <v>0</v>
      </c>
      <c r="AI44" s="115">
        <v>5</v>
      </c>
      <c r="AJ44" s="115">
        <v>4</v>
      </c>
      <c r="AK44" s="115">
        <v>6</v>
      </c>
      <c r="AL44" s="115">
        <v>0</v>
      </c>
      <c r="AM44" s="115">
        <v>6</v>
      </c>
      <c r="AN44" s="115">
        <v>4</v>
      </c>
      <c r="AO44" s="115">
        <v>10</v>
      </c>
      <c r="AP44" s="115">
        <v>3</v>
      </c>
      <c r="AQ44" s="115">
        <v>3</v>
      </c>
      <c r="AR44" s="115">
        <v>9</v>
      </c>
      <c r="AS44" s="115">
        <v>13</v>
      </c>
      <c r="AT44" s="115">
        <v>3</v>
      </c>
      <c r="AU44" s="115">
        <v>8</v>
      </c>
      <c r="AV44" s="115">
        <v>0</v>
      </c>
      <c r="AW44" s="115">
        <v>0</v>
      </c>
      <c r="AX44" s="115">
        <v>9</v>
      </c>
    </row>
    <row r="45" spans="1:50" ht="13.4" customHeight="1" x14ac:dyDescent="0.3">
      <c r="A45" s="9" t="s">
        <v>322</v>
      </c>
      <c r="B45" s="116">
        <v>0</v>
      </c>
      <c r="C45" s="116">
        <v>0</v>
      </c>
      <c r="D45" s="116">
        <v>0</v>
      </c>
      <c r="E45" s="116">
        <v>0</v>
      </c>
      <c r="F45" s="116">
        <v>0</v>
      </c>
      <c r="G45" s="116">
        <v>0</v>
      </c>
      <c r="H45" s="116">
        <v>0</v>
      </c>
      <c r="I45" s="116">
        <v>0</v>
      </c>
      <c r="J45" s="116">
        <v>0</v>
      </c>
      <c r="K45" s="116">
        <v>0</v>
      </c>
      <c r="L45" s="116">
        <v>0</v>
      </c>
      <c r="M45" s="116">
        <v>0</v>
      </c>
      <c r="N45" s="116">
        <v>0</v>
      </c>
      <c r="O45" s="116">
        <v>0</v>
      </c>
      <c r="P45" s="116">
        <v>0</v>
      </c>
      <c r="Q45" s="116">
        <v>0</v>
      </c>
      <c r="R45" s="116">
        <v>0</v>
      </c>
      <c r="S45" s="116">
        <v>0</v>
      </c>
      <c r="T45" s="116">
        <v>0</v>
      </c>
      <c r="U45" s="116">
        <v>0</v>
      </c>
      <c r="V45" s="116">
        <v>0</v>
      </c>
      <c r="W45" s="116">
        <v>1</v>
      </c>
      <c r="X45" s="116">
        <v>7</v>
      </c>
      <c r="Y45" s="116">
        <v>5</v>
      </c>
      <c r="Z45" s="116">
        <v>3</v>
      </c>
      <c r="AA45" s="116">
        <v>2</v>
      </c>
      <c r="AB45" s="116">
        <v>0</v>
      </c>
      <c r="AC45" s="116">
        <v>13</v>
      </c>
      <c r="AD45" s="116">
        <v>2</v>
      </c>
      <c r="AE45" s="116">
        <v>5</v>
      </c>
      <c r="AF45" s="116">
        <v>5</v>
      </c>
      <c r="AG45" s="116">
        <v>5</v>
      </c>
      <c r="AH45" s="116">
        <v>2</v>
      </c>
      <c r="AI45" s="116">
        <v>4</v>
      </c>
      <c r="AJ45" s="116">
        <v>4</v>
      </c>
      <c r="AK45" s="116">
        <v>11</v>
      </c>
      <c r="AL45" s="116">
        <v>2</v>
      </c>
      <c r="AM45" s="116">
        <v>5</v>
      </c>
      <c r="AN45" s="116">
        <v>5</v>
      </c>
      <c r="AO45" s="116">
        <v>9</v>
      </c>
      <c r="AP45" s="116">
        <v>4</v>
      </c>
      <c r="AQ45" s="116">
        <v>4</v>
      </c>
      <c r="AR45" s="116">
        <v>10</v>
      </c>
      <c r="AS45" s="116">
        <v>9</v>
      </c>
      <c r="AT45" s="116">
        <v>6</v>
      </c>
      <c r="AU45" s="116">
        <v>9</v>
      </c>
      <c r="AV45" s="116">
        <v>7</v>
      </c>
      <c r="AW45" s="116">
        <v>8</v>
      </c>
      <c r="AX45" s="116">
        <v>4</v>
      </c>
    </row>
    <row r="46" spans="1:50" ht="13.4" customHeight="1" x14ac:dyDescent="0.3">
      <c r="A46" s="23" t="s">
        <v>323</v>
      </c>
      <c r="B46" s="119">
        <v>20</v>
      </c>
      <c r="C46" s="119">
        <v>29</v>
      </c>
      <c r="D46" s="119">
        <v>15</v>
      </c>
      <c r="E46" s="119">
        <v>52</v>
      </c>
      <c r="F46" s="119">
        <v>12</v>
      </c>
      <c r="G46" s="119">
        <v>33</v>
      </c>
      <c r="H46" s="119">
        <v>30</v>
      </c>
      <c r="I46" s="119">
        <v>45</v>
      </c>
      <c r="J46" s="119">
        <v>23</v>
      </c>
      <c r="K46" s="119">
        <v>26</v>
      </c>
      <c r="L46" s="119">
        <v>25</v>
      </c>
      <c r="M46" s="119">
        <v>43</v>
      </c>
      <c r="N46" s="119">
        <v>15</v>
      </c>
      <c r="O46" s="119">
        <v>24</v>
      </c>
      <c r="P46" s="119">
        <v>20</v>
      </c>
      <c r="Q46" s="119">
        <v>50</v>
      </c>
      <c r="R46" s="119">
        <v>11</v>
      </c>
      <c r="S46" s="119">
        <v>20</v>
      </c>
      <c r="T46" s="119">
        <v>24</v>
      </c>
      <c r="U46" s="119">
        <v>36</v>
      </c>
      <c r="V46" s="119">
        <v>11</v>
      </c>
      <c r="W46" s="119">
        <v>25</v>
      </c>
      <c r="X46" s="119">
        <v>27</v>
      </c>
      <c r="Y46" s="119">
        <v>46</v>
      </c>
      <c r="Z46" s="119">
        <v>9</v>
      </c>
      <c r="AA46" s="119">
        <v>13</v>
      </c>
      <c r="AB46" s="119">
        <v>21</v>
      </c>
      <c r="AC46" s="119">
        <v>43</v>
      </c>
      <c r="AD46" s="119">
        <v>13</v>
      </c>
      <c r="AE46" s="119">
        <v>20</v>
      </c>
      <c r="AF46" s="119">
        <v>21</v>
      </c>
      <c r="AG46" s="119">
        <v>39</v>
      </c>
      <c r="AH46" s="119">
        <v>8</v>
      </c>
      <c r="AI46" s="119">
        <v>21</v>
      </c>
      <c r="AJ46" s="119">
        <v>23</v>
      </c>
      <c r="AK46" s="119">
        <v>50</v>
      </c>
      <c r="AL46" s="119">
        <v>8</v>
      </c>
      <c r="AM46" s="119">
        <v>30</v>
      </c>
      <c r="AN46" s="119">
        <v>28</v>
      </c>
      <c r="AO46" s="119">
        <v>49</v>
      </c>
      <c r="AP46" s="119">
        <v>18</v>
      </c>
      <c r="AQ46" s="119">
        <v>27</v>
      </c>
      <c r="AR46" s="119">
        <v>41</v>
      </c>
      <c r="AS46" s="119">
        <v>44</v>
      </c>
      <c r="AT46" s="119">
        <v>23</v>
      </c>
      <c r="AU46" s="119">
        <v>38</v>
      </c>
      <c r="AV46" s="119">
        <v>41</v>
      </c>
      <c r="AW46" s="119">
        <v>53</v>
      </c>
      <c r="AX46" s="119">
        <f>SUM(AX38:AX45)</f>
        <v>29</v>
      </c>
    </row>
    <row r="47" spans="1:50" ht="13.4" customHeight="1" x14ac:dyDescent="0.3">
      <c r="A47" s="83"/>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row>
    <row r="48" spans="1:50" ht="13.4" customHeight="1" x14ac:dyDescent="0.3">
      <c r="A48" s="4" t="s">
        <v>302</v>
      </c>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row>
    <row r="49" spans="1:50" ht="15" customHeight="1" x14ac:dyDescent="0.3">
      <c r="A49" s="9" t="s">
        <v>324</v>
      </c>
      <c r="B49" s="116">
        <v>0</v>
      </c>
      <c r="C49" s="116">
        <v>0</v>
      </c>
      <c r="D49" s="116">
        <v>0</v>
      </c>
      <c r="E49" s="116">
        <v>0</v>
      </c>
      <c r="F49" s="116">
        <v>0</v>
      </c>
      <c r="G49" s="116">
        <v>0</v>
      </c>
      <c r="H49" s="116">
        <v>0</v>
      </c>
      <c r="I49" s="116">
        <v>0</v>
      </c>
      <c r="J49" s="116">
        <v>0</v>
      </c>
      <c r="K49" s="116">
        <v>0</v>
      </c>
      <c r="L49" s="116">
        <v>0</v>
      </c>
      <c r="M49" s="116">
        <v>0</v>
      </c>
      <c r="N49" s="116">
        <v>0</v>
      </c>
      <c r="O49" s="116">
        <v>0</v>
      </c>
      <c r="P49" s="116">
        <v>0</v>
      </c>
      <c r="Q49" s="116">
        <v>0</v>
      </c>
      <c r="R49" s="116">
        <v>0</v>
      </c>
      <c r="S49" s="116">
        <v>0</v>
      </c>
      <c r="T49" s="116">
        <v>0</v>
      </c>
      <c r="U49" s="116">
        <v>0</v>
      </c>
      <c r="V49" s="116">
        <v>0</v>
      </c>
      <c r="W49" s="116">
        <v>0</v>
      </c>
      <c r="X49" s="116">
        <v>1</v>
      </c>
      <c r="Y49" s="116">
        <v>1</v>
      </c>
      <c r="Z49" s="116">
        <v>0</v>
      </c>
      <c r="AA49" s="116">
        <v>1</v>
      </c>
      <c r="AB49" s="116">
        <v>0</v>
      </c>
      <c r="AC49" s="116">
        <v>1</v>
      </c>
      <c r="AD49" s="116">
        <v>0</v>
      </c>
      <c r="AE49" s="116">
        <v>1</v>
      </c>
      <c r="AF49" s="116">
        <v>0</v>
      </c>
      <c r="AG49" s="116">
        <v>2</v>
      </c>
      <c r="AH49" s="116">
        <v>1</v>
      </c>
      <c r="AI49" s="116">
        <v>0</v>
      </c>
      <c r="AJ49" s="116">
        <v>0</v>
      </c>
      <c r="AK49" s="116">
        <v>0</v>
      </c>
      <c r="AL49" s="116">
        <v>0</v>
      </c>
      <c r="AM49" s="116">
        <v>1</v>
      </c>
      <c r="AN49" s="116">
        <v>0</v>
      </c>
      <c r="AO49" s="116">
        <v>1</v>
      </c>
      <c r="AP49" s="116">
        <v>0</v>
      </c>
      <c r="AQ49" s="116">
        <v>1</v>
      </c>
      <c r="AR49" s="116">
        <v>2</v>
      </c>
      <c r="AS49" s="116">
        <v>0</v>
      </c>
      <c r="AT49" s="116">
        <v>0</v>
      </c>
      <c r="AU49" s="116">
        <v>0</v>
      </c>
      <c r="AV49" s="116">
        <v>1</v>
      </c>
      <c r="AW49" s="116">
        <v>2</v>
      </c>
      <c r="AX49" s="116">
        <v>1</v>
      </c>
    </row>
    <row r="50" spans="1:50" ht="15" customHeight="1" x14ac:dyDescent="0.3">
      <c r="A50" s="4" t="s">
        <v>325</v>
      </c>
      <c r="B50" s="115">
        <v>0</v>
      </c>
      <c r="C50" s="115">
        <v>0</v>
      </c>
      <c r="D50" s="115">
        <v>0</v>
      </c>
      <c r="E50" s="115">
        <v>7</v>
      </c>
      <c r="F50" s="115">
        <v>0</v>
      </c>
      <c r="G50" s="115">
        <v>0</v>
      </c>
      <c r="H50" s="115">
        <v>0</v>
      </c>
      <c r="I50" s="115">
        <v>19</v>
      </c>
      <c r="J50" s="115">
        <v>4</v>
      </c>
      <c r="K50" s="115">
        <v>2</v>
      </c>
      <c r="L50" s="115">
        <v>0</v>
      </c>
      <c r="M50" s="115">
        <v>7</v>
      </c>
      <c r="N50" s="115">
        <v>2</v>
      </c>
      <c r="O50" s="115">
        <v>1</v>
      </c>
      <c r="P50" s="115">
        <v>0</v>
      </c>
      <c r="Q50" s="115">
        <v>0</v>
      </c>
      <c r="R50" s="115">
        <v>2</v>
      </c>
      <c r="S50" s="115">
        <v>2</v>
      </c>
      <c r="T50" s="115">
        <v>0</v>
      </c>
      <c r="U50" s="115">
        <v>5</v>
      </c>
      <c r="V50" s="115">
        <v>2</v>
      </c>
      <c r="W50" s="115">
        <v>2</v>
      </c>
      <c r="X50" s="115">
        <v>1</v>
      </c>
      <c r="Y50" s="115">
        <v>1</v>
      </c>
      <c r="Z50" s="115">
        <v>0</v>
      </c>
      <c r="AA50" s="115">
        <v>1</v>
      </c>
      <c r="AB50" s="115">
        <v>4</v>
      </c>
      <c r="AC50" s="115">
        <v>11</v>
      </c>
      <c r="AD50" s="115">
        <v>3</v>
      </c>
      <c r="AE50" s="115">
        <v>4</v>
      </c>
      <c r="AF50" s="115">
        <v>6</v>
      </c>
      <c r="AG50" s="115">
        <v>1</v>
      </c>
      <c r="AH50" s="115">
        <v>0</v>
      </c>
      <c r="AI50" s="115">
        <v>0</v>
      </c>
      <c r="AJ50" s="115">
        <v>0</v>
      </c>
      <c r="AK50" s="115">
        <v>0</v>
      </c>
      <c r="AL50" s="115">
        <v>0</v>
      </c>
      <c r="AM50" s="115">
        <v>0</v>
      </c>
      <c r="AN50" s="115">
        <v>0</v>
      </c>
      <c r="AO50" s="115">
        <v>0</v>
      </c>
      <c r="AP50" s="115">
        <v>0</v>
      </c>
      <c r="AQ50" s="115">
        <v>0</v>
      </c>
      <c r="AR50" s="115">
        <v>0</v>
      </c>
      <c r="AS50" s="115">
        <v>0</v>
      </c>
      <c r="AT50" s="115">
        <v>0</v>
      </c>
      <c r="AU50" s="115">
        <v>4</v>
      </c>
      <c r="AV50" s="115">
        <v>0</v>
      </c>
      <c r="AW50" s="115">
        <v>4</v>
      </c>
      <c r="AX50" s="115">
        <v>4</v>
      </c>
    </row>
    <row r="51" spans="1:50" ht="15" customHeight="1" x14ac:dyDescent="0.3">
      <c r="A51" s="34" t="s">
        <v>326</v>
      </c>
      <c r="B51" s="117">
        <v>0</v>
      </c>
      <c r="C51" s="117">
        <v>0</v>
      </c>
      <c r="D51" s="117">
        <v>0</v>
      </c>
      <c r="E51" s="117">
        <v>7</v>
      </c>
      <c r="F51" s="117">
        <v>0</v>
      </c>
      <c r="G51" s="117">
        <v>0</v>
      </c>
      <c r="H51" s="117">
        <v>0</v>
      </c>
      <c r="I51" s="117">
        <v>19</v>
      </c>
      <c r="J51" s="117">
        <v>4</v>
      </c>
      <c r="K51" s="117">
        <v>2</v>
      </c>
      <c r="L51" s="117">
        <v>0</v>
      </c>
      <c r="M51" s="117">
        <v>7</v>
      </c>
      <c r="N51" s="117">
        <v>2</v>
      </c>
      <c r="O51" s="117">
        <v>1</v>
      </c>
      <c r="P51" s="117">
        <v>0</v>
      </c>
      <c r="Q51" s="117">
        <v>0</v>
      </c>
      <c r="R51" s="117">
        <v>2</v>
      </c>
      <c r="S51" s="117">
        <v>2</v>
      </c>
      <c r="T51" s="117">
        <v>0</v>
      </c>
      <c r="U51" s="117">
        <v>5</v>
      </c>
      <c r="V51" s="117">
        <v>2</v>
      </c>
      <c r="W51" s="117">
        <v>2</v>
      </c>
      <c r="X51" s="117">
        <v>2</v>
      </c>
      <c r="Y51" s="117">
        <v>2</v>
      </c>
      <c r="Z51" s="117">
        <v>0</v>
      </c>
      <c r="AA51" s="117">
        <v>2</v>
      </c>
      <c r="AB51" s="117">
        <v>4</v>
      </c>
      <c r="AC51" s="117">
        <v>12</v>
      </c>
      <c r="AD51" s="117">
        <v>3</v>
      </c>
      <c r="AE51" s="117">
        <v>5</v>
      </c>
      <c r="AF51" s="117">
        <v>6</v>
      </c>
      <c r="AG51" s="117">
        <v>3</v>
      </c>
      <c r="AH51" s="117">
        <v>1</v>
      </c>
      <c r="AI51" s="117">
        <v>0</v>
      </c>
      <c r="AJ51" s="117">
        <v>0</v>
      </c>
      <c r="AK51" s="117">
        <v>0</v>
      </c>
      <c r="AL51" s="117">
        <v>0</v>
      </c>
      <c r="AM51" s="117">
        <v>1</v>
      </c>
      <c r="AN51" s="117">
        <v>0</v>
      </c>
      <c r="AO51" s="117">
        <v>1</v>
      </c>
      <c r="AP51" s="117">
        <v>0</v>
      </c>
      <c r="AQ51" s="117">
        <v>1</v>
      </c>
      <c r="AR51" s="117">
        <v>2</v>
      </c>
      <c r="AS51" s="117">
        <v>0</v>
      </c>
      <c r="AT51" s="117">
        <v>0</v>
      </c>
      <c r="AU51" s="117">
        <v>4</v>
      </c>
      <c r="AV51" s="117">
        <v>1</v>
      </c>
      <c r="AW51" s="117">
        <v>6</v>
      </c>
      <c r="AX51" s="117">
        <f>SUM(AX49:AX50)</f>
        <v>5</v>
      </c>
    </row>
    <row r="52" spans="1:50" ht="15" customHeight="1" x14ac:dyDescent="0.3">
      <c r="A52" s="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row>
    <row r="53" spans="1:50" ht="15" customHeight="1" x14ac:dyDescent="0.3">
      <c r="A53" s="34" t="s">
        <v>327</v>
      </c>
      <c r="B53" s="117">
        <v>34</v>
      </c>
      <c r="C53" s="117">
        <v>58</v>
      </c>
      <c r="D53" s="117">
        <v>34</v>
      </c>
      <c r="E53" s="117">
        <v>89</v>
      </c>
      <c r="F53" s="117">
        <v>32</v>
      </c>
      <c r="G53" s="117">
        <v>60</v>
      </c>
      <c r="H53" s="117">
        <v>51</v>
      </c>
      <c r="I53" s="117">
        <v>97</v>
      </c>
      <c r="J53" s="117">
        <v>48</v>
      </c>
      <c r="K53" s="117">
        <v>54</v>
      </c>
      <c r="L53" s="117">
        <v>54</v>
      </c>
      <c r="M53" s="117">
        <v>82</v>
      </c>
      <c r="N53" s="117">
        <v>35</v>
      </c>
      <c r="O53" s="117">
        <v>60</v>
      </c>
      <c r="P53" s="117">
        <v>45</v>
      </c>
      <c r="Q53" s="117">
        <v>73</v>
      </c>
      <c r="R53" s="117">
        <v>27</v>
      </c>
      <c r="S53" s="117">
        <v>50</v>
      </c>
      <c r="T53" s="117">
        <v>39</v>
      </c>
      <c r="U53" s="117">
        <v>74</v>
      </c>
      <c r="V53" s="117">
        <v>24</v>
      </c>
      <c r="W53" s="117">
        <v>53</v>
      </c>
      <c r="X53" s="117">
        <v>46</v>
      </c>
      <c r="Y53" s="117">
        <v>83</v>
      </c>
      <c r="Z53" s="117">
        <v>14</v>
      </c>
      <c r="AA53" s="117">
        <v>19</v>
      </c>
      <c r="AB53" s="117">
        <v>32</v>
      </c>
      <c r="AC53" s="117">
        <v>83</v>
      </c>
      <c r="AD53" s="117">
        <v>25</v>
      </c>
      <c r="AE53" s="117">
        <v>39</v>
      </c>
      <c r="AF53" s="117">
        <v>36</v>
      </c>
      <c r="AG53" s="117">
        <v>58</v>
      </c>
      <c r="AH53" s="117">
        <v>15</v>
      </c>
      <c r="AI53" s="117">
        <v>32</v>
      </c>
      <c r="AJ53" s="117">
        <v>33</v>
      </c>
      <c r="AK53" s="117">
        <v>80</v>
      </c>
      <c r="AL53" s="117">
        <v>15</v>
      </c>
      <c r="AM53" s="117">
        <v>48</v>
      </c>
      <c r="AN53" s="117">
        <v>43</v>
      </c>
      <c r="AO53" s="117">
        <v>75</v>
      </c>
      <c r="AP53" s="117">
        <v>25</v>
      </c>
      <c r="AQ53" s="117">
        <v>47</v>
      </c>
      <c r="AR53" s="117">
        <v>59</v>
      </c>
      <c r="AS53" s="117">
        <v>75</v>
      </c>
      <c r="AT53" s="117">
        <v>30</v>
      </c>
      <c r="AU53" s="117">
        <v>61</v>
      </c>
      <c r="AV53" s="117">
        <v>62</v>
      </c>
      <c r="AW53" s="117">
        <v>91</v>
      </c>
      <c r="AX53" s="117">
        <f>AX51+AX46+AX35</f>
        <v>44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J49"/>
  <sheetViews>
    <sheetView workbookViewId="0">
      <pane xSplit="1" topLeftCell="AU1" activePane="topRight" state="frozen"/>
      <selection pane="topRight" activeCell="A16" sqref="A16:XFD16"/>
    </sheetView>
  </sheetViews>
  <sheetFormatPr defaultColWidth="13.36328125" defaultRowHeight="12.5" x14ac:dyDescent="0.25"/>
  <cols>
    <col min="1" max="1" width="45.36328125" customWidth="1"/>
    <col min="2" max="21" width="8" customWidth="1"/>
    <col min="22" max="22" width="7.54296875" customWidth="1"/>
    <col min="23" max="26" width="8" customWidth="1"/>
    <col min="27" max="27" width="7.54296875" customWidth="1"/>
    <col min="28" max="31" width="8" customWidth="1"/>
    <col min="32" max="34" width="7.54296875" customWidth="1"/>
    <col min="35" max="36" width="8" customWidth="1"/>
    <col min="37" max="37" width="7.54296875" customWidth="1"/>
    <col min="38" max="38" width="8" customWidth="1"/>
    <col min="39" max="39" width="7.54296875" customWidth="1"/>
    <col min="40" max="41" width="8" customWidth="1"/>
    <col min="42" max="42" width="7.54296875" customWidth="1"/>
    <col min="43" max="46" width="8" customWidth="1"/>
    <col min="47" max="62" width="9.36328125" customWidth="1"/>
  </cols>
  <sheetData>
    <row r="1" spans="1:62" ht="13.4" customHeight="1" x14ac:dyDescent="0.25"/>
    <row r="2" spans="1:62" ht="13.4" customHeight="1" x14ac:dyDescent="0.25"/>
    <row r="3" spans="1:62" ht="13.4" customHeight="1" x14ac:dyDescent="0.25"/>
    <row r="4" spans="1:62" ht="13.4" customHeight="1" x14ac:dyDescent="0.3">
      <c r="BH4" s="2"/>
    </row>
    <row r="5" spans="1:62" ht="13.4" customHeight="1" x14ac:dyDescent="0.3">
      <c r="A5" s="4" t="s">
        <v>242</v>
      </c>
      <c r="B5" s="5" t="s">
        <v>1</v>
      </c>
      <c r="C5" s="5" t="s">
        <v>1</v>
      </c>
      <c r="D5" s="5" t="s">
        <v>1</v>
      </c>
      <c r="E5" s="5" t="s">
        <v>1</v>
      </c>
      <c r="F5" s="5" t="s">
        <v>2</v>
      </c>
      <c r="G5" s="5" t="s">
        <v>1</v>
      </c>
      <c r="H5" s="5" t="s">
        <v>1</v>
      </c>
      <c r="I5" s="5" t="s">
        <v>1</v>
      </c>
      <c r="J5" s="5" t="s">
        <v>1</v>
      </c>
      <c r="K5" s="5" t="s">
        <v>2</v>
      </c>
      <c r="L5" s="5" t="s">
        <v>1</v>
      </c>
      <c r="M5" s="5" t="s">
        <v>1</v>
      </c>
      <c r="N5" s="5" t="s">
        <v>1</v>
      </c>
      <c r="O5" s="5" t="s">
        <v>1</v>
      </c>
      <c r="P5" s="5" t="s">
        <v>2</v>
      </c>
      <c r="Q5" s="5" t="s">
        <v>1</v>
      </c>
      <c r="R5" s="5" t="s">
        <v>1</v>
      </c>
      <c r="S5" s="5" t="s">
        <v>1</v>
      </c>
      <c r="T5" s="5" t="s">
        <v>1</v>
      </c>
      <c r="U5" s="5" t="s">
        <v>2</v>
      </c>
      <c r="V5" s="5" t="s">
        <v>1</v>
      </c>
      <c r="W5" s="5" t="s">
        <v>1</v>
      </c>
      <c r="X5" s="5" t="s">
        <v>1</v>
      </c>
      <c r="Y5" s="5" t="s">
        <v>1</v>
      </c>
      <c r="Z5" s="5" t="s">
        <v>2</v>
      </c>
      <c r="AA5" s="5" t="s">
        <v>1</v>
      </c>
      <c r="AB5" s="5" t="s">
        <v>1</v>
      </c>
      <c r="AC5" s="5" t="s">
        <v>1</v>
      </c>
      <c r="AD5" s="5" t="s">
        <v>1</v>
      </c>
      <c r="AE5" s="5" t="s">
        <v>2</v>
      </c>
      <c r="AF5" s="5" t="s">
        <v>1</v>
      </c>
      <c r="AG5" s="5" t="s">
        <v>1</v>
      </c>
      <c r="AH5" s="5" t="s">
        <v>1</v>
      </c>
      <c r="AI5" s="5" t="s">
        <v>1</v>
      </c>
      <c r="AJ5" s="5" t="s">
        <v>2</v>
      </c>
      <c r="AK5" s="5" t="s">
        <v>1</v>
      </c>
      <c r="AL5" s="5" t="s">
        <v>1</v>
      </c>
      <c r="AM5" s="5" t="s">
        <v>1</v>
      </c>
      <c r="AN5" s="5" t="s">
        <v>1</v>
      </c>
      <c r="AO5" s="5" t="s">
        <v>2</v>
      </c>
      <c r="AP5" s="5" t="s">
        <v>1</v>
      </c>
      <c r="AQ5" s="5" t="s">
        <v>1</v>
      </c>
      <c r="AR5" s="5" t="s">
        <v>1</v>
      </c>
      <c r="AS5" s="5" t="s">
        <v>1</v>
      </c>
      <c r="AT5" s="5" t="s">
        <v>2</v>
      </c>
      <c r="AU5" s="5" t="s">
        <v>1</v>
      </c>
      <c r="AV5" s="5" t="s">
        <v>1</v>
      </c>
      <c r="AW5" s="5" t="s">
        <v>1</v>
      </c>
      <c r="AX5" s="5" t="s">
        <v>1</v>
      </c>
      <c r="AY5" s="5" t="s">
        <v>2</v>
      </c>
      <c r="AZ5" s="5" t="s">
        <v>1</v>
      </c>
      <c r="BA5" s="5" t="s">
        <v>1</v>
      </c>
      <c r="BB5" s="5" t="s">
        <v>1</v>
      </c>
      <c r="BC5" s="5" t="s">
        <v>1</v>
      </c>
      <c r="BD5" s="5" t="s">
        <v>2</v>
      </c>
      <c r="BE5" s="5" t="s">
        <v>1</v>
      </c>
      <c r="BF5" s="5" t="s">
        <v>1</v>
      </c>
      <c r="BG5" s="5" t="s">
        <v>1</v>
      </c>
      <c r="BH5" s="120" t="s">
        <v>1</v>
      </c>
      <c r="BI5" s="5" t="s">
        <v>2</v>
      </c>
      <c r="BJ5" s="120" t="s">
        <v>1</v>
      </c>
    </row>
    <row r="6" spans="1:62" ht="13.4" customHeight="1" x14ac:dyDescent="0.3">
      <c r="A6" s="6" t="s">
        <v>328</v>
      </c>
      <c r="B6" s="7" t="s">
        <v>4</v>
      </c>
      <c r="C6" s="7" t="s">
        <v>5</v>
      </c>
      <c r="D6" s="7" t="s">
        <v>6</v>
      </c>
      <c r="E6" s="7" t="s">
        <v>7</v>
      </c>
      <c r="F6" s="8">
        <v>2014</v>
      </c>
      <c r="G6" s="7" t="s">
        <v>8</v>
      </c>
      <c r="H6" s="7" t="s">
        <v>9</v>
      </c>
      <c r="I6" s="7" t="s">
        <v>10</v>
      </c>
      <c r="J6" s="7" t="s">
        <v>11</v>
      </c>
      <c r="K6" s="8">
        <v>2015</v>
      </c>
      <c r="L6" s="7" t="s">
        <v>12</v>
      </c>
      <c r="M6" s="7" t="s">
        <v>13</v>
      </c>
      <c r="N6" s="7" t="s">
        <v>14</v>
      </c>
      <c r="O6" s="7" t="s">
        <v>15</v>
      </c>
      <c r="P6" s="8">
        <v>2016</v>
      </c>
      <c r="Q6" s="7" t="s">
        <v>16</v>
      </c>
      <c r="R6" s="7" t="s">
        <v>17</v>
      </c>
      <c r="S6" s="7" t="s">
        <v>18</v>
      </c>
      <c r="T6" s="7" t="s">
        <v>19</v>
      </c>
      <c r="U6" s="8">
        <v>2017</v>
      </c>
      <c r="V6" s="7" t="s">
        <v>20</v>
      </c>
      <c r="W6" s="7" t="s">
        <v>21</v>
      </c>
      <c r="X6" s="7" t="s">
        <v>22</v>
      </c>
      <c r="Y6" s="7" t="s">
        <v>23</v>
      </c>
      <c r="Z6" s="8">
        <v>2018</v>
      </c>
      <c r="AA6" s="7" t="s">
        <v>24</v>
      </c>
      <c r="AB6" s="7" t="s">
        <v>25</v>
      </c>
      <c r="AC6" s="7" t="s">
        <v>26</v>
      </c>
      <c r="AD6" s="7" t="s">
        <v>27</v>
      </c>
      <c r="AE6" s="8">
        <v>2019</v>
      </c>
      <c r="AF6" s="7" t="s">
        <v>28</v>
      </c>
      <c r="AG6" s="7" t="s">
        <v>29</v>
      </c>
      <c r="AH6" s="7" t="s">
        <v>30</v>
      </c>
      <c r="AI6" s="7" t="s">
        <v>31</v>
      </c>
      <c r="AJ6" s="8">
        <v>2020</v>
      </c>
      <c r="AK6" s="7" t="s">
        <v>32</v>
      </c>
      <c r="AL6" s="7" t="s">
        <v>33</v>
      </c>
      <c r="AM6" s="7" t="s">
        <v>34</v>
      </c>
      <c r="AN6" s="7" t="s">
        <v>35</v>
      </c>
      <c r="AO6" s="8">
        <v>2021</v>
      </c>
      <c r="AP6" s="7" t="s">
        <v>36</v>
      </c>
      <c r="AQ6" s="7" t="s">
        <v>244</v>
      </c>
      <c r="AR6" s="7" t="s">
        <v>38</v>
      </c>
      <c r="AS6" s="7" t="s">
        <v>39</v>
      </c>
      <c r="AT6" s="8">
        <v>2022</v>
      </c>
      <c r="AU6" s="7" t="s">
        <v>40</v>
      </c>
      <c r="AV6" s="7" t="s">
        <v>41</v>
      </c>
      <c r="AW6" s="7" t="s">
        <v>42</v>
      </c>
      <c r="AX6" s="7" t="s">
        <v>43</v>
      </c>
      <c r="AY6" s="8">
        <v>2023</v>
      </c>
      <c r="AZ6" s="7" t="s">
        <v>44</v>
      </c>
      <c r="BA6" s="7" t="s">
        <v>45</v>
      </c>
      <c r="BB6" s="7" t="s">
        <v>46</v>
      </c>
      <c r="BC6" s="7" t="s">
        <v>47</v>
      </c>
      <c r="BD6" s="8">
        <v>2024</v>
      </c>
      <c r="BE6" s="7" t="s">
        <v>48</v>
      </c>
      <c r="BF6" s="7" t="s">
        <v>49</v>
      </c>
      <c r="BG6" s="7" t="s">
        <v>50</v>
      </c>
      <c r="BH6" s="7" t="s">
        <v>51</v>
      </c>
      <c r="BI6" s="8" t="s">
        <v>329</v>
      </c>
      <c r="BJ6" s="7" t="s">
        <v>52</v>
      </c>
    </row>
    <row r="7" spans="1:62" ht="13.4" customHeight="1" x14ac:dyDescent="0.3">
      <c r="A7" s="9" t="s">
        <v>300</v>
      </c>
      <c r="B7" s="10">
        <v>555.29999999999995</v>
      </c>
      <c r="C7" s="10">
        <v>971.9</v>
      </c>
      <c r="D7" s="10">
        <v>660.7</v>
      </c>
      <c r="E7" s="10">
        <v>975.3</v>
      </c>
      <c r="F7" s="10">
        <v>3163.3</v>
      </c>
      <c r="G7" s="10">
        <v>662.3</v>
      </c>
      <c r="H7" s="10">
        <v>882.7</v>
      </c>
      <c r="I7" s="10">
        <v>688.2</v>
      </c>
      <c r="J7" s="10">
        <v>1115.3</v>
      </c>
      <c r="K7" s="10">
        <v>3348.7</v>
      </c>
      <c r="L7" s="10">
        <v>711.1</v>
      </c>
      <c r="M7" s="10">
        <v>857.2</v>
      </c>
      <c r="N7" s="10">
        <v>926.9</v>
      </c>
      <c r="O7" s="10">
        <v>1031.8</v>
      </c>
      <c r="P7" s="10">
        <v>3527</v>
      </c>
      <c r="Q7" s="10">
        <v>636.4</v>
      </c>
      <c r="R7" s="10">
        <v>1088.5499539689799</v>
      </c>
      <c r="S7" s="10">
        <v>846.06945255404003</v>
      </c>
      <c r="T7" s="10">
        <v>800.8</v>
      </c>
      <c r="U7" s="10">
        <v>3371.81940652302</v>
      </c>
      <c r="V7" s="10">
        <v>379.7</v>
      </c>
      <c r="W7" s="10">
        <v>757.07928319030998</v>
      </c>
      <c r="X7" s="10">
        <v>382.1</v>
      </c>
      <c r="Y7" s="10">
        <v>839.5</v>
      </c>
      <c r="Z7" s="10">
        <v>2358.3000000000002</v>
      </c>
      <c r="AA7" s="10">
        <v>281.10000000000002</v>
      </c>
      <c r="AB7" s="10">
        <v>630.5</v>
      </c>
      <c r="AC7" s="10">
        <v>407.8</v>
      </c>
      <c r="AD7" s="10">
        <v>915</v>
      </c>
      <c r="AE7" s="10">
        <v>2234.4</v>
      </c>
      <c r="AF7" s="10">
        <v>139</v>
      </c>
      <c r="AG7" s="10">
        <v>108.6</v>
      </c>
      <c r="AH7" s="10">
        <v>177.2</v>
      </c>
      <c r="AI7" s="10">
        <v>689.4</v>
      </c>
      <c r="AJ7" s="10">
        <v>1114.4000000000001</v>
      </c>
      <c r="AK7" s="10">
        <v>272.2</v>
      </c>
      <c r="AL7" s="10">
        <v>388.5</v>
      </c>
      <c r="AM7" s="10">
        <v>242</v>
      </c>
      <c r="AN7" s="10">
        <v>413.7</v>
      </c>
      <c r="AO7" s="10">
        <v>1316.4</v>
      </c>
      <c r="AP7" s="10">
        <v>169.2</v>
      </c>
      <c r="AQ7" s="10">
        <v>299.89999999999998</v>
      </c>
      <c r="AR7" s="10">
        <v>253.3</v>
      </c>
      <c r="AS7" s="10">
        <v>821.5</v>
      </c>
      <c r="AT7" s="10">
        <v>1543.9</v>
      </c>
      <c r="AU7" s="10">
        <v>198.8</v>
      </c>
      <c r="AV7" s="10">
        <v>471.9</v>
      </c>
      <c r="AW7" s="10">
        <v>424.9</v>
      </c>
      <c r="AX7" s="10">
        <v>751.1</v>
      </c>
      <c r="AY7" s="10">
        <v>1846.7</v>
      </c>
      <c r="AZ7" s="10">
        <v>200.8</v>
      </c>
      <c r="BA7" s="10">
        <v>553.5</v>
      </c>
      <c r="BB7" s="10">
        <v>473.3</v>
      </c>
      <c r="BC7" s="10">
        <v>981</v>
      </c>
      <c r="BD7" s="10">
        <v>2208.6</v>
      </c>
      <c r="BE7" s="10">
        <v>201.5</v>
      </c>
      <c r="BF7" s="10">
        <v>576.6</v>
      </c>
      <c r="BG7" s="10">
        <v>617.79999999999995</v>
      </c>
      <c r="BH7" s="10">
        <v>974</v>
      </c>
      <c r="BI7" s="10">
        <v>2369.9</v>
      </c>
      <c r="BJ7" s="10">
        <v>293</v>
      </c>
    </row>
    <row r="8" spans="1:62" ht="13.4" customHeight="1" x14ac:dyDescent="0.3">
      <c r="A8" s="4" t="s">
        <v>301</v>
      </c>
      <c r="B8" s="11">
        <v>394.3</v>
      </c>
      <c r="C8" s="11">
        <v>357</v>
      </c>
      <c r="D8" s="11">
        <v>346.2</v>
      </c>
      <c r="E8" s="11">
        <v>358.9</v>
      </c>
      <c r="F8" s="11">
        <v>1456.4</v>
      </c>
      <c r="G8" s="11">
        <v>213.4</v>
      </c>
      <c r="H8" s="11">
        <v>216.4</v>
      </c>
      <c r="I8" s="11">
        <v>181.7</v>
      </c>
      <c r="J8" s="11">
        <v>199.7</v>
      </c>
      <c r="K8" s="11">
        <v>811.1</v>
      </c>
      <c r="L8" s="11">
        <v>189.2</v>
      </c>
      <c r="M8" s="11">
        <v>209.5</v>
      </c>
      <c r="N8" s="11">
        <v>215.5</v>
      </c>
      <c r="O8" s="11">
        <v>669.5</v>
      </c>
      <c r="P8" s="11">
        <v>1730.5</v>
      </c>
      <c r="Q8" s="11">
        <v>226</v>
      </c>
      <c r="R8" s="11">
        <v>339.53826555260002</v>
      </c>
      <c r="S8" s="11">
        <v>266.65994496479999</v>
      </c>
      <c r="T8" s="11">
        <v>652.6</v>
      </c>
      <c r="U8" s="11">
        <v>1484.7982105174001</v>
      </c>
      <c r="V8" s="11">
        <v>127.8</v>
      </c>
      <c r="W8" s="11">
        <v>207.26541770986</v>
      </c>
      <c r="X8" s="11">
        <v>312</v>
      </c>
      <c r="Y8" s="11">
        <v>457.2</v>
      </c>
      <c r="Z8" s="11">
        <v>1104.3</v>
      </c>
      <c r="AA8" s="11">
        <v>117.3</v>
      </c>
      <c r="AB8" s="11">
        <v>297</v>
      </c>
      <c r="AC8" s="11">
        <v>363</v>
      </c>
      <c r="AD8" s="11">
        <v>619.70000000000005</v>
      </c>
      <c r="AE8" s="11">
        <v>1397</v>
      </c>
      <c r="AF8" s="11">
        <v>129.4</v>
      </c>
      <c r="AG8" s="11">
        <v>149.9</v>
      </c>
      <c r="AH8" s="11">
        <v>212.3</v>
      </c>
      <c r="AI8" s="11">
        <v>580</v>
      </c>
      <c r="AJ8" s="11">
        <v>1071.5</v>
      </c>
      <c r="AK8" s="11">
        <v>152.1</v>
      </c>
      <c r="AL8" s="11">
        <v>266.2</v>
      </c>
      <c r="AM8" s="11">
        <v>256.39999999999998</v>
      </c>
      <c r="AN8" s="11">
        <v>455.4</v>
      </c>
      <c r="AO8" s="11">
        <v>1130.0999999999999</v>
      </c>
      <c r="AP8" s="11">
        <v>89.9</v>
      </c>
      <c r="AQ8" s="11">
        <v>266.7</v>
      </c>
      <c r="AR8" s="11">
        <v>271.7</v>
      </c>
      <c r="AS8" s="11">
        <v>616.1</v>
      </c>
      <c r="AT8" s="11">
        <v>1244.4000000000001</v>
      </c>
      <c r="AU8" s="11">
        <v>87.1</v>
      </c>
      <c r="AV8" s="11">
        <v>378</v>
      </c>
      <c r="AW8" s="11">
        <v>339.9</v>
      </c>
      <c r="AX8" s="11">
        <v>603.29999999999995</v>
      </c>
      <c r="AY8" s="11">
        <v>1408.3</v>
      </c>
      <c r="AZ8" s="11">
        <v>239.6</v>
      </c>
      <c r="BA8" s="11">
        <v>335.5</v>
      </c>
      <c r="BB8" s="11">
        <v>561.5</v>
      </c>
      <c r="BC8" s="11">
        <v>626</v>
      </c>
      <c r="BD8" s="11">
        <v>1762.6</v>
      </c>
      <c r="BE8" s="11">
        <v>322.5</v>
      </c>
      <c r="BF8" s="11">
        <v>549.29999999999995</v>
      </c>
      <c r="BG8" s="11">
        <v>583.4</v>
      </c>
      <c r="BH8" s="11">
        <v>749.8</v>
      </c>
      <c r="BI8" s="11">
        <v>2205</v>
      </c>
      <c r="BJ8" s="11">
        <v>418.4</v>
      </c>
    </row>
    <row r="9" spans="1:62" ht="13.4" customHeight="1" x14ac:dyDescent="0.3">
      <c r="A9" s="9" t="s">
        <v>302</v>
      </c>
      <c r="B9" s="10">
        <v>267.39999999999998</v>
      </c>
      <c r="C9" s="10">
        <v>420.6</v>
      </c>
      <c r="D9" s="10">
        <v>213.3</v>
      </c>
      <c r="E9" s="10">
        <v>690.3</v>
      </c>
      <c r="F9" s="10">
        <v>1591.5</v>
      </c>
      <c r="G9" s="10">
        <v>167</v>
      </c>
      <c r="H9" s="10">
        <v>403.6</v>
      </c>
      <c r="I9" s="10">
        <v>402</v>
      </c>
      <c r="J9" s="10">
        <v>746.1</v>
      </c>
      <c r="K9" s="10">
        <v>1718.6</v>
      </c>
      <c r="L9" s="10">
        <v>401.8</v>
      </c>
      <c r="M9" s="10">
        <v>292.7</v>
      </c>
      <c r="N9" s="10">
        <v>366.6</v>
      </c>
      <c r="O9" s="10">
        <v>318.5</v>
      </c>
      <c r="P9" s="10">
        <v>932.7</v>
      </c>
      <c r="Q9" s="10">
        <v>155.69999999999999</v>
      </c>
      <c r="R9" s="10">
        <v>334.55722635842</v>
      </c>
      <c r="S9" s="10">
        <v>189.65678211116</v>
      </c>
      <c r="T9" s="10">
        <v>270.8</v>
      </c>
      <c r="U9" s="10">
        <v>950.71400846957999</v>
      </c>
      <c r="V9" s="10">
        <v>242.5</v>
      </c>
      <c r="W9" s="10">
        <v>34.227819371499997</v>
      </c>
      <c r="X9" s="10">
        <v>222.7</v>
      </c>
      <c r="Y9" s="10">
        <v>112.7</v>
      </c>
      <c r="Z9" s="10">
        <v>612.1</v>
      </c>
      <c r="AA9" s="10">
        <v>179.4</v>
      </c>
      <c r="AB9" s="10">
        <v>141.5</v>
      </c>
      <c r="AC9" s="10">
        <v>105</v>
      </c>
      <c r="AD9" s="10">
        <v>185.1</v>
      </c>
      <c r="AE9" s="10">
        <v>576.29999999999995</v>
      </c>
      <c r="AF9" s="10">
        <v>102.3</v>
      </c>
      <c r="AG9" s="10">
        <v>85.8</v>
      </c>
      <c r="AH9" s="10">
        <v>154.69999999999999</v>
      </c>
      <c r="AI9" s="10">
        <v>311.10000000000002</v>
      </c>
      <c r="AJ9" s="10">
        <v>653.9</v>
      </c>
      <c r="AK9" s="10">
        <v>128.5</v>
      </c>
      <c r="AL9" s="10">
        <v>174.9</v>
      </c>
      <c r="AM9" s="10">
        <v>176.5</v>
      </c>
      <c r="AN9" s="10">
        <v>114.5</v>
      </c>
      <c r="AO9" s="10">
        <v>594.4</v>
      </c>
      <c r="AP9" s="10">
        <v>68.3</v>
      </c>
      <c r="AQ9" s="10">
        <v>126.6</v>
      </c>
      <c r="AR9" s="10">
        <v>101.7</v>
      </c>
      <c r="AS9" s="10">
        <v>151</v>
      </c>
      <c r="AT9" s="10">
        <v>447.6</v>
      </c>
      <c r="AU9" s="10">
        <v>97.7</v>
      </c>
      <c r="AV9" s="10">
        <v>82.4</v>
      </c>
      <c r="AW9" s="10">
        <v>133.1</v>
      </c>
      <c r="AX9" s="10">
        <v>202.3</v>
      </c>
      <c r="AY9" s="10">
        <v>515.5</v>
      </c>
      <c r="AZ9" s="10">
        <v>80.7</v>
      </c>
      <c r="BA9" s="10">
        <v>187.2</v>
      </c>
      <c r="BB9" s="10">
        <v>219.6</v>
      </c>
      <c r="BC9" s="10">
        <v>233.4</v>
      </c>
      <c r="BD9" s="10">
        <v>720.9</v>
      </c>
      <c r="BE9" s="10">
        <v>139.1</v>
      </c>
      <c r="BF9" s="10">
        <v>221.3</v>
      </c>
      <c r="BG9" s="10">
        <v>278.3</v>
      </c>
      <c r="BH9" s="10">
        <v>345.3</v>
      </c>
      <c r="BI9" s="10">
        <v>984</v>
      </c>
      <c r="BJ9" s="10">
        <v>226.9</v>
      </c>
    </row>
    <row r="10" spans="1:62" ht="13.4" customHeight="1" x14ac:dyDescent="0.3">
      <c r="A10" s="4" t="s">
        <v>303</v>
      </c>
      <c r="B10" s="11">
        <v>0</v>
      </c>
      <c r="C10" s="11">
        <v>0</v>
      </c>
      <c r="D10" s="11">
        <v>0</v>
      </c>
      <c r="E10" s="11">
        <v>0</v>
      </c>
      <c r="F10" s="11">
        <v>0</v>
      </c>
      <c r="G10" s="11">
        <v>0</v>
      </c>
      <c r="H10" s="11">
        <v>0</v>
      </c>
      <c r="I10" s="11">
        <v>0</v>
      </c>
      <c r="J10" s="11">
        <v>0</v>
      </c>
      <c r="K10" s="11">
        <v>0</v>
      </c>
      <c r="L10" s="11">
        <v>0</v>
      </c>
      <c r="M10" s="11">
        <v>0</v>
      </c>
      <c r="N10" s="11">
        <v>0</v>
      </c>
      <c r="O10" s="11">
        <v>0</v>
      </c>
      <c r="P10" s="11">
        <v>0</v>
      </c>
      <c r="Q10" s="11">
        <v>0</v>
      </c>
      <c r="R10" s="11">
        <v>0</v>
      </c>
      <c r="S10" s="11">
        <v>0</v>
      </c>
      <c r="T10" s="11">
        <v>0</v>
      </c>
      <c r="U10" s="11">
        <v>0</v>
      </c>
      <c r="V10" s="11">
        <v>239</v>
      </c>
      <c r="W10" s="11">
        <v>256.30609822832997</v>
      </c>
      <c r="X10" s="11">
        <v>232.5</v>
      </c>
      <c r="Y10" s="11">
        <v>253</v>
      </c>
      <c r="Z10" s="11">
        <v>980.8</v>
      </c>
      <c r="AA10" s="11">
        <v>244.2</v>
      </c>
      <c r="AB10" s="11">
        <v>309.10000000000002</v>
      </c>
      <c r="AC10" s="11">
        <v>297.39999999999998</v>
      </c>
      <c r="AD10" s="11">
        <v>360.2</v>
      </c>
      <c r="AE10" s="11">
        <v>1245.7</v>
      </c>
      <c r="AF10" s="11">
        <v>261.8</v>
      </c>
      <c r="AG10" s="11">
        <v>191.9</v>
      </c>
      <c r="AH10" s="11">
        <v>212.9</v>
      </c>
      <c r="AI10" s="11">
        <v>253.5</v>
      </c>
      <c r="AJ10" s="11">
        <v>920</v>
      </c>
      <c r="AK10" s="11">
        <v>250.6</v>
      </c>
      <c r="AL10" s="11">
        <v>298</v>
      </c>
      <c r="AM10" s="11">
        <v>276.2</v>
      </c>
      <c r="AN10" s="11">
        <v>307.39999999999998</v>
      </c>
      <c r="AO10" s="11">
        <v>1132.2</v>
      </c>
      <c r="AP10" s="11">
        <v>271.2</v>
      </c>
      <c r="AQ10" s="11">
        <v>320.10000000000002</v>
      </c>
      <c r="AR10" s="11">
        <v>295</v>
      </c>
      <c r="AS10" s="11">
        <v>380.5</v>
      </c>
      <c r="AT10" s="11">
        <v>1266.8</v>
      </c>
      <c r="AU10" s="11">
        <v>326.2</v>
      </c>
      <c r="AV10" s="11">
        <v>339.7</v>
      </c>
      <c r="AW10" s="11">
        <v>365.8</v>
      </c>
      <c r="AX10" s="11">
        <v>385.8</v>
      </c>
      <c r="AY10" s="11">
        <v>1417.5</v>
      </c>
      <c r="AZ10" s="11">
        <v>366.4</v>
      </c>
      <c r="BA10" s="11">
        <v>403.6</v>
      </c>
      <c r="BB10" s="11">
        <v>425.5</v>
      </c>
      <c r="BC10" s="11">
        <v>441.1</v>
      </c>
      <c r="BD10" s="11">
        <v>1636.6</v>
      </c>
      <c r="BE10" s="11">
        <v>424.8</v>
      </c>
      <c r="BF10" s="11">
        <v>455.7</v>
      </c>
      <c r="BG10" s="11">
        <v>492.8</v>
      </c>
      <c r="BH10" s="11">
        <v>552.20000000000005</v>
      </c>
      <c r="BI10" s="11">
        <v>1925.5</v>
      </c>
      <c r="BJ10" s="11">
        <v>490.1</v>
      </c>
    </row>
    <row r="11" spans="1:62" ht="13.4" customHeight="1" x14ac:dyDescent="0.3">
      <c r="A11" s="9" t="s">
        <v>330</v>
      </c>
      <c r="B11" s="10">
        <v>25.3</v>
      </c>
      <c r="C11" s="10">
        <v>11.8</v>
      </c>
      <c r="D11" s="10">
        <v>19.5</v>
      </c>
      <c r="E11" s="10">
        <v>21</v>
      </c>
      <c r="F11" s="10">
        <v>77.599999999999994</v>
      </c>
      <c r="G11" s="10">
        <v>13.2</v>
      </c>
      <c r="H11" s="10">
        <v>10.5</v>
      </c>
      <c r="I11" s="10">
        <v>12.7</v>
      </c>
      <c r="J11" s="10">
        <v>13.3</v>
      </c>
      <c r="K11" s="10">
        <v>49.7</v>
      </c>
      <c r="L11" s="10">
        <v>6.9</v>
      </c>
      <c r="M11" s="10">
        <v>7</v>
      </c>
      <c r="N11" s="10">
        <v>5.3</v>
      </c>
      <c r="O11" s="10">
        <v>8</v>
      </c>
      <c r="P11" s="10">
        <v>27.3</v>
      </c>
      <c r="Q11" s="10">
        <v>8.1999999999999993</v>
      </c>
      <c r="R11" s="10">
        <v>6.9324508700000003</v>
      </c>
      <c r="S11" s="10">
        <v>7.9830599400000004</v>
      </c>
      <c r="T11" s="10">
        <v>8.8000000000000007</v>
      </c>
      <c r="U11" s="10">
        <v>32.015510810000002</v>
      </c>
      <c r="V11" s="10">
        <v>3</v>
      </c>
      <c r="W11" s="10">
        <v>1.5918106299999999</v>
      </c>
      <c r="X11" s="10">
        <v>2.4</v>
      </c>
      <c r="Y11" s="10">
        <v>8.5</v>
      </c>
      <c r="Z11" s="10">
        <v>15.6</v>
      </c>
      <c r="AA11" s="10">
        <v>1.3</v>
      </c>
      <c r="AB11" s="10">
        <v>0.6</v>
      </c>
      <c r="AC11" s="10">
        <v>2.4</v>
      </c>
      <c r="AD11" s="10">
        <v>5</v>
      </c>
      <c r="AE11" s="10">
        <v>9.1999999999999993</v>
      </c>
      <c r="AF11" s="10">
        <v>1.3</v>
      </c>
      <c r="AG11" s="10">
        <v>1</v>
      </c>
      <c r="AH11" s="10">
        <v>1.6</v>
      </c>
      <c r="AI11" s="10">
        <v>7.4</v>
      </c>
      <c r="AJ11" s="10">
        <v>11.3</v>
      </c>
      <c r="AK11" s="10">
        <v>3.9</v>
      </c>
      <c r="AL11" s="10">
        <v>2.9</v>
      </c>
      <c r="AM11" s="10">
        <v>7</v>
      </c>
      <c r="AN11" s="10">
        <v>10.3</v>
      </c>
      <c r="AO11" s="10">
        <v>24.1</v>
      </c>
      <c r="AP11" s="10">
        <v>2.2999999999999998</v>
      </c>
      <c r="AQ11" s="10">
        <v>5.6</v>
      </c>
      <c r="AR11" s="10">
        <v>7.3</v>
      </c>
      <c r="AS11" s="10">
        <v>22.5</v>
      </c>
      <c r="AT11" s="10">
        <v>37.700000000000003</v>
      </c>
      <c r="AU11" s="10">
        <v>6.9</v>
      </c>
      <c r="AV11" s="10">
        <v>20.3</v>
      </c>
      <c r="AW11" s="10">
        <v>20.7</v>
      </c>
      <c r="AX11" s="10">
        <v>32.6</v>
      </c>
      <c r="AY11" s="10">
        <v>80.5</v>
      </c>
      <c r="AZ11" s="10">
        <v>9.1</v>
      </c>
      <c r="BA11" s="10">
        <v>14.4</v>
      </c>
      <c r="BB11" s="10">
        <v>12.5</v>
      </c>
      <c r="BC11" s="10">
        <v>30</v>
      </c>
      <c r="BD11" s="10">
        <v>66</v>
      </c>
      <c r="BE11" s="10">
        <v>15.1</v>
      </c>
      <c r="BF11" s="10">
        <v>16.3</v>
      </c>
      <c r="BG11" s="10">
        <v>31.2</v>
      </c>
      <c r="BH11" s="10">
        <v>30.5</v>
      </c>
      <c r="BI11" s="10">
        <v>93.1</v>
      </c>
      <c r="BJ11" s="10">
        <v>18.3</v>
      </c>
    </row>
    <row r="12" spans="1:62" ht="13.4" customHeight="1" x14ac:dyDescent="0.3">
      <c r="A12" s="4" t="s">
        <v>331</v>
      </c>
      <c r="B12" s="11">
        <v>1242.3</v>
      </c>
      <c r="C12" s="11">
        <v>1761.3</v>
      </c>
      <c r="D12" s="11">
        <v>1239.7</v>
      </c>
      <c r="E12" s="11">
        <v>2045.5</v>
      </c>
      <c r="F12" s="11">
        <v>6288.8</v>
      </c>
      <c r="G12" s="11">
        <v>1055.9000000000001</v>
      </c>
      <c r="H12" s="11">
        <v>1513.2</v>
      </c>
      <c r="I12" s="11">
        <v>1284.5999999999999</v>
      </c>
      <c r="J12" s="11">
        <v>2074.4</v>
      </c>
      <c r="K12" s="11">
        <v>5928.1</v>
      </c>
      <c r="L12" s="11">
        <v>1309</v>
      </c>
      <c r="M12" s="11">
        <v>1366.4</v>
      </c>
      <c r="N12" s="11">
        <v>1514.3</v>
      </c>
      <c r="O12" s="11">
        <v>2027.8</v>
      </c>
      <c r="P12" s="11">
        <v>6217.5</v>
      </c>
      <c r="Q12" s="11">
        <v>1026.3</v>
      </c>
      <c r="R12" s="11">
        <v>1769.57789675</v>
      </c>
      <c r="S12" s="11">
        <v>1310.36923957</v>
      </c>
      <c r="T12" s="11">
        <v>1733</v>
      </c>
      <c r="U12" s="11">
        <v>5839.3471363199997</v>
      </c>
      <c r="V12" s="11">
        <v>992</v>
      </c>
      <c r="W12" s="11">
        <v>1256.47042913</v>
      </c>
      <c r="X12" s="11">
        <v>1151.7</v>
      </c>
      <c r="Y12" s="11">
        <v>1670.9</v>
      </c>
      <c r="Z12" s="11">
        <v>5071.1000000000004</v>
      </c>
      <c r="AA12" s="11">
        <v>823.3</v>
      </c>
      <c r="AB12" s="11">
        <v>1378.7</v>
      </c>
      <c r="AC12" s="11">
        <v>1175.5999999999999</v>
      </c>
      <c r="AD12" s="11">
        <v>2085</v>
      </c>
      <c r="AE12" s="11">
        <v>5462.6</v>
      </c>
      <c r="AF12" s="11">
        <v>633.79999999999995</v>
      </c>
      <c r="AG12" s="11">
        <v>537.20000000000005</v>
      </c>
      <c r="AH12" s="11">
        <v>758.7</v>
      </c>
      <c r="AI12" s="11">
        <v>1841.4</v>
      </c>
      <c r="AJ12" s="11">
        <v>3771.1</v>
      </c>
      <c r="AK12" s="11">
        <v>807.3</v>
      </c>
      <c r="AL12" s="11">
        <v>1130.5</v>
      </c>
      <c r="AM12" s="11">
        <v>958.1</v>
      </c>
      <c r="AN12" s="11">
        <v>1301.3</v>
      </c>
      <c r="AO12" s="11">
        <v>4197.2</v>
      </c>
      <c r="AP12" s="11">
        <v>600.9</v>
      </c>
      <c r="AQ12" s="11">
        <v>1018.9</v>
      </c>
      <c r="AR12" s="11">
        <v>929</v>
      </c>
      <c r="AS12" s="11">
        <v>1991.6</v>
      </c>
      <c r="AT12" s="11">
        <v>4540.3999999999996</v>
      </c>
      <c r="AU12" s="11">
        <v>716.7</v>
      </c>
      <c r="AV12" s="11">
        <v>1292.3</v>
      </c>
      <c r="AW12" s="11">
        <v>1284.4000000000001</v>
      </c>
      <c r="AX12" s="11">
        <v>1975.1</v>
      </c>
      <c r="AY12" s="11">
        <v>5268.5</v>
      </c>
      <c r="AZ12" s="11">
        <v>896.6</v>
      </c>
      <c r="BA12" s="11">
        <v>1494.2</v>
      </c>
      <c r="BB12" s="11">
        <v>1692.4</v>
      </c>
      <c r="BC12" s="11">
        <v>2311.5</v>
      </c>
      <c r="BD12" s="11">
        <v>6394.7</v>
      </c>
      <c r="BE12" s="11">
        <v>1103</v>
      </c>
      <c r="BF12" s="11">
        <v>1819.2</v>
      </c>
      <c r="BG12" s="11">
        <v>2003.5</v>
      </c>
      <c r="BH12" s="11">
        <v>2651.8</v>
      </c>
      <c r="BI12" s="11">
        <v>7577.5</v>
      </c>
      <c r="BJ12" s="11">
        <f>SUM(BJ7:BJ11)</f>
        <v>1446.7</v>
      </c>
    </row>
    <row r="13" spans="1:62" ht="13.4" customHeight="1" x14ac:dyDescent="0.3">
      <c r="A13" s="18" t="s">
        <v>71</v>
      </c>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row>
    <row r="14" spans="1:62" ht="13.4" customHeight="1" x14ac:dyDescent="0.3">
      <c r="A14" s="18" t="s">
        <v>72</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V14" s="2"/>
      <c r="AW14" s="2"/>
      <c r="AX14" s="2"/>
      <c r="AY14" s="2"/>
      <c r="AZ14" s="2"/>
      <c r="BA14" s="2"/>
      <c r="BB14" s="2"/>
      <c r="BC14" s="2"/>
      <c r="BD14" s="2"/>
      <c r="BE14" s="2"/>
      <c r="BF14" s="2"/>
      <c r="BG14" s="2"/>
      <c r="BH14" s="2"/>
      <c r="BJ14" s="2"/>
    </row>
    <row r="15" spans="1:62" ht="15" customHeight="1" x14ac:dyDescent="0.25">
      <c r="BE15" s="1"/>
    </row>
    <row r="16" spans="1:62"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U78"/>
  <sheetViews>
    <sheetView workbookViewId="0">
      <pane xSplit="1" ySplit="7" topLeftCell="AE56" activePane="bottomRight" state="frozen"/>
      <selection pane="topRight"/>
      <selection pane="bottomLeft"/>
      <selection pane="bottomRight" activeCell="AL77" sqref="AL77:AT79"/>
    </sheetView>
  </sheetViews>
  <sheetFormatPr defaultColWidth="13.36328125" defaultRowHeight="12.5" x14ac:dyDescent="0.25"/>
  <cols>
    <col min="1" max="1" width="61.08984375" customWidth="1"/>
    <col min="2" max="5" width="8.453125" customWidth="1"/>
    <col min="6" max="9" width="7.453125" customWidth="1"/>
    <col min="10" max="10" width="8.453125" customWidth="1"/>
    <col min="11" max="14" width="7.453125" customWidth="1"/>
    <col min="15" max="15" width="8.453125" customWidth="1"/>
    <col min="16" max="16" width="7.453125" customWidth="1"/>
    <col min="17" max="17" width="8.453125" customWidth="1"/>
    <col min="18" max="19" width="7.453125" customWidth="1"/>
    <col min="20" max="20" width="8.453125" customWidth="1"/>
    <col min="21" max="24" width="7.453125" customWidth="1"/>
    <col min="25" max="25" width="8.453125" customWidth="1"/>
    <col min="26" max="26" width="7.453125" customWidth="1"/>
    <col min="27" max="27" width="8.453125" customWidth="1"/>
    <col min="28" max="29" width="7.453125" customWidth="1"/>
    <col min="30" max="30" width="8.453125" customWidth="1"/>
    <col min="31" max="34" width="7.453125" customWidth="1"/>
    <col min="35" max="35" width="8.453125" customWidth="1"/>
    <col min="36" max="39" width="7.453125" customWidth="1"/>
    <col min="40" max="40" width="8.453125" customWidth="1"/>
    <col min="41" max="46" width="7.453125" customWidth="1"/>
  </cols>
  <sheetData>
    <row r="1" spans="1:47" ht="13.4" customHeight="1" x14ac:dyDescent="0.25">
      <c r="AS1" s="1"/>
      <c r="AT1" s="1"/>
      <c r="AU1" s="1"/>
    </row>
    <row r="2" spans="1:47" ht="13.4" customHeight="1" x14ac:dyDescent="0.3">
      <c r="AN2" s="153"/>
      <c r="AO2" s="153"/>
      <c r="AP2" s="121"/>
      <c r="AQ2" s="122"/>
      <c r="AT2" s="62"/>
    </row>
    <row r="3" spans="1:47" ht="13.4" customHeight="1" x14ac:dyDescent="0.3">
      <c r="AN3" s="153"/>
      <c r="AO3" s="153"/>
      <c r="AP3" s="121"/>
      <c r="AQ3" s="122"/>
      <c r="AT3" s="62"/>
    </row>
    <row r="4" spans="1:47" ht="13.4" customHeight="1" x14ac:dyDescent="0.25">
      <c r="AS4" s="1"/>
      <c r="AT4" s="1"/>
      <c r="AU4" s="1"/>
    </row>
    <row r="5" spans="1:47" ht="13.4" customHeight="1" x14ac:dyDescent="0.25"/>
    <row r="6" spans="1:47" ht="13.4" customHeight="1" x14ac:dyDescent="0.3">
      <c r="A6" s="6" t="s">
        <v>242</v>
      </c>
      <c r="B6" s="7" t="s">
        <v>332</v>
      </c>
      <c r="C6" s="7" t="s">
        <v>333</v>
      </c>
      <c r="D6" s="7" t="s">
        <v>334</v>
      </c>
      <c r="E6" s="7" t="s">
        <v>335</v>
      </c>
      <c r="F6" s="7" t="s">
        <v>20</v>
      </c>
      <c r="G6" s="7" t="s">
        <v>21</v>
      </c>
      <c r="H6" s="7" t="s">
        <v>22</v>
      </c>
      <c r="I6" s="7" t="s">
        <v>23</v>
      </c>
      <c r="J6" s="8">
        <v>2018</v>
      </c>
      <c r="K6" s="7" t="s">
        <v>24</v>
      </c>
      <c r="L6" s="7" t="s">
        <v>25</v>
      </c>
      <c r="M6" s="7" t="s">
        <v>26</v>
      </c>
      <c r="N6" s="7" t="s">
        <v>27</v>
      </c>
      <c r="O6" s="8">
        <v>2019</v>
      </c>
      <c r="P6" s="7" t="s">
        <v>28</v>
      </c>
      <c r="Q6" s="7" t="s">
        <v>29</v>
      </c>
      <c r="R6" s="7" t="s">
        <v>30</v>
      </c>
      <c r="S6" s="7" t="s">
        <v>31</v>
      </c>
      <c r="T6" s="8">
        <v>2020</v>
      </c>
      <c r="U6" s="7" t="s">
        <v>32</v>
      </c>
      <c r="V6" s="7" t="s">
        <v>33</v>
      </c>
      <c r="W6" s="7" t="s">
        <v>34</v>
      </c>
      <c r="X6" s="7" t="s">
        <v>35</v>
      </c>
      <c r="Y6" s="8">
        <v>2021</v>
      </c>
      <c r="Z6" s="7" t="s">
        <v>36</v>
      </c>
      <c r="AA6" s="7" t="s">
        <v>244</v>
      </c>
      <c r="AB6" s="7" t="s">
        <v>38</v>
      </c>
      <c r="AC6" s="7" t="s">
        <v>39</v>
      </c>
      <c r="AD6" s="8">
        <v>2022</v>
      </c>
      <c r="AE6" s="7" t="s">
        <v>40</v>
      </c>
      <c r="AF6" s="7" t="s">
        <v>41</v>
      </c>
      <c r="AG6" s="7" t="s">
        <v>42</v>
      </c>
      <c r="AH6" s="7" t="s">
        <v>43</v>
      </c>
      <c r="AI6" s="8">
        <v>2023</v>
      </c>
      <c r="AJ6" s="7" t="s">
        <v>44</v>
      </c>
      <c r="AK6" s="7" t="s">
        <v>45</v>
      </c>
      <c r="AL6" s="7" t="s">
        <v>46</v>
      </c>
      <c r="AM6" s="7" t="s">
        <v>47</v>
      </c>
      <c r="AN6" s="8">
        <v>2024</v>
      </c>
      <c r="AO6" s="7" t="s">
        <v>48</v>
      </c>
      <c r="AP6" s="7" t="s">
        <v>49</v>
      </c>
      <c r="AQ6" s="7" t="s">
        <v>50</v>
      </c>
      <c r="AR6" s="7" t="s">
        <v>51</v>
      </c>
      <c r="AS6" s="123">
        <v>2025</v>
      </c>
      <c r="AT6" s="124" t="s">
        <v>52</v>
      </c>
      <c r="AU6" s="1"/>
    </row>
    <row r="7" spans="1:47" ht="13.4" customHeight="1" x14ac:dyDescent="0.3">
      <c r="A7" s="34" t="s">
        <v>336</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row>
    <row r="8" spans="1:47" ht="13.4" customHeight="1" x14ac:dyDescent="0.3">
      <c r="A8" s="4" t="s">
        <v>53</v>
      </c>
      <c r="B8" s="11">
        <v>3163.33</v>
      </c>
      <c r="C8" s="11">
        <v>3348.7</v>
      </c>
      <c r="D8" s="11">
        <v>3527</v>
      </c>
      <c r="E8" s="11">
        <v>3371.9</v>
      </c>
      <c r="F8" s="11">
        <v>379.66276876978998</v>
      </c>
      <c r="G8" s="11">
        <v>757.07928319030998</v>
      </c>
      <c r="H8" s="11">
        <v>382.06184687966999</v>
      </c>
      <c r="I8" s="11">
        <v>839.53818843704005</v>
      </c>
      <c r="J8" s="11">
        <v>2358.3000000000002</v>
      </c>
      <c r="K8" s="11">
        <v>281.13290029104201</v>
      </c>
      <c r="L8" s="11">
        <v>630.47775370074601</v>
      </c>
      <c r="M8" s="11">
        <v>407.78750589733301</v>
      </c>
      <c r="N8" s="11">
        <v>914.98061164102603</v>
      </c>
      <c r="O8" s="11">
        <v>2234.4</v>
      </c>
      <c r="P8" s="11">
        <v>139.078922164483</v>
      </c>
      <c r="Q8" s="11">
        <v>108.55191736858001</v>
      </c>
      <c r="R8" s="11">
        <v>177.24785443982299</v>
      </c>
      <c r="S8" s="11">
        <v>689.48484651397098</v>
      </c>
      <c r="T8" s="11">
        <v>1114.4000000000001</v>
      </c>
      <c r="U8" s="11">
        <v>272.19278561135701</v>
      </c>
      <c r="V8" s="11">
        <v>388.47574140778897</v>
      </c>
      <c r="W8" s="11">
        <v>241.97267404903499</v>
      </c>
      <c r="X8" s="11">
        <v>413.74829378378303</v>
      </c>
      <c r="Y8" s="11">
        <v>1316.4</v>
      </c>
      <c r="Z8" s="11">
        <v>169.213114196634</v>
      </c>
      <c r="AA8" s="11">
        <v>299.930826835353</v>
      </c>
      <c r="AB8" s="11">
        <v>253.23977728347799</v>
      </c>
      <c r="AC8" s="11">
        <v>821.50117865780896</v>
      </c>
      <c r="AD8" s="11">
        <v>1543.9</v>
      </c>
      <c r="AE8" s="11">
        <v>198.84251517925799</v>
      </c>
      <c r="AF8" s="11">
        <v>471.847057773963</v>
      </c>
      <c r="AG8" s="11">
        <v>424.99827302649697</v>
      </c>
      <c r="AH8" s="11">
        <v>751.05641228359605</v>
      </c>
      <c r="AI8" s="11">
        <v>1846.7</v>
      </c>
      <c r="AJ8" s="11">
        <v>200.79255825342</v>
      </c>
      <c r="AK8" s="11">
        <v>553.5</v>
      </c>
      <c r="AL8" s="11">
        <v>473.33432363888301</v>
      </c>
      <c r="AM8" s="11">
        <v>980.94516257563498</v>
      </c>
      <c r="AN8" s="11">
        <v>2208.5585189056301</v>
      </c>
      <c r="AO8" s="11">
        <v>201.50716466029601</v>
      </c>
      <c r="AP8" s="11">
        <v>576.6</v>
      </c>
      <c r="AQ8" s="11">
        <v>617.70000000000005</v>
      </c>
      <c r="AR8" s="11">
        <v>973.9</v>
      </c>
      <c r="AS8" s="11">
        <v>2369.6999999999998</v>
      </c>
      <c r="AT8" s="11">
        <v>293.01</v>
      </c>
      <c r="AU8" s="1"/>
    </row>
    <row r="9" spans="1:47" ht="13.4" customHeight="1" x14ac:dyDescent="0.3">
      <c r="A9" s="9" t="s">
        <v>145</v>
      </c>
      <c r="B9" s="10">
        <v>-2542.1999999999998</v>
      </c>
      <c r="C9" s="10">
        <v>-2565.6999999999998</v>
      </c>
      <c r="D9" s="10">
        <v>-2719.1</v>
      </c>
      <c r="E9" s="10">
        <v>-2574.9</v>
      </c>
      <c r="F9" s="10">
        <v>-308.41793764178999</v>
      </c>
      <c r="G9" s="10">
        <v>-620.78604437837998</v>
      </c>
      <c r="H9" s="10">
        <v>-324.76560385213003</v>
      </c>
      <c r="I9" s="10">
        <v>-722.73152870599995</v>
      </c>
      <c r="J9" s="10">
        <v>-1976.7</v>
      </c>
      <c r="K9" s="10">
        <v>-240.73752060815301</v>
      </c>
      <c r="L9" s="10">
        <v>-542.43169503037097</v>
      </c>
      <c r="M9" s="10">
        <v>-380.60027102919702</v>
      </c>
      <c r="N9" s="10">
        <v>-807.44622864665405</v>
      </c>
      <c r="O9" s="10">
        <v>-1971.2</v>
      </c>
      <c r="P9" s="10">
        <v>-113.16492870595501</v>
      </c>
      <c r="Q9" s="10">
        <v>-130.22285923569601</v>
      </c>
      <c r="R9" s="10">
        <v>-200.36224600975399</v>
      </c>
      <c r="S9" s="10">
        <v>-642.996503598804</v>
      </c>
      <c r="T9" s="10">
        <v>-1086.8</v>
      </c>
      <c r="U9" s="10">
        <v>-276.15336151613099</v>
      </c>
      <c r="V9" s="10">
        <v>-371.05241626046802</v>
      </c>
      <c r="W9" s="10">
        <v>-226.28250742580599</v>
      </c>
      <c r="X9" s="10">
        <v>-390.44932263984498</v>
      </c>
      <c r="Y9" s="10">
        <v>-1263.9000000000001</v>
      </c>
      <c r="Z9" s="10">
        <v>-150.16746389537499</v>
      </c>
      <c r="AA9" s="10">
        <v>-260.249405216784</v>
      </c>
      <c r="AB9" s="10">
        <v>-239.44265725798999</v>
      </c>
      <c r="AC9" s="10">
        <v>-732.41093848886896</v>
      </c>
      <c r="AD9" s="10">
        <v>-1382.3</v>
      </c>
      <c r="AE9" s="10">
        <v>-198.65663818127999</v>
      </c>
      <c r="AF9" s="10">
        <v>-411.03173604697099</v>
      </c>
      <c r="AG9" s="10">
        <v>-397.27022178131699</v>
      </c>
      <c r="AH9" s="10">
        <v>-691.31384583677402</v>
      </c>
      <c r="AI9" s="10">
        <v>-1698.3</v>
      </c>
      <c r="AJ9" s="10">
        <v>-194.286875421194</v>
      </c>
      <c r="AK9" s="10">
        <v>-503.4</v>
      </c>
      <c r="AL9" s="10">
        <v>-452.937847683798</v>
      </c>
      <c r="AM9" s="10">
        <v>-858.41249222219096</v>
      </c>
      <c r="AN9" s="10">
        <v>-2008.9955128347699</v>
      </c>
      <c r="AO9" s="10">
        <v>-191.66550251033101</v>
      </c>
      <c r="AP9" s="10">
        <v>-518.59389479470894</v>
      </c>
      <c r="AQ9" s="10">
        <v>-573.6</v>
      </c>
      <c r="AR9" s="10">
        <v>-890.4</v>
      </c>
      <c r="AS9" s="10">
        <v>-2174.3000000000002</v>
      </c>
      <c r="AT9" s="10">
        <v>-290.37</v>
      </c>
      <c r="AU9" s="1"/>
    </row>
    <row r="10" spans="1:47" ht="13.4" customHeight="1" x14ac:dyDescent="0.3">
      <c r="A10" s="23" t="s">
        <v>337</v>
      </c>
      <c r="B10" s="99">
        <v>621.13</v>
      </c>
      <c r="C10" s="99">
        <v>783</v>
      </c>
      <c r="D10" s="99">
        <v>807.9</v>
      </c>
      <c r="E10" s="99">
        <v>797</v>
      </c>
      <c r="F10" s="99">
        <v>71.244831127999902</v>
      </c>
      <c r="G10" s="99">
        <v>136.29323881193</v>
      </c>
      <c r="H10" s="99">
        <v>57.296243027540001</v>
      </c>
      <c r="I10" s="99">
        <v>116.80665973104</v>
      </c>
      <c r="J10" s="99">
        <v>381.6</v>
      </c>
      <c r="K10" s="99">
        <v>40.395379682889299</v>
      </c>
      <c r="L10" s="99">
        <v>88.046058670374705</v>
      </c>
      <c r="M10" s="99">
        <v>27.1872348681358</v>
      </c>
      <c r="N10" s="99">
        <v>107.534382994372</v>
      </c>
      <c r="O10" s="99">
        <v>263.2</v>
      </c>
      <c r="P10" s="99">
        <v>25.913993458527798</v>
      </c>
      <c r="Q10" s="99">
        <v>-21.670941867116099</v>
      </c>
      <c r="R10" s="99">
        <v>-23.114391569931598</v>
      </c>
      <c r="S10" s="99">
        <v>46.488342915167401</v>
      </c>
      <c r="T10" s="99">
        <v>27.600000000000101</v>
      </c>
      <c r="U10" s="99">
        <v>-3.9605759047737998</v>
      </c>
      <c r="V10" s="99">
        <v>17.423325147321101</v>
      </c>
      <c r="W10" s="99">
        <v>15.690166623228899</v>
      </c>
      <c r="X10" s="99">
        <v>23.298971143937901</v>
      </c>
      <c r="Y10" s="99">
        <v>52.5</v>
      </c>
      <c r="Z10" s="99">
        <v>19.045650301259201</v>
      </c>
      <c r="AA10" s="99">
        <v>39.681421618568898</v>
      </c>
      <c r="AB10" s="99">
        <v>13.797120025488301</v>
      </c>
      <c r="AC10" s="99">
        <v>89.0902401689399</v>
      </c>
      <c r="AD10" s="99">
        <v>161.6</v>
      </c>
      <c r="AE10" s="99">
        <v>0.18587699797805601</v>
      </c>
      <c r="AF10" s="99">
        <v>60.815321726991598</v>
      </c>
      <c r="AG10" s="99">
        <v>27.728051245180598</v>
      </c>
      <c r="AH10" s="99">
        <v>59.742566446822302</v>
      </c>
      <c r="AI10" s="99">
        <v>148.5</v>
      </c>
      <c r="AJ10" s="99">
        <v>6.5056828322258298</v>
      </c>
      <c r="AK10" s="99">
        <v>50.1</v>
      </c>
      <c r="AL10" s="99">
        <v>20.396475955085499</v>
      </c>
      <c r="AM10" s="99">
        <v>122.532670353444</v>
      </c>
      <c r="AN10" s="99">
        <v>199.56300607085899</v>
      </c>
      <c r="AO10" s="99">
        <v>9.8416621499659396</v>
      </c>
      <c r="AP10" s="99">
        <v>58.104548997979101</v>
      </c>
      <c r="AQ10" s="99">
        <v>44.1</v>
      </c>
      <c r="AR10" s="99">
        <v>83.5</v>
      </c>
      <c r="AS10" s="99">
        <v>195.6</v>
      </c>
      <c r="AT10" s="99">
        <v>2.64</v>
      </c>
      <c r="AU10" s="1"/>
    </row>
    <row r="11" spans="1:47" ht="13.4" customHeight="1" x14ac:dyDescent="0.3">
      <c r="A11" s="9" t="s">
        <v>338</v>
      </c>
      <c r="B11" s="12">
        <v>0.196353210066607</v>
      </c>
      <c r="C11" s="12">
        <v>0.23382208021023099</v>
      </c>
      <c r="D11" s="12">
        <v>0.22906152537567301</v>
      </c>
      <c r="E11" s="12">
        <v>0.23636525401109201</v>
      </c>
      <c r="F11" s="12">
        <v>0.18765293041204001</v>
      </c>
      <c r="G11" s="12">
        <v>0.18002505396474999</v>
      </c>
      <c r="H11" s="12">
        <v>0.14996588509290601</v>
      </c>
      <c r="I11" s="12">
        <v>0.13913203870868299</v>
      </c>
      <c r="J11" s="12">
        <v>0.161811474367129</v>
      </c>
      <c r="K11" s="12">
        <v>0.14368784173275401</v>
      </c>
      <c r="L11" s="12">
        <v>0.13964974680480999</v>
      </c>
      <c r="M11" s="12">
        <v>6.6670102626882805E-2</v>
      </c>
      <c r="N11" s="12">
        <v>0.117526406162321</v>
      </c>
      <c r="O11" s="12">
        <v>0.11779448621553899</v>
      </c>
      <c r="P11" s="12">
        <v>0.18632581454636499</v>
      </c>
      <c r="Q11" s="12">
        <v>-0.19963665674862299</v>
      </c>
      <c r="R11" s="12">
        <v>-0.13040717272986299</v>
      </c>
      <c r="S11" s="12">
        <v>6.7424749289577604E-2</v>
      </c>
      <c r="T11" s="12">
        <v>2.4766690595836399E-2</v>
      </c>
      <c r="U11" s="12">
        <v>-1.45506277687639E-2</v>
      </c>
      <c r="V11" s="12">
        <v>4.4850484316423703E-2</v>
      </c>
      <c r="W11" s="12">
        <v>6.4842721124986694E-2</v>
      </c>
      <c r="X11" s="12">
        <v>5.6311944952970497E-2</v>
      </c>
      <c r="Y11" s="12">
        <v>3.9881494986326302E-2</v>
      </c>
      <c r="Z11" s="12">
        <v>0.112554221294734</v>
      </c>
      <c r="AA11" s="12">
        <v>0.13230191120151799</v>
      </c>
      <c r="AB11" s="12">
        <v>5.4482436264519797E-2</v>
      </c>
      <c r="AC11" s="12">
        <v>0.108448097803704</v>
      </c>
      <c r="AD11" s="12">
        <v>0.105</v>
      </c>
      <c r="AE11" s="12">
        <v>9.3479504526728795E-4</v>
      </c>
      <c r="AF11" s="12">
        <v>0.12888778413475899</v>
      </c>
      <c r="AG11" s="12">
        <v>6.5242738629791602E-2</v>
      </c>
      <c r="AH11" s="12">
        <v>7.9544712580476198E-2</v>
      </c>
      <c r="AI11" s="12">
        <v>0.08</v>
      </c>
      <c r="AJ11" s="12">
        <v>3.2400019646221301E-2</v>
      </c>
      <c r="AK11" s="12">
        <v>9.0999999999999998E-2</v>
      </c>
      <c r="AL11" s="12">
        <v>4.3091056229098701E-2</v>
      </c>
      <c r="AM11" s="12">
        <v>0.124912864682175</v>
      </c>
      <c r="AN11" s="12">
        <v>9.0358939716818104E-2</v>
      </c>
      <c r="AO11" s="12">
        <v>4.8840259186600898E-2</v>
      </c>
      <c r="AP11" s="12">
        <v>0.100753781501215</v>
      </c>
      <c r="AQ11" s="12">
        <v>7.0999999999999994E-2</v>
      </c>
      <c r="AR11" s="12">
        <v>8.5999999999999993E-2</v>
      </c>
      <c r="AS11" s="12">
        <v>8.3000000000000004E-2</v>
      </c>
      <c r="AT11" s="12">
        <f>ROUND(IF(AT8=0,0,AT10/AT8),45)</f>
        <v>9.0099314016586496E-3</v>
      </c>
      <c r="AU11" s="1"/>
    </row>
    <row r="12" spans="1:47" ht="13.4" customHeight="1" x14ac:dyDescent="0.3">
      <c r="A12" s="4" t="s">
        <v>339</v>
      </c>
      <c r="B12" s="11">
        <v>-321.2</v>
      </c>
      <c r="C12" s="11">
        <v>-434.9</v>
      </c>
      <c r="D12" s="11">
        <v>-322.8</v>
      </c>
      <c r="E12" s="11">
        <v>-328.6</v>
      </c>
      <c r="F12" s="11">
        <v>-54.320114169088903</v>
      </c>
      <c r="G12" s="11">
        <v>-58.062966260413603</v>
      </c>
      <c r="H12" s="11">
        <v>-52.919615594469001</v>
      </c>
      <c r="I12" s="11">
        <v>-63.754881765902198</v>
      </c>
      <c r="J12" s="11">
        <v>-229.1</v>
      </c>
      <c r="K12" s="11">
        <v>-59.745062271334298</v>
      </c>
      <c r="L12" s="11">
        <v>-55.743271399669297</v>
      </c>
      <c r="M12" s="11">
        <v>-46.210129345035803</v>
      </c>
      <c r="N12" s="11">
        <v>-73.655315979485593</v>
      </c>
      <c r="O12" s="11">
        <v>-235.353778995525</v>
      </c>
      <c r="P12" s="11">
        <v>-97.441628572911</v>
      </c>
      <c r="Q12" s="11">
        <v>-232.927305213484</v>
      </c>
      <c r="R12" s="11">
        <v>34.590045956377899</v>
      </c>
      <c r="S12" s="11">
        <v>-5.0473334845982096</v>
      </c>
      <c r="T12" s="11">
        <v>-300.8</v>
      </c>
      <c r="U12" s="11">
        <v>-23.602431375494302</v>
      </c>
      <c r="V12" s="11">
        <v>15.0373319103675</v>
      </c>
      <c r="W12" s="11">
        <v>-4.90090773541844</v>
      </c>
      <c r="X12" s="11">
        <v>-43.676112072276602</v>
      </c>
      <c r="Y12" s="11">
        <v>-57.1</v>
      </c>
      <c r="Z12" s="11">
        <v>-33.350053710993699</v>
      </c>
      <c r="AA12" s="11">
        <v>-26.9137433219712</v>
      </c>
      <c r="AB12" s="11">
        <v>-29.5199745609236</v>
      </c>
      <c r="AC12" s="11">
        <v>-55.740452032933703</v>
      </c>
      <c r="AD12" s="11">
        <v>-145.5</v>
      </c>
      <c r="AE12" s="11">
        <v>-34.871853817847899</v>
      </c>
      <c r="AF12" s="11">
        <v>-37.647514065688803</v>
      </c>
      <c r="AG12" s="11">
        <v>-26.9908650322364</v>
      </c>
      <c r="AH12" s="11">
        <v>-25.047755675815601</v>
      </c>
      <c r="AI12" s="11">
        <v>-124.5</v>
      </c>
      <c r="AJ12" s="11">
        <v>-36.390164865286799</v>
      </c>
      <c r="AK12" s="11">
        <v>-26.3</v>
      </c>
      <c r="AL12" s="11">
        <v>-42.983780801517298</v>
      </c>
      <c r="AM12" s="11">
        <v>-38.773077020026498</v>
      </c>
      <c r="AN12" s="11">
        <v>-144.467013229727</v>
      </c>
      <c r="AO12" s="11">
        <v>-19.558092803036399</v>
      </c>
      <c r="AP12" s="11">
        <v>-33.5021620401969</v>
      </c>
      <c r="AQ12" s="11">
        <v>-36.299999999999997</v>
      </c>
      <c r="AR12" s="11">
        <v>-43.3</v>
      </c>
      <c r="AS12" s="11">
        <v>-132.5</v>
      </c>
      <c r="AT12" s="11">
        <f>AT13-AT8-AT9</f>
        <v>-31.099999999999966</v>
      </c>
      <c r="AU12" s="1"/>
    </row>
    <row r="13" spans="1:47" ht="13.4" customHeight="1" x14ac:dyDescent="0.3">
      <c r="A13" s="34" t="s">
        <v>340</v>
      </c>
      <c r="B13" s="90">
        <v>299.93</v>
      </c>
      <c r="C13" s="90">
        <v>348.1</v>
      </c>
      <c r="D13" s="90">
        <v>485.1</v>
      </c>
      <c r="E13" s="90">
        <v>468.4</v>
      </c>
      <c r="F13" s="90">
        <v>16.924716958911102</v>
      </c>
      <c r="G13" s="90">
        <v>78.230272551516194</v>
      </c>
      <c r="H13" s="90">
        <v>4.37662743307102</v>
      </c>
      <c r="I13" s="90">
        <v>53.051777965137497</v>
      </c>
      <c r="J13" s="90">
        <v>152.583394908636</v>
      </c>
      <c r="K13" s="90">
        <v>-19.349682588444999</v>
      </c>
      <c r="L13" s="90">
        <v>32.302787270705402</v>
      </c>
      <c r="M13" s="90">
        <v>-19.022894476900099</v>
      </c>
      <c r="N13" s="90">
        <v>33.879067014886303</v>
      </c>
      <c r="O13" s="90">
        <v>27.809277220246699</v>
      </c>
      <c r="P13" s="90">
        <v>-71.527635114383102</v>
      </c>
      <c r="Q13" s="90">
        <v>-254.5982470806</v>
      </c>
      <c r="R13" s="90">
        <v>11.475654386446299</v>
      </c>
      <c r="S13" s="90">
        <v>41.441009430569203</v>
      </c>
      <c r="T13" s="90">
        <v>-273.2</v>
      </c>
      <c r="U13" s="90">
        <v>-27.563007280268099</v>
      </c>
      <c r="V13" s="90">
        <v>32.460657057688699</v>
      </c>
      <c r="W13" s="90">
        <v>10.7892588878104</v>
      </c>
      <c r="X13" s="90">
        <v>-20.377140928338701</v>
      </c>
      <c r="Y13" s="90">
        <v>-4.5999999999999996</v>
      </c>
      <c r="Z13" s="90">
        <v>-14.304403409734499</v>
      </c>
      <c r="AA13" s="90">
        <v>12.767678296597699</v>
      </c>
      <c r="AB13" s="90">
        <v>-15.7228545354353</v>
      </c>
      <c r="AC13" s="90">
        <v>33.349788136006097</v>
      </c>
      <c r="AD13" s="90">
        <v>16.100000000000001</v>
      </c>
      <c r="AE13" s="90">
        <v>-34.685976819869801</v>
      </c>
      <c r="AF13" s="90">
        <v>23.1678076613027</v>
      </c>
      <c r="AG13" s="90">
        <v>0.73718621294417397</v>
      </c>
      <c r="AH13" s="90">
        <v>34.694810771006701</v>
      </c>
      <c r="AI13" s="90">
        <v>23.9</v>
      </c>
      <c r="AJ13" s="90">
        <v>-29.884482033061001</v>
      </c>
      <c r="AK13" s="90">
        <v>23.8</v>
      </c>
      <c r="AL13" s="90">
        <v>-22.587304846431799</v>
      </c>
      <c r="AM13" s="90">
        <v>83.759593333417698</v>
      </c>
      <c r="AN13" s="90">
        <v>55.095992841131498</v>
      </c>
      <c r="AO13" s="90">
        <v>-9.7164306530704891</v>
      </c>
      <c r="AP13" s="90">
        <v>24.602386957782301</v>
      </c>
      <c r="AQ13" s="90">
        <v>7.8</v>
      </c>
      <c r="AR13" s="90">
        <v>40.200000000000003</v>
      </c>
      <c r="AS13" s="90">
        <v>62.9</v>
      </c>
      <c r="AT13" s="90">
        <v>-28.46</v>
      </c>
      <c r="AU13" s="1"/>
    </row>
    <row r="14" spans="1:47" ht="13.4" customHeight="1" x14ac:dyDescent="0.3">
      <c r="A14" s="4" t="s">
        <v>341</v>
      </c>
      <c r="B14" s="16">
        <v>9.4814641532815103E-2</v>
      </c>
      <c r="C14" s="16">
        <v>0.10395078687251801</v>
      </c>
      <c r="D14" s="16">
        <v>0.13753898497306499</v>
      </c>
      <c r="E14" s="16">
        <v>0.13891277914528899</v>
      </c>
      <c r="F14" s="16">
        <v>4.4578289869590698E-2</v>
      </c>
      <c r="G14" s="16">
        <v>0.103331677789222</v>
      </c>
      <c r="H14" s="16">
        <v>1.14552852340931E-2</v>
      </c>
      <c r="I14" s="16">
        <v>6.3191619745021299E-2</v>
      </c>
      <c r="J14" s="16">
        <v>6.4699432593693207E-2</v>
      </c>
      <c r="K14" s="16">
        <v>-6.8827528078048997E-2</v>
      </c>
      <c r="L14" s="16">
        <v>5.1235411687559497E-2</v>
      </c>
      <c r="M14" s="16">
        <v>-4.6649037064145402E-2</v>
      </c>
      <c r="N14" s="16">
        <v>3.7027087332620001E-2</v>
      </c>
      <c r="O14" s="16">
        <v>1.24460890761158E-2</v>
      </c>
      <c r="P14" s="16">
        <v>-0.51429529364478499</v>
      </c>
      <c r="Q14" s="16">
        <v>-2.3454053438423399</v>
      </c>
      <c r="R14" s="16">
        <v>6.4743544697418998E-2</v>
      </c>
      <c r="S14" s="16">
        <v>6.0104307788771003E-2</v>
      </c>
      <c r="T14" s="16">
        <v>-0.24517063637832601</v>
      </c>
      <c r="U14" s="16">
        <v>-0.101262813481116</v>
      </c>
      <c r="V14" s="16">
        <v>8.3559032386565896E-2</v>
      </c>
      <c r="W14" s="16">
        <v>4.4588749247049399E-2</v>
      </c>
      <c r="X14" s="16">
        <v>-4.9250090536898702E-2</v>
      </c>
      <c r="Y14" s="16">
        <v>-3.5629517566419101E-3</v>
      </c>
      <c r="Z14" s="16">
        <v>-8.4534839262588299E-2</v>
      </c>
      <c r="AA14" s="16">
        <v>4.25687430375623E-2</v>
      </c>
      <c r="AB14" s="16">
        <v>-6.2086828159839597E-2</v>
      </c>
      <c r="AC14" s="16">
        <v>4.05961537273676E-2</v>
      </c>
      <c r="AD14" s="16">
        <v>1.0421896424389201E-2</v>
      </c>
      <c r="AE14" s="16">
        <v>-0.17443943911391499</v>
      </c>
      <c r="AF14" s="16">
        <v>4.91002482257741E-2</v>
      </c>
      <c r="AG14" s="16">
        <v>1.73456284350175E-3</v>
      </c>
      <c r="AH14" s="16">
        <v>4.61946801912212E-2</v>
      </c>
      <c r="AI14" s="16">
        <v>1.2949182172020001E-2</v>
      </c>
      <c r="AJ14" s="16">
        <v>-0.148832617568146</v>
      </c>
      <c r="AK14" s="16">
        <v>4.2999999999999997E-2</v>
      </c>
      <c r="AL14" s="16">
        <v>-4.7719558287651398E-2</v>
      </c>
      <c r="AM14" s="16">
        <v>8.5386621524788306E-2</v>
      </c>
      <c r="AN14" s="16">
        <v>2.49465850098608E-2</v>
      </c>
      <c r="AO14" s="16">
        <v>-4.8218785021617402E-2</v>
      </c>
      <c r="AP14" s="16">
        <v>4.2668031491124303E-2</v>
      </c>
      <c r="AQ14" s="16">
        <v>1.2999999999999999E-2</v>
      </c>
      <c r="AR14" s="16">
        <v>4.1000000000000002E-2</v>
      </c>
      <c r="AS14" s="16">
        <v>2.7E-2</v>
      </c>
      <c r="AT14" s="16">
        <v>-9.7129999999999994E-2</v>
      </c>
      <c r="AU14" s="1"/>
    </row>
    <row r="15" spans="1:47" ht="13.4" customHeight="1" x14ac:dyDescent="0.3">
      <c r="A15" s="9" t="s">
        <v>342</v>
      </c>
      <c r="B15" s="10">
        <v>0</v>
      </c>
      <c r="C15" s="10">
        <v>0</v>
      </c>
      <c r="D15" s="10">
        <v>0</v>
      </c>
      <c r="E15" s="10">
        <v>0</v>
      </c>
      <c r="F15" s="10">
        <v>0</v>
      </c>
      <c r="G15" s="10">
        <v>0</v>
      </c>
      <c r="H15" s="10">
        <v>0</v>
      </c>
      <c r="I15" s="10">
        <v>0</v>
      </c>
      <c r="J15" s="10">
        <v>0</v>
      </c>
      <c r="K15" s="10">
        <v>-11.68045841638</v>
      </c>
      <c r="L15" s="10">
        <v>-15.3387799392</v>
      </c>
      <c r="M15" s="10">
        <v>-27.375699646259999</v>
      </c>
      <c r="N15" s="10">
        <v>-42.572604038820003</v>
      </c>
      <c r="O15" s="10">
        <v>-96.967542040660007</v>
      </c>
      <c r="P15" s="10">
        <v>22.2</v>
      </c>
      <c r="Q15" s="10">
        <v>185.9</v>
      </c>
      <c r="R15" s="10">
        <v>-58.7</v>
      </c>
      <c r="S15" s="10">
        <v>-43.070568000000002</v>
      </c>
      <c r="T15" s="10">
        <v>106.3</v>
      </c>
      <c r="U15" s="10">
        <v>0</v>
      </c>
      <c r="V15" s="10">
        <v>-39.1</v>
      </c>
      <c r="W15" s="10">
        <v>0</v>
      </c>
      <c r="X15" s="10">
        <v>21.645249124799999</v>
      </c>
      <c r="Y15" s="10">
        <v>-17.454750875199998</v>
      </c>
      <c r="Z15" s="10">
        <v>0</v>
      </c>
      <c r="AA15" s="10">
        <v>1.9854874769458699</v>
      </c>
      <c r="AB15" s="10">
        <v>-0.955367999999998</v>
      </c>
      <c r="AC15" s="10">
        <v>-0.74306399999999995</v>
      </c>
      <c r="AD15" s="10">
        <v>0.28705547694586903</v>
      </c>
      <c r="AE15" s="10">
        <v>-3.6091679999999999</v>
      </c>
      <c r="AF15" s="10">
        <v>2.0168879999999998</v>
      </c>
      <c r="AG15" s="10">
        <v>-1.5922799999999999</v>
      </c>
      <c r="AH15" s="10">
        <v>-1.16209124075825</v>
      </c>
      <c r="AI15" s="10">
        <v>-4.3466512407582503</v>
      </c>
      <c r="AJ15" s="10">
        <v>0</v>
      </c>
      <c r="AK15" s="10">
        <v>0</v>
      </c>
      <c r="AL15" s="10">
        <v>0</v>
      </c>
      <c r="AM15" s="10">
        <v>0</v>
      </c>
      <c r="AN15" s="10">
        <v>0</v>
      </c>
      <c r="AO15" s="10">
        <v>0</v>
      </c>
      <c r="AP15" s="10">
        <v>0</v>
      </c>
      <c r="AQ15" s="10">
        <v>0</v>
      </c>
      <c r="AR15" s="10">
        <v>0</v>
      </c>
      <c r="AS15" s="10">
        <v>0</v>
      </c>
      <c r="AT15" s="10">
        <v>0</v>
      </c>
      <c r="AU15" s="1"/>
    </row>
    <row r="16" spans="1:47" ht="13.4" customHeight="1" x14ac:dyDescent="0.3">
      <c r="A16" s="23" t="s">
        <v>343</v>
      </c>
      <c r="B16" s="99">
        <v>299.93</v>
      </c>
      <c r="C16" s="99">
        <v>348.1</v>
      </c>
      <c r="D16" s="99">
        <v>485.1</v>
      </c>
      <c r="E16" s="99">
        <v>468.4</v>
      </c>
      <c r="F16" s="99">
        <v>16.924716958911102</v>
      </c>
      <c r="G16" s="99">
        <v>78.230272551516194</v>
      </c>
      <c r="H16" s="99">
        <v>4.37662743307102</v>
      </c>
      <c r="I16" s="99">
        <v>53.051777965137497</v>
      </c>
      <c r="J16" s="99">
        <v>152.583394908636</v>
      </c>
      <c r="K16" s="99">
        <v>-31.030141004825001</v>
      </c>
      <c r="L16" s="99">
        <v>16.9640073315054</v>
      </c>
      <c r="M16" s="99">
        <v>-46.398594123160102</v>
      </c>
      <c r="N16" s="99">
        <v>-8.6935370239336702</v>
      </c>
      <c r="O16" s="99">
        <v>-69.158264820413294</v>
      </c>
      <c r="P16" s="99">
        <v>-49.327635114383099</v>
      </c>
      <c r="Q16" s="99">
        <v>-68.6982470805997</v>
      </c>
      <c r="R16" s="99">
        <v>-47.224345613553702</v>
      </c>
      <c r="S16" s="99">
        <v>-1.6295585694307799</v>
      </c>
      <c r="T16" s="99">
        <v>-166.9</v>
      </c>
      <c r="U16" s="99">
        <v>-27.563007280268099</v>
      </c>
      <c r="V16" s="99">
        <v>-6.6393429423113401</v>
      </c>
      <c r="W16" s="99">
        <v>10.7892588878104</v>
      </c>
      <c r="X16" s="99">
        <v>1.2681081964613099</v>
      </c>
      <c r="Y16" s="99">
        <v>-22.0547508752</v>
      </c>
      <c r="Z16" s="99">
        <v>-14.304403409734499</v>
      </c>
      <c r="AA16" s="99">
        <v>14.7531657735436</v>
      </c>
      <c r="AB16" s="99">
        <v>-16.6782225354353</v>
      </c>
      <c r="AC16" s="99">
        <v>32.6067241360061</v>
      </c>
      <c r="AD16" s="99">
        <v>16.3772639643799</v>
      </c>
      <c r="AE16" s="99">
        <v>-38.295144819869797</v>
      </c>
      <c r="AF16" s="99">
        <v>25.184695661302701</v>
      </c>
      <c r="AG16" s="99">
        <v>-0.85509378705582595</v>
      </c>
      <c r="AH16" s="99">
        <v>33.5327195302484</v>
      </c>
      <c r="AI16" s="99">
        <v>19.5671765846255</v>
      </c>
      <c r="AJ16" s="99">
        <v>-29.884482033061001</v>
      </c>
      <c r="AK16" s="99">
        <v>23.8</v>
      </c>
      <c r="AL16" s="99">
        <v>-22.587304846431799</v>
      </c>
      <c r="AM16" s="99">
        <v>83.759593333417698</v>
      </c>
      <c r="AN16" s="99">
        <v>55.095992841131498</v>
      </c>
      <c r="AO16" s="99">
        <v>-9.7164306530704891</v>
      </c>
      <c r="AP16" s="99">
        <v>24.602386957782301</v>
      </c>
      <c r="AQ16" s="99">
        <v>7.8</v>
      </c>
      <c r="AR16" s="99">
        <v>40.200000000000003</v>
      </c>
      <c r="AS16" s="99">
        <v>62.9</v>
      </c>
      <c r="AT16" s="99">
        <f>AT13-AT15</f>
        <v>-28.46</v>
      </c>
      <c r="AU16" s="1"/>
    </row>
    <row r="17" spans="1:47" ht="13.4" customHeight="1" x14ac:dyDescent="0.3">
      <c r="A17" s="9" t="s">
        <v>344</v>
      </c>
      <c r="B17" s="12">
        <v>9.4814641532815103E-2</v>
      </c>
      <c r="C17" s="12">
        <v>0.10395078687251801</v>
      </c>
      <c r="D17" s="12">
        <v>0.13753898497306499</v>
      </c>
      <c r="E17" s="12">
        <v>0.13891277914528899</v>
      </c>
      <c r="F17" s="12">
        <v>4.4578289869590698E-2</v>
      </c>
      <c r="G17" s="12">
        <v>0.103331677789222</v>
      </c>
      <c r="H17" s="12">
        <v>1.14552852340931E-2</v>
      </c>
      <c r="I17" s="12">
        <v>6.3191619745021299E-2</v>
      </c>
      <c r="J17" s="12">
        <v>6.4699432593693207E-2</v>
      </c>
      <c r="K17" s="12">
        <v>-0.110375345513461</v>
      </c>
      <c r="L17" s="12">
        <v>2.6906591441063499E-2</v>
      </c>
      <c r="M17" s="12">
        <v>-0.11378130387065299</v>
      </c>
      <c r="N17" s="12">
        <v>-9.5013346876735797E-3</v>
      </c>
      <c r="O17" s="12">
        <v>-3.0951898443365902E-2</v>
      </c>
      <c r="P17" s="12">
        <v>-0.35467369423560302</v>
      </c>
      <c r="Q17" s="12">
        <v>-0.63286074300594597</v>
      </c>
      <c r="R17" s="12">
        <v>-0.26643112698205801</v>
      </c>
      <c r="S17" s="12">
        <v>-2.3634436313862599E-3</v>
      </c>
      <c r="T17" s="12">
        <v>-0.149766690595836</v>
      </c>
      <c r="U17" s="12">
        <v>-0.101262813481116</v>
      </c>
      <c r="V17" s="12">
        <v>-1.7090752998504301E-2</v>
      </c>
      <c r="W17" s="12">
        <v>4.4588749247049399E-2</v>
      </c>
      <c r="X17" s="12">
        <v>3.0649267090971902E-3</v>
      </c>
      <c r="Y17" s="12">
        <v>-1.6753836884837399E-2</v>
      </c>
      <c r="Z17" s="12">
        <v>-8.4534839262588299E-2</v>
      </c>
      <c r="AA17" s="12">
        <v>4.9188561006576197E-2</v>
      </c>
      <c r="AB17" s="12">
        <v>-6.5859410849053293E-2</v>
      </c>
      <c r="AC17" s="12">
        <v>3.9691634026965003E-2</v>
      </c>
      <c r="AD17" s="12">
        <v>1.06078270449352E-2</v>
      </c>
      <c r="AE17" s="12">
        <v>-0.19259032599414899</v>
      </c>
      <c r="AF17" s="12">
        <v>5.3374701073938699E-2</v>
      </c>
      <c r="AG17" s="12">
        <v>-2.0119935569773801E-3</v>
      </c>
      <c r="AH17" s="12">
        <v>4.4647404618105499E-2</v>
      </c>
      <c r="AI17" s="12">
        <v>1.0541349457305201E-2</v>
      </c>
      <c r="AJ17" s="12">
        <v>-0.148832617568146</v>
      </c>
      <c r="AK17" s="12">
        <v>4.2999999999999997E-2</v>
      </c>
      <c r="AL17" s="12">
        <v>-4.7719558287651398E-2</v>
      </c>
      <c r="AM17" s="12">
        <v>8.5386621524788306E-2</v>
      </c>
      <c r="AN17" s="12">
        <v>2.49465850098608E-2</v>
      </c>
      <c r="AO17" s="12">
        <v>-4.8218785021617402E-2</v>
      </c>
      <c r="AP17" s="12">
        <v>4.2668031491124303E-2</v>
      </c>
      <c r="AQ17" s="12">
        <v>1.2999999999999999E-2</v>
      </c>
      <c r="AR17" s="12">
        <v>4.1000000000000002E-2</v>
      </c>
      <c r="AS17" s="12">
        <v>2.7E-2</v>
      </c>
      <c r="AT17" s="12">
        <f>AT16/AT8</f>
        <v>-9.7129790792123138E-2</v>
      </c>
      <c r="AU17" s="1"/>
    </row>
    <row r="18" spans="1:47" ht="13.4" customHeight="1" x14ac:dyDescent="0.3">
      <c r="AQ18" s="14"/>
      <c r="AR18" s="14"/>
      <c r="AS18" s="14"/>
    </row>
    <row r="19" spans="1:47" ht="13.4" customHeight="1" x14ac:dyDescent="0.3">
      <c r="A19" s="34" t="s">
        <v>345</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row>
    <row r="20" spans="1:47" ht="13.4" customHeight="1" x14ac:dyDescent="0.3">
      <c r="A20" s="4" t="s">
        <v>53</v>
      </c>
      <c r="B20" s="11">
        <v>1591.5</v>
      </c>
      <c r="C20" s="11">
        <v>1718.6</v>
      </c>
      <c r="D20" s="11">
        <v>1730.5</v>
      </c>
      <c r="E20" s="11">
        <v>1484.9</v>
      </c>
      <c r="F20" s="11">
        <v>127.82925441074001</v>
      </c>
      <c r="G20" s="11">
        <v>207.26541770986</v>
      </c>
      <c r="H20" s="11">
        <v>312.04132045402002</v>
      </c>
      <c r="I20" s="11">
        <v>457.16227723423998</v>
      </c>
      <c r="J20" s="11">
        <v>1104.3</v>
      </c>
      <c r="K20" s="11">
        <v>117.277443491219</v>
      </c>
      <c r="L20" s="11">
        <v>297.01826408921499</v>
      </c>
      <c r="M20" s="11">
        <v>362.99556746934297</v>
      </c>
      <c r="N20" s="11">
        <v>619.729923965799</v>
      </c>
      <c r="O20" s="11">
        <v>1397</v>
      </c>
      <c r="P20" s="11">
        <v>129.33165214900399</v>
      </c>
      <c r="Q20" s="11">
        <v>149.915896365451</v>
      </c>
      <c r="R20" s="11">
        <v>212.25896726934599</v>
      </c>
      <c r="S20" s="11">
        <v>580.02578149628198</v>
      </c>
      <c r="T20" s="11">
        <v>1071.5</v>
      </c>
      <c r="U20" s="11">
        <v>152.13630360273001</v>
      </c>
      <c r="V20" s="11">
        <v>266.16401109302598</v>
      </c>
      <c r="W20" s="11">
        <v>256.38563351315099</v>
      </c>
      <c r="X20" s="11">
        <v>455.44519742045702</v>
      </c>
      <c r="Y20" s="11">
        <v>1130.0999999999999</v>
      </c>
      <c r="Z20" s="11">
        <v>89.931063861023304</v>
      </c>
      <c r="AA20" s="11">
        <v>266.63560934580602</v>
      </c>
      <c r="AB20" s="11">
        <v>271.69044301021802</v>
      </c>
      <c r="AC20" s="11">
        <v>616.14127763840099</v>
      </c>
      <c r="AD20" s="11">
        <v>1244.4000000000001</v>
      </c>
      <c r="AE20" s="11">
        <v>87.082475237528698</v>
      </c>
      <c r="AF20" s="11">
        <v>378.02557513317601</v>
      </c>
      <c r="AG20" s="11">
        <v>339.87002712584098</v>
      </c>
      <c r="AH20" s="11">
        <v>603.25858162770896</v>
      </c>
      <c r="AI20" s="11">
        <v>1408.2</v>
      </c>
      <c r="AJ20" s="11">
        <v>239.64265107567601</v>
      </c>
      <c r="AK20" s="11">
        <v>335.5</v>
      </c>
      <c r="AL20" s="11">
        <v>561.46060114061004</v>
      </c>
      <c r="AM20" s="11">
        <v>626.038357594442</v>
      </c>
      <c r="AN20" s="11">
        <v>1762.69110520098</v>
      </c>
      <c r="AO20" s="11">
        <v>322.55954538278098</v>
      </c>
      <c r="AP20" s="11">
        <v>549.29999999999995</v>
      </c>
      <c r="AQ20" s="11">
        <v>583.5</v>
      </c>
      <c r="AR20" s="11">
        <v>749.9</v>
      </c>
      <c r="AS20" s="11">
        <v>2205.3000000000002</v>
      </c>
      <c r="AT20" s="11">
        <v>418.44</v>
      </c>
      <c r="AU20" s="1"/>
    </row>
    <row r="21" spans="1:47" ht="13.4" customHeight="1" x14ac:dyDescent="0.3">
      <c r="A21" s="9" t="s">
        <v>145</v>
      </c>
      <c r="B21" s="10">
        <v>-1299.5999999999999</v>
      </c>
      <c r="C21" s="10">
        <v>-1440.3</v>
      </c>
      <c r="D21" s="10">
        <v>-1463.6</v>
      </c>
      <c r="E21" s="10">
        <v>-1276.9000000000001</v>
      </c>
      <c r="F21" s="10">
        <v>-112.04124145624</v>
      </c>
      <c r="G21" s="10">
        <v>-166.44695863778</v>
      </c>
      <c r="H21" s="10">
        <v>-258.16118573327998</v>
      </c>
      <c r="I21" s="10">
        <v>-377.392360258</v>
      </c>
      <c r="J21" s="10">
        <v>-914</v>
      </c>
      <c r="K21" s="10">
        <v>-105.80549782558499</v>
      </c>
      <c r="L21" s="10">
        <v>-259.47362798161299</v>
      </c>
      <c r="M21" s="10">
        <v>-310.69313073558499</v>
      </c>
      <c r="N21" s="10">
        <v>-535.20055346168294</v>
      </c>
      <c r="O21" s="10">
        <v>-1211.2</v>
      </c>
      <c r="P21" s="10">
        <v>-102.166521445371</v>
      </c>
      <c r="Q21" s="10">
        <v>-132.64096870865001</v>
      </c>
      <c r="R21" s="10">
        <v>-181.50585616336701</v>
      </c>
      <c r="S21" s="10">
        <v>-469.78138163750498</v>
      </c>
      <c r="T21" s="10">
        <v>-886.1</v>
      </c>
      <c r="U21" s="10">
        <v>-142.678397758378</v>
      </c>
      <c r="V21" s="10">
        <v>-219.53827060307299</v>
      </c>
      <c r="W21" s="10">
        <v>-202.59592855314901</v>
      </c>
      <c r="X21" s="10">
        <v>-358.59145770090799</v>
      </c>
      <c r="Y21" s="10">
        <v>-923.4</v>
      </c>
      <c r="Z21" s="10">
        <v>-73.073328655287</v>
      </c>
      <c r="AA21" s="10">
        <v>-207.717159771192</v>
      </c>
      <c r="AB21" s="10">
        <v>-218.079153313668</v>
      </c>
      <c r="AC21" s="10">
        <v>-454.35913391119698</v>
      </c>
      <c r="AD21" s="10">
        <v>-953.2</v>
      </c>
      <c r="AE21" s="10">
        <v>-87.542119539550995</v>
      </c>
      <c r="AF21" s="10">
        <v>-303.142864146291</v>
      </c>
      <c r="AG21" s="10">
        <v>-265.79668117667302</v>
      </c>
      <c r="AH21" s="10">
        <v>-478.29237697624097</v>
      </c>
      <c r="AI21" s="10">
        <v>-1134.8</v>
      </c>
      <c r="AJ21" s="10">
        <v>-188.283055348716</v>
      </c>
      <c r="AK21" s="10">
        <v>-268.39999999999998</v>
      </c>
      <c r="AL21" s="10">
        <v>-430.02549935907098</v>
      </c>
      <c r="AM21" s="10">
        <v>-520.99735511998995</v>
      </c>
      <c r="AN21" s="10">
        <v>-1407.6724622740301</v>
      </c>
      <c r="AO21" s="10">
        <v>-252.14858440166401</v>
      </c>
      <c r="AP21" s="10">
        <v>-434.37156359055098</v>
      </c>
      <c r="AQ21" s="10">
        <v>-474.5</v>
      </c>
      <c r="AR21" s="10">
        <v>-620.20000000000005</v>
      </c>
      <c r="AS21" s="10">
        <v>-1781.3</v>
      </c>
      <c r="AT21" s="10">
        <v>-355.41</v>
      </c>
      <c r="AU21" s="1"/>
    </row>
    <row r="22" spans="1:47" ht="13.4" customHeight="1" x14ac:dyDescent="0.3">
      <c r="A22" s="23" t="s">
        <v>337</v>
      </c>
      <c r="B22" s="99">
        <v>291.89999999999998</v>
      </c>
      <c r="C22" s="99">
        <v>278.3</v>
      </c>
      <c r="D22" s="99">
        <v>266.89999999999998</v>
      </c>
      <c r="E22" s="99">
        <v>208</v>
      </c>
      <c r="F22" s="99">
        <v>15.788012954499999</v>
      </c>
      <c r="G22" s="99">
        <v>40.818459072080003</v>
      </c>
      <c r="H22" s="99">
        <v>53.880134720740003</v>
      </c>
      <c r="I22" s="99">
        <v>79.769916976240197</v>
      </c>
      <c r="J22" s="99">
        <v>190.3</v>
      </c>
      <c r="K22" s="99">
        <v>11.4719456656343</v>
      </c>
      <c r="L22" s="99">
        <v>37.544636107602898</v>
      </c>
      <c r="M22" s="99">
        <v>52.302436733758199</v>
      </c>
      <c r="N22" s="99">
        <v>84.529370504116102</v>
      </c>
      <c r="O22" s="99">
        <v>185.8</v>
      </c>
      <c r="P22" s="99">
        <v>27.165130703633</v>
      </c>
      <c r="Q22" s="99">
        <v>17.274927656800401</v>
      </c>
      <c r="R22" s="99">
        <v>30.753111105979102</v>
      </c>
      <c r="S22" s="99">
        <v>110.244399858778</v>
      </c>
      <c r="T22" s="99">
        <v>185.4</v>
      </c>
      <c r="U22" s="99">
        <v>9.45790584435235</v>
      </c>
      <c r="V22" s="99">
        <v>46.625740489953202</v>
      </c>
      <c r="W22" s="99">
        <v>53.789704960001799</v>
      </c>
      <c r="X22" s="99">
        <v>96.853739719548599</v>
      </c>
      <c r="Y22" s="99">
        <v>206.7</v>
      </c>
      <c r="Z22" s="99">
        <v>16.857735205736301</v>
      </c>
      <c r="AA22" s="99">
        <v>58.918449574614499</v>
      </c>
      <c r="AB22" s="99">
        <v>53.611289696550102</v>
      </c>
      <c r="AC22" s="99">
        <v>161.78214372720501</v>
      </c>
      <c r="AD22" s="99">
        <v>291.2</v>
      </c>
      <c r="AE22" s="99">
        <v>-0.45964430202231199</v>
      </c>
      <c r="AF22" s="99">
        <v>74.882710986885002</v>
      </c>
      <c r="AG22" s="99">
        <v>74.073345949167802</v>
      </c>
      <c r="AH22" s="99">
        <v>124.966204651468</v>
      </c>
      <c r="AI22" s="99">
        <v>273.5</v>
      </c>
      <c r="AJ22" s="99">
        <v>51.359595726960102</v>
      </c>
      <c r="AK22" s="99">
        <v>67.2</v>
      </c>
      <c r="AL22" s="99">
        <v>131.435101781539</v>
      </c>
      <c r="AM22" s="99">
        <v>105.041002474452</v>
      </c>
      <c r="AN22" s="99">
        <v>355.01864292695302</v>
      </c>
      <c r="AO22" s="99">
        <v>70.410960981116702</v>
      </c>
      <c r="AP22" s="99">
        <v>114.843821991195</v>
      </c>
      <c r="AQ22" s="99">
        <v>109</v>
      </c>
      <c r="AR22" s="99">
        <v>129.69999999999999</v>
      </c>
      <c r="AS22" s="99">
        <v>423.9</v>
      </c>
      <c r="AT22" s="99">
        <v>63.03</v>
      </c>
      <c r="AU22" s="1"/>
    </row>
    <row r="23" spans="1:47" ht="13.4" customHeight="1" x14ac:dyDescent="0.3">
      <c r="A23" s="9" t="s">
        <v>338</v>
      </c>
      <c r="B23" s="12">
        <v>0.18341187558906699</v>
      </c>
      <c r="C23" s="12">
        <v>0.16193413243337601</v>
      </c>
      <c r="D23" s="12">
        <v>0.154232880670327</v>
      </c>
      <c r="E23" s="12">
        <v>0.14007677284665601</v>
      </c>
      <c r="F23" s="12">
        <v>0.123508605500976</v>
      </c>
      <c r="G23" s="12">
        <v>0.19693810729785899</v>
      </c>
      <c r="H23" s="12">
        <v>0.172669871548885</v>
      </c>
      <c r="I23" s="12">
        <v>0.17448928082788401</v>
      </c>
      <c r="J23" s="12">
        <v>0.172326360590419</v>
      </c>
      <c r="K23" s="12">
        <v>9.7818858632378297E-2</v>
      </c>
      <c r="L23" s="12">
        <v>0.126405142871368</v>
      </c>
      <c r="M23" s="12">
        <v>0.14408560715600299</v>
      </c>
      <c r="N23" s="12">
        <v>0.13639710983002501</v>
      </c>
      <c r="O23" s="12">
        <v>0.13299928418038701</v>
      </c>
      <c r="P23" s="12">
        <v>0.21004240069813501</v>
      </c>
      <c r="Q23" s="12">
        <v>0.11523079323549</v>
      </c>
      <c r="R23" s="12">
        <v>0.14488486164617401</v>
      </c>
      <c r="S23" s="12">
        <v>0.19006810279084899</v>
      </c>
      <c r="T23" s="12">
        <v>0.17302846476901501</v>
      </c>
      <c r="U23" s="12">
        <v>6.2167317204245703E-2</v>
      </c>
      <c r="V23" s="12">
        <v>0.17517672768185499</v>
      </c>
      <c r="W23" s="12">
        <v>0.20979999629052001</v>
      </c>
      <c r="X23" s="12">
        <v>0.212657286251139</v>
      </c>
      <c r="Y23" s="12">
        <v>0.182904167772763</v>
      </c>
      <c r="Z23" s="12">
        <v>0.18745174895059399</v>
      </c>
      <c r="AA23" s="12">
        <v>0.22096992115633601</v>
      </c>
      <c r="AB23" s="12">
        <v>0.19732490073099099</v>
      </c>
      <c r="AC23" s="12">
        <v>0.26257312989530102</v>
      </c>
      <c r="AD23" s="12">
        <v>0.23400000000000001</v>
      </c>
      <c r="AE23" s="12">
        <v>-5.2782640912373297E-3</v>
      </c>
      <c r="AF23" s="12">
        <v>0.19808900749771799</v>
      </c>
      <c r="AG23" s="12">
        <v>0.217946097146546</v>
      </c>
      <c r="AH23" s="12">
        <v>0.20715197173703601</v>
      </c>
      <c r="AI23" s="12">
        <v>0.19400000000000001</v>
      </c>
      <c r="AJ23" s="12">
        <v>0.214317424283299</v>
      </c>
      <c r="AK23" s="12">
        <v>0.2</v>
      </c>
      <c r="AL23" s="12">
        <v>0.234094968577542</v>
      </c>
      <c r="AM23" s="12">
        <v>0.16778684756326001</v>
      </c>
      <c r="AN23" s="12">
        <v>0.201407178988671</v>
      </c>
      <c r="AO23" s="12">
        <v>0.21828825712647901</v>
      </c>
      <c r="AP23" s="12">
        <v>0.209105252704362</v>
      </c>
      <c r="AQ23" s="12">
        <v>0.187</v>
      </c>
      <c r="AR23" s="12">
        <v>0.17299999999999999</v>
      </c>
      <c r="AS23" s="12">
        <v>0.192</v>
      </c>
      <c r="AT23" s="12">
        <v>0.15063091482649801</v>
      </c>
      <c r="AU23" s="1"/>
    </row>
    <row r="24" spans="1:47" ht="13.4" customHeight="1" x14ac:dyDescent="0.3">
      <c r="A24" s="4" t="s">
        <v>339</v>
      </c>
      <c r="B24" s="11">
        <v>-229.6</v>
      </c>
      <c r="C24" s="11">
        <v>-220.2</v>
      </c>
      <c r="D24" s="11">
        <v>-243.6</v>
      </c>
      <c r="E24" s="11">
        <v>-266.39999999999998</v>
      </c>
      <c r="F24" s="11">
        <v>-37.169153502122398</v>
      </c>
      <c r="G24" s="11">
        <v>-45.846427107063498</v>
      </c>
      <c r="H24" s="11">
        <v>-41.050499150672202</v>
      </c>
      <c r="I24" s="11">
        <v>-49.6205743768273</v>
      </c>
      <c r="J24" s="11">
        <v>-173.68665413668501</v>
      </c>
      <c r="K24" s="11">
        <v>-39.529638317748599</v>
      </c>
      <c r="L24" s="11">
        <v>-39.511209473941797</v>
      </c>
      <c r="M24" s="11">
        <v>-31.258496757392901</v>
      </c>
      <c r="N24" s="11">
        <v>-53.3356004868754</v>
      </c>
      <c r="O24" s="11">
        <v>-163.63494503595899</v>
      </c>
      <c r="P24" s="11">
        <v>-25.6699785309271</v>
      </c>
      <c r="Q24" s="11">
        <v>-24.440241251517499</v>
      </c>
      <c r="R24" s="11">
        <v>-10.5493853344379</v>
      </c>
      <c r="S24" s="11">
        <v>-34.855823200868798</v>
      </c>
      <c r="T24" s="11">
        <v>-95.5</v>
      </c>
      <c r="U24" s="11">
        <v>-19.901892813482402</v>
      </c>
      <c r="V24" s="11">
        <v>-25.184249283771202</v>
      </c>
      <c r="W24" s="11">
        <v>-36.690885829754301</v>
      </c>
      <c r="X24" s="11">
        <v>4.8938426935162296</v>
      </c>
      <c r="Y24" s="11">
        <v>-76.900000000000006</v>
      </c>
      <c r="Z24" s="11">
        <v>-32.7561320374395</v>
      </c>
      <c r="AA24" s="11">
        <v>-35.182282107254203</v>
      </c>
      <c r="AB24" s="11">
        <v>-30.565313174110202</v>
      </c>
      <c r="AC24" s="11">
        <v>-42.9722226948561</v>
      </c>
      <c r="AD24" s="11">
        <v>-141.5</v>
      </c>
      <c r="AE24" s="11">
        <v>-36.891136688969297</v>
      </c>
      <c r="AF24" s="11">
        <v>-41.699264965895097</v>
      </c>
      <c r="AG24" s="11">
        <v>-37.875789224814397</v>
      </c>
      <c r="AH24" s="11">
        <v>-30.167953765634898</v>
      </c>
      <c r="AI24" s="11">
        <v>-146.634144645314</v>
      </c>
      <c r="AJ24" s="11">
        <v>-39.39093959169</v>
      </c>
      <c r="AK24" s="11">
        <v>-29.17</v>
      </c>
      <c r="AL24" s="11">
        <v>-39.836359919643698</v>
      </c>
      <c r="AM24" s="11">
        <v>-40.640855762193802</v>
      </c>
      <c r="AN24" s="11">
        <v>-149.03537947194201</v>
      </c>
      <c r="AO24" s="11">
        <v>-34.0923027698027</v>
      </c>
      <c r="AP24" s="11">
        <v>-34.956008477899204</v>
      </c>
      <c r="AQ24" s="11">
        <v>-38.1</v>
      </c>
      <c r="AR24" s="11">
        <v>-51.3</v>
      </c>
      <c r="AS24" s="11">
        <v>-158.5</v>
      </c>
      <c r="AT24" s="11">
        <f>AT25-AT20-AT21</f>
        <v>-38.032999999999959</v>
      </c>
      <c r="AU24" s="1"/>
    </row>
    <row r="25" spans="1:47" ht="13.4" customHeight="1" x14ac:dyDescent="0.3">
      <c r="A25" s="34" t="s">
        <v>340</v>
      </c>
      <c r="B25" s="90">
        <v>62.300000000000097</v>
      </c>
      <c r="C25" s="90">
        <v>58.1</v>
      </c>
      <c r="D25" s="90">
        <v>23.3000000000001</v>
      </c>
      <c r="E25" s="90">
        <v>-58.4</v>
      </c>
      <c r="F25" s="90">
        <v>-21.381140547622401</v>
      </c>
      <c r="G25" s="90">
        <v>-5.0279680349834504</v>
      </c>
      <c r="H25" s="90">
        <v>12.829635570067801</v>
      </c>
      <c r="I25" s="90">
        <v>30.149342599412801</v>
      </c>
      <c r="J25" s="90">
        <v>16.569869586874798</v>
      </c>
      <c r="K25" s="90">
        <v>-28.057692652114302</v>
      </c>
      <c r="L25" s="90">
        <v>-1.96657336633891</v>
      </c>
      <c r="M25" s="90">
        <v>21.043939976365301</v>
      </c>
      <c r="N25" s="90">
        <v>31.193770017240698</v>
      </c>
      <c r="O25" s="90">
        <v>22.213443975152799</v>
      </c>
      <c r="P25" s="90">
        <v>1.4951521727058199</v>
      </c>
      <c r="Q25" s="90">
        <v>-7.1653135947170901</v>
      </c>
      <c r="R25" s="90">
        <v>20.203725771541201</v>
      </c>
      <c r="S25" s="90">
        <v>75.388576657908899</v>
      </c>
      <c r="T25" s="90">
        <v>89.9</v>
      </c>
      <c r="U25" s="90">
        <v>-10.443986969130099</v>
      </c>
      <c r="V25" s="90">
        <v>21.441491206182</v>
      </c>
      <c r="W25" s="90">
        <v>17.098819130247499</v>
      </c>
      <c r="X25" s="90">
        <v>101.747582413065</v>
      </c>
      <c r="Y25" s="90">
        <v>129.80000000000001</v>
      </c>
      <c r="Z25" s="90">
        <v>-15.898396831703201</v>
      </c>
      <c r="AA25" s="90">
        <v>23.7361674673603</v>
      </c>
      <c r="AB25" s="90">
        <v>23.045976522439901</v>
      </c>
      <c r="AC25" s="90">
        <v>118.809921032348</v>
      </c>
      <c r="AD25" s="90">
        <v>149.69999999999999</v>
      </c>
      <c r="AE25" s="90">
        <v>-37.350780990991602</v>
      </c>
      <c r="AF25" s="90">
        <v>33.183446020989898</v>
      </c>
      <c r="AG25" s="90">
        <v>36.197556724353397</v>
      </c>
      <c r="AH25" s="90">
        <v>94.7982508858328</v>
      </c>
      <c r="AI25" s="90">
        <v>126.8</v>
      </c>
      <c r="AJ25" s="90">
        <v>11.9686561352701</v>
      </c>
      <c r="AK25" s="90">
        <v>38</v>
      </c>
      <c r="AL25" s="90">
        <v>91.598741861895107</v>
      </c>
      <c r="AM25" s="90">
        <v>64.400146712258604</v>
      </c>
      <c r="AN25" s="90">
        <v>205.98326345501101</v>
      </c>
      <c r="AO25" s="90">
        <v>36.318658211314002</v>
      </c>
      <c r="AP25" s="90">
        <v>79.887813513295399</v>
      </c>
      <c r="AQ25" s="90">
        <v>70.900000000000006</v>
      </c>
      <c r="AR25" s="90">
        <v>78.400000000000006</v>
      </c>
      <c r="AS25" s="90">
        <v>265.5</v>
      </c>
      <c r="AT25" s="90">
        <v>24.997</v>
      </c>
      <c r="AU25" s="1"/>
    </row>
    <row r="26" spans="1:47" ht="13.4" customHeight="1" x14ac:dyDescent="0.3">
      <c r="A26" s="4" t="s">
        <v>341</v>
      </c>
      <c r="B26" s="16">
        <v>3.9145460257618697E-2</v>
      </c>
      <c r="C26" s="16">
        <v>3.3806586756662399E-2</v>
      </c>
      <c r="D26" s="16">
        <v>1.3464316671482301E-2</v>
      </c>
      <c r="E26" s="16">
        <v>-3.9329247760791997E-2</v>
      </c>
      <c r="F26" s="16">
        <v>-0.16726328136844701</v>
      </c>
      <c r="G26" s="16">
        <v>-2.4258596009594999E-2</v>
      </c>
      <c r="H26" s="16">
        <v>4.11151816413311E-2</v>
      </c>
      <c r="I26" s="16">
        <v>6.5948885331947399E-2</v>
      </c>
      <c r="J26" s="16">
        <v>1.5004885946795801E-2</v>
      </c>
      <c r="K26" s="16">
        <v>-0.23924202145671</v>
      </c>
      <c r="L26" s="16">
        <v>-6.6210519826760796E-3</v>
      </c>
      <c r="M26" s="16">
        <v>5.7972994334545398E-2</v>
      </c>
      <c r="N26" s="16">
        <v>5.0334458303424097E-2</v>
      </c>
      <c r="O26" s="16">
        <v>1.59005775938156E-2</v>
      </c>
      <c r="P26" s="16">
        <v>1.15606052181506E-2</v>
      </c>
      <c r="Q26" s="16">
        <v>-4.7795555831185298E-2</v>
      </c>
      <c r="R26" s="16">
        <v>9.5184321451558196E-2</v>
      </c>
      <c r="S26" s="16">
        <v>0.12997452710365801</v>
      </c>
      <c r="T26" s="16">
        <v>8.3919207321787606E-2</v>
      </c>
      <c r="U26" s="16">
        <v>-6.8648880785234401E-2</v>
      </c>
      <c r="V26" s="16">
        <v>8.0557439445440401E-2</v>
      </c>
      <c r="W26" s="16">
        <v>6.6691798974650607E-2</v>
      </c>
      <c r="X26" s="16">
        <v>0.22340247078976999</v>
      </c>
      <c r="Y26" s="16">
        <v>0.114892777075049</v>
      </c>
      <c r="Z26" s="16">
        <v>-0.17678426284684101</v>
      </c>
      <c r="AA26" s="16">
        <v>8.9020995828716407E-2</v>
      </c>
      <c r="AB26" s="16">
        <v>8.4824391565268206E-2</v>
      </c>
      <c r="AC26" s="16">
        <v>0.19282902370659699</v>
      </c>
      <c r="AD26" s="16">
        <v>0.12029400626808701</v>
      </c>
      <c r="AE26" s="16">
        <v>-0.42891271623954802</v>
      </c>
      <c r="AF26" s="16">
        <v>8.7780955056545096E-2</v>
      </c>
      <c r="AG26" s="16">
        <v>0.106504115795274</v>
      </c>
      <c r="AH26" s="16">
        <v>0.15714364249912299</v>
      </c>
      <c r="AI26" s="16">
        <v>9.0061902463933904E-2</v>
      </c>
      <c r="AJ26" s="16">
        <v>4.9943764524164401E-2</v>
      </c>
      <c r="AK26" s="16">
        <v>0.113</v>
      </c>
      <c r="AL26" s="16">
        <v>0.16314366791866</v>
      </c>
      <c r="AM26" s="16">
        <v>0.10286933049872</v>
      </c>
      <c r="AN26" s="16">
        <v>0.116857266055997</v>
      </c>
      <c r="AO26" s="16">
        <v>0.112595205230137</v>
      </c>
      <c r="AP26" s="16">
        <v>0.14543566996776899</v>
      </c>
      <c r="AQ26" s="16">
        <v>0.121</v>
      </c>
      <c r="AR26" s="16">
        <v>0.105</v>
      </c>
      <c r="AS26" s="16">
        <v>0.12</v>
      </c>
      <c r="AT26" s="16">
        <f>AT25/AT20</f>
        <v>5.9738552719625276E-2</v>
      </c>
      <c r="AU26" s="1"/>
    </row>
    <row r="27" spans="1:47" ht="13.4" customHeight="1" x14ac:dyDescent="0.3">
      <c r="A27" s="9" t="s">
        <v>342</v>
      </c>
      <c r="B27" s="10">
        <v>0</v>
      </c>
      <c r="C27" s="10">
        <v>0</v>
      </c>
      <c r="D27" s="10">
        <v>0</v>
      </c>
      <c r="E27" s="10">
        <v>0</v>
      </c>
      <c r="F27" s="10">
        <v>0</v>
      </c>
      <c r="G27" s="10">
        <v>0</v>
      </c>
      <c r="H27" s="10">
        <v>0</v>
      </c>
      <c r="I27" s="10">
        <v>-61.305328000000003</v>
      </c>
      <c r="J27" s="10">
        <v>-61.305328000000003</v>
      </c>
      <c r="K27" s="10">
        <v>0</v>
      </c>
      <c r="L27" s="10">
        <v>0</v>
      </c>
      <c r="M27" s="10">
        <v>0</v>
      </c>
      <c r="N27" s="10">
        <v>-71.599999999999994</v>
      </c>
      <c r="O27" s="10">
        <v>-71.599999999999994</v>
      </c>
      <c r="P27" s="10">
        <v>0</v>
      </c>
      <c r="Q27" s="10">
        <v>0</v>
      </c>
      <c r="R27" s="10">
        <v>-15.9</v>
      </c>
      <c r="S27" s="10">
        <v>7</v>
      </c>
      <c r="T27" s="10">
        <v>-8.9</v>
      </c>
      <c r="U27" s="10">
        <v>0</v>
      </c>
      <c r="V27" s="10">
        <v>0</v>
      </c>
      <c r="W27" s="10">
        <v>0</v>
      </c>
      <c r="X27" s="10">
        <v>-39.862292396000001</v>
      </c>
      <c r="Y27" s="10">
        <v>-39.862292396000001</v>
      </c>
      <c r="Z27" s="10">
        <v>0</v>
      </c>
      <c r="AA27" s="10">
        <v>1.60322747062867</v>
      </c>
      <c r="AB27" s="10">
        <v>0</v>
      </c>
      <c r="AC27" s="10">
        <v>0</v>
      </c>
      <c r="AD27" s="10">
        <v>1.60322747062867</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
    </row>
    <row r="28" spans="1:47" ht="13.4" customHeight="1" x14ac:dyDescent="0.3">
      <c r="A28" s="23" t="s">
        <v>343</v>
      </c>
      <c r="B28" s="99">
        <v>62.300000000000097</v>
      </c>
      <c r="C28" s="99">
        <v>58.1</v>
      </c>
      <c r="D28" s="99">
        <v>23.3000000000001</v>
      </c>
      <c r="E28" s="99">
        <v>-58.4</v>
      </c>
      <c r="F28" s="99">
        <v>-21.381140547622401</v>
      </c>
      <c r="G28" s="99">
        <v>-5.0279680349834504</v>
      </c>
      <c r="H28" s="99">
        <v>12.829635570067801</v>
      </c>
      <c r="I28" s="99">
        <v>-31.155985400587198</v>
      </c>
      <c r="J28" s="99">
        <v>-44.735458413125201</v>
      </c>
      <c r="K28" s="99">
        <v>-28.057692652114302</v>
      </c>
      <c r="L28" s="99">
        <v>-1.96657336633891</v>
      </c>
      <c r="M28" s="99">
        <v>21.043939976365301</v>
      </c>
      <c r="N28" s="99">
        <v>-40.406229982759299</v>
      </c>
      <c r="O28" s="99">
        <v>-49.386556024847202</v>
      </c>
      <c r="P28" s="99">
        <v>1.4951521727058199</v>
      </c>
      <c r="Q28" s="99">
        <v>-7.1653135947170901</v>
      </c>
      <c r="R28" s="99">
        <v>4.3037257715411998</v>
      </c>
      <c r="S28" s="99">
        <v>82.388576657908899</v>
      </c>
      <c r="T28" s="99">
        <v>81.022141007438805</v>
      </c>
      <c r="U28" s="99">
        <v>-10.443986969130099</v>
      </c>
      <c r="V28" s="99">
        <v>21.441491206182</v>
      </c>
      <c r="W28" s="99">
        <v>17.098819130247499</v>
      </c>
      <c r="X28" s="99">
        <v>61.885290017064797</v>
      </c>
      <c r="Y28" s="99">
        <v>89.981613384364195</v>
      </c>
      <c r="Z28" s="99">
        <v>-15.898396831703201</v>
      </c>
      <c r="AA28" s="99">
        <v>25.339394937988999</v>
      </c>
      <c r="AB28" s="99">
        <v>23.045976522439901</v>
      </c>
      <c r="AC28" s="99">
        <v>118.809921032348</v>
      </c>
      <c r="AD28" s="99">
        <v>151.29689566107399</v>
      </c>
      <c r="AE28" s="99">
        <v>-37.350780990991602</v>
      </c>
      <c r="AF28" s="99">
        <v>33.183446020989898</v>
      </c>
      <c r="AG28" s="99">
        <v>36.197556724353397</v>
      </c>
      <c r="AH28" s="99">
        <v>94.7982508858328</v>
      </c>
      <c r="AI28" s="99">
        <v>126.828472640184</v>
      </c>
      <c r="AJ28" s="99">
        <v>11.9686561352701</v>
      </c>
      <c r="AK28" s="99">
        <v>38</v>
      </c>
      <c r="AL28" s="99">
        <v>91.598741861895107</v>
      </c>
      <c r="AM28" s="99">
        <v>64.400146712258604</v>
      </c>
      <c r="AN28" s="99">
        <v>205.98326345501101</v>
      </c>
      <c r="AO28" s="99">
        <v>36.318658211314002</v>
      </c>
      <c r="AP28" s="99">
        <v>79.887813513295399</v>
      </c>
      <c r="AQ28" s="99">
        <v>70.900000000000006</v>
      </c>
      <c r="AR28" s="99">
        <v>78.400000000000006</v>
      </c>
      <c r="AS28" s="99">
        <v>265.5</v>
      </c>
      <c r="AT28" s="99">
        <f>AT25-AT27</f>
        <v>24.997</v>
      </c>
      <c r="AU28" s="1"/>
    </row>
    <row r="29" spans="1:47" ht="13.4" customHeight="1" x14ac:dyDescent="0.3">
      <c r="A29" s="9" t="s">
        <v>344</v>
      </c>
      <c r="B29" s="12">
        <v>3.9145460257618697E-2</v>
      </c>
      <c r="C29" s="12">
        <v>3.3806586756662399E-2</v>
      </c>
      <c r="D29" s="12">
        <v>1.3464316671482301E-2</v>
      </c>
      <c r="E29" s="12">
        <v>-3.9329247760791997E-2</v>
      </c>
      <c r="F29" s="12">
        <v>-0.16726328136844701</v>
      </c>
      <c r="G29" s="12">
        <v>-2.4258596009594999E-2</v>
      </c>
      <c r="H29" s="12">
        <v>4.11151816413311E-2</v>
      </c>
      <c r="I29" s="12">
        <v>-6.8150822918014997E-2</v>
      </c>
      <c r="J29" s="12">
        <v>-4.05103038226848E-2</v>
      </c>
      <c r="K29" s="12">
        <v>-0.23924202145671</v>
      </c>
      <c r="L29" s="12">
        <v>-6.6210519826760796E-3</v>
      </c>
      <c r="M29" s="12">
        <v>5.7972994334545398E-2</v>
      </c>
      <c r="N29" s="12">
        <v>-6.5199740112903207E-2</v>
      </c>
      <c r="O29" s="12">
        <v>-3.5351328998907298E-2</v>
      </c>
      <c r="P29" s="12">
        <v>1.15606052181506E-2</v>
      </c>
      <c r="Q29" s="12">
        <v>-4.7795555831185298E-2</v>
      </c>
      <c r="R29" s="12">
        <v>2.0275825454667301E-2</v>
      </c>
      <c r="S29" s="12">
        <v>0.142042956168901</v>
      </c>
      <c r="T29" s="12">
        <v>7.5613344752277295E-2</v>
      </c>
      <c r="U29" s="12">
        <v>-6.8648880785234401E-2</v>
      </c>
      <c r="V29" s="12">
        <v>8.0557439445440401E-2</v>
      </c>
      <c r="W29" s="12">
        <v>6.6691798974650607E-2</v>
      </c>
      <c r="X29" s="12">
        <v>0.13587867512396601</v>
      </c>
      <c r="Y29" s="12">
        <v>7.9620505754891005E-2</v>
      </c>
      <c r="Z29" s="12">
        <v>-0.17678426284684101</v>
      </c>
      <c r="AA29" s="12">
        <v>9.5033799124428497E-2</v>
      </c>
      <c r="AB29" s="12">
        <v>8.4824391565268206E-2</v>
      </c>
      <c r="AC29" s="12">
        <v>0.19282902370659699</v>
      </c>
      <c r="AD29" s="12">
        <v>0.12158236173249901</v>
      </c>
      <c r="AE29" s="12">
        <v>-0.42891271623954802</v>
      </c>
      <c r="AF29" s="12">
        <v>8.7780955056545096E-2</v>
      </c>
      <c r="AG29" s="12">
        <v>0.106504115795274</v>
      </c>
      <c r="AH29" s="12">
        <v>0.15714364249912299</v>
      </c>
      <c r="AI29" s="12">
        <v>9.0061902463933904E-2</v>
      </c>
      <c r="AJ29" s="12">
        <v>4.9943764524164401E-2</v>
      </c>
      <c r="AK29" s="12">
        <v>0.113</v>
      </c>
      <c r="AL29" s="12">
        <v>0.16314366791866</v>
      </c>
      <c r="AM29" s="12">
        <v>0.10286933049872</v>
      </c>
      <c r="AN29" s="12">
        <v>0.116857266055997</v>
      </c>
      <c r="AO29" s="12">
        <v>0.112595205230137</v>
      </c>
      <c r="AP29" s="12">
        <v>0.14543566996776899</v>
      </c>
      <c r="AQ29" s="12">
        <v>0.121</v>
      </c>
      <c r="AR29" s="12">
        <v>0.105</v>
      </c>
      <c r="AS29" s="12">
        <v>0.12</v>
      </c>
      <c r="AT29" s="12">
        <f>AT28/AT20</f>
        <v>5.9738552719625276E-2</v>
      </c>
      <c r="AU29" s="1"/>
    </row>
    <row r="30" spans="1:47" ht="13.4" customHeight="1" x14ac:dyDescent="0.3">
      <c r="AQ30" s="14"/>
      <c r="AR30" s="14"/>
      <c r="AS30" s="14"/>
    </row>
    <row r="31" spans="1:47" ht="13.4" customHeight="1" x14ac:dyDescent="0.3">
      <c r="A31" s="34" t="s">
        <v>346</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7" ht="13.4" customHeight="1" x14ac:dyDescent="0.3">
      <c r="A32" s="4" t="s">
        <v>53</v>
      </c>
      <c r="B32" s="11">
        <v>1456.4</v>
      </c>
      <c r="C32" s="11">
        <v>811.1</v>
      </c>
      <c r="D32" s="11">
        <v>932.7</v>
      </c>
      <c r="E32" s="11">
        <v>950.7</v>
      </c>
      <c r="F32" s="11">
        <v>242.49073368236299</v>
      </c>
      <c r="G32" s="11">
        <v>34.227819371499997</v>
      </c>
      <c r="H32" s="11">
        <v>222.6588489355</v>
      </c>
      <c r="I32" s="11">
        <v>112.717412056</v>
      </c>
      <c r="J32" s="11">
        <v>612.1</v>
      </c>
      <c r="K32" s="11">
        <v>179.43021540601501</v>
      </c>
      <c r="L32" s="11">
        <v>195.67485210450801</v>
      </c>
      <c r="M32" s="11">
        <v>164.11038652105299</v>
      </c>
      <c r="N32" s="11">
        <v>236.13717733202299</v>
      </c>
      <c r="O32" s="11">
        <v>775.3</v>
      </c>
      <c r="P32" s="11">
        <v>102.321251716264</v>
      </c>
      <c r="Q32" s="11">
        <v>85.790815790330697</v>
      </c>
      <c r="R32" s="11">
        <v>154.70259840386899</v>
      </c>
      <c r="S32" s="11">
        <v>311.05634424416399</v>
      </c>
      <c r="T32" s="11">
        <v>653.9</v>
      </c>
      <c r="U32" s="11">
        <v>128.5</v>
      </c>
      <c r="V32" s="11">
        <v>174.869664736945</v>
      </c>
      <c r="W32" s="11">
        <v>176.488152802446</v>
      </c>
      <c r="X32" s="11">
        <v>114.454768436444</v>
      </c>
      <c r="Y32" s="11">
        <v>594.4</v>
      </c>
      <c r="Z32" s="11">
        <v>62.454535189597699</v>
      </c>
      <c r="AA32" s="11">
        <v>114.508255346487</v>
      </c>
      <c r="AB32" s="11">
        <v>95.177577677914201</v>
      </c>
      <c r="AC32" s="11">
        <v>140.42069278164101</v>
      </c>
      <c r="AD32" s="11">
        <v>412.6</v>
      </c>
      <c r="AE32" s="11">
        <v>97.653388792225698</v>
      </c>
      <c r="AF32" s="11">
        <v>82.3918289839647</v>
      </c>
      <c r="AG32" s="11">
        <v>133.088509583263</v>
      </c>
      <c r="AH32" s="11">
        <v>202.314483724735</v>
      </c>
      <c r="AI32" s="11">
        <v>515.4</v>
      </c>
      <c r="AJ32" s="11">
        <v>80.723590255474704</v>
      </c>
      <c r="AK32" s="11">
        <v>187.2</v>
      </c>
      <c r="AL32" s="11">
        <v>219.642948740522</v>
      </c>
      <c r="AM32" s="11">
        <v>233.41029805286701</v>
      </c>
      <c r="AN32" s="11">
        <v>720.96252784566298</v>
      </c>
      <c r="AO32" s="11">
        <v>139.06494242969799</v>
      </c>
      <c r="AP32" s="11">
        <v>221.3</v>
      </c>
      <c r="AQ32" s="11">
        <v>278.3</v>
      </c>
      <c r="AR32" s="11">
        <v>345.3</v>
      </c>
      <c r="AS32" s="11">
        <v>983.9</v>
      </c>
      <c r="AT32" s="11">
        <v>226.83</v>
      </c>
      <c r="AU32" s="1"/>
    </row>
    <row r="33" spans="1:47" ht="13.4" customHeight="1" x14ac:dyDescent="0.3">
      <c r="A33" s="9" t="s">
        <v>145</v>
      </c>
      <c r="B33" s="10">
        <v>-1158.9000000000001</v>
      </c>
      <c r="C33" s="10">
        <v>-785.4</v>
      </c>
      <c r="D33" s="10">
        <v>-780.3</v>
      </c>
      <c r="E33" s="10">
        <v>-895.2</v>
      </c>
      <c r="F33" s="10">
        <v>-207.0711261459</v>
      </c>
      <c r="G33" s="10">
        <v>-150.4445294338</v>
      </c>
      <c r="H33" s="10">
        <v>-191.26093526650001</v>
      </c>
      <c r="I33" s="10">
        <v>-153.481697156</v>
      </c>
      <c r="J33" s="10">
        <v>-702.3</v>
      </c>
      <c r="K33" s="10">
        <v>-151.74066651147601</v>
      </c>
      <c r="L33" s="10">
        <v>-182.96948740616301</v>
      </c>
      <c r="M33" s="10">
        <v>-148.637143572882</v>
      </c>
      <c r="N33" s="10">
        <v>-228.09140448252299</v>
      </c>
      <c r="O33" s="10">
        <v>-711.4</v>
      </c>
      <c r="P33" s="10">
        <v>-67.389034965692602</v>
      </c>
      <c r="Q33" s="10">
        <v>-92.076659671842407</v>
      </c>
      <c r="R33" s="10">
        <v>-144.245254674704</v>
      </c>
      <c r="S33" s="10">
        <v>-245.36006594096199</v>
      </c>
      <c r="T33" s="10">
        <v>-549.1</v>
      </c>
      <c r="U33" s="10">
        <v>-115.1</v>
      </c>
      <c r="V33" s="10">
        <v>-114.430662587653</v>
      </c>
      <c r="W33" s="10">
        <v>-134.580656641421</v>
      </c>
      <c r="X33" s="10">
        <v>-124.303436941288</v>
      </c>
      <c r="Y33" s="10">
        <v>-488.4</v>
      </c>
      <c r="Z33" s="10">
        <v>-54.920561579893999</v>
      </c>
      <c r="AA33" s="10">
        <v>-82.412510365940804</v>
      </c>
      <c r="AB33" s="10">
        <v>-79.838699875997406</v>
      </c>
      <c r="AC33" s="10">
        <v>-109.76988697130901</v>
      </c>
      <c r="AD33" s="10">
        <v>-326.89999999999998</v>
      </c>
      <c r="AE33" s="10">
        <v>-73.399835728851997</v>
      </c>
      <c r="AF33" s="10">
        <v>-83.597208924847706</v>
      </c>
      <c r="AG33" s="10">
        <v>-98.515446336351403</v>
      </c>
      <c r="AH33" s="10">
        <v>-174.12728862850699</v>
      </c>
      <c r="AI33" s="10">
        <v>-429.6</v>
      </c>
      <c r="AJ33" s="10">
        <v>-70.4912005719587</v>
      </c>
      <c r="AK33" s="10">
        <v>-170.2</v>
      </c>
      <c r="AL33" s="10">
        <v>-182.64145286392599</v>
      </c>
      <c r="AM33" s="10">
        <v>-167.392406020853</v>
      </c>
      <c r="AN33" s="10">
        <v>-590.89105508448802</v>
      </c>
      <c r="AO33" s="10">
        <v>-121.952739158667</v>
      </c>
      <c r="AP33" s="10">
        <v>-178.028514889013</v>
      </c>
      <c r="AQ33" s="10">
        <v>-221.7</v>
      </c>
      <c r="AR33" s="10">
        <v>-298.8</v>
      </c>
      <c r="AS33" s="10">
        <v>-820.5</v>
      </c>
      <c r="AT33" s="10">
        <v>-165.97</v>
      </c>
      <c r="AU33" s="1"/>
    </row>
    <row r="34" spans="1:47" ht="13.4" customHeight="1" x14ac:dyDescent="0.3">
      <c r="A34" s="23" t="s">
        <v>337</v>
      </c>
      <c r="B34" s="99">
        <v>297.5</v>
      </c>
      <c r="C34" s="99">
        <v>25.7</v>
      </c>
      <c r="D34" s="99">
        <v>152.4</v>
      </c>
      <c r="E34" s="99">
        <v>55.5</v>
      </c>
      <c r="F34" s="99">
        <v>35.419607536463097</v>
      </c>
      <c r="G34" s="99">
        <v>-116.2167100623</v>
      </c>
      <c r="H34" s="99">
        <v>31.397913669000001</v>
      </c>
      <c r="I34" s="99">
        <v>-40.764285099999903</v>
      </c>
      <c r="J34" s="99">
        <v>-90.199999999999903</v>
      </c>
      <c r="K34" s="99">
        <v>27.689548894539001</v>
      </c>
      <c r="L34" s="99">
        <v>12.7053646983452</v>
      </c>
      <c r="M34" s="99">
        <v>15.4732429481707</v>
      </c>
      <c r="N34" s="99">
        <v>8.0457728494992296</v>
      </c>
      <c r="O34" s="99">
        <v>63.9</v>
      </c>
      <c r="P34" s="99">
        <v>34.9322167505712</v>
      </c>
      <c r="Q34" s="99">
        <v>-6.2858438815117497</v>
      </c>
      <c r="R34" s="99">
        <v>10.457343729164799</v>
      </c>
      <c r="S34" s="99">
        <v>65.696278303201694</v>
      </c>
      <c r="T34" s="99">
        <v>104.8</v>
      </c>
      <c r="U34" s="99">
        <v>13.4</v>
      </c>
      <c r="V34" s="99">
        <v>60.439002149292001</v>
      </c>
      <c r="W34" s="99">
        <v>41.907496161025399</v>
      </c>
      <c r="X34" s="99">
        <v>-9.8486685048439693</v>
      </c>
      <c r="Y34" s="99">
        <v>106</v>
      </c>
      <c r="Z34" s="99">
        <v>7.5339736097037502</v>
      </c>
      <c r="AA34" s="99">
        <v>32.095744980545803</v>
      </c>
      <c r="AB34" s="99">
        <v>15.3388778019167</v>
      </c>
      <c r="AC34" s="99">
        <v>30.650805810332901</v>
      </c>
      <c r="AD34" s="99">
        <v>85.6</v>
      </c>
      <c r="AE34" s="99">
        <v>24.253553063373801</v>
      </c>
      <c r="AF34" s="99">
        <v>-1.2053799408830299</v>
      </c>
      <c r="AG34" s="99">
        <v>34.5730632469119</v>
      </c>
      <c r="AH34" s="99">
        <v>28.1871950962277</v>
      </c>
      <c r="AI34" s="99">
        <v>85.8</v>
      </c>
      <c r="AJ34" s="99">
        <v>10.232389683516001</v>
      </c>
      <c r="AK34" s="99">
        <v>16.8</v>
      </c>
      <c r="AL34" s="99">
        <v>37.001495876595101</v>
      </c>
      <c r="AM34" s="99">
        <v>66.017892032013506</v>
      </c>
      <c r="AN34" s="99">
        <v>130.07147276117499</v>
      </c>
      <c r="AO34" s="99">
        <v>17.112203271030999</v>
      </c>
      <c r="AP34" s="99">
        <v>43.257935438826401</v>
      </c>
      <c r="AQ34" s="99">
        <v>56.6</v>
      </c>
      <c r="AR34" s="99">
        <v>46.5</v>
      </c>
      <c r="AS34" s="99">
        <v>163.4</v>
      </c>
      <c r="AT34" s="99">
        <v>60.85</v>
      </c>
      <c r="AU34" s="1"/>
    </row>
    <row r="35" spans="1:47" ht="13.4" customHeight="1" x14ac:dyDescent="0.3">
      <c r="A35" s="9" t="s">
        <v>338</v>
      </c>
      <c r="B35" s="12">
        <v>0.20427080472397699</v>
      </c>
      <c r="C35" s="12">
        <v>3.1685365552952802E-2</v>
      </c>
      <c r="D35" s="12">
        <v>0.16339659054358299</v>
      </c>
      <c r="E35" s="12">
        <v>5.8378037235720999E-2</v>
      </c>
      <c r="F35" s="12">
        <v>0.146065818675195</v>
      </c>
      <c r="G35" s="12">
        <v>-3.39538750046894</v>
      </c>
      <c r="H35" s="12">
        <v>0.14101354524695001</v>
      </c>
      <c r="I35" s="12">
        <v>-0.36165029303323198</v>
      </c>
      <c r="J35" s="12">
        <v>-0.14736154223166101</v>
      </c>
      <c r="K35" s="12">
        <v>0.15431932036576501</v>
      </c>
      <c r="L35" s="12">
        <v>6.4931004478589793E-2</v>
      </c>
      <c r="M35" s="12">
        <v>9.4285579823344706E-2</v>
      </c>
      <c r="N35" s="12">
        <v>3.4072452886935299E-2</v>
      </c>
      <c r="O35" s="12">
        <v>8.2419708499935504E-2</v>
      </c>
      <c r="P35" s="12">
        <v>0.34139747280885502</v>
      </c>
      <c r="Q35" s="12">
        <v>-7.3269426611749497E-2</v>
      </c>
      <c r="R35" s="12">
        <v>6.7596432361560793E-2</v>
      </c>
      <c r="S35" s="12">
        <v>0.21120378837743101</v>
      </c>
      <c r="T35" s="12">
        <v>0.16026915430493999</v>
      </c>
      <c r="U35" s="12">
        <v>0.104</v>
      </c>
      <c r="V35" s="12">
        <v>0.345623137324647</v>
      </c>
      <c r="W35" s="12">
        <v>0.23745217735909499</v>
      </c>
      <c r="X35" s="12">
        <v>-8.6048564331444699E-2</v>
      </c>
      <c r="Y35" s="12">
        <v>0.17833109017496601</v>
      </c>
      <c r="Z35" s="12">
        <v>0.12063132944360801</v>
      </c>
      <c r="AA35" s="12">
        <v>0.28029197443824799</v>
      </c>
      <c r="AB35" s="12">
        <v>0.16116062392157399</v>
      </c>
      <c r="AC35" s="12">
        <v>0.21827841184344399</v>
      </c>
      <c r="AD35" s="12">
        <v>0.20770722249151699</v>
      </c>
      <c r="AE35" s="12">
        <v>0.24836366011810801</v>
      </c>
      <c r="AF35" s="12">
        <v>-1.4629848077746E-2</v>
      </c>
      <c r="AG35" s="12">
        <v>0.259774967464657</v>
      </c>
      <c r="AH35" s="12">
        <v>0.13932366372038199</v>
      </c>
      <c r="AI35" s="12">
        <v>0.16600000000000001</v>
      </c>
      <c r="AJ35" s="12">
        <v>0.12675835714358599</v>
      </c>
      <c r="AK35" s="12">
        <v>0.09</v>
      </c>
      <c r="AL35" s="12">
        <v>0.16846202479419201</v>
      </c>
      <c r="AM35" s="12">
        <v>0.28284052838603002</v>
      </c>
      <c r="AN35" s="12">
        <v>0.18041363834795501</v>
      </c>
      <c r="AO35" s="12">
        <v>0.123051884767304</v>
      </c>
      <c r="AP35" s="12">
        <v>0.19548388694716301</v>
      </c>
      <c r="AQ35" s="12">
        <v>0.20300000000000001</v>
      </c>
      <c r="AR35" s="12">
        <v>0.13500000000000001</v>
      </c>
      <c r="AS35" s="12">
        <v>0.16600000000000001</v>
      </c>
      <c r="AT35" s="12">
        <v>0.268262575497068</v>
      </c>
      <c r="AU35" s="1"/>
    </row>
    <row r="36" spans="1:47" ht="13.4" customHeight="1" x14ac:dyDescent="0.3">
      <c r="A36" s="4" t="s">
        <v>339</v>
      </c>
      <c r="B36" s="11">
        <v>-148</v>
      </c>
      <c r="C36" s="11">
        <v>-119.1</v>
      </c>
      <c r="D36" s="11">
        <v>-114.6</v>
      </c>
      <c r="E36" s="11">
        <v>-109</v>
      </c>
      <c r="F36" s="11">
        <v>-25.683065863167801</v>
      </c>
      <c r="G36" s="11">
        <v>-14.8996100242637</v>
      </c>
      <c r="H36" s="11">
        <v>-26.0699393648413</v>
      </c>
      <c r="I36" s="11">
        <v>-26.377377552974501</v>
      </c>
      <c r="J36" s="11">
        <v>-93</v>
      </c>
      <c r="K36" s="11">
        <v>-21.828142651356899</v>
      </c>
      <c r="L36" s="11">
        <v>-27.138426104216201</v>
      </c>
      <c r="M36" s="11">
        <v>-22.442950848589302</v>
      </c>
      <c r="N36" s="11">
        <v>-39.014150408473398</v>
      </c>
      <c r="O36" s="11">
        <v>-110.4</v>
      </c>
      <c r="P36" s="11">
        <v>-19.303687514156501</v>
      </c>
      <c r="Q36" s="11">
        <v>-13.094687916025199</v>
      </c>
      <c r="R36" s="11">
        <v>-11.4623644120704</v>
      </c>
      <c r="S36" s="11">
        <v>-28.373689194448101</v>
      </c>
      <c r="T36" s="11">
        <v>-72.2</v>
      </c>
      <c r="U36" s="11">
        <v>-20.407883121319099</v>
      </c>
      <c r="V36" s="11">
        <v>-16.068809849151201</v>
      </c>
      <c r="W36" s="11">
        <v>-22.896529358712002</v>
      </c>
      <c r="X36" s="11">
        <v>-29.6</v>
      </c>
      <c r="Y36" s="11">
        <v>-88.956568585520699</v>
      </c>
      <c r="Z36" s="11">
        <v>-22.427752128465201</v>
      </c>
      <c r="AA36" s="11">
        <v>-13.579206637564999</v>
      </c>
      <c r="AB36" s="11">
        <v>-17.011198260044299</v>
      </c>
      <c r="AC36" s="11">
        <v>-23.418068581048001</v>
      </c>
      <c r="AD36" s="11">
        <v>-76.436225607122495</v>
      </c>
      <c r="AE36" s="11">
        <v>-19.0966948445706</v>
      </c>
      <c r="AF36" s="11">
        <v>-2.1558403805493098</v>
      </c>
      <c r="AG36" s="11">
        <v>-13.7763859476053</v>
      </c>
      <c r="AH36" s="11">
        <v>-22.424372434181201</v>
      </c>
      <c r="AI36" s="11">
        <v>-57.4</v>
      </c>
      <c r="AJ36" s="11">
        <v>-21.459299613383401</v>
      </c>
      <c r="AK36" s="11">
        <v>-17.690000000000001</v>
      </c>
      <c r="AL36" s="11">
        <v>-21.126884028415098</v>
      </c>
      <c r="AM36" s="11">
        <v>-25.080668208612799</v>
      </c>
      <c r="AN36" s="11">
        <v>-85.353066937848197</v>
      </c>
      <c r="AO36" s="11">
        <v>-19.332282936474499</v>
      </c>
      <c r="AP36" s="11">
        <v>-22.826392448077499</v>
      </c>
      <c r="AQ36" s="11">
        <v>-20.7</v>
      </c>
      <c r="AR36" s="11">
        <v>-23.1</v>
      </c>
      <c r="AS36" s="11">
        <v>-86</v>
      </c>
      <c r="AT36" s="11">
        <f>AT37-AT32-AT33</f>
        <v>-22.400000000000006</v>
      </c>
      <c r="AU36" s="1"/>
    </row>
    <row r="37" spans="1:47" ht="13.4" customHeight="1" x14ac:dyDescent="0.3">
      <c r="A37" s="34" t="s">
        <v>340</v>
      </c>
      <c r="B37" s="90">
        <v>149.5</v>
      </c>
      <c r="C37" s="90">
        <v>-93.399999999999906</v>
      </c>
      <c r="D37" s="90">
        <v>37.800000000000097</v>
      </c>
      <c r="E37" s="90">
        <v>-53.5</v>
      </c>
      <c r="F37" s="90">
        <v>9.7365416732953101</v>
      </c>
      <c r="G37" s="90">
        <v>-131.116320086564</v>
      </c>
      <c r="H37" s="90">
        <v>5.3279743041587801</v>
      </c>
      <c r="I37" s="90">
        <v>-67.141662652974404</v>
      </c>
      <c r="J37" s="90">
        <v>-183.193466762084</v>
      </c>
      <c r="K37" s="90">
        <v>5.8614062431821399</v>
      </c>
      <c r="L37" s="90">
        <v>-14.433061405870999</v>
      </c>
      <c r="M37" s="90">
        <v>-6.96970790041863</v>
      </c>
      <c r="N37" s="90">
        <v>-30.968377558974201</v>
      </c>
      <c r="O37" s="90">
        <v>-46.509740622081601</v>
      </c>
      <c r="P37" s="90">
        <v>15.6285292364147</v>
      </c>
      <c r="Q37" s="90">
        <v>-19.3805317975369</v>
      </c>
      <c r="R37" s="90">
        <v>-1.0050206829055901</v>
      </c>
      <c r="S37" s="90">
        <v>37.322589108753597</v>
      </c>
      <c r="T37" s="90">
        <v>32.6</v>
      </c>
      <c r="U37" s="90">
        <v>-7.00788312131907</v>
      </c>
      <c r="V37" s="90">
        <v>44.370192300140801</v>
      </c>
      <c r="W37" s="90">
        <v>19.010966802313401</v>
      </c>
      <c r="X37" s="90">
        <v>-39.448668504844001</v>
      </c>
      <c r="Y37" s="90">
        <v>17.043431414479301</v>
      </c>
      <c r="Z37" s="90">
        <v>-14.893778518761399</v>
      </c>
      <c r="AA37" s="90">
        <v>18.516538342980901</v>
      </c>
      <c r="AB37" s="90">
        <v>-1.6723204581276101</v>
      </c>
      <c r="AC37" s="90">
        <v>7.2327372292848304</v>
      </c>
      <c r="AD37" s="90">
        <v>9.1999999999999993</v>
      </c>
      <c r="AE37" s="90">
        <v>5.1568582188032002</v>
      </c>
      <c r="AF37" s="90">
        <v>-3.3612203214323499</v>
      </c>
      <c r="AG37" s="90">
        <v>20.796677299306602</v>
      </c>
      <c r="AH37" s="90">
        <v>5.7628226620464904</v>
      </c>
      <c r="AI37" s="90">
        <v>28.4</v>
      </c>
      <c r="AJ37" s="90">
        <v>-11.2269099298674</v>
      </c>
      <c r="AK37" s="90">
        <v>-0.9</v>
      </c>
      <c r="AL37" s="90">
        <v>15.874611848180001</v>
      </c>
      <c r="AM37" s="90">
        <v>40.9372238234007</v>
      </c>
      <c r="AN37" s="90">
        <v>44.718405823326798</v>
      </c>
      <c r="AO37" s="90">
        <v>-2.2200796654435102</v>
      </c>
      <c r="AP37" s="90">
        <v>20.431542990748898</v>
      </c>
      <c r="AQ37" s="90">
        <v>35.9</v>
      </c>
      <c r="AR37" s="90">
        <v>23.4</v>
      </c>
      <c r="AS37" s="90">
        <v>77.5</v>
      </c>
      <c r="AT37" s="90">
        <v>38.46</v>
      </c>
      <c r="AU37" s="1"/>
    </row>
    <row r="38" spans="1:47" ht="13.4" customHeight="1" x14ac:dyDescent="0.3">
      <c r="A38" s="4" t="s">
        <v>341</v>
      </c>
      <c r="B38" s="16">
        <v>0.102650370777259</v>
      </c>
      <c r="C38" s="16">
        <v>-0.11515226235975801</v>
      </c>
      <c r="D38" s="16">
        <v>4.0527500804117197E-2</v>
      </c>
      <c r="E38" s="16">
        <v>-5.62743241821815E-2</v>
      </c>
      <c r="F38" s="16">
        <v>4.01522215939564E-2</v>
      </c>
      <c r="G38" s="16">
        <v>-3.83069451966719</v>
      </c>
      <c r="H38" s="16">
        <v>2.39288684443985E-2</v>
      </c>
      <c r="I38" s="16">
        <v>-0.59566362843406295</v>
      </c>
      <c r="J38" s="16">
        <v>-9.1429408447719296E-2</v>
      </c>
      <c r="K38" s="16">
        <v>3.2666773708758902E-2</v>
      </c>
      <c r="L38" s="16">
        <v>-7.3760430891560799E-2</v>
      </c>
      <c r="M38" s="16">
        <v>-4.24696330815389E-2</v>
      </c>
      <c r="N38" s="16">
        <v>-0.131145709069906</v>
      </c>
      <c r="O38" s="16">
        <v>-5.9985274752064603E-2</v>
      </c>
      <c r="P38" s="16">
        <v>0.152739816746501</v>
      </c>
      <c r="Q38" s="16">
        <v>-0.22590450526665001</v>
      </c>
      <c r="R38" s="16">
        <v>-6.4964693112772899E-3</v>
      </c>
      <c r="S38" s="16">
        <v>0.119986586994211</v>
      </c>
      <c r="T38" s="16">
        <v>4.9804266222209098E-2</v>
      </c>
      <c r="U38" s="16">
        <v>-5.3999999999999999E-2</v>
      </c>
      <c r="V38" s="16">
        <v>0.25373292941852799</v>
      </c>
      <c r="W38" s="16">
        <v>0.10771809042385699</v>
      </c>
      <c r="X38" s="16">
        <v>-0.34466601124399199</v>
      </c>
      <c r="Y38" s="16">
        <v>2.8673336834588298E-2</v>
      </c>
      <c r="Z38" s="16">
        <v>-0.238473931053162</v>
      </c>
      <c r="AA38" s="16">
        <v>0.16170483330614299</v>
      </c>
      <c r="AB38" s="16">
        <v>-1.7570529729038002E-2</v>
      </c>
      <c r="AC38" s="16">
        <v>5.1507631005153702E-2</v>
      </c>
      <c r="AD38" s="16">
        <v>2.2258951373682601E-2</v>
      </c>
      <c r="AE38" s="16">
        <v>5.2807775363283099E-2</v>
      </c>
      <c r="AF38" s="16">
        <v>-4.0795554157275898E-2</v>
      </c>
      <c r="AG38" s="16">
        <v>0.15626200461953199</v>
      </c>
      <c r="AH38" s="16">
        <v>2.8484478995024799E-2</v>
      </c>
      <c r="AI38" s="11">
        <v>5.5010643647558699E-2</v>
      </c>
      <c r="AJ38" s="16">
        <v>-0.139078426694556</v>
      </c>
      <c r="AK38" s="16">
        <v>-5.0000000000000001E-3</v>
      </c>
      <c r="AL38" s="16">
        <v>7.2274625428261199E-2</v>
      </c>
      <c r="AM38" s="16">
        <v>0.175387393636456</v>
      </c>
      <c r="AN38" s="16">
        <v>6.2025977906163397E-2</v>
      </c>
      <c r="AO38" s="16">
        <v>-1.5964337428650201E-2</v>
      </c>
      <c r="AP38" s="16">
        <v>9.2325092592629499E-2</v>
      </c>
      <c r="AQ38" s="16">
        <v>0.129</v>
      </c>
      <c r="AR38" s="16">
        <v>6.8000000000000005E-2</v>
      </c>
      <c r="AS38" s="16">
        <v>7.9000000000000001E-2</v>
      </c>
      <c r="AT38" s="16">
        <f>AT37/AT32</f>
        <v>0.16955429176034917</v>
      </c>
      <c r="AU38" s="1"/>
    </row>
    <row r="39" spans="1:47" ht="13.4" customHeight="1" x14ac:dyDescent="0.3">
      <c r="A39" s="9" t="s">
        <v>342</v>
      </c>
      <c r="B39" s="10">
        <v>0</v>
      </c>
      <c r="C39" s="10">
        <v>0</v>
      </c>
      <c r="D39" s="10">
        <v>0</v>
      </c>
      <c r="E39" s="10">
        <v>0</v>
      </c>
      <c r="F39" s="10">
        <v>0</v>
      </c>
      <c r="G39" s="10">
        <v>-127.23</v>
      </c>
      <c r="H39" s="10">
        <v>0</v>
      </c>
      <c r="I39" s="10">
        <v>0</v>
      </c>
      <c r="J39" s="10">
        <v>-127.23</v>
      </c>
      <c r="K39" s="10">
        <v>0</v>
      </c>
      <c r="L39" s="10">
        <v>0</v>
      </c>
      <c r="M39" s="10">
        <v>0</v>
      </c>
      <c r="N39" s="10">
        <v>0</v>
      </c>
      <c r="O39" s="10">
        <v>0</v>
      </c>
      <c r="P39" s="10">
        <v>0</v>
      </c>
      <c r="Q39" s="10">
        <v>0</v>
      </c>
      <c r="R39" s="10">
        <v>0</v>
      </c>
      <c r="S39" s="10">
        <v>3.8</v>
      </c>
      <c r="T39" s="10">
        <v>3.8</v>
      </c>
      <c r="U39" s="10">
        <v>0</v>
      </c>
      <c r="V39" s="10">
        <v>0</v>
      </c>
      <c r="W39" s="10">
        <v>0</v>
      </c>
      <c r="X39" s="10">
        <v>5.4113122811999999</v>
      </c>
      <c r="Y39" s="10">
        <v>5.4113122811999999</v>
      </c>
      <c r="Z39" s="10">
        <v>0</v>
      </c>
      <c r="AA39" s="10">
        <v>0.77912830981832204</v>
      </c>
      <c r="AB39" s="10">
        <v>0</v>
      </c>
      <c r="AC39" s="10">
        <v>0</v>
      </c>
      <c r="AD39" s="10">
        <v>0.77912830981832204</v>
      </c>
      <c r="AE39" s="10">
        <v>0</v>
      </c>
      <c r="AF39" s="10">
        <v>0</v>
      </c>
      <c r="AG39" s="10">
        <v>0</v>
      </c>
      <c r="AH39" s="10">
        <v>0</v>
      </c>
      <c r="AI39" s="90">
        <v>0</v>
      </c>
      <c r="AJ39" s="10">
        <v>0</v>
      </c>
      <c r="AK39" s="10">
        <v>0</v>
      </c>
      <c r="AL39" s="10">
        <v>0</v>
      </c>
      <c r="AM39" s="10">
        <v>0</v>
      </c>
      <c r="AN39" s="10">
        <v>0</v>
      </c>
      <c r="AO39" s="10">
        <v>0</v>
      </c>
      <c r="AP39" s="10">
        <v>0</v>
      </c>
      <c r="AQ39" s="10">
        <v>0</v>
      </c>
      <c r="AR39" s="10">
        <v>0</v>
      </c>
      <c r="AS39" s="10">
        <v>0</v>
      </c>
      <c r="AT39" s="10">
        <v>0</v>
      </c>
      <c r="AU39" s="1"/>
    </row>
    <row r="40" spans="1:47" ht="13.4" customHeight="1" x14ac:dyDescent="0.3">
      <c r="A40" s="23" t="s">
        <v>343</v>
      </c>
      <c r="B40" s="99">
        <v>149.5</v>
      </c>
      <c r="C40" s="99">
        <v>-93.399999999999906</v>
      </c>
      <c r="D40" s="99">
        <v>37.800000000000097</v>
      </c>
      <c r="E40" s="99">
        <v>-53.5</v>
      </c>
      <c r="F40" s="99">
        <v>9.7365416732953101</v>
      </c>
      <c r="G40" s="99">
        <v>-3.88632008656369</v>
      </c>
      <c r="H40" s="99">
        <v>5.3279743041587801</v>
      </c>
      <c r="I40" s="99">
        <v>-67.141662652974404</v>
      </c>
      <c r="J40" s="99">
        <v>-55.963466762084003</v>
      </c>
      <c r="K40" s="99">
        <v>5.8614062431821399</v>
      </c>
      <c r="L40" s="99">
        <v>-14.433061405870999</v>
      </c>
      <c r="M40" s="99">
        <v>-6.96970790041863</v>
      </c>
      <c r="N40" s="99">
        <v>-30.968377558974201</v>
      </c>
      <c r="O40" s="99">
        <v>-46.509740622081601</v>
      </c>
      <c r="P40" s="99">
        <v>15.6285292364147</v>
      </c>
      <c r="Q40" s="99">
        <v>-19.3805317975369</v>
      </c>
      <c r="R40" s="99">
        <v>-1.0050206829055901</v>
      </c>
      <c r="S40" s="99">
        <v>41.122589108753601</v>
      </c>
      <c r="T40" s="99">
        <v>36.365565864725802</v>
      </c>
      <c r="U40" s="99">
        <v>-7.00788312131907</v>
      </c>
      <c r="V40" s="99">
        <v>44.370192300140801</v>
      </c>
      <c r="W40" s="99">
        <v>19.010966802313401</v>
      </c>
      <c r="X40" s="99">
        <v>-34.020702479982397</v>
      </c>
      <c r="Y40" s="99">
        <v>22.352573501152801</v>
      </c>
      <c r="Z40" s="99">
        <v>-14.893778518761399</v>
      </c>
      <c r="AA40" s="99">
        <v>19.295666652799198</v>
      </c>
      <c r="AB40" s="99">
        <v>-1.6723204581276101</v>
      </c>
      <c r="AC40" s="99">
        <v>7.2327372292848304</v>
      </c>
      <c r="AD40" s="99">
        <v>9.9623049051950296</v>
      </c>
      <c r="AE40" s="99">
        <v>5.1568582188032002</v>
      </c>
      <c r="AF40" s="99">
        <v>-3.3612203214323499</v>
      </c>
      <c r="AG40" s="99">
        <v>20.796677299306602</v>
      </c>
      <c r="AH40" s="99">
        <v>5.7628226620464904</v>
      </c>
      <c r="AI40" s="99">
        <v>28.3551378587239</v>
      </c>
      <c r="AJ40" s="99">
        <v>-11.2269099298674</v>
      </c>
      <c r="AK40" s="99">
        <v>-0.9</v>
      </c>
      <c r="AL40" s="99">
        <v>15.874611848180001</v>
      </c>
      <c r="AM40" s="99">
        <v>40.9372238234007</v>
      </c>
      <c r="AN40" s="99">
        <v>44.718405823326798</v>
      </c>
      <c r="AO40" s="99">
        <v>-2.2200796654435102</v>
      </c>
      <c r="AP40" s="99">
        <v>20.431542990748898</v>
      </c>
      <c r="AQ40" s="99">
        <v>35.9</v>
      </c>
      <c r="AR40" s="99">
        <v>23.4</v>
      </c>
      <c r="AS40" s="99">
        <v>77.5</v>
      </c>
      <c r="AT40" s="99">
        <f>AT37-AT39</f>
        <v>38.46</v>
      </c>
      <c r="AU40" s="1"/>
    </row>
    <row r="41" spans="1:47" ht="13.4" customHeight="1" x14ac:dyDescent="0.3">
      <c r="A41" s="9" t="s">
        <v>344</v>
      </c>
      <c r="B41" s="12">
        <v>0.102650370777259</v>
      </c>
      <c r="C41" s="12">
        <v>-0.11515226235975801</v>
      </c>
      <c r="D41" s="12">
        <v>4.0527500804117197E-2</v>
      </c>
      <c r="E41" s="12">
        <v>-5.62743241821815E-2</v>
      </c>
      <c r="F41" s="12">
        <v>4.01522215939564E-2</v>
      </c>
      <c r="G41" s="12">
        <v>-0.11354273096929</v>
      </c>
      <c r="H41" s="12">
        <v>2.39288684443985E-2</v>
      </c>
      <c r="I41" s="12">
        <v>-0.59566362843406295</v>
      </c>
      <c r="J41" s="12">
        <v>-0.29928936262562</v>
      </c>
      <c r="K41" s="12">
        <v>3.2666773708758902E-2</v>
      </c>
      <c r="L41" s="12">
        <v>-7.3760430891560799E-2</v>
      </c>
      <c r="M41" s="12">
        <v>-4.24696330815389E-2</v>
      </c>
      <c r="N41" s="12">
        <v>-0.131145709069906</v>
      </c>
      <c r="O41" s="12">
        <v>-5.9985274752064603E-2</v>
      </c>
      <c r="P41" s="12">
        <v>0.152739816746501</v>
      </c>
      <c r="Q41" s="12">
        <v>-0.22590450526665001</v>
      </c>
      <c r="R41" s="12">
        <v>-6.4964693112772899E-3</v>
      </c>
      <c r="S41" s="12">
        <v>0.132203023245442</v>
      </c>
      <c r="T41" s="12">
        <v>5.5615809999171102E-2</v>
      </c>
      <c r="U41" s="12">
        <v>-5.3999999999999999E-2</v>
      </c>
      <c r="V41" s="12">
        <v>0.25373292941852799</v>
      </c>
      <c r="W41" s="12">
        <v>0.10771809042385699</v>
      </c>
      <c r="X41" s="12">
        <v>-0.297241460052176</v>
      </c>
      <c r="Y41" s="12">
        <v>3.7630790468993203E-2</v>
      </c>
      <c r="Z41" s="12">
        <v>-0.238473931053162</v>
      </c>
      <c r="AA41" s="12">
        <v>0.16850895679453901</v>
      </c>
      <c r="AB41" s="12">
        <v>-1.7570529729038002E-2</v>
      </c>
      <c r="AC41" s="12">
        <v>5.1507631005153702E-2</v>
      </c>
      <c r="AD41" s="12">
        <v>2.4147467725511899E-2</v>
      </c>
      <c r="AE41" s="12">
        <v>5.2807775363283099E-2</v>
      </c>
      <c r="AF41" s="12">
        <v>-4.0795554157275898E-2</v>
      </c>
      <c r="AG41" s="12">
        <v>0.15626200461953199</v>
      </c>
      <c r="AH41" s="12">
        <v>2.8484478995024799E-2</v>
      </c>
      <c r="AI41" s="12">
        <v>5.5010643647558699E-2</v>
      </c>
      <c r="AJ41" s="12">
        <v>-0.139078426694556</v>
      </c>
      <c r="AK41" s="12">
        <v>-5.0000000000000001E-3</v>
      </c>
      <c r="AL41" s="12">
        <v>7.2274625428261199E-2</v>
      </c>
      <c r="AM41" s="12">
        <v>0.175387393636456</v>
      </c>
      <c r="AN41" s="12">
        <v>6.2025977906163397E-2</v>
      </c>
      <c r="AO41" s="12">
        <v>-1.5964337428650201E-2</v>
      </c>
      <c r="AP41" s="12">
        <v>9.2325092592629499E-2</v>
      </c>
      <c r="AQ41" s="12">
        <v>0.129</v>
      </c>
      <c r="AR41" s="12">
        <v>6.8000000000000005E-2</v>
      </c>
      <c r="AS41" s="12">
        <v>7.9000000000000001E-2</v>
      </c>
      <c r="AT41" s="12">
        <f>AT40/AT32</f>
        <v>0.16955429176034917</v>
      </c>
      <c r="AU41" s="1"/>
    </row>
    <row r="42" spans="1:47" ht="13.4" customHeight="1" x14ac:dyDescent="0.3">
      <c r="AQ42" s="14"/>
      <c r="AR42" s="14"/>
      <c r="AS42" s="14"/>
    </row>
    <row r="43" spans="1:47" ht="13.4" customHeight="1" x14ac:dyDescent="0.3">
      <c r="A43" s="34" t="s">
        <v>347</v>
      </c>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19"/>
      <c r="AJ43" s="19"/>
      <c r="AK43" s="19"/>
      <c r="AL43" s="19"/>
      <c r="AM43" s="19"/>
      <c r="AN43" s="19"/>
      <c r="AO43" s="19"/>
      <c r="AP43" s="19"/>
      <c r="AQ43" s="19"/>
      <c r="AR43" s="19"/>
      <c r="AS43" s="19"/>
      <c r="AT43" s="19"/>
    </row>
    <row r="44" spans="1:47" ht="13.4" customHeight="1" x14ac:dyDescent="0.3">
      <c r="A44" s="4" t="s">
        <v>53</v>
      </c>
      <c r="B44" s="11">
        <v>0</v>
      </c>
      <c r="C44" s="11">
        <v>0</v>
      </c>
      <c r="D44" s="11">
        <v>0</v>
      </c>
      <c r="E44" s="11">
        <v>0</v>
      </c>
      <c r="F44" s="11">
        <v>238.99393169596999</v>
      </c>
      <c r="G44" s="11">
        <v>256.30609822832997</v>
      </c>
      <c r="H44" s="11">
        <v>232.49466132081</v>
      </c>
      <c r="I44" s="11">
        <v>253.00649359272001</v>
      </c>
      <c r="J44" s="11">
        <v>980.8</v>
      </c>
      <c r="K44" s="11">
        <v>244.15749997172401</v>
      </c>
      <c r="L44" s="11">
        <v>254.915516145531</v>
      </c>
      <c r="M44" s="11">
        <v>238.371177622272</v>
      </c>
      <c r="N44" s="11">
        <v>309.21123141115203</v>
      </c>
      <c r="O44" s="11">
        <v>1046.7</v>
      </c>
      <c r="P44" s="11">
        <v>261.73144235024898</v>
      </c>
      <c r="Q44" s="11">
        <v>191.94894416563801</v>
      </c>
      <c r="R44" s="11">
        <v>212.864845306962</v>
      </c>
      <c r="S44" s="11">
        <v>253.46660580558199</v>
      </c>
      <c r="T44" s="11">
        <v>920</v>
      </c>
      <c r="U44" s="11">
        <v>250.62345146063299</v>
      </c>
      <c r="V44" s="11">
        <v>298.04356115223902</v>
      </c>
      <c r="W44" s="11">
        <v>276.17929658536798</v>
      </c>
      <c r="X44" s="11">
        <v>307.35157661931601</v>
      </c>
      <c r="Y44" s="11">
        <v>1132.2</v>
      </c>
      <c r="Z44" s="11">
        <v>271.18171215274401</v>
      </c>
      <c r="AA44" s="11">
        <v>320.17322217235397</v>
      </c>
      <c r="AB44" s="11">
        <v>295.06799295838999</v>
      </c>
      <c r="AC44" s="11">
        <v>380.45481916214698</v>
      </c>
      <c r="AD44" s="11">
        <v>1266.8</v>
      </c>
      <c r="AE44" s="11">
        <v>326.218554420987</v>
      </c>
      <c r="AF44" s="11">
        <v>339.742034068897</v>
      </c>
      <c r="AG44" s="11">
        <v>365.80114884439899</v>
      </c>
      <c r="AH44" s="11">
        <v>385.84517605396002</v>
      </c>
      <c r="AI44" s="11">
        <v>1417.6</v>
      </c>
      <c r="AJ44" s="11">
        <v>366.40352956543001</v>
      </c>
      <c r="AK44" s="11">
        <v>403.6</v>
      </c>
      <c r="AL44" s="11">
        <v>425.460696319985</v>
      </c>
      <c r="AM44" s="11">
        <v>441.07195430705599</v>
      </c>
      <c r="AN44" s="11">
        <v>1636.51010884773</v>
      </c>
      <c r="AO44" s="11">
        <v>424.85494325722499</v>
      </c>
      <c r="AP44" s="11">
        <v>455.7</v>
      </c>
      <c r="AQ44" s="11">
        <v>492.9</v>
      </c>
      <c r="AR44" s="11">
        <v>552.29999999999995</v>
      </c>
      <c r="AS44" s="11">
        <v>1925.7</v>
      </c>
      <c r="AT44" s="11">
        <v>490.11</v>
      </c>
      <c r="AU44" s="1"/>
    </row>
    <row r="45" spans="1:47" ht="13.4" customHeight="1" x14ac:dyDescent="0.3">
      <c r="A45" s="9" t="s">
        <v>145</v>
      </c>
      <c r="B45" s="10">
        <v>0</v>
      </c>
      <c r="C45" s="10">
        <v>0</v>
      </c>
      <c r="D45" s="10">
        <v>0</v>
      </c>
      <c r="E45" s="10">
        <v>0</v>
      </c>
      <c r="F45" s="10">
        <v>-178.98401609607001</v>
      </c>
      <c r="G45" s="10">
        <v>-175.74854816004</v>
      </c>
      <c r="H45" s="10">
        <v>-164.98459814808999</v>
      </c>
      <c r="I45" s="10">
        <v>-169.31820955000001</v>
      </c>
      <c r="J45" s="10">
        <v>-689</v>
      </c>
      <c r="K45" s="10">
        <v>-159.154614014787</v>
      </c>
      <c r="L45" s="10">
        <v>-192.541964491854</v>
      </c>
      <c r="M45" s="10">
        <v>-176.862620792336</v>
      </c>
      <c r="N45" s="10">
        <v>-226.87091534914001</v>
      </c>
      <c r="O45" s="10">
        <v>-755.5</v>
      </c>
      <c r="P45" s="10">
        <v>-169.50989935298099</v>
      </c>
      <c r="Q45" s="10">
        <v>-159.96578030381099</v>
      </c>
      <c r="R45" s="10">
        <v>-170.69116214217399</v>
      </c>
      <c r="S45" s="10">
        <v>-251.22190063272899</v>
      </c>
      <c r="T45" s="10">
        <v>-751.4</v>
      </c>
      <c r="U45" s="10">
        <v>-189.090541100585</v>
      </c>
      <c r="V45" s="10">
        <v>-213.55738901880599</v>
      </c>
      <c r="W45" s="10">
        <v>-204.54643556962401</v>
      </c>
      <c r="X45" s="10">
        <v>-220.35650657795799</v>
      </c>
      <c r="Y45" s="10">
        <v>-827.6</v>
      </c>
      <c r="Z45" s="10">
        <v>-199.33141948944399</v>
      </c>
      <c r="AA45" s="10">
        <v>-218.35726939608301</v>
      </c>
      <c r="AB45" s="10">
        <v>-203.63939175234501</v>
      </c>
      <c r="AC45" s="10">
        <v>-291.16792842862498</v>
      </c>
      <c r="AD45" s="10">
        <v>-912.49600906649698</v>
      </c>
      <c r="AE45" s="10">
        <v>-237.796782010317</v>
      </c>
      <c r="AF45" s="10">
        <v>-256.84771110189001</v>
      </c>
      <c r="AG45" s="10">
        <v>-274.85701199565898</v>
      </c>
      <c r="AH45" s="10">
        <v>-269.51846222847797</v>
      </c>
      <c r="AI45" s="10">
        <v>-1039</v>
      </c>
      <c r="AJ45" s="10">
        <v>-267.077783688132</v>
      </c>
      <c r="AK45" s="10">
        <v>-299</v>
      </c>
      <c r="AL45" s="10">
        <v>-301.25143334320501</v>
      </c>
      <c r="AM45" s="10">
        <v>-311.61146098696599</v>
      </c>
      <c r="AN45" s="10">
        <v>-1178.98119347991</v>
      </c>
      <c r="AO45" s="10">
        <v>-337.95235890933901</v>
      </c>
      <c r="AP45" s="10">
        <v>-324.358963198504</v>
      </c>
      <c r="AQ45" s="10">
        <v>-369.9</v>
      </c>
      <c r="AR45" s="10">
        <v>-374.3</v>
      </c>
      <c r="AS45" s="10">
        <v>-1406.5</v>
      </c>
      <c r="AT45" s="10">
        <v>-361.01</v>
      </c>
      <c r="AU45" s="1"/>
    </row>
    <row r="46" spans="1:47" ht="13.4" customHeight="1" x14ac:dyDescent="0.3">
      <c r="A46" s="23" t="s">
        <v>337</v>
      </c>
      <c r="B46" s="99">
        <v>0</v>
      </c>
      <c r="C46" s="99">
        <v>0</v>
      </c>
      <c r="D46" s="99">
        <v>0</v>
      </c>
      <c r="E46" s="99">
        <v>0</v>
      </c>
      <c r="F46" s="99">
        <v>60.009915599900197</v>
      </c>
      <c r="G46" s="99">
        <v>80.557550068289999</v>
      </c>
      <c r="H46" s="99">
        <v>67.510063172719995</v>
      </c>
      <c r="I46" s="99">
        <v>83.688284042719999</v>
      </c>
      <c r="J46" s="99">
        <v>291.8</v>
      </c>
      <c r="K46" s="99">
        <v>85.002885956937206</v>
      </c>
      <c r="L46" s="99">
        <v>62.373551653677303</v>
      </c>
      <c r="M46" s="99">
        <v>61.508556829935301</v>
      </c>
      <c r="N46" s="99">
        <v>82.340316062012704</v>
      </c>
      <c r="O46" s="99">
        <v>291.2</v>
      </c>
      <c r="P46" s="99">
        <v>92.221542997268102</v>
      </c>
      <c r="Q46" s="99">
        <v>31.9831638618273</v>
      </c>
      <c r="R46" s="99">
        <v>42.173683164787903</v>
      </c>
      <c r="S46" s="99">
        <v>2.2447051728532301</v>
      </c>
      <c r="T46" s="99">
        <v>168.6</v>
      </c>
      <c r="U46" s="99">
        <v>61.532910360048298</v>
      </c>
      <c r="V46" s="99">
        <v>84.486172133433399</v>
      </c>
      <c r="W46" s="99">
        <v>71.632861015743799</v>
      </c>
      <c r="X46" s="99">
        <v>86.995070041357494</v>
      </c>
      <c r="Y46" s="99">
        <v>304.60000000000002</v>
      </c>
      <c r="Z46" s="99">
        <v>71.750292663300698</v>
      </c>
      <c r="AA46" s="99">
        <v>101.815952776271</v>
      </c>
      <c r="AB46" s="99">
        <v>91.428601206044902</v>
      </c>
      <c r="AC46" s="99">
        <v>89.286890733522299</v>
      </c>
      <c r="AD46" s="99">
        <v>354.5</v>
      </c>
      <c r="AE46" s="99">
        <v>88.421772410670499</v>
      </c>
      <c r="AF46" s="99">
        <v>82.894322967006303</v>
      </c>
      <c r="AG46" s="99">
        <v>90.944136848739504</v>
      </c>
      <c r="AH46" s="99">
        <v>116.326713825482</v>
      </c>
      <c r="AI46" s="99">
        <v>378.6</v>
      </c>
      <c r="AJ46" s="99">
        <v>99.325745877298104</v>
      </c>
      <c r="AK46" s="99">
        <v>104.5</v>
      </c>
      <c r="AL46" s="99">
        <v>124.20926297678</v>
      </c>
      <c r="AM46" s="99">
        <v>129.46049332008999</v>
      </c>
      <c r="AN46" s="99">
        <v>457.528915367813</v>
      </c>
      <c r="AO46" s="99">
        <v>86.902584347886503</v>
      </c>
      <c r="AP46" s="99">
        <v>131.23708394922301</v>
      </c>
      <c r="AQ46" s="99">
        <v>123</v>
      </c>
      <c r="AR46" s="99">
        <v>178</v>
      </c>
      <c r="AS46" s="99">
        <v>519.1</v>
      </c>
      <c r="AT46" s="99">
        <v>129.1</v>
      </c>
      <c r="AU46" s="1"/>
    </row>
    <row r="47" spans="1:47" ht="13.4" customHeight="1" x14ac:dyDescent="0.3">
      <c r="A47" s="9" t="s">
        <v>338</v>
      </c>
      <c r="B47" s="125">
        <v>0</v>
      </c>
      <c r="C47" s="125">
        <v>0</v>
      </c>
      <c r="D47" s="125">
        <v>0</v>
      </c>
      <c r="E47" s="125">
        <v>0</v>
      </c>
      <c r="F47" s="12">
        <v>0.25109388834290702</v>
      </c>
      <c r="G47" s="12">
        <v>0.31430212010221198</v>
      </c>
      <c r="H47" s="12">
        <v>0.29037253066024399</v>
      </c>
      <c r="I47" s="12">
        <v>0.33077524159296101</v>
      </c>
      <c r="J47" s="12">
        <v>0.29751223491027701</v>
      </c>
      <c r="K47" s="12">
        <v>0.34814775694697597</v>
      </c>
      <c r="L47" s="12">
        <v>0.244683229160787</v>
      </c>
      <c r="M47" s="12">
        <v>0.25803688786319301</v>
      </c>
      <c r="N47" s="12">
        <v>0.266291478761088</v>
      </c>
      <c r="O47" s="12">
        <v>0.278207700391707</v>
      </c>
      <c r="P47" s="12">
        <v>0.352351793002605</v>
      </c>
      <c r="Q47" s="12">
        <v>0.16662328621212999</v>
      </c>
      <c r="R47" s="12">
        <v>0.198124228093987</v>
      </c>
      <c r="S47" s="12">
        <v>8.8560193786435103E-3</v>
      </c>
      <c r="T47" s="12">
        <v>0.183260869565217</v>
      </c>
      <c r="U47" s="12">
        <v>0.245519363816254</v>
      </c>
      <c r="V47" s="12">
        <v>0.283469207678263</v>
      </c>
      <c r="W47" s="12">
        <v>0.25937085763270401</v>
      </c>
      <c r="X47" s="12">
        <v>0.28304741754785001</v>
      </c>
      <c r="Y47" s="12">
        <v>0.26903373962197502</v>
      </c>
      <c r="Z47" s="12">
        <v>0.26468142057060701</v>
      </c>
      <c r="AA47" s="12">
        <v>0.31800271142432401</v>
      </c>
      <c r="AB47" s="12">
        <v>0.30985604466743299</v>
      </c>
      <c r="AC47" s="12">
        <v>0.234684609673636</v>
      </c>
      <c r="AD47" s="12">
        <v>0.28000000000000003</v>
      </c>
      <c r="AE47" s="12">
        <v>0.27105071496504002</v>
      </c>
      <c r="AF47" s="12">
        <v>0.24399195464343401</v>
      </c>
      <c r="AG47" s="12">
        <v>0.248616323748684</v>
      </c>
      <c r="AH47" s="12">
        <v>0.301485468900132</v>
      </c>
      <c r="AI47" s="12">
        <v>0.26700000000000002</v>
      </c>
      <c r="AJ47" s="12">
        <v>0.27108293960787599</v>
      </c>
      <c r="AK47" s="12">
        <v>0.25900000000000001</v>
      </c>
      <c r="AL47" s="12">
        <v>0.29194062824398698</v>
      </c>
      <c r="AM47" s="12">
        <v>0.293513319212232</v>
      </c>
      <c r="AN47" s="12">
        <v>0.27957597872093898</v>
      </c>
      <c r="AO47" s="12">
        <v>0.20454648281042101</v>
      </c>
      <c r="AP47" s="12">
        <v>0.28805580024417898</v>
      </c>
      <c r="AQ47" s="12">
        <v>0.249</v>
      </c>
      <c r="AR47" s="12">
        <v>0.32200000000000001</v>
      </c>
      <c r="AS47" s="12">
        <v>0.27</v>
      </c>
      <c r="AT47" s="12">
        <v>0.26341025484074998</v>
      </c>
      <c r="AU47" s="1"/>
    </row>
    <row r="48" spans="1:47" ht="13.4" customHeight="1" x14ac:dyDescent="0.3">
      <c r="A48" s="4" t="s">
        <v>339</v>
      </c>
      <c r="B48" s="11">
        <v>0</v>
      </c>
      <c r="C48" s="11">
        <v>0</v>
      </c>
      <c r="D48" s="11">
        <v>0</v>
      </c>
      <c r="E48" s="11">
        <v>0</v>
      </c>
      <c r="F48" s="11">
        <v>-36.592567707822099</v>
      </c>
      <c r="G48" s="11">
        <v>-37.586816945860903</v>
      </c>
      <c r="H48" s="11">
        <v>-42.553157171819002</v>
      </c>
      <c r="I48" s="11">
        <v>-51.9707910824972</v>
      </c>
      <c r="J48" s="11">
        <v>-168.7</v>
      </c>
      <c r="K48" s="11">
        <v>-44.120498349560201</v>
      </c>
      <c r="L48" s="11">
        <v>-26.874059332172799</v>
      </c>
      <c r="M48" s="11">
        <v>-38.698260628982098</v>
      </c>
      <c r="N48" s="11">
        <v>-42.973649955165598</v>
      </c>
      <c r="O48" s="11">
        <v>-152.66646826588101</v>
      </c>
      <c r="P48" s="11">
        <v>-83.253662292005401</v>
      </c>
      <c r="Q48" s="11">
        <v>-81.368878478973699</v>
      </c>
      <c r="R48" s="11">
        <v>-47.479094699869599</v>
      </c>
      <c r="S48" s="11">
        <v>-28.5548205700849</v>
      </c>
      <c r="T48" s="11">
        <v>-240.7</v>
      </c>
      <c r="U48" s="11">
        <v>-39.037610670359001</v>
      </c>
      <c r="V48" s="11">
        <v>-26.663073339905502</v>
      </c>
      <c r="W48" s="11">
        <v>-41.916860284147802</v>
      </c>
      <c r="X48" s="11">
        <v>-35.580812473872598</v>
      </c>
      <c r="Y48" s="11">
        <v>-143.19999999999999</v>
      </c>
      <c r="Z48" s="11">
        <v>-36.180713142893303</v>
      </c>
      <c r="AA48" s="11">
        <v>-63.294488201503</v>
      </c>
      <c r="AB48" s="11">
        <v>-36.563610092607803</v>
      </c>
      <c r="AC48" s="11">
        <v>-67.424111662178504</v>
      </c>
      <c r="AD48" s="11">
        <v>-203.462923099183</v>
      </c>
      <c r="AE48" s="11">
        <v>-45.109994132382198</v>
      </c>
      <c r="AF48" s="11">
        <v>-29.476962983145398</v>
      </c>
      <c r="AG48" s="11">
        <v>-36.798397511992803</v>
      </c>
      <c r="AH48" s="11">
        <v>-52.013647832709502</v>
      </c>
      <c r="AI48" s="11">
        <v>-163.4</v>
      </c>
      <c r="AJ48" s="11">
        <v>-54.289094687447999</v>
      </c>
      <c r="AK48" s="11">
        <v>-35.86</v>
      </c>
      <c r="AL48" s="11">
        <v>-44.533529120960303</v>
      </c>
      <c r="AM48" s="11">
        <v>-52.809177875236401</v>
      </c>
      <c r="AN48" s="11">
        <v>-187.49096262189801</v>
      </c>
      <c r="AO48" s="11">
        <v>-44.975235568445498</v>
      </c>
      <c r="AP48" s="11">
        <v>-60.686635531160299</v>
      </c>
      <c r="AQ48" s="11">
        <v>-55.6</v>
      </c>
      <c r="AR48" s="11">
        <v>-59.5</v>
      </c>
      <c r="AS48" s="11">
        <v>-220.9</v>
      </c>
      <c r="AT48" s="11">
        <f>AT49-AT44-AT45</f>
        <v>-59.240000000000009</v>
      </c>
      <c r="AU48" s="1"/>
    </row>
    <row r="49" spans="1:47" ht="13.4" customHeight="1" x14ac:dyDescent="0.3">
      <c r="A49" s="34" t="s">
        <v>340</v>
      </c>
      <c r="B49" s="90">
        <v>0</v>
      </c>
      <c r="C49" s="90">
        <v>0</v>
      </c>
      <c r="D49" s="90">
        <v>0</v>
      </c>
      <c r="E49" s="90">
        <v>0</v>
      </c>
      <c r="F49" s="90">
        <v>23.417347892077998</v>
      </c>
      <c r="G49" s="90">
        <v>42.970733122429202</v>
      </c>
      <c r="H49" s="90">
        <v>24.956906000901</v>
      </c>
      <c r="I49" s="90">
        <v>31.717492960222799</v>
      </c>
      <c r="J49" s="90">
        <v>123.06247997563101</v>
      </c>
      <c r="K49" s="90">
        <v>40.882387607376899</v>
      </c>
      <c r="L49" s="90">
        <v>35.499492321504498</v>
      </c>
      <c r="M49" s="90">
        <v>22.8102962009532</v>
      </c>
      <c r="N49" s="90">
        <v>39.366666106847198</v>
      </c>
      <c r="O49" s="90">
        <v>138.55884223668201</v>
      </c>
      <c r="P49" s="90">
        <v>8.9678807052627398</v>
      </c>
      <c r="Q49" s="90">
        <v>-49.385714617146398</v>
      </c>
      <c r="R49" s="90">
        <v>-5.3054115350817197</v>
      </c>
      <c r="S49" s="90">
        <v>-26.310115397231701</v>
      </c>
      <c r="T49" s="90">
        <v>-72.033360844197105</v>
      </c>
      <c r="U49" s="90">
        <v>22.4952996896893</v>
      </c>
      <c r="V49" s="90">
        <v>57.823098793527798</v>
      </c>
      <c r="W49" s="90">
        <v>29.716000731596001</v>
      </c>
      <c r="X49" s="90">
        <v>51.414257567484903</v>
      </c>
      <c r="Y49" s="90">
        <v>161.4</v>
      </c>
      <c r="Z49" s="90">
        <v>35.569579520407402</v>
      </c>
      <c r="AA49" s="90">
        <v>38.521464574767897</v>
      </c>
      <c r="AB49" s="90">
        <v>54.864991113437</v>
      </c>
      <c r="AC49" s="90">
        <v>21.862779071343901</v>
      </c>
      <c r="AD49" s="90">
        <v>150.818814279956</v>
      </c>
      <c r="AE49" s="90">
        <v>43.311778278288401</v>
      </c>
      <c r="AF49" s="90">
        <v>53.417359983860898</v>
      </c>
      <c r="AG49" s="90">
        <v>54.145739336746701</v>
      </c>
      <c r="AH49" s="90">
        <v>64.313065992772593</v>
      </c>
      <c r="AI49" s="90">
        <v>215.2</v>
      </c>
      <c r="AJ49" s="90">
        <v>45.036651189850097</v>
      </c>
      <c r="AK49" s="90">
        <v>68.7</v>
      </c>
      <c r="AL49" s="90">
        <v>79.675733855820198</v>
      </c>
      <c r="AM49" s="90">
        <v>76.651315444853495</v>
      </c>
      <c r="AN49" s="90">
        <v>270.03795274591499</v>
      </c>
      <c r="AO49" s="90">
        <v>41.927348779440997</v>
      </c>
      <c r="AP49" s="90">
        <v>70.550448418063098</v>
      </c>
      <c r="AQ49" s="90">
        <v>67.400000000000006</v>
      </c>
      <c r="AR49" s="90">
        <v>118.4</v>
      </c>
      <c r="AS49" s="90">
        <v>298.3</v>
      </c>
      <c r="AT49" s="90">
        <v>69.86</v>
      </c>
      <c r="AU49" s="1"/>
    </row>
    <row r="50" spans="1:47" ht="13.4" customHeight="1" x14ac:dyDescent="0.3">
      <c r="A50" s="4" t="s">
        <v>341</v>
      </c>
      <c r="B50" s="126">
        <v>0</v>
      </c>
      <c r="C50" s="126">
        <v>0</v>
      </c>
      <c r="D50" s="126">
        <v>0</v>
      </c>
      <c r="E50" s="126">
        <v>0</v>
      </c>
      <c r="F50" s="16">
        <v>9.7983022940799205E-2</v>
      </c>
      <c r="G50" s="16">
        <v>0.167653963052212</v>
      </c>
      <c r="H50" s="16">
        <v>0.107343996026059</v>
      </c>
      <c r="I50" s="16">
        <v>0.12536236722556399</v>
      </c>
      <c r="J50" s="16">
        <v>0.125471381843792</v>
      </c>
      <c r="K50" s="16">
        <v>0.16744268602075099</v>
      </c>
      <c r="L50" s="16">
        <v>0.13925983344708601</v>
      </c>
      <c r="M50" s="16">
        <v>9.5692341785964294E-2</v>
      </c>
      <c r="N50" s="16">
        <v>0.127313183053503</v>
      </c>
      <c r="O50" s="16">
        <v>0.132382481289613</v>
      </c>
      <c r="P50" s="16">
        <v>3.4263673575992901E-2</v>
      </c>
      <c r="Q50" s="16">
        <v>-0.25728567995940699</v>
      </c>
      <c r="R50" s="16">
        <v>-2.49238502836438E-2</v>
      </c>
      <c r="S50" s="16">
        <v>-0.103801111446659</v>
      </c>
      <c r="T50" s="11">
        <v>-7.8296123917146299E-2</v>
      </c>
      <c r="U50" s="16">
        <v>8.9757361326670504E-2</v>
      </c>
      <c r="V50" s="16">
        <v>0.19400888437241601</v>
      </c>
      <c r="W50" s="16">
        <v>0.107596771731261</v>
      </c>
      <c r="X50" s="16">
        <v>0.16728158069989801</v>
      </c>
      <c r="Y50" s="16">
        <v>0.142597560730929</v>
      </c>
      <c r="Z50" s="16">
        <v>0.13116511153367399</v>
      </c>
      <c r="AA50" s="16">
        <v>0.12031444826460599</v>
      </c>
      <c r="AB50" s="16">
        <v>0.18594016437822899</v>
      </c>
      <c r="AC50" s="16">
        <v>5.7464849885436903E-2</v>
      </c>
      <c r="AD50" s="16">
        <v>0.119074643965798</v>
      </c>
      <c r="AE50" s="16">
        <v>0.13276920546461099</v>
      </c>
      <c r="AF50" s="16">
        <v>0.15722917574876299</v>
      </c>
      <c r="AG50" s="16">
        <v>0.14801959892088501</v>
      </c>
      <c r="AH50" s="16">
        <v>0.16668101607619601</v>
      </c>
      <c r="AI50" s="16">
        <v>0.15179662398608401</v>
      </c>
      <c r="AJ50" s="16">
        <v>0.122915440370527</v>
      </c>
      <c r="AK50" s="16">
        <v>0.17</v>
      </c>
      <c r="AL50" s="16">
        <v>0.187269316637175</v>
      </c>
      <c r="AM50" s="16">
        <v>0.17378415176108</v>
      </c>
      <c r="AN50" s="16">
        <v>0.16500842328193699</v>
      </c>
      <c r="AO50" s="16">
        <v>9.8686267971834302E-2</v>
      </c>
      <c r="AP50" s="16">
        <v>0.15481774943617099</v>
      </c>
      <c r="AQ50" s="16">
        <v>0.13700000000000001</v>
      </c>
      <c r="AR50" s="16">
        <v>0.214</v>
      </c>
      <c r="AS50" s="16">
        <v>0.155</v>
      </c>
      <c r="AT50" s="16">
        <f>AT49/AT44</f>
        <v>0.14253942992389462</v>
      </c>
      <c r="AU50" s="1"/>
    </row>
    <row r="51" spans="1:47" ht="13.4" customHeight="1" x14ac:dyDescent="0.3">
      <c r="A51" s="9" t="s">
        <v>342</v>
      </c>
      <c r="B51" s="10">
        <v>0</v>
      </c>
      <c r="C51" s="10">
        <v>0</v>
      </c>
      <c r="D51" s="10">
        <v>0</v>
      </c>
      <c r="E51" s="10">
        <v>0</v>
      </c>
      <c r="F51" s="10">
        <v>0</v>
      </c>
      <c r="G51" s="10">
        <v>0</v>
      </c>
      <c r="H51" s="10">
        <v>0</v>
      </c>
      <c r="I51" s="10">
        <v>0</v>
      </c>
      <c r="J51" s="10">
        <v>0</v>
      </c>
      <c r="K51" s="10">
        <v>-0.58821641361999999</v>
      </c>
      <c r="L51" s="10">
        <v>-4.1762072608</v>
      </c>
      <c r="M51" s="10">
        <v>-7.4534347637399998</v>
      </c>
      <c r="N51" s="10">
        <v>-11.59101433118</v>
      </c>
      <c r="O51" s="10">
        <v>-23.808872769339999</v>
      </c>
      <c r="P51" s="10">
        <v>33.4</v>
      </c>
      <c r="Q51" s="10">
        <v>16.100000000000001</v>
      </c>
      <c r="R51" s="10">
        <v>13</v>
      </c>
      <c r="S51" s="10">
        <v>-9.9</v>
      </c>
      <c r="T51" s="90">
        <v>52.6</v>
      </c>
      <c r="U51" s="10">
        <v>0</v>
      </c>
      <c r="V51" s="10">
        <v>0</v>
      </c>
      <c r="W51" s="10">
        <v>0</v>
      </c>
      <c r="X51" s="10">
        <v>0</v>
      </c>
      <c r="Y51" s="10">
        <v>0</v>
      </c>
      <c r="Z51" s="10">
        <v>0</v>
      </c>
      <c r="AA51" s="10">
        <v>1.4846002426071101</v>
      </c>
      <c r="AB51" s="10">
        <v>0</v>
      </c>
      <c r="AC51" s="10">
        <v>0</v>
      </c>
      <c r="AD51" s="10">
        <v>1.4846002426071101</v>
      </c>
      <c r="AE51" s="10">
        <v>0</v>
      </c>
      <c r="AF51" s="10">
        <v>0</v>
      </c>
      <c r="AG51" s="10">
        <v>0</v>
      </c>
      <c r="AH51" s="10">
        <v>0</v>
      </c>
      <c r="AI51" s="10">
        <v>0</v>
      </c>
      <c r="AJ51" s="10">
        <v>0</v>
      </c>
      <c r="AK51" s="10">
        <v>0</v>
      </c>
      <c r="AL51" s="10">
        <v>0</v>
      </c>
      <c r="AM51" s="10">
        <v>0</v>
      </c>
      <c r="AN51" s="10">
        <v>0</v>
      </c>
      <c r="AO51" s="10">
        <v>0</v>
      </c>
      <c r="AP51" s="10">
        <v>0</v>
      </c>
      <c r="AQ51" s="10">
        <v>0</v>
      </c>
      <c r="AR51" s="10">
        <v>0</v>
      </c>
      <c r="AS51" s="10">
        <v>0</v>
      </c>
      <c r="AT51" s="10">
        <v>0</v>
      </c>
      <c r="AU51" s="1"/>
    </row>
    <row r="52" spans="1:47" ht="13.4" customHeight="1" x14ac:dyDescent="0.3">
      <c r="A52" s="23" t="s">
        <v>343</v>
      </c>
      <c r="B52" s="99">
        <v>0</v>
      </c>
      <c r="C52" s="99">
        <v>0</v>
      </c>
      <c r="D52" s="99">
        <v>0</v>
      </c>
      <c r="E52" s="99">
        <v>0</v>
      </c>
      <c r="F52" s="99">
        <v>23.417347892077998</v>
      </c>
      <c r="G52" s="99">
        <v>42.970733122429202</v>
      </c>
      <c r="H52" s="99">
        <v>24.956906000901</v>
      </c>
      <c r="I52" s="99">
        <v>31.717492960222799</v>
      </c>
      <c r="J52" s="99">
        <v>123.06247997563101</v>
      </c>
      <c r="K52" s="99">
        <v>40.294171193756902</v>
      </c>
      <c r="L52" s="99">
        <v>31.323285060704499</v>
      </c>
      <c r="M52" s="99">
        <v>15.356861437213199</v>
      </c>
      <c r="N52" s="99">
        <v>27.7756517756672</v>
      </c>
      <c r="O52" s="99">
        <v>114.749969467342</v>
      </c>
      <c r="P52" s="99">
        <v>42.367880705262699</v>
      </c>
      <c r="Q52" s="99">
        <v>-33.285714617146397</v>
      </c>
      <c r="R52" s="99">
        <v>7.6945884649182803</v>
      </c>
      <c r="S52" s="99">
        <v>-36.210115397231696</v>
      </c>
      <c r="T52" s="99">
        <v>-19.4333608441971</v>
      </c>
      <c r="U52" s="99">
        <v>22.4952996896893</v>
      </c>
      <c r="V52" s="99">
        <v>57.823098793527798</v>
      </c>
      <c r="W52" s="99">
        <v>29.716000731596001</v>
      </c>
      <c r="X52" s="99">
        <v>51.414257567484903</v>
      </c>
      <c r="Y52" s="99">
        <v>161.4</v>
      </c>
      <c r="Z52" s="99">
        <v>35.569579520407402</v>
      </c>
      <c r="AA52" s="99">
        <v>40.006064817374998</v>
      </c>
      <c r="AB52" s="99">
        <v>54.864991113437</v>
      </c>
      <c r="AC52" s="99">
        <v>21.862779071343901</v>
      </c>
      <c r="AD52" s="99">
        <v>152.303414522563</v>
      </c>
      <c r="AE52" s="99">
        <v>43.311778278288401</v>
      </c>
      <c r="AF52" s="99">
        <v>53.417359983860898</v>
      </c>
      <c r="AG52" s="99">
        <v>54.145739336746701</v>
      </c>
      <c r="AH52" s="99">
        <v>64.313065992772593</v>
      </c>
      <c r="AI52" s="99">
        <v>215.18794359166901</v>
      </c>
      <c r="AJ52" s="99">
        <v>45.036651189850097</v>
      </c>
      <c r="AK52" s="99">
        <v>68.7</v>
      </c>
      <c r="AL52" s="99">
        <v>79.675733855820198</v>
      </c>
      <c r="AM52" s="99">
        <v>76.651315444853495</v>
      </c>
      <c r="AN52" s="99">
        <v>270.03795274591499</v>
      </c>
      <c r="AO52" s="99">
        <v>41.927348779440997</v>
      </c>
      <c r="AP52" s="99">
        <v>70.550448418063098</v>
      </c>
      <c r="AQ52" s="99">
        <v>67.400000000000006</v>
      </c>
      <c r="AR52" s="99">
        <v>118.4</v>
      </c>
      <c r="AS52" s="99">
        <v>298.3</v>
      </c>
      <c r="AT52" s="99">
        <f>AT49-AT51</f>
        <v>69.86</v>
      </c>
      <c r="AU52" s="1"/>
    </row>
    <row r="53" spans="1:47" ht="13.4" customHeight="1" x14ac:dyDescent="0.3">
      <c r="A53" s="9" t="s">
        <v>344</v>
      </c>
      <c r="B53" s="125">
        <v>0</v>
      </c>
      <c r="C53" s="125">
        <v>0</v>
      </c>
      <c r="D53" s="125">
        <v>0</v>
      </c>
      <c r="E53" s="125">
        <v>0</v>
      </c>
      <c r="F53" s="12">
        <v>9.7983022940799205E-2</v>
      </c>
      <c r="G53" s="12">
        <v>0.167653963052212</v>
      </c>
      <c r="H53" s="12">
        <v>0.107343996026059</v>
      </c>
      <c r="I53" s="12">
        <v>0.12536236722556399</v>
      </c>
      <c r="J53" s="12">
        <v>0.125471381843792</v>
      </c>
      <c r="K53" s="12">
        <v>0.16503351811197001</v>
      </c>
      <c r="L53" s="12">
        <v>0.122877122327941</v>
      </c>
      <c r="M53" s="12">
        <v>6.4424153919934293E-2</v>
      </c>
      <c r="N53" s="12">
        <v>8.9827434950881302E-2</v>
      </c>
      <c r="O53" s="12">
        <v>0.109634906302446</v>
      </c>
      <c r="P53" s="12">
        <v>0.16187539534728901</v>
      </c>
      <c r="Q53" s="12">
        <v>-0.17340920921358799</v>
      </c>
      <c r="R53" s="12">
        <v>3.6147765281873002E-2</v>
      </c>
      <c r="S53" s="12">
        <v>-0.14285951114604101</v>
      </c>
      <c r="T53" s="127">
        <v>-2.11232183089099E-2</v>
      </c>
      <c r="U53" s="12">
        <v>8.9757361326670504E-2</v>
      </c>
      <c r="V53" s="12">
        <v>0.19400888437241601</v>
      </c>
      <c r="W53" s="12">
        <v>0.107596771731261</v>
      </c>
      <c r="X53" s="12">
        <v>0.16728158069989801</v>
      </c>
      <c r="Y53" s="12">
        <v>0.142597560730929</v>
      </c>
      <c r="Z53" s="12">
        <v>0.13116511153367399</v>
      </c>
      <c r="AA53" s="12">
        <v>0.124951313997893</v>
      </c>
      <c r="AB53" s="12">
        <v>0.18594016437822899</v>
      </c>
      <c r="AC53" s="12">
        <v>5.7464849885436903E-2</v>
      </c>
      <c r="AD53" s="12">
        <v>0.120246594015262</v>
      </c>
      <c r="AE53" s="12">
        <v>0.13276920546461099</v>
      </c>
      <c r="AF53" s="12">
        <v>0.15722917574876299</v>
      </c>
      <c r="AG53" s="12">
        <v>0.14801959892088501</v>
      </c>
      <c r="AH53" s="12">
        <v>0.16668101607619601</v>
      </c>
      <c r="AI53" s="12">
        <v>0.15179662398608401</v>
      </c>
      <c r="AJ53" s="12">
        <v>0.122915440370527</v>
      </c>
      <c r="AK53" s="12">
        <v>0.17</v>
      </c>
      <c r="AL53" s="12">
        <v>0.187269316637175</v>
      </c>
      <c r="AM53" s="12">
        <v>0.17378415176108</v>
      </c>
      <c r="AN53" s="12">
        <v>0.16500842328193699</v>
      </c>
      <c r="AO53" s="12">
        <v>9.8686267971834302E-2</v>
      </c>
      <c r="AP53" s="12">
        <v>0.15481774943617099</v>
      </c>
      <c r="AQ53" s="12">
        <v>0.13700000000000001</v>
      </c>
      <c r="AR53" s="12">
        <v>0.214</v>
      </c>
      <c r="AS53" s="12">
        <v>0.155</v>
      </c>
      <c r="AT53" s="12">
        <f>AT52/AT44</f>
        <v>0.14253942992389462</v>
      </c>
      <c r="AU53" s="1"/>
    </row>
    <row r="54" spans="1:47" ht="13.4" customHeight="1" x14ac:dyDescent="0.3">
      <c r="AQ54" s="14"/>
      <c r="AR54" s="14"/>
      <c r="AS54" s="14"/>
    </row>
    <row r="55" spans="1:47" ht="13.4" customHeight="1" x14ac:dyDescent="0.3">
      <c r="A55" s="34" t="s">
        <v>348</v>
      </c>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row>
    <row r="56" spans="1:47" ht="13.4" customHeight="1" x14ac:dyDescent="0.3">
      <c r="A56" s="4" t="s">
        <v>53</v>
      </c>
      <c r="B56" s="11">
        <v>77.599999999999994</v>
      </c>
      <c r="C56" s="11">
        <v>49.7</v>
      </c>
      <c r="D56" s="11">
        <v>27.3</v>
      </c>
      <c r="E56" s="11">
        <v>31.8</v>
      </c>
      <c r="F56" s="11">
        <v>3.0512427999999998</v>
      </c>
      <c r="G56" s="11">
        <v>1.5918106299999999</v>
      </c>
      <c r="H56" s="11">
        <v>2.4219581799999998</v>
      </c>
      <c r="I56" s="11">
        <v>8.5255995599999999</v>
      </c>
      <c r="J56" s="11">
        <v>15.6</v>
      </c>
      <c r="K56" s="11">
        <v>1.3195588899999999</v>
      </c>
      <c r="L56" s="11">
        <v>0.55693079000000001</v>
      </c>
      <c r="M56" s="11">
        <v>2.4010726</v>
      </c>
      <c r="N56" s="11">
        <v>4.9057414699999997</v>
      </c>
      <c r="O56" s="11">
        <v>9.1999999999999993</v>
      </c>
      <c r="P56" s="11">
        <v>1.33244988</v>
      </c>
      <c r="Q56" s="11">
        <v>1.0034633900000001</v>
      </c>
      <c r="R56" s="11">
        <v>1.61276117</v>
      </c>
      <c r="S56" s="11">
        <v>7.38124658</v>
      </c>
      <c r="T56" s="11">
        <v>11.3</v>
      </c>
      <c r="U56" s="11">
        <v>3.7832738899999998</v>
      </c>
      <c r="V56" s="11">
        <v>2.9150474700000002</v>
      </c>
      <c r="W56" s="11">
        <v>7.11277939</v>
      </c>
      <c r="X56" s="11">
        <v>10.30069106</v>
      </c>
      <c r="Y56" s="11">
        <v>24.1</v>
      </c>
      <c r="Z56" s="11">
        <v>8.16</v>
      </c>
      <c r="AA56" s="11">
        <v>17.7</v>
      </c>
      <c r="AB56" s="11">
        <v>13.8</v>
      </c>
      <c r="AC56" s="11">
        <v>33.060356609999999</v>
      </c>
      <c r="AD56" s="11">
        <v>72.8</v>
      </c>
      <c r="AE56" s="11">
        <v>6.9397846799999998</v>
      </c>
      <c r="AF56" s="11">
        <v>20.243782670000002</v>
      </c>
      <c r="AG56" s="11">
        <v>20.689042560000001</v>
      </c>
      <c r="AH56" s="11">
        <v>32.62471618</v>
      </c>
      <c r="AI56" s="11">
        <v>80.5</v>
      </c>
      <c r="AJ56" s="11">
        <v>9.0313735299999998</v>
      </c>
      <c r="AK56" s="11">
        <v>14.4</v>
      </c>
      <c r="AL56" s="11">
        <v>12.52199233</v>
      </c>
      <c r="AM56" s="11">
        <v>30.04144788</v>
      </c>
      <c r="AN56" s="11">
        <v>65.992615020000002</v>
      </c>
      <c r="AO56" s="11">
        <v>15.061779530000001</v>
      </c>
      <c r="AP56" s="11">
        <v>16.3</v>
      </c>
      <c r="AQ56" s="11">
        <v>31.2</v>
      </c>
      <c r="AR56" s="11">
        <v>30.4</v>
      </c>
      <c r="AS56" s="11">
        <v>93</v>
      </c>
      <c r="AT56" s="11">
        <v>18.29</v>
      </c>
      <c r="AU56" s="1"/>
    </row>
    <row r="57" spans="1:47" ht="13.4" customHeight="1" x14ac:dyDescent="0.3">
      <c r="A57" s="9" t="s">
        <v>145</v>
      </c>
      <c r="B57" s="10">
        <v>-37.6</v>
      </c>
      <c r="C57" s="10">
        <v>-25.4</v>
      </c>
      <c r="D57" s="10">
        <v>-17.7</v>
      </c>
      <c r="E57" s="10">
        <v>-26.4</v>
      </c>
      <c r="F57" s="10">
        <v>-3.6428927899999999</v>
      </c>
      <c r="G57" s="10">
        <v>-2.77764057</v>
      </c>
      <c r="H57" s="10">
        <v>-2.7035336499999998</v>
      </c>
      <c r="I57" s="10">
        <v>-11.98372475</v>
      </c>
      <c r="J57" s="10">
        <v>-21.1</v>
      </c>
      <c r="K57" s="10">
        <v>-2.0203337499999998</v>
      </c>
      <c r="L57" s="10">
        <v>-2.5858191000000001</v>
      </c>
      <c r="M57" s="10">
        <v>-4.4612680200000003</v>
      </c>
      <c r="N57" s="10">
        <v>-8.7469658500000005</v>
      </c>
      <c r="O57" s="10">
        <v>-17.8</v>
      </c>
      <c r="P57" s="10">
        <v>2.3878748700000001</v>
      </c>
      <c r="Q57" s="10">
        <v>-5.8397425099999998</v>
      </c>
      <c r="R57" s="10">
        <v>-7.1345209199999999</v>
      </c>
      <c r="S57" s="10">
        <v>-9.6346209100000006</v>
      </c>
      <c r="T57" s="10">
        <v>-20.221009469999998</v>
      </c>
      <c r="U57" s="10">
        <v>-7.8079511500000001</v>
      </c>
      <c r="V57" s="10">
        <v>-6.2088202099999998</v>
      </c>
      <c r="W57" s="10">
        <v>-8.4759448400000004</v>
      </c>
      <c r="X57" s="10">
        <v>-11.7952355</v>
      </c>
      <c r="Y57" s="10">
        <v>-34.299999999999997</v>
      </c>
      <c r="Z57" s="10">
        <v>-2.74</v>
      </c>
      <c r="AA57" s="10">
        <v>-16.79410077</v>
      </c>
      <c r="AB57" s="10">
        <v>-10.59886421</v>
      </c>
      <c r="AC57" s="10">
        <v>-23.11714624</v>
      </c>
      <c r="AD57" s="10">
        <v>-53.3</v>
      </c>
      <c r="AE57" s="10">
        <v>-5.5653906700000002</v>
      </c>
      <c r="AF57" s="10">
        <v>-14.3844502</v>
      </c>
      <c r="AG57" s="10">
        <v>-14.9099834</v>
      </c>
      <c r="AH57" s="10">
        <v>-22.287064470000001</v>
      </c>
      <c r="AI57" s="10">
        <v>-57.1</v>
      </c>
      <c r="AJ57" s="10">
        <v>-7.8015183300000004</v>
      </c>
      <c r="AK57" s="10">
        <v>-13</v>
      </c>
      <c r="AL57" s="10">
        <v>-10.699019460000001</v>
      </c>
      <c r="AM57" s="10">
        <v>-23.563840320000001</v>
      </c>
      <c r="AN57" s="10">
        <v>-55.08774253</v>
      </c>
      <c r="AO57" s="10">
        <v>-10.21871086</v>
      </c>
      <c r="AP57" s="10">
        <v>-10.8969349272238</v>
      </c>
      <c r="AQ57" s="10">
        <v>-19.399999999999999</v>
      </c>
      <c r="AR57" s="10">
        <v>-25.8</v>
      </c>
      <c r="AS57" s="10">
        <v>-66.3</v>
      </c>
      <c r="AT57" s="10">
        <v>-13.67</v>
      </c>
      <c r="AU57" s="1"/>
    </row>
    <row r="58" spans="1:47" ht="13.4" customHeight="1" x14ac:dyDescent="0.3">
      <c r="A58" s="23" t="s">
        <v>337</v>
      </c>
      <c r="B58" s="99">
        <v>40</v>
      </c>
      <c r="C58" s="99">
        <v>24.3</v>
      </c>
      <c r="D58" s="99">
        <v>9.6</v>
      </c>
      <c r="E58" s="99">
        <v>5.4</v>
      </c>
      <c r="F58" s="99">
        <v>-0.59164998999999996</v>
      </c>
      <c r="G58" s="99">
        <v>-1.1858299400000001</v>
      </c>
      <c r="H58" s="99">
        <v>-0.281575469999999</v>
      </c>
      <c r="I58" s="99">
        <v>-3.4581251900000001</v>
      </c>
      <c r="J58" s="99">
        <v>-5.5</v>
      </c>
      <c r="K58" s="99">
        <v>-0.70077486</v>
      </c>
      <c r="L58" s="99">
        <v>-2.0288883100000001</v>
      </c>
      <c r="M58" s="99">
        <v>-2.0601954199999999</v>
      </c>
      <c r="N58" s="99">
        <v>-3.8412243799999999</v>
      </c>
      <c r="O58" s="99">
        <v>-8.6</v>
      </c>
      <c r="P58" s="99">
        <v>3.7203247500000001</v>
      </c>
      <c r="Q58" s="99">
        <v>-4.8362791200000004</v>
      </c>
      <c r="R58" s="99">
        <v>-5.5217597500000002</v>
      </c>
      <c r="S58" s="99">
        <v>-2.2533743300000002</v>
      </c>
      <c r="T58" s="99">
        <v>-8.8910884499999998</v>
      </c>
      <c r="U58" s="99">
        <v>-4.0246772599999998</v>
      </c>
      <c r="V58" s="99">
        <v>-3.2937727400000001</v>
      </c>
      <c r="W58" s="99">
        <v>-1.3631654499999999</v>
      </c>
      <c r="X58" s="99">
        <v>-1.4945444400000001</v>
      </c>
      <c r="Y58" s="99">
        <v>-10.199999999999999</v>
      </c>
      <c r="Z58" s="99">
        <v>5.42</v>
      </c>
      <c r="AA58" s="99">
        <v>1.0045697899999999</v>
      </c>
      <c r="AB58" s="99">
        <v>3.2011357899999999</v>
      </c>
      <c r="AC58" s="99">
        <v>10.043210370000001</v>
      </c>
      <c r="AD58" s="99">
        <v>19.600000000000001</v>
      </c>
      <c r="AE58" s="99">
        <v>1.3743940100000001</v>
      </c>
      <c r="AF58" s="99">
        <v>5.8593324700000098</v>
      </c>
      <c r="AG58" s="99">
        <v>5.7790591600000001</v>
      </c>
      <c r="AH58" s="99">
        <v>10.337651709999999</v>
      </c>
      <c r="AI58" s="99">
        <v>23.4</v>
      </c>
      <c r="AJ58" s="99">
        <v>1.2298552</v>
      </c>
      <c r="AK58" s="99">
        <v>1.4</v>
      </c>
      <c r="AL58" s="99">
        <v>1.8229728700000001</v>
      </c>
      <c r="AM58" s="99">
        <v>6.47760756</v>
      </c>
      <c r="AN58" s="99">
        <v>10.904872490000001</v>
      </c>
      <c r="AO58" s="99">
        <v>4.8430686700000001</v>
      </c>
      <c r="AP58" s="99">
        <v>5.4308816727762403</v>
      </c>
      <c r="AQ58" s="99">
        <v>11.9</v>
      </c>
      <c r="AR58" s="99">
        <v>4.5999999999999996</v>
      </c>
      <c r="AS58" s="99">
        <v>26.8</v>
      </c>
      <c r="AT58" s="99">
        <v>4.6100000000000003</v>
      </c>
      <c r="AU58" s="1"/>
    </row>
    <row r="59" spans="1:47" ht="13.4" customHeight="1" x14ac:dyDescent="0.3">
      <c r="A59" s="9" t="s">
        <v>338</v>
      </c>
      <c r="B59" s="12">
        <v>0.51546391752577303</v>
      </c>
      <c r="C59" s="12">
        <v>0.48893360160965799</v>
      </c>
      <c r="D59" s="12">
        <v>0.35164835164835201</v>
      </c>
      <c r="E59" s="12">
        <v>0.169811320754717</v>
      </c>
      <c r="F59" s="12">
        <v>-0.19390459192562501</v>
      </c>
      <c r="G59" s="12">
        <v>-0.74495666610795297</v>
      </c>
      <c r="H59" s="12">
        <v>-0.116259426907198</v>
      </c>
      <c r="I59" s="12">
        <v>-0.40561665671288</v>
      </c>
      <c r="J59" s="12">
        <v>-0.35256410256410298</v>
      </c>
      <c r="K59" s="12">
        <v>-0.531067514538893</v>
      </c>
      <c r="L59" s="12">
        <v>-3.64298104258161</v>
      </c>
      <c r="M59" s="12">
        <v>-0.85803128984937804</v>
      </c>
      <c r="N59" s="12">
        <v>-0.78300587250473297</v>
      </c>
      <c r="O59" s="12">
        <v>-0.934782608695652</v>
      </c>
      <c r="P59" s="12">
        <v>2.7920935757823799</v>
      </c>
      <c r="Q59" s="12">
        <v>-4.8195870105435601</v>
      </c>
      <c r="R59" s="12">
        <v>-3.4237925941632099</v>
      </c>
      <c r="S59" s="12">
        <v>-0.305283708595466</v>
      </c>
      <c r="T59" s="12">
        <v>-0.78682198672566395</v>
      </c>
      <c r="U59" s="12">
        <v>-1.06380806069528</v>
      </c>
      <c r="V59" s="12">
        <v>-1.12992078993485</v>
      </c>
      <c r="W59" s="12">
        <v>-0.19165017994463601</v>
      </c>
      <c r="X59" s="12">
        <v>-0.14509166727693301</v>
      </c>
      <c r="Y59" s="12">
        <v>-0.42323651452282102</v>
      </c>
      <c r="Z59" s="12">
        <v>0.66421568627451</v>
      </c>
      <c r="AA59" s="12">
        <v>5.1109476665686701E-2</v>
      </c>
      <c r="AB59" s="12">
        <v>0.231966361594203</v>
      </c>
      <c r="AC59" s="12">
        <v>0.30075931990982802</v>
      </c>
      <c r="AD59" s="12">
        <v>0.269230769230769</v>
      </c>
      <c r="AE59" s="12">
        <v>0.19804562726000899</v>
      </c>
      <c r="AF59" s="12">
        <v>0.28943861755062</v>
      </c>
      <c r="AG59" s="12">
        <v>0.27932946356701799</v>
      </c>
      <c r="AH59" s="12">
        <v>0.31686564422397401</v>
      </c>
      <c r="AI59" s="12">
        <v>0.28999999999999998</v>
      </c>
      <c r="AJ59" s="12">
        <v>0.136175875786194</v>
      </c>
      <c r="AK59" s="12">
        <v>9.5000000000000001E-2</v>
      </c>
      <c r="AL59" s="12">
        <v>0.14558169514547201</v>
      </c>
      <c r="AM59" s="12">
        <v>0.21562234902507599</v>
      </c>
      <c r="AN59" s="12">
        <v>0.165243830490656</v>
      </c>
      <c r="AO59" s="12">
        <v>0.32154691020098902</v>
      </c>
      <c r="AP59" s="12">
        <v>0.33261530343109302</v>
      </c>
      <c r="AQ59" s="12">
        <v>0.38</v>
      </c>
      <c r="AR59" s="12">
        <v>0.152</v>
      </c>
      <c r="AS59" s="12">
        <v>0.28799999999999998</v>
      </c>
      <c r="AT59" s="12">
        <v>0.252050300710771</v>
      </c>
      <c r="AU59" s="1"/>
    </row>
    <row r="60" spans="1:47" ht="13.4" customHeight="1" x14ac:dyDescent="0.3">
      <c r="A60" s="4" t="s">
        <v>339</v>
      </c>
      <c r="B60" s="11">
        <v>-8.4</v>
      </c>
      <c r="C60" s="11">
        <v>-5.6</v>
      </c>
      <c r="D60" s="11">
        <v>-4.5</v>
      </c>
      <c r="E60" s="11">
        <v>-16.100000000000001</v>
      </c>
      <c r="F60" s="11">
        <v>-1.6195903477997</v>
      </c>
      <c r="G60" s="11">
        <v>-1.61153744239934</v>
      </c>
      <c r="H60" s="11">
        <v>-1.9037816581993701</v>
      </c>
      <c r="I60" s="11">
        <v>-1.80710462180052</v>
      </c>
      <c r="J60" s="11">
        <v>-6.9</v>
      </c>
      <c r="K60" s="11">
        <v>-1.6164215399999999</v>
      </c>
      <c r="L60" s="11">
        <v>-3.1251877299999999</v>
      </c>
      <c r="M60" s="11">
        <v>-1.7851402000000001</v>
      </c>
      <c r="N60" s="11">
        <v>-11.61046325</v>
      </c>
      <c r="O60" s="11">
        <v>-18.100000000000001</v>
      </c>
      <c r="P60" s="11">
        <v>-5.2450239399999896</v>
      </c>
      <c r="Q60" s="11">
        <v>-6.9567097799999997</v>
      </c>
      <c r="R60" s="11">
        <v>-3.62628408</v>
      </c>
      <c r="S60" s="11">
        <v>-6.7849291599999999</v>
      </c>
      <c r="T60" s="11">
        <v>-22.6</v>
      </c>
      <c r="U60" s="11">
        <v>-3.0669002000000001</v>
      </c>
      <c r="V60" s="11">
        <v>-3.7810474696899998</v>
      </c>
      <c r="W60" s="11">
        <v>-4.0619502947525197</v>
      </c>
      <c r="X60" s="11">
        <v>-12.230515383049299</v>
      </c>
      <c r="Y60" s="11">
        <v>-23.1</v>
      </c>
      <c r="Z60" s="11">
        <v>-15.560373770208299</v>
      </c>
      <c r="AA60" s="11">
        <v>-304.88442376904402</v>
      </c>
      <c r="AB60" s="11">
        <v>-39.856623704818603</v>
      </c>
      <c r="AC60" s="11">
        <v>-26.069154060995199</v>
      </c>
      <c r="AD60" s="11">
        <v>-386.46</v>
      </c>
      <c r="AE60" s="11">
        <v>-27.565616006230101</v>
      </c>
      <c r="AF60" s="11">
        <v>-28.309363814721301</v>
      </c>
      <c r="AG60" s="11">
        <v>-20.221454723351201</v>
      </c>
      <c r="AH60" s="11">
        <v>19.9806090883412</v>
      </c>
      <c r="AI60" s="11">
        <v>-56.1</v>
      </c>
      <c r="AJ60" s="11">
        <v>-16.319832782191799</v>
      </c>
      <c r="AK60" s="11">
        <v>-15</v>
      </c>
      <c r="AL60" s="11">
        <v>-22.434382779463601</v>
      </c>
      <c r="AM60" s="11">
        <v>-13.756078823930499</v>
      </c>
      <c r="AN60" s="11">
        <v>-67.514035848584896</v>
      </c>
      <c r="AO60" s="11">
        <v>-19.923483112240898</v>
      </c>
      <c r="AP60" s="11">
        <v>-21.4631768326662</v>
      </c>
      <c r="AQ60" s="11">
        <v>-22.9</v>
      </c>
      <c r="AR60" s="11">
        <v>-27.1</v>
      </c>
      <c r="AS60" s="11">
        <v>-91.3</v>
      </c>
      <c r="AT60" s="11">
        <f>AT61-AT56-AT57</f>
        <v>-23.599999999999994</v>
      </c>
      <c r="AU60" s="1"/>
    </row>
    <row r="61" spans="1:47" ht="13.4" customHeight="1" x14ac:dyDescent="0.3">
      <c r="A61" s="34" t="s">
        <v>340</v>
      </c>
      <c r="B61" s="90">
        <v>31.6</v>
      </c>
      <c r="C61" s="90">
        <v>18.7</v>
      </c>
      <c r="D61" s="90">
        <v>5.0999999999999996</v>
      </c>
      <c r="E61" s="90">
        <v>-10.7</v>
      </c>
      <c r="F61" s="90">
        <v>-2.2112403377996999</v>
      </c>
      <c r="G61" s="90">
        <v>-2.7973673823993401</v>
      </c>
      <c r="H61" s="90">
        <v>-2.18535712819937</v>
      </c>
      <c r="I61" s="90">
        <v>-5.2652298118005296</v>
      </c>
      <c r="J61" s="90">
        <v>-12.4591946601989</v>
      </c>
      <c r="K61" s="90">
        <v>-2.3171963999999998</v>
      </c>
      <c r="L61" s="90">
        <v>-5.1540760399999996</v>
      </c>
      <c r="M61" s="90">
        <v>-3.8453356200000002</v>
      </c>
      <c r="N61" s="90">
        <v>-15.45168763</v>
      </c>
      <c r="O61" s="90">
        <v>-26.7</v>
      </c>
      <c r="P61" s="90">
        <v>-1.52469918999999</v>
      </c>
      <c r="Q61" s="90">
        <v>-11.792988899999999</v>
      </c>
      <c r="R61" s="90">
        <v>-9.1480438300000007</v>
      </c>
      <c r="S61" s="90">
        <v>-9.0383034900000006</v>
      </c>
      <c r="T61" s="90">
        <v>-31.4</v>
      </c>
      <c r="U61" s="90">
        <v>-7.0915774599999999</v>
      </c>
      <c r="V61" s="90">
        <v>-7.0748202096900004</v>
      </c>
      <c r="W61" s="90">
        <v>-5.4251157447525102</v>
      </c>
      <c r="X61" s="90">
        <v>-13.7250598230493</v>
      </c>
      <c r="Y61" s="90">
        <v>-33.299999999999997</v>
      </c>
      <c r="Z61" s="90">
        <v>-10.140373770208299</v>
      </c>
      <c r="AA61" s="90">
        <v>-303.97985397904398</v>
      </c>
      <c r="AB61" s="90">
        <v>-36.583080434818598</v>
      </c>
      <c r="AC61" s="90">
        <v>-16.1259436909952</v>
      </c>
      <c r="AD61" s="90">
        <v>-366.86</v>
      </c>
      <c r="AE61" s="90">
        <v>-26.191221996230102</v>
      </c>
      <c r="AF61" s="90">
        <v>-22.4500313447213</v>
      </c>
      <c r="AG61" s="90">
        <v>-14.4423955633512</v>
      </c>
      <c r="AH61" s="90">
        <v>30.3182607983412</v>
      </c>
      <c r="AI61" s="90">
        <v>-32.799999999999997</v>
      </c>
      <c r="AJ61" s="90">
        <v>-15.0899775821918</v>
      </c>
      <c r="AK61" s="90">
        <v>-13.6</v>
      </c>
      <c r="AL61" s="90">
        <v>-20.6114099094636</v>
      </c>
      <c r="AM61" s="90">
        <v>-7.2784712639304603</v>
      </c>
      <c r="AN61" s="90">
        <v>-56.609163358584901</v>
      </c>
      <c r="AO61" s="90">
        <v>-15.080414442240899</v>
      </c>
      <c r="AP61" s="90">
        <v>-16.032295159889902</v>
      </c>
      <c r="AQ61" s="90">
        <v>-11</v>
      </c>
      <c r="AR61" s="90">
        <v>-22.5</v>
      </c>
      <c r="AS61" s="90">
        <v>-64.599999999999994</v>
      </c>
      <c r="AT61" s="90">
        <v>-18.98</v>
      </c>
      <c r="AU61" s="1"/>
    </row>
    <row r="62" spans="1:47" ht="13.4" customHeight="1" x14ac:dyDescent="0.3">
      <c r="A62" s="4" t="s">
        <v>341</v>
      </c>
      <c r="B62" s="16">
        <v>0.40721649484536099</v>
      </c>
      <c r="C62" s="16">
        <v>0.37625754527163002</v>
      </c>
      <c r="D62" s="16">
        <v>0.18681318681318701</v>
      </c>
      <c r="E62" s="16">
        <v>-0.33647798742138402</v>
      </c>
      <c r="F62" s="16">
        <v>-0.72470153401089699</v>
      </c>
      <c r="G62" s="16">
        <v>-1.7573493540493199</v>
      </c>
      <c r="H62" s="16">
        <v>-0.90231001767312602</v>
      </c>
      <c r="I62" s="16">
        <v>-0.61757883123008495</v>
      </c>
      <c r="J62" s="16">
        <v>-0.79914728963116899</v>
      </c>
      <c r="K62" s="16">
        <v>-1.75603864106436</v>
      </c>
      <c r="L62" s="16">
        <v>-9.2544282566959506</v>
      </c>
      <c r="M62" s="16">
        <v>-1.6015074346356699</v>
      </c>
      <c r="N62" s="16">
        <v>-3.1497150276857102</v>
      </c>
      <c r="O62" s="16">
        <v>-2.9021739130434798</v>
      </c>
      <c r="P62" s="16">
        <v>-1.14428258269646</v>
      </c>
      <c r="Q62" s="16">
        <v>-11.7522861496721</v>
      </c>
      <c r="R62" s="16">
        <v>-5.6722867589873802</v>
      </c>
      <c r="S62" s="16">
        <v>-1.22449553636237</v>
      </c>
      <c r="T62" s="16">
        <v>-2.7787610619468999</v>
      </c>
      <c r="U62" s="16">
        <v>-1.8744552115945301</v>
      </c>
      <c r="V62" s="16">
        <v>-2.427</v>
      </c>
      <c r="W62" s="16">
        <v>-0.762727964314455</v>
      </c>
      <c r="X62" s="16">
        <v>-1.3324406821933501</v>
      </c>
      <c r="Y62" s="16">
        <v>-1.38174273858921</v>
      </c>
      <c r="Z62" s="16">
        <v>-1.2426928639961199</v>
      </c>
      <c r="AA62" s="16">
        <v>-17.1752930791342</v>
      </c>
      <c r="AB62" s="16">
        <v>-2.6509478575955501</v>
      </c>
      <c r="AC62" s="16">
        <v>-0.487772829592452</v>
      </c>
      <c r="AD62" s="16">
        <v>-5.0392857142857101</v>
      </c>
      <c r="AE62" s="16">
        <v>-3.7740683902933498</v>
      </c>
      <c r="AF62" s="16">
        <v>-1.10898401305161</v>
      </c>
      <c r="AG62" s="16">
        <v>-0.698069788462515</v>
      </c>
      <c r="AH62" s="16">
        <v>0.92930343458212905</v>
      </c>
      <c r="AI62" s="16">
        <v>-0.407036974983841</v>
      </c>
      <c r="AJ62" s="16">
        <v>-1.6708397158047601</v>
      </c>
      <c r="AK62" s="16">
        <v>-0.94699999999999995</v>
      </c>
      <c r="AL62" s="16">
        <v>-1.64601681316184</v>
      </c>
      <c r="AM62" s="16">
        <v>-0.24228097437261301</v>
      </c>
      <c r="AN62" s="16">
        <v>-0.85781057988729104</v>
      </c>
      <c r="AO62" s="16">
        <v>-1.0012372317762199</v>
      </c>
      <c r="AP62" s="16">
        <v>-0.98357639017729503</v>
      </c>
      <c r="AQ62" s="16">
        <v>-0.35199999999999998</v>
      </c>
      <c r="AR62" s="16">
        <v>-0.73899999999999999</v>
      </c>
      <c r="AS62" s="16">
        <v>-0.69499999999999995</v>
      </c>
      <c r="AT62" s="16">
        <f>AT61/AT56</f>
        <v>-1.0377255330781849</v>
      </c>
      <c r="AU62" s="1"/>
    </row>
    <row r="63" spans="1:47" ht="13.4" customHeight="1" x14ac:dyDescent="0.3">
      <c r="A63" s="9" t="s">
        <v>342</v>
      </c>
      <c r="B63" s="10">
        <v>0</v>
      </c>
      <c r="C63" s="10">
        <v>0</v>
      </c>
      <c r="D63" s="10">
        <v>0</v>
      </c>
      <c r="E63" s="10">
        <v>0</v>
      </c>
      <c r="F63" s="10">
        <v>0</v>
      </c>
      <c r="G63" s="10">
        <v>0</v>
      </c>
      <c r="H63" s="10">
        <v>0</v>
      </c>
      <c r="I63" s="10">
        <v>0</v>
      </c>
      <c r="J63" s="10">
        <v>0</v>
      </c>
      <c r="K63" s="10">
        <v>0</v>
      </c>
      <c r="L63" s="10">
        <v>0</v>
      </c>
      <c r="M63" s="10">
        <v>0</v>
      </c>
      <c r="N63" s="10">
        <v>0</v>
      </c>
      <c r="O63" s="10">
        <v>0</v>
      </c>
      <c r="P63" s="10">
        <v>0</v>
      </c>
      <c r="Q63" s="10">
        <v>0</v>
      </c>
      <c r="R63" s="10">
        <v>0</v>
      </c>
      <c r="S63" s="10">
        <v>0</v>
      </c>
      <c r="T63" s="19"/>
      <c r="U63" s="10">
        <v>0</v>
      </c>
      <c r="V63" s="10">
        <v>0</v>
      </c>
      <c r="W63" s="10">
        <v>0</v>
      </c>
      <c r="X63" s="10">
        <v>5.2908545800000004</v>
      </c>
      <c r="Y63" s="10">
        <v>5.3</v>
      </c>
      <c r="Z63" s="10">
        <v>9.2575002899999994</v>
      </c>
      <c r="AA63" s="10">
        <v>302.38847765999998</v>
      </c>
      <c r="AB63" s="10">
        <v>39.769768069999998</v>
      </c>
      <c r="AC63" s="10">
        <v>25.0519943699999</v>
      </c>
      <c r="AD63" s="10">
        <v>376.46</v>
      </c>
      <c r="AE63" s="10">
        <v>24.1</v>
      </c>
      <c r="AF63" s="10">
        <v>24.713424610000001</v>
      </c>
      <c r="AG63" s="10">
        <v>17.31436386</v>
      </c>
      <c r="AH63" s="10">
        <v>-26.13968246</v>
      </c>
      <c r="AI63" s="10">
        <v>39.988106010000003</v>
      </c>
      <c r="AJ63" s="10">
        <v>10.663503800000001</v>
      </c>
      <c r="AK63" s="10">
        <v>10.9</v>
      </c>
      <c r="AL63" s="10">
        <v>12.3</v>
      </c>
      <c r="AM63" s="10">
        <v>6.84</v>
      </c>
      <c r="AN63" s="10">
        <v>40.74</v>
      </c>
      <c r="AO63" s="10">
        <v>10.915094740000001</v>
      </c>
      <c r="AP63" s="10">
        <v>12.31415408</v>
      </c>
      <c r="AQ63" s="10">
        <v>12.4</v>
      </c>
      <c r="AR63" s="10">
        <v>13.6</v>
      </c>
      <c r="AS63" s="10">
        <v>49.2</v>
      </c>
      <c r="AT63" s="10">
        <f>'ADJUSTED EBIT RECONCILIATION'!BJ19</f>
        <v>12.3</v>
      </c>
      <c r="AU63" s="1"/>
    </row>
    <row r="64" spans="1:47" ht="13.4" customHeight="1" x14ac:dyDescent="0.3">
      <c r="A64" s="23" t="s">
        <v>343</v>
      </c>
      <c r="B64" s="99">
        <v>31.6</v>
      </c>
      <c r="C64" s="99">
        <v>18.7</v>
      </c>
      <c r="D64" s="99">
        <v>5.0999999999999996</v>
      </c>
      <c r="E64" s="99">
        <v>-10.7</v>
      </c>
      <c r="F64" s="99">
        <v>-2.2112403377996999</v>
      </c>
      <c r="G64" s="99">
        <v>-2.7973673823993401</v>
      </c>
      <c r="H64" s="99">
        <v>-2.18535712819937</v>
      </c>
      <c r="I64" s="99">
        <v>-5.2652298118005296</v>
      </c>
      <c r="J64" s="99">
        <v>-12.4591946601989</v>
      </c>
      <c r="K64" s="99">
        <v>-2.3171963999999998</v>
      </c>
      <c r="L64" s="99">
        <v>-5.1540760399999996</v>
      </c>
      <c r="M64" s="99">
        <v>-3.8453356200000002</v>
      </c>
      <c r="N64" s="99">
        <v>-15.45168763</v>
      </c>
      <c r="O64" s="99">
        <v>-26.768295689999999</v>
      </c>
      <c r="P64" s="99">
        <v>-1.52469918999999</v>
      </c>
      <c r="Q64" s="99">
        <v>-11.792988899999999</v>
      </c>
      <c r="R64" s="99">
        <v>-9.1480438300000007</v>
      </c>
      <c r="S64" s="99">
        <v>-9.0383034900000006</v>
      </c>
      <c r="T64" s="99">
        <v>-31.4</v>
      </c>
      <c r="U64" s="99">
        <v>-7.0915774599999999</v>
      </c>
      <c r="V64" s="99">
        <v>-7.0748202096900004</v>
      </c>
      <c r="W64" s="99">
        <v>-5.4251157447525102</v>
      </c>
      <c r="X64" s="11">
        <v>-8.4342052430493002</v>
      </c>
      <c r="Y64" s="11">
        <v>-28</v>
      </c>
      <c r="Z64" s="99">
        <v>-0.88287348020830303</v>
      </c>
      <c r="AA64" s="99">
        <v>-1.5913763190435499</v>
      </c>
      <c r="AB64" s="99">
        <v>3.18668763518136</v>
      </c>
      <c r="AC64" s="99">
        <v>8.9260506790046907</v>
      </c>
      <c r="AD64" s="11">
        <v>9.6000000000000192</v>
      </c>
      <c r="AE64" s="99">
        <v>-2.0912219962300802</v>
      </c>
      <c r="AF64" s="99">
        <v>2.2633932652786801</v>
      </c>
      <c r="AG64" s="99">
        <f t="shared" ref="AG64:AT64" si="0">AG61+AG63</f>
        <v>2.8719682966488005</v>
      </c>
      <c r="AH64" s="99">
        <f t="shared" si="0"/>
        <v>4.1785783383412003</v>
      </c>
      <c r="AI64" s="99">
        <f t="shared" si="0"/>
        <v>7.1881060100000056</v>
      </c>
      <c r="AJ64" s="99">
        <f t="shared" si="0"/>
        <v>-4.426473782191799</v>
      </c>
      <c r="AK64" s="99">
        <f t="shared" si="0"/>
        <v>-2.6999999999999993</v>
      </c>
      <c r="AL64" s="99">
        <f t="shared" si="0"/>
        <v>-8.3114099094635989</v>
      </c>
      <c r="AM64" s="99">
        <f t="shared" si="0"/>
        <v>-0.43847126393046043</v>
      </c>
      <c r="AN64" s="99">
        <f t="shared" si="0"/>
        <v>-15.869163358584899</v>
      </c>
      <c r="AO64" s="99">
        <f t="shared" si="0"/>
        <v>-4.1653197022408985</v>
      </c>
      <c r="AP64" s="99">
        <f t="shared" si="0"/>
        <v>-3.7181410798899019</v>
      </c>
      <c r="AQ64" s="99">
        <f t="shared" si="0"/>
        <v>1.4000000000000004</v>
      </c>
      <c r="AR64" s="99">
        <f t="shared" si="0"/>
        <v>-8.9</v>
      </c>
      <c r="AS64" s="99">
        <f t="shared" si="0"/>
        <v>-15.399999999999991</v>
      </c>
      <c r="AT64" s="99">
        <f t="shared" si="0"/>
        <v>-6.68</v>
      </c>
      <c r="AU64" s="1"/>
    </row>
    <row r="65" spans="1:47" ht="13.4" customHeight="1" x14ac:dyDescent="0.3">
      <c r="A65" s="9" t="s">
        <v>344</v>
      </c>
      <c r="B65" s="12">
        <v>0.40721649484536099</v>
      </c>
      <c r="C65" s="12">
        <v>0.37625754527163002</v>
      </c>
      <c r="D65" s="12">
        <v>0.18681318681318701</v>
      </c>
      <c r="E65" s="12">
        <v>-0.33647798742138402</v>
      </c>
      <c r="F65" s="12">
        <v>-0.72470153401089699</v>
      </c>
      <c r="G65" s="12">
        <v>-1.7573493540493199</v>
      </c>
      <c r="H65" s="12">
        <v>-0.90231001767312602</v>
      </c>
      <c r="I65" s="12">
        <v>-0.61757883123008495</v>
      </c>
      <c r="J65" s="12">
        <v>-0.79914728963116899</v>
      </c>
      <c r="K65" s="12">
        <v>-1.75603864106436</v>
      </c>
      <c r="L65" s="12">
        <v>-9.2544282566959506</v>
      </c>
      <c r="M65" s="12">
        <v>-1.6015074346356699</v>
      </c>
      <c r="N65" s="12">
        <v>-3.1497150276857102</v>
      </c>
      <c r="O65" s="12">
        <v>-2.9095973576087002</v>
      </c>
      <c r="P65" s="12">
        <v>-1.14428258269646</v>
      </c>
      <c r="Q65" s="12">
        <v>-11.7522861496721</v>
      </c>
      <c r="R65" s="12">
        <v>-5.6722867589873802</v>
      </c>
      <c r="S65" s="12">
        <v>-1.22449553636237</v>
      </c>
      <c r="T65" s="12">
        <v>-2.7787610619468999</v>
      </c>
      <c r="U65" s="12">
        <v>-1.8744552115945301</v>
      </c>
      <c r="V65" s="12">
        <v>-2.427</v>
      </c>
      <c r="W65" s="12">
        <v>-0.762727964314455</v>
      </c>
      <c r="X65" s="12">
        <v>-0.81879994205449902</v>
      </c>
      <c r="Y65" s="12">
        <v>-1.16182572614108</v>
      </c>
      <c r="Z65" s="12">
        <v>-0.108195279437292</v>
      </c>
      <c r="AA65" s="12">
        <v>-8.9908266612629795E-2</v>
      </c>
      <c r="AB65" s="12">
        <v>0.23091939385372201</v>
      </c>
      <c r="AC65" s="12">
        <v>0.26999257099074198</v>
      </c>
      <c r="AD65" s="12">
        <v>0.13186813186813201</v>
      </c>
      <c r="AE65" s="12">
        <v>-0.301338167199458</v>
      </c>
      <c r="AF65" s="12">
        <v>0.11180683482800299</v>
      </c>
      <c r="AG65" s="12">
        <v>0.13881591128830001</v>
      </c>
      <c r="AH65" s="12">
        <v>0.12808014375624699</v>
      </c>
      <c r="AI65" s="12">
        <v>8.9104828724610896E-2</v>
      </c>
      <c r="AJ65" s="12">
        <v>-0.49012188096175402</v>
      </c>
      <c r="AK65" s="12">
        <v>-0.189</v>
      </c>
      <c r="AL65" s="12">
        <v>-0.66374500881551202</v>
      </c>
      <c r="AM65" s="12">
        <v>-1.45955436529534E-2</v>
      </c>
      <c r="AN65" s="12">
        <v>-0.24198409706518301</v>
      </c>
      <c r="AO65" s="12">
        <v>-0.28318829748803798</v>
      </c>
      <c r="AP65" s="12">
        <v>-1.73904596563742</v>
      </c>
      <c r="AQ65" s="12">
        <v>-0.75</v>
      </c>
      <c r="AR65" s="12">
        <v>-1.1870000000000001</v>
      </c>
      <c r="AS65" s="12">
        <v>-1.224</v>
      </c>
      <c r="AT65" s="12">
        <f>AT64/AT56</f>
        <v>-0.36522689994532531</v>
      </c>
      <c r="AU65" s="1"/>
    </row>
    <row r="66" spans="1:47" ht="13.4" customHeight="1" x14ac:dyDescent="0.3">
      <c r="AQ66" s="14"/>
      <c r="AR66" s="14"/>
      <c r="AS66" s="14"/>
    </row>
    <row r="67" spans="1:47" ht="13.4" customHeight="1" x14ac:dyDescent="0.3">
      <c r="A67" s="34" t="s">
        <v>349</v>
      </c>
      <c r="B67" s="90">
        <v>0</v>
      </c>
      <c r="C67" s="90">
        <v>0</v>
      </c>
      <c r="D67" s="90">
        <v>-345.3</v>
      </c>
      <c r="E67" s="90">
        <v>-16.5</v>
      </c>
      <c r="F67" s="90">
        <v>0</v>
      </c>
      <c r="G67" s="90">
        <v>0</v>
      </c>
      <c r="H67" s="90">
        <v>0</v>
      </c>
      <c r="I67" s="90">
        <v>0</v>
      </c>
      <c r="J67" s="90">
        <v>0</v>
      </c>
      <c r="K67" s="90">
        <v>0</v>
      </c>
      <c r="L67" s="90">
        <v>0</v>
      </c>
      <c r="M67" s="90">
        <v>0</v>
      </c>
      <c r="N67" s="90">
        <v>0</v>
      </c>
      <c r="O67" s="90">
        <v>0</v>
      </c>
      <c r="P67" s="90">
        <v>0</v>
      </c>
      <c r="Q67" s="90">
        <v>0</v>
      </c>
      <c r="R67" s="90">
        <v>-53.972917430000003</v>
      </c>
      <c r="S67" s="90">
        <v>-15.200913440000001</v>
      </c>
      <c r="T67" s="90">
        <v>-69.2</v>
      </c>
      <c r="U67" s="90">
        <v>-3.5</v>
      </c>
      <c r="V67" s="90">
        <v>-5.3</v>
      </c>
      <c r="W67" s="90">
        <v>-41.221992870000001</v>
      </c>
      <c r="X67" s="90">
        <v>-19</v>
      </c>
      <c r="Y67" s="90">
        <v>-69</v>
      </c>
      <c r="Z67" s="90">
        <v>-16.75924723</v>
      </c>
      <c r="AA67" s="90">
        <v>-16.51513405</v>
      </c>
      <c r="AB67" s="90">
        <v>-12.787870509999999</v>
      </c>
      <c r="AC67" s="90">
        <v>-23.443235659999999</v>
      </c>
      <c r="AD67" s="90">
        <v>-69.505487450000004</v>
      </c>
      <c r="AE67" s="90">
        <v>-2.4120818399999999</v>
      </c>
      <c r="AF67" s="90">
        <v>-10.688254669999999</v>
      </c>
      <c r="AG67" s="90">
        <v>-12.992076750000001</v>
      </c>
      <c r="AH67" s="90">
        <v>-20.899566050000001</v>
      </c>
      <c r="AI67" s="90">
        <v>-46.991979309999998</v>
      </c>
      <c r="AJ67" s="90">
        <v>-4.7090973099999998</v>
      </c>
      <c r="AK67" s="90">
        <v>11.9</v>
      </c>
      <c r="AL67" s="90">
        <v>141.32311713999999</v>
      </c>
      <c r="AM67" s="90">
        <v>-0.23187629000000201</v>
      </c>
      <c r="AN67" s="90">
        <v>148.23636289000001</v>
      </c>
      <c r="AO67" s="90">
        <v>0</v>
      </c>
      <c r="AP67" s="90">
        <v>0</v>
      </c>
      <c r="AQ67" s="90">
        <v>-11.4</v>
      </c>
      <c r="AR67" s="90">
        <v>-20.5</v>
      </c>
      <c r="AS67" s="90">
        <v>-31.9</v>
      </c>
      <c r="AT67" s="90">
        <v>-4.2</v>
      </c>
      <c r="AU67" s="1"/>
    </row>
    <row r="68" spans="1:47" ht="13.4" customHeight="1" x14ac:dyDescent="0.3">
      <c r="AQ68" s="14"/>
      <c r="AR68" s="14"/>
      <c r="AS68" s="14"/>
    </row>
    <row r="69" spans="1:47" ht="13.4" customHeight="1" x14ac:dyDescent="0.3">
      <c r="A69" s="34" t="s">
        <v>350</v>
      </c>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row>
    <row r="70" spans="1:47" ht="13.4" customHeight="1" x14ac:dyDescent="0.3">
      <c r="A70" s="23" t="s">
        <v>351</v>
      </c>
      <c r="B70" s="99">
        <v>543.33000000000004</v>
      </c>
      <c r="C70" s="99">
        <v>331.5</v>
      </c>
      <c r="D70" s="99">
        <v>206</v>
      </c>
      <c r="E70" s="99">
        <v>329.3</v>
      </c>
      <c r="F70" s="99">
        <v>26.399999999999899</v>
      </c>
      <c r="G70" s="99">
        <v>-17.700000000000099</v>
      </c>
      <c r="H70" s="99">
        <v>45.400000000000098</v>
      </c>
      <c r="I70" s="99">
        <v>-18.7999999999995</v>
      </c>
      <c r="J70" s="99">
        <v>35.299999999999997</v>
      </c>
      <c r="K70" s="99">
        <v>-15.2</v>
      </c>
      <c r="L70" s="99">
        <v>26.600000000000101</v>
      </c>
      <c r="M70" s="99">
        <v>-20.799999999999901</v>
      </c>
      <c r="N70" s="99">
        <v>-67.600000000000094</v>
      </c>
      <c r="O70" s="99">
        <v>-77</v>
      </c>
      <c r="P70" s="99">
        <v>-46.900000000000098</v>
      </c>
      <c r="Q70" s="99">
        <v>-342.4</v>
      </c>
      <c r="R70" s="99">
        <v>-37.699999999999903</v>
      </c>
      <c r="S70" s="99">
        <v>103.6</v>
      </c>
      <c r="T70" s="99">
        <v>-323.39999999999998</v>
      </c>
      <c r="U70" s="99">
        <v>-33.1</v>
      </c>
      <c r="V70" s="99">
        <v>143.80000000000001</v>
      </c>
      <c r="W70" s="99">
        <v>30.000000000000401</v>
      </c>
      <c r="X70" s="99">
        <v>60.599999999999497</v>
      </c>
      <c r="Y70" s="99">
        <v>201.3</v>
      </c>
      <c r="Z70" s="99">
        <v>-36.299999999999997</v>
      </c>
      <c r="AA70" s="99">
        <v>-227.1</v>
      </c>
      <c r="AB70" s="99">
        <v>11.1</v>
      </c>
      <c r="AC70" s="99">
        <v>141.80000000000001</v>
      </c>
      <c r="AD70" s="99">
        <v>-110.5</v>
      </c>
      <c r="AE70" s="99">
        <v>-52.1</v>
      </c>
      <c r="AF70" s="99">
        <v>73.2</v>
      </c>
      <c r="AG70" s="99">
        <v>84.399999999999906</v>
      </c>
      <c r="AH70" s="99">
        <v>209</v>
      </c>
      <c r="AI70" s="99">
        <v>314.5</v>
      </c>
      <c r="AJ70" s="99">
        <v>-3.9</v>
      </c>
      <c r="AK70" s="99">
        <v>127.9</v>
      </c>
      <c r="AL70" s="99">
        <v>285.2</v>
      </c>
      <c r="AM70" s="99">
        <v>258.3</v>
      </c>
      <c r="AN70" s="99">
        <v>667.5</v>
      </c>
      <c r="AO70" s="99">
        <v>51.2</v>
      </c>
      <c r="AP70" s="99">
        <v>179.5</v>
      </c>
      <c r="AQ70" s="99">
        <v>159.6</v>
      </c>
      <c r="AR70" s="99">
        <v>217.3</v>
      </c>
      <c r="AS70" s="99">
        <v>607.6</v>
      </c>
      <c r="AT70" s="99">
        <v>81.7</v>
      </c>
      <c r="AU70" s="1"/>
    </row>
    <row r="71" spans="1:47" ht="13.4" customHeight="1" x14ac:dyDescent="0.3">
      <c r="A71" s="9" t="s">
        <v>156</v>
      </c>
      <c r="B71" s="10">
        <v>-24.5</v>
      </c>
      <c r="C71" s="10">
        <v>-22.9</v>
      </c>
      <c r="D71" s="10">
        <v>-51.4</v>
      </c>
      <c r="E71" s="10">
        <v>-47.6</v>
      </c>
      <c r="F71" s="10">
        <v>-44.9</v>
      </c>
      <c r="G71" s="10">
        <v>-41.9</v>
      </c>
      <c r="H71" s="10">
        <v>-52.6</v>
      </c>
      <c r="I71" s="10">
        <v>-32.1</v>
      </c>
      <c r="J71" s="10">
        <v>-171.5</v>
      </c>
      <c r="K71" s="10">
        <v>-41.1</v>
      </c>
      <c r="L71" s="10">
        <v>-30</v>
      </c>
      <c r="M71" s="10">
        <v>-18.100000000000001</v>
      </c>
      <c r="N71" s="10">
        <v>-26.9</v>
      </c>
      <c r="O71" s="10">
        <v>-116.1</v>
      </c>
      <c r="P71" s="10">
        <v>-36.1</v>
      </c>
      <c r="Q71" s="10">
        <v>-37.4</v>
      </c>
      <c r="R71" s="10">
        <v>-94.6</v>
      </c>
      <c r="S71" s="10">
        <v>-64.599999999999994</v>
      </c>
      <c r="T71" s="10">
        <v>-232.7</v>
      </c>
      <c r="U71" s="10">
        <v>-75.400000000000006</v>
      </c>
      <c r="V71" s="10">
        <v>-65.5</v>
      </c>
      <c r="W71" s="10">
        <v>-51.7</v>
      </c>
      <c r="X71" s="10">
        <v>-6.7999999999999803</v>
      </c>
      <c r="Y71" s="10">
        <v>-199.4</v>
      </c>
      <c r="Z71" s="10">
        <v>-65.599999999999994</v>
      </c>
      <c r="AA71" s="10">
        <v>28.1</v>
      </c>
      <c r="AB71" s="10">
        <v>-84.3</v>
      </c>
      <c r="AC71" s="10">
        <v>-1.7</v>
      </c>
      <c r="AD71" s="10">
        <v>-123.5</v>
      </c>
      <c r="AE71" s="10">
        <v>-52.9</v>
      </c>
      <c r="AF71" s="10">
        <v>-76.900000000000006</v>
      </c>
      <c r="AG71" s="10">
        <v>-20.6</v>
      </c>
      <c r="AH71" s="10">
        <v>-42.9</v>
      </c>
      <c r="AI71" s="10">
        <v>-193.3</v>
      </c>
      <c r="AJ71" s="10">
        <v>24.4</v>
      </c>
      <c r="AK71" s="10">
        <v>-0.80000000000001104</v>
      </c>
      <c r="AL71" s="10">
        <v>-24.8</v>
      </c>
      <c r="AM71" s="10">
        <v>-103.3</v>
      </c>
      <c r="AN71" s="10">
        <v>-104.4</v>
      </c>
      <c r="AO71" s="10">
        <v>-65.599999999999994</v>
      </c>
      <c r="AP71" s="10">
        <v>-113.5</v>
      </c>
      <c r="AQ71" s="10">
        <v>-49.8</v>
      </c>
      <c r="AR71" s="10">
        <v>-70</v>
      </c>
      <c r="AS71" s="10">
        <v>-298.89999999999998</v>
      </c>
      <c r="AT71" s="10">
        <f>AT2+AT3</f>
        <v>0</v>
      </c>
      <c r="AU71" s="1"/>
    </row>
    <row r="72" spans="1:47" ht="13.4" customHeight="1" x14ac:dyDescent="0.3">
      <c r="A72" s="4" t="s">
        <v>157</v>
      </c>
      <c r="B72" s="11">
        <v>-14.9</v>
      </c>
      <c r="C72" s="11">
        <v>27.6</v>
      </c>
      <c r="D72" s="11">
        <v>4.5</v>
      </c>
      <c r="E72" s="11">
        <v>6.6</v>
      </c>
      <c r="F72" s="11">
        <v>0.4</v>
      </c>
      <c r="G72" s="11">
        <v>-9.3000000000000007</v>
      </c>
      <c r="H72" s="11">
        <v>2.5</v>
      </c>
      <c r="I72" s="11">
        <v>6.4</v>
      </c>
      <c r="J72" s="11">
        <v>0</v>
      </c>
      <c r="K72" s="11">
        <v>9.1</v>
      </c>
      <c r="L72" s="11">
        <v>-3</v>
      </c>
      <c r="M72" s="11">
        <v>3</v>
      </c>
      <c r="N72" s="11">
        <v>-2.2000000000000002</v>
      </c>
      <c r="O72" s="11">
        <v>6.9</v>
      </c>
      <c r="P72" s="11">
        <v>-24.7</v>
      </c>
      <c r="Q72" s="11">
        <v>-10.4</v>
      </c>
      <c r="R72" s="11">
        <v>-16.3</v>
      </c>
      <c r="S72" s="11">
        <v>-27.6</v>
      </c>
      <c r="T72" s="11">
        <v>-79.099999999999994</v>
      </c>
      <c r="U72" s="11">
        <v>19.600000000000001</v>
      </c>
      <c r="V72" s="11">
        <v>5.3</v>
      </c>
      <c r="W72" s="11">
        <v>-3.3</v>
      </c>
      <c r="X72" s="11">
        <v>3.9</v>
      </c>
      <c r="Y72" s="11">
        <v>25.5</v>
      </c>
      <c r="Z72" s="11">
        <v>20.9</v>
      </c>
      <c r="AA72" s="11">
        <v>20.9</v>
      </c>
      <c r="AB72" s="11">
        <v>27.1</v>
      </c>
      <c r="AC72" s="11">
        <v>-40.700000000000003</v>
      </c>
      <c r="AD72" s="11">
        <v>28.2</v>
      </c>
      <c r="AE72" s="11">
        <v>1.8</v>
      </c>
      <c r="AF72" s="11">
        <v>2.9</v>
      </c>
      <c r="AG72" s="11">
        <v>-6.6</v>
      </c>
      <c r="AH72" s="11">
        <v>1.4</v>
      </c>
      <c r="AI72" s="11">
        <v>-0.5</v>
      </c>
      <c r="AJ72" s="11">
        <v>12.5</v>
      </c>
      <c r="AK72" s="11">
        <v>-15.7</v>
      </c>
      <c r="AL72" s="11">
        <v>-16.399999999999999</v>
      </c>
      <c r="AM72" s="11">
        <v>13.6</v>
      </c>
      <c r="AN72" s="11">
        <v>-6</v>
      </c>
      <c r="AO72" s="11">
        <v>-9.6999999999999993</v>
      </c>
      <c r="AP72" s="11">
        <v>-18.8</v>
      </c>
      <c r="AQ72" s="11">
        <v>-3</v>
      </c>
      <c r="AR72" s="11">
        <v>-9.6</v>
      </c>
      <c r="AS72" s="11">
        <v>-41.1</v>
      </c>
      <c r="AT72" s="11">
        <v>-3.7</v>
      </c>
      <c r="AU72" s="1"/>
    </row>
    <row r="73" spans="1:47" ht="13.4" customHeight="1" x14ac:dyDescent="0.3">
      <c r="A73" s="34" t="s">
        <v>352</v>
      </c>
      <c r="B73" s="90">
        <v>503.93</v>
      </c>
      <c r="C73" s="90">
        <v>336.2</v>
      </c>
      <c r="D73" s="90">
        <v>159.1</v>
      </c>
      <c r="E73" s="90">
        <v>288.3</v>
      </c>
      <c r="F73" s="90">
        <v>-18.100000000000101</v>
      </c>
      <c r="G73" s="90">
        <v>-68.900000000000105</v>
      </c>
      <c r="H73" s="90">
        <v>-4.6999999999998598</v>
      </c>
      <c r="I73" s="90">
        <v>-44.499999999999503</v>
      </c>
      <c r="J73" s="90">
        <v>-136.19999999999999</v>
      </c>
      <c r="K73" s="90">
        <v>-47.2</v>
      </c>
      <c r="L73" s="90">
        <v>-6.3999999999998396</v>
      </c>
      <c r="M73" s="90">
        <v>-35.899999999999899</v>
      </c>
      <c r="N73" s="90">
        <v>-96.700000000000102</v>
      </c>
      <c r="O73" s="90">
        <v>-186.2</v>
      </c>
      <c r="P73" s="90">
        <v>-107.7</v>
      </c>
      <c r="Q73" s="90">
        <v>-390.2</v>
      </c>
      <c r="R73" s="90">
        <v>-148.6</v>
      </c>
      <c r="S73" s="90">
        <v>11.3999999999998</v>
      </c>
      <c r="T73" s="90">
        <v>-635.20000000000005</v>
      </c>
      <c r="U73" s="90">
        <v>-88.9</v>
      </c>
      <c r="V73" s="90">
        <v>83.599999999999895</v>
      </c>
      <c r="W73" s="90">
        <v>-24.999999999999599</v>
      </c>
      <c r="X73" s="90">
        <v>57.699999999999498</v>
      </c>
      <c r="Y73" s="90">
        <v>27.399999999999899</v>
      </c>
      <c r="Z73" s="90">
        <v>-81</v>
      </c>
      <c r="AA73" s="90">
        <v>-178.1</v>
      </c>
      <c r="AB73" s="90">
        <v>-46.1</v>
      </c>
      <c r="AC73" s="90">
        <v>99.399999999999906</v>
      </c>
      <c r="AD73" s="90">
        <v>-205.8</v>
      </c>
      <c r="AE73" s="90">
        <v>-103.2</v>
      </c>
      <c r="AF73" s="90">
        <v>-0.80000000000003102</v>
      </c>
      <c r="AG73" s="90">
        <v>57.199999999999903</v>
      </c>
      <c r="AH73" s="90">
        <v>167.5</v>
      </c>
      <c r="AI73" s="90">
        <v>120.7</v>
      </c>
      <c r="AJ73" s="90">
        <v>33</v>
      </c>
      <c r="AK73" s="90">
        <v>111.4</v>
      </c>
      <c r="AL73" s="90">
        <v>244</v>
      </c>
      <c r="AM73" s="90">
        <v>168.6</v>
      </c>
      <c r="AN73" s="90">
        <v>557.1</v>
      </c>
      <c r="AO73" s="90">
        <v>-24.1</v>
      </c>
      <c r="AP73" s="90">
        <v>47.200000000000102</v>
      </c>
      <c r="AQ73" s="90">
        <v>106.8</v>
      </c>
      <c r="AR73" s="90">
        <v>137.69999999999999</v>
      </c>
      <c r="AS73" s="90">
        <v>267.60000000000002</v>
      </c>
      <c r="AT73" s="90">
        <f>SUM(AT70:AT72)</f>
        <v>78</v>
      </c>
      <c r="AU73" s="1"/>
    </row>
    <row r="74" spans="1:47" ht="13.4" customHeight="1" x14ac:dyDescent="0.3">
      <c r="A74" s="4" t="s">
        <v>353</v>
      </c>
      <c r="B74" s="11">
        <v>-156.19999999999999</v>
      </c>
      <c r="C74" s="11">
        <v>-255.4</v>
      </c>
      <c r="D74" s="11">
        <v>8.6999999999999993</v>
      </c>
      <c r="E74" s="11">
        <v>-25.5</v>
      </c>
      <c r="F74" s="11">
        <v>7.9</v>
      </c>
      <c r="G74" s="11">
        <v>-55.8</v>
      </c>
      <c r="H74" s="11">
        <v>-14.7</v>
      </c>
      <c r="I74" s="11">
        <v>27.6</v>
      </c>
      <c r="J74" s="11">
        <v>-35</v>
      </c>
      <c r="K74" s="11">
        <v>6</v>
      </c>
      <c r="L74" s="11">
        <v>15.6</v>
      </c>
      <c r="M74" s="11">
        <v>-39.4</v>
      </c>
      <c r="N74" s="11">
        <v>-112.5</v>
      </c>
      <c r="O74" s="11">
        <v>-130.30000000000001</v>
      </c>
      <c r="P74" s="11">
        <v>-182.9</v>
      </c>
      <c r="Q74" s="11">
        <v>77.599999999999994</v>
      </c>
      <c r="R74" s="11">
        <v>29.1</v>
      </c>
      <c r="S74" s="11">
        <v>-16.899999999999999</v>
      </c>
      <c r="T74" s="11">
        <v>-93.1</v>
      </c>
      <c r="U74" s="11">
        <v>-1.1000000000000001</v>
      </c>
      <c r="V74" s="11">
        <v>5.6</v>
      </c>
      <c r="W74" s="11">
        <v>-20.7</v>
      </c>
      <c r="X74" s="11">
        <v>-54.7</v>
      </c>
      <c r="Y74" s="11">
        <v>-70.900000000000006</v>
      </c>
      <c r="Z74" s="11">
        <v>50.3</v>
      </c>
      <c r="AA74" s="11">
        <v>23.6</v>
      </c>
      <c r="AB74" s="11">
        <v>4.7</v>
      </c>
      <c r="AC74" s="11">
        <v>-76.3</v>
      </c>
      <c r="AD74" s="11">
        <v>2.2999999999999998</v>
      </c>
      <c r="AE74" s="11">
        <v>30.5</v>
      </c>
      <c r="AF74" s="11">
        <v>-25.3</v>
      </c>
      <c r="AG74" s="11">
        <v>7.1</v>
      </c>
      <c r="AH74" s="11">
        <v>31.3</v>
      </c>
      <c r="AI74" s="11">
        <v>43.6</v>
      </c>
      <c r="AJ74" s="11">
        <v>-0.6</v>
      </c>
      <c r="AK74" s="11">
        <v>-8.9</v>
      </c>
      <c r="AL74" s="11">
        <v>-62.3</v>
      </c>
      <c r="AM74" s="11">
        <v>-130.6</v>
      </c>
      <c r="AN74" s="11">
        <v>-202.4</v>
      </c>
      <c r="AO74" s="11">
        <v>103.9</v>
      </c>
      <c r="AP74" s="11">
        <v>22.1</v>
      </c>
      <c r="AQ74" s="11">
        <v>22</v>
      </c>
      <c r="AR74" s="11">
        <v>-56.6</v>
      </c>
      <c r="AS74" s="11">
        <v>91.4</v>
      </c>
      <c r="AT74" s="11">
        <v>-4.2</v>
      </c>
      <c r="AU74" s="1"/>
    </row>
    <row r="75" spans="1:47" ht="13.4" customHeight="1" x14ac:dyDescent="0.3">
      <c r="A75" s="34" t="s">
        <v>354</v>
      </c>
      <c r="B75" s="90">
        <v>347.73</v>
      </c>
      <c r="C75" s="90">
        <v>80.800000000000097</v>
      </c>
      <c r="D75" s="90">
        <v>167.8</v>
      </c>
      <c r="E75" s="90">
        <v>262.8</v>
      </c>
      <c r="F75" s="90">
        <v>-10.200000000000101</v>
      </c>
      <c r="G75" s="90">
        <v>-124.7</v>
      </c>
      <c r="H75" s="90">
        <v>-19.399999999999899</v>
      </c>
      <c r="I75" s="90">
        <v>-16.899999999999501</v>
      </c>
      <c r="J75" s="90">
        <v>-171.2</v>
      </c>
      <c r="K75" s="90">
        <v>-41.2</v>
      </c>
      <c r="L75" s="90">
        <v>9.2000000000001592</v>
      </c>
      <c r="M75" s="90">
        <v>-75.299999999999898</v>
      </c>
      <c r="N75" s="90">
        <v>-209.2</v>
      </c>
      <c r="O75" s="90">
        <v>-316.5</v>
      </c>
      <c r="P75" s="90">
        <v>-290.60000000000002</v>
      </c>
      <c r="Q75" s="90">
        <v>-312.60000000000002</v>
      </c>
      <c r="R75" s="90">
        <v>-119.5</v>
      </c>
      <c r="S75" s="90">
        <v>-5.5000000000002096</v>
      </c>
      <c r="T75" s="90">
        <v>-728.3</v>
      </c>
      <c r="U75" s="90">
        <v>-90</v>
      </c>
      <c r="V75" s="90">
        <v>89.199999999999903</v>
      </c>
      <c r="W75" s="90">
        <v>-45.699999999999598</v>
      </c>
      <c r="X75" s="90">
        <v>2.9999999999995199</v>
      </c>
      <c r="Y75" s="90">
        <v>-43.500000000000099</v>
      </c>
      <c r="Z75" s="90">
        <v>-30.7</v>
      </c>
      <c r="AA75" s="90">
        <v>-154.5</v>
      </c>
      <c r="AB75" s="90">
        <v>-41.4</v>
      </c>
      <c r="AC75" s="90">
        <v>23.099999999999898</v>
      </c>
      <c r="AD75" s="90">
        <v>-203.5</v>
      </c>
      <c r="AE75" s="90">
        <v>-72.7</v>
      </c>
      <c r="AF75" s="90">
        <v>-26.1</v>
      </c>
      <c r="AG75" s="90">
        <v>64.299999999999898</v>
      </c>
      <c r="AH75" s="90">
        <v>198.8</v>
      </c>
      <c r="AI75" s="90">
        <v>164.3</v>
      </c>
      <c r="AJ75" s="90">
        <v>32.4</v>
      </c>
      <c r="AK75" s="90">
        <v>102.5</v>
      </c>
      <c r="AL75" s="90">
        <v>181.7</v>
      </c>
      <c r="AM75" s="90">
        <v>37.999999999999702</v>
      </c>
      <c r="AN75" s="90">
        <v>354.7</v>
      </c>
      <c r="AO75" s="90">
        <v>79.8</v>
      </c>
      <c r="AP75" s="90">
        <v>69.300000000000097</v>
      </c>
      <c r="AQ75" s="90">
        <v>128.80000000000001</v>
      </c>
      <c r="AR75" s="90">
        <v>81</v>
      </c>
      <c r="AS75" s="90">
        <v>358.9</v>
      </c>
      <c r="AT75" s="90">
        <v>37.1</v>
      </c>
      <c r="AU75" s="1"/>
    </row>
    <row r="76" spans="1:47" ht="13.4" customHeight="1" x14ac:dyDescent="0.25">
      <c r="AL76" s="1"/>
      <c r="AM76" s="1"/>
      <c r="AN76" s="1"/>
    </row>
    <row r="77" spans="1:47" ht="13.4" customHeight="1" x14ac:dyDescent="0.3">
      <c r="A77" s="4" t="s">
        <v>355</v>
      </c>
      <c r="AL77" s="111"/>
      <c r="AM77" s="111"/>
      <c r="AN77" s="111"/>
      <c r="AO77" s="111"/>
      <c r="AP77" s="111"/>
      <c r="AQ77" s="128"/>
      <c r="AR77" s="128"/>
      <c r="AS77" s="111"/>
      <c r="AT77" s="111"/>
    </row>
    <row r="78" spans="1:47" ht="13.4" customHeight="1" x14ac:dyDescent="0.3">
      <c r="AK78" s="1"/>
      <c r="AL78" s="11"/>
      <c r="AM78" s="11"/>
      <c r="AN78" s="11"/>
      <c r="AO78" s="11"/>
      <c r="AP78" s="11"/>
      <c r="AQ78" s="11"/>
      <c r="AR78" s="11"/>
      <c r="AS78" s="11"/>
      <c r="AT78" s="11"/>
    </row>
  </sheetData>
  <mergeCells count="2">
    <mergeCell ref="AN2:AO2"/>
    <mergeCell ref="AN3:AO3"/>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A50"/>
  <sheetViews>
    <sheetView workbookViewId="0">
      <pane xSplit="1" topLeftCell="AJ1" activePane="topRight" state="frozen"/>
      <selection pane="topRight"/>
    </sheetView>
  </sheetViews>
  <sheetFormatPr defaultColWidth="13.36328125" defaultRowHeight="12.5" x14ac:dyDescent="0.25"/>
  <cols>
    <col min="1" max="1" width="58.08984375" customWidth="1"/>
    <col min="2" max="34" width="7.453125" customWidth="1"/>
    <col min="35" max="35" width="8" customWidth="1"/>
    <col min="36" max="45" width="7.453125" customWidth="1"/>
    <col min="46" max="46" width="7.08984375" customWidth="1"/>
    <col min="47" max="52" width="7.453125" customWidth="1"/>
  </cols>
  <sheetData>
    <row r="1" spans="1:53" ht="13.4" customHeight="1" x14ac:dyDescent="0.25"/>
    <row r="2" spans="1:53" ht="13.4" customHeight="1" x14ac:dyDescent="0.25">
      <c r="AW2" s="1"/>
      <c r="AY2" s="1"/>
      <c r="AZ2" s="1"/>
      <c r="BA2" s="1"/>
    </row>
    <row r="3" spans="1:53" ht="13.4" customHeight="1" x14ac:dyDescent="0.3">
      <c r="AW3" s="2"/>
      <c r="AY3" s="2"/>
      <c r="AZ3" s="2"/>
      <c r="BA3" s="1"/>
    </row>
    <row r="4" spans="1:53" ht="13.4" customHeight="1" x14ac:dyDescent="0.25"/>
    <row r="5" spans="1:53" ht="13.4" customHeight="1" x14ac:dyDescent="0.3">
      <c r="A5" s="4" t="s">
        <v>242</v>
      </c>
      <c r="B5" s="5" t="s">
        <v>1</v>
      </c>
      <c r="C5" s="5" t="s">
        <v>1</v>
      </c>
      <c r="D5" s="5" t="s">
        <v>1</v>
      </c>
      <c r="E5" s="5" t="s">
        <v>2</v>
      </c>
      <c r="F5" s="5" t="s">
        <v>1</v>
      </c>
      <c r="G5" s="5" t="s">
        <v>1</v>
      </c>
      <c r="H5" s="5" t="s">
        <v>1</v>
      </c>
      <c r="I5" s="5" t="s">
        <v>2</v>
      </c>
      <c r="J5" s="5" t="s">
        <v>1</v>
      </c>
      <c r="K5" s="5" t="s">
        <v>1</v>
      </c>
      <c r="L5" s="5" t="s">
        <v>1</v>
      </c>
      <c r="M5" s="5" t="s">
        <v>2</v>
      </c>
      <c r="N5" s="5" t="s">
        <v>1</v>
      </c>
      <c r="O5" s="5" t="s">
        <v>1</v>
      </c>
      <c r="P5" s="5" t="s">
        <v>1</v>
      </c>
      <c r="Q5" s="5" t="s">
        <v>2</v>
      </c>
      <c r="R5" s="5" t="s">
        <v>1</v>
      </c>
      <c r="S5" s="5" t="s">
        <v>1</v>
      </c>
      <c r="T5" s="5" t="s">
        <v>1</v>
      </c>
      <c r="U5" s="5" t="s">
        <v>2</v>
      </c>
      <c r="V5" s="5" t="s">
        <v>1</v>
      </c>
      <c r="W5" s="5" t="s">
        <v>1</v>
      </c>
      <c r="X5" s="5" t="s">
        <v>1</v>
      </c>
      <c r="Y5" s="5" t="s">
        <v>2</v>
      </c>
      <c r="Z5" s="5" t="s">
        <v>1</v>
      </c>
      <c r="AA5" s="5" t="s">
        <v>1</v>
      </c>
      <c r="AB5" s="5" t="s">
        <v>1</v>
      </c>
      <c r="AC5" s="5" t="s">
        <v>2</v>
      </c>
      <c r="AD5" s="5" t="s">
        <v>1</v>
      </c>
      <c r="AE5" s="5" t="s">
        <v>1</v>
      </c>
      <c r="AF5" s="5" t="s">
        <v>1</v>
      </c>
      <c r="AG5" s="5" t="s">
        <v>2</v>
      </c>
      <c r="AH5" s="5" t="s">
        <v>1</v>
      </c>
      <c r="AI5" s="5" t="s">
        <v>1</v>
      </c>
      <c r="AJ5" s="5" t="s">
        <v>1</v>
      </c>
      <c r="AK5" s="5" t="s">
        <v>2</v>
      </c>
      <c r="AL5" s="5" t="s">
        <v>1</v>
      </c>
      <c r="AM5" s="5" t="s">
        <v>1</v>
      </c>
      <c r="AN5" s="5" t="s">
        <v>1</v>
      </c>
      <c r="AO5" s="5" t="s">
        <v>2</v>
      </c>
      <c r="AP5" s="5" t="s">
        <v>1</v>
      </c>
      <c r="AQ5" s="5" t="s">
        <v>1</v>
      </c>
      <c r="AR5" s="5" t="s">
        <v>1</v>
      </c>
      <c r="AS5" s="5" t="s">
        <v>1</v>
      </c>
      <c r="AT5" s="5" t="s">
        <v>2</v>
      </c>
      <c r="AU5" s="5" t="s">
        <v>1</v>
      </c>
      <c r="AV5" s="5" t="s">
        <v>1</v>
      </c>
      <c r="AW5" s="5" t="s">
        <v>1</v>
      </c>
      <c r="AX5" s="5" t="s">
        <v>1</v>
      </c>
      <c r="AY5" s="120" t="s">
        <v>2</v>
      </c>
      <c r="AZ5" s="5" t="s">
        <v>1</v>
      </c>
      <c r="BA5" s="1"/>
    </row>
    <row r="6" spans="1:53" ht="13.4" customHeight="1" x14ac:dyDescent="0.3">
      <c r="A6" s="6" t="s">
        <v>356</v>
      </c>
      <c r="B6" s="7" t="s">
        <v>4</v>
      </c>
      <c r="C6" s="7" t="s">
        <v>5</v>
      </c>
      <c r="D6" s="7" t="s">
        <v>6</v>
      </c>
      <c r="E6" s="7" t="s">
        <v>7</v>
      </c>
      <c r="F6" s="7" t="s">
        <v>8</v>
      </c>
      <c r="G6" s="7" t="s">
        <v>9</v>
      </c>
      <c r="H6" s="7" t="s">
        <v>10</v>
      </c>
      <c r="I6" s="7" t="s">
        <v>11</v>
      </c>
      <c r="J6" s="7" t="s">
        <v>12</v>
      </c>
      <c r="K6" s="7" t="s">
        <v>13</v>
      </c>
      <c r="L6" s="7" t="s">
        <v>14</v>
      </c>
      <c r="M6" s="7" t="s">
        <v>15</v>
      </c>
      <c r="N6" s="7" t="s">
        <v>16</v>
      </c>
      <c r="O6" s="7" t="s">
        <v>17</v>
      </c>
      <c r="P6" s="7" t="s">
        <v>18</v>
      </c>
      <c r="Q6" s="7" t="s">
        <v>19</v>
      </c>
      <c r="R6" s="7" t="s">
        <v>20</v>
      </c>
      <c r="S6" s="7" t="s">
        <v>21</v>
      </c>
      <c r="T6" s="7" t="s">
        <v>22</v>
      </c>
      <c r="U6" s="7" t="s">
        <v>23</v>
      </c>
      <c r="V6" s="7" t="s">
        <v>24</v>
      </c>
      <c r="W6" s="7" t="s">
        <v>25</v>
      </c>
      <c r="X6" s="7" t="s">
        <v>26</v>
      </c>
      <c r="Y6" s="7" t="s">
        <v>27</v>
      </c>
      <c r="Z6" s="7" t="s">
        <v>28</v>
      </c>
      <c r="AA6" s="7" t="s">
        <v>29</v>
      </c>
      <c r="AB6" s="7" t="s">
        <v>30</v>
      </c>
      <c r="AC6" s="7" t="s">
        <v>31</v>
      </c>
      <c r="AD6" s="7" t="s">
        <v>32</v>
      </c>
      <c r="AE6" s="7" t="s">
        <v>33</v>
      </c>
      <c r="AF6" s="7" t="s">
        <v>34</v>
      </c>
      <c r="AG6" s="7" t="s">
        <v>35</v>
      </c>
      <c r="AH6" s="7" t="s">
        <v>36</v>
      </c>
      <c r="AI6" s="7" t="s">
        <v>78</v>
      </c>
      <c r="AJ6" s="7" t="s">
        <v>38</v>
      </c>
      <c r="AK6" s="7" t="s">
        <v>39</v>
      </c>
      <c r="AL6" s="7" t="s">
        <v>40</v>
      </c>
      <c r="AM6" s="7" t="s">
        <v>41</v>
      </c>
      <c r="AN6" s="7" t="s">
        <v>42</v>
      </c>
      <c r="AO6" s="7" t="s">
        <v>43</v>
      </c>
      <c r="AP6" s="7" t="s">
        <v>44</v>
      </c>
      <c r="AQ6" s="7" t="s">
        <v>45</v>
      </c>
      <c r="AR6" s="7" t="s">
        <v>46</v>
      </c>
      <c r="AS6" s="7" t="s">
        <v>47</v>
      </c>
      <c r="AT6" s="8">
        <v>2024</v>
      </c>
      <c r="AU6" s="7" t="s">
        <v>48</v>
      </c>
      <c r="AV6" s="7" t="s">
        <v>49</v>
      </c>
      <c r="AW6" s="7" t="s">
        <v>50</v>
      </c>
      <c r="AX6" s="7" t="s">
        <v>51</v>
      </c>
      <c r="AY6" s="8">
        <v>2025</v>
      </c>
      <c r="AZ6" s="7" t="s">
        <v>52</v>
      </c>
      <c r="BA6" s="1"/>
    </row>
    <row r="7" spans="1:53" ht="13.4" customHeight="1" x14ac:dyDescent="0.3">
      <c r="A7" s="9" t="s">
        <v>357</v>
      </c>
      <c r="B7" s="10">
        <v>110.6</v>
      </c>
      <c r="C7" s="10">
        <v>143.4</v>
      </c>
      <c r="D7" s="10">
        <v>-10.699999999999701</v>
      </c>
      <c r="E7" s="10">
        <v>91.399999999999693</v>
      </c>
      <c r="F7" s="10">
        <v>-61.699999999999903</v>
      </c>
      <c r="G7" s="10">
        <v>129.30000000000001</v>
      </c>
      <c r="H7" s="10">
        <v>-109.6</v>
      </c>
      <c r="I7" s="10">
        <v>111.2</v>
      </c>
      <c r="J7" s="10">
        <v>103.9</v>
      </c>
      <c r="K7" s="10">
        <v>-99.400000000000105</v>
      </c>
      <c r="L7" s="10">
        <v>-33.699999999999903</v>
      </c>
      <c r="M7" s="10">
        <v>195.2</v>
      </c>
      <c r="N7" s="10">
        <v>42.5</v>
      </c>
      <c r="O7" s="10">
        <v>59.099999999999902</v>
      </c>
      <c r="P7" s="10">
        <v>110</v>
      </c>
      <c r="Q7" s="10">
        <v>35.199999999999598</v>
      </c>
      <c r="R7" s="10">
        <v>-12.3000000000001</v>
      </c>
      <c r="S7" s="10">
        <v>-126.5</v>
      </c>
      <c r="T7" s="10">
        <v>-21.299999999999901</v>
      </c>
      <c r="U7" s="10">
        <v>-18.100000000000001</v>
      </c>
      <c r="V7" s="10">
        <v>-42.5</v>
      </c>
      <c r="W7" s="10">
        <v>7.2000000000001299</v>
      </c>
      <c r="X7" s="10">
        <v>-77.199999999999903</v>
      </c>
      <c r="Y7" s="10">
        <v>-209.8</v>
      </c>
      <c r="Z7" s="10">
        <v>-292</v>
      </c>
      <c r="AA7" s="10">
        <v>-315.3</v>
      </c>
      <c r="AB7" s="10">
        <v>-121.2</v>
      </c>
      <c r="AC7" s="10">
        <v>-3.3000000000002099</v>
      </c>
      <c r="AD7" s="10">
        <v>-89.7</v>
      </c>
      <c r="AE7" s="10">
        <v>87.9</v>
      </c>
      <c r="AF7" s="10">
        <v>-44.999999999999602</v>
      </c>
      <c r="AG7" s="10">
        <v>2.09999999999952</v>
      </c>
      <c r="AH7" s="10">
        <v>-31.7</v>
      </c>
      <c r="AI7" s="10">
        <v>-146.4</v>
      </c>
      <c r="AJ7" s="10">
        <v>-30.1999999999999</v>
      </c>
      <c r="AK7" s="10">
        <v>22.8999999999998</v>
      </c>
      <c r="AL7" s="10">
        <v>-70.8</v>
      </c>
      <c r="AM7" s="10">
        <v>-18.8</v>
      </c>
      <c r="AN7" s="10">
        <v>60.999999999999901</v>
      </c>
      <c r="AO7" s="10">
        <v>192.6</v>
      </c>
      <c r="AP7" s="10">
        <v>28.7</v>
      </c>
      <c r="AQ7" s="10">
        <v>99.400000000000105</v>
      </c>
      <c r="AR7" s="10">
        <v>178.8</v>
      </c>
      <c r="AS7" s="10">
        <v>45.599999999999604</v>
      </c>
      <c r="AT7" s="10">
        <v>352.5</v>
      </c>
      <c r="AU7" s="10">
        <v>73.400000000000006</v>
      </c>
      <c r="AV7" s="10">
        <v>78.599999999999994</v>
      </c>
      <c r="AW7" s="10">
        <v>116.6</v>
      </c>
      <c r="AX7" s="10">
        <v>83.3</v>
      </c>
      <c r="AY7" s="10">
        <v>351.9</v>
      </c>
      <c r="AZ7" s="10">
        <v>33.4</v>
      </c>
      <c r="BA7" s="1"/>
    </row>
    <row r="8" spans="1:53" ht="13.4" customHeight="1" x14ac:dyDescent="0.3">
      <c r="A8" s="4" t="s">
        <v>358</v>
      </c>
      <c r="B8" s="11">
        <v>-47.7</v>
      </c>
      <c r="C8" s="11">
        <v>-14.6</v>
      </c>
      <c r="D8" s="11">
        <v>103.3</v>
      </c>
      <c r="E8" s="11">
        <v>38</v>
      </c>
      <c r="F8" s="11">
        <v>110</v>
      </c>
      <c r="G8" s="11">
        <v>-6.8</v>
      </c>
      <c r="H8" s="11">
        <v>181.1</v>
      </c>
      <c r="I8" s="11">
        <v>-148.1</v>
      </c>
      <c r="J8" s="11">
        <v>-105.6</v>
      </c>
      <c r="K8" s="11">
        <v>-56.5</v>
      </c>
      <c r="L8" s="11">
        <v>-10.8</v>
      </c>
      <c r="M8" s="11">
        <v>26.4</v>
      </c>
      <c r="N8" s="11">
        <v>-24.3</v>
      </c>
      <c r="O8" s="11">
        <v>68.900000000000006</v>
      </c>
      <c r="P8" s="11">
        <v>-38.4</v>
      </c>
      <c r="Q8" s="11">
        <v>-21.5</v>
      </c>
      <c r="R8" s="11">
        <v>-12.3</v>
      </c>
      <c r="S8" s="11">
        <v>48.6</v>
      </c>
      <c r="T8" s="11">
        <v>-7.8</v>
      </c>
      <c r="U8" s="11">
        <v>-49.8</v>
      </c>
      <c r="V8" s="11">
        <v>-19.3</v>
      </c>
      <c r="W8" s="11">
        <v>-21.1</v>
      </c>
      <c r="X8" s="11">
        <v>28.8</v>
      </c>
      <c r="Y8" s="11">
        <v>44.8</v>
      </c>
      <c r="Z8" s="11">
        <v>132.4</v>
      </c>
      <c r="AA8" s="11">
        <v>-50.9</v>
      </c>
      <c r="AB8" s="11">
        <v>-1.1000000000000001</v>
      </c>
      <c r="AC8" s="11">
        <v>24.3</v>
      </c>
      <c r="AD8" s="11">
        <v>-8.5</v>
      </c>
      <c r="AE8" s="11">
        <v>-18.5</v>
      </c>
      <c r="AF8" s="11">
        <v>7.4</v>
      </c>
      <c r="AG8" s="11">
        <v>58</v>
      </c>
      <c r="AH8" s="11">
        <v>-52.9</v>
      </c>
      <c r="AI8" s="11">
        <v>-42.6</v>
      </c>
      <c r="AJ8" s="11">
        <v>-26.2</v>
      </c>
      <c r="AK8" s="11">
        <v>34.1</v>
      </c>
      <c r="AL8" s="11">
        <v>-43.1</v>
      </c>
      <c r="AM8" s="11">
        <v>0.89999999999999902</v>
      </c>
      <c r="AN8" s="11">
        <v>-17.3</v>
      </c>
      <c r="AO8" s="11">
        <v>-93.1</v>
      </c>
      <c r="AP8" s="11">
        <v>-11.3</v>
      </c>
      <c r="AQ8" s="11">
        <v>-8.8000000000000007</v>
      </c>
      <c r="AR8" s="11">
        <v>50.8</v>
      </c>
      <c r="AS8" s="11">
        <v>81.3</v>
      </c>
      <c r="AT8" s="11">
        <v>112</v>
      </c>
      <c r="AU8" s="11">
        <v>-123.6</v>
      </c>
      <c r="AV8" s="11">
        <v>-39.1</v>
      </c>
      <c r="AW8" s="11">
        <v>-29.9</v>
      </c>
      <c r="AX8" s="11">
        <v>56.1</v>
      </c>
      <c r="AY8" s="11">
        <v>-136.5</v>
      </c>
      <c r="AZ8" s="11">
        <v>0</v>
      </c>
      <c r="BA8" s="1"/>
    </row>
    <row r="9" spans="1:53" ht="13.4" customHeight="1" x14ac:dyDescent="0.3">
      <c r="A9" s="9" t="s">
        <v>359</v>
      </c>
      <c r="B9" s="10">
        <v>0</v>
      </c>
      <c r="C9" s="10">
        <v>0</v>
      </c>
      <c r="D9" s="10">
        <v>0</v>
      </c>
      <c r="E9" s="10">
        <v>0</v>
      </c>
      <c r="F9" s="10">
        <v>0</v>
      </c>
      <c r="G9" s="10">
        <v>0</v>
      </c>
      <c r="H9" s="10">
        <v>0</v>
      </c>
      <c r="I9" s="10">
        <v>0</v>
      </c>
      <c r="J9" s="10">
        <v>0</v>
      </c>
      <c r="K9" s="10">
        <v>200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0</v>
      </c>
      <c r="AX9" s="10">
        <v>0</v>
      </c>
      <c r="AY9" s="10">
        <v>0</v>
      </c>
      <c r="AZ9" s="10">
        <v>0</v>
      </c>
      <c r="BA9" s="1"/>
    </row>
    <row r="10" spans="1:53" ht="13.4" customHeight="1" x14ac:dyDescent="0.3">
      <c r="A10" s="4" t="s">
        <v>360</v>
      </c>
      <c r="B10" s="11">
        <v>0</v>
      </c>
      <c r="C10" s="11">
        <v>0</v>
      </c>
      <c r="D10" s="11">
        <v>0</v>
      </c>
      <c r="E10" s="11">
        <v>0</v>
      </c>
      <c r="F10" s="11">
        <v>0</v>
      </c>
      <c r="G10" s="11">
        <v>0</v>
      </c>
      <c r="H10" s="11">
        <v>0</v>
      </c>
      <c r="I10" s="11">
        <v>0</v>
      </c>
      <c r="J10" s="11">
        <v>0</v>
      </c>
      <c r="K10" s="11">
        <v>0</v>
      </c>
      <c r="L10" s="11">
        <v>118.1</v>
      </c>
      <c r="M10" s="11">
        <v>-0.5544</v>
      </c>
      <c r="N10" s="11">
        <v>5.016</v>
      </c>
      <c r="O10" s="11">
        <v>-0.80882754479999996</v>
      </c>
      <c r="P10" s="11">
        <v>0</v>
      </c>
      <c r="Q10" s="11">
        <v>0</v>
      </c>
      <c r="R10" s="11">
        <v>0</v>
      </c>
      <c r="S10" s="11">
        <v>0</v>
      </c>
      <c r="T10" s="11">
        <v>0</v>
      </c>
      <c r="U10" s="11">
        <v>0</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v>0</v>
      </c>
      <c r="AX10" s="11">
        <v>0</v>
      </c>
      <c r="AY10" s="11">
        <v>0</v>
      </c>
      <c r="AZ10" s="11">
        <v>0</v>
      </c>
      <c r="BA10" s="1"/>
    </row>
    <row r="11" spans="1:53" ht="13.4" customHeight="1" x14ac:dyDescent="0.3">
      <c r="A11" s="9" t="s">
        <v>361</v>
      </c>
      <c r="B11" s="10">
        <v>0</v>
      </c>
      <c r="C11" s="10">
        <v>0</v>
      </c>
      <c r="D11" s="10">
        <v>0</v>
      </c>
      <c r="E11" s="10">
        <v>0</v>
      </c>
      <c r="F11" s="10">
        <v>0</v>
      </c>
      <c r="G11" s="10">
        <v>0</v>
      </c>
      <c r="H11" s="10">
        <v>0</v>
      </c>
      <c r="I11" s="10">
        <v>0</v>
      </c>
      <c r="J11" s="10">
        <v>0</v>
      </c>
      <c r="K11" s="10">
        <v>0</v>
      </c>
      <c r="L11" s="10">
        <v>5.5</v>
      </c>
      <c r="M11" s="10">
        <v>22.5</v>
      </c>
      <c r="N11" s="10">
        <v>0</v>
      </c>
      <c r="O11" s="10">
        <v>3.5</v>
      </c>
      <c r="P11" s="10">
        <v>3.6</v>
      </c>
      <c r="Q11" s="10">
        <v>3.1</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
    </row>
    <row r="12" spans="1:53" ht="13.4" customHeight="1" x14ac:dyDescent="0.3">
      <c r="A12" s="4" t="s">
        <v>362</v>
      </c>
      <c r="B12" s="11">
        <v>0</v>
      </c>
      <c r="C12" s="11">
        <v>0</v>
      </c>
      <c r="D12" s="11">
        <v>0</v>
      </c>
      <c r="E12" s="11">
        <v>0</v>
      </c>
      <c r="F12" s="11">
        <v>0</v>
      </c>
      <c r="G12" s="11">
        <v>0</v>
      </c>
      <c r="H12" s="11">
        <v>0</v>
      </c>
      <c r="I12" s="11">
        <v>66.599999999999994</v>
      </c>
      <c r="J12" s="11">
        <v>0</v>
      </c>
      <c r="K12" s="11">
        <v>0</v>
      </c>
      <c r="L12" s="11">
        <v>0</v>
      </c>
      <c r="M12" s="11">
        <v>-34.451999999999998</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1">
        <v>0</v>
      </c>
      <c r="AN12" s="11">
        <v>0</v>
      </c>
      <c r="AO12" s="11">
        <v>0</v>
      </c>
      <c r="AP12" s="11">
        <v>0</v>
      </c>
      <c r="AQ12" s="11">
        <v>0</v>
      </c>
      <c r="AR12" s="11">
        <v>0</v>
      </c>
      <c r="AS12" s="11">
        <v>0</v>
      </c>
      <c r="AT12" s="11">
        <v>0</v>
      </c>
      <c r="AU12" s="11">
        <v>0</v>
      </c>
      <c r="AV12" s="11">
        <v>0</v>
      </c>
      <c r="AW12" s="11">
        <v>0</v>
      </c>
      <c r="AX12" s="11">
        <v>0</v>
      </c>
      <c r="AY12" s="11">
        <v>0</v>
      </c>
      <c r="AZ12" s="11">
        <v>0</v>
      </c>
      <c r="BA12" s="1"/>
    </row>
    <row r="13" spans="1:53" ht="13.4" customHeight="1" x14ac:dyDescent="0.3">
      <c r="A13" s="9" t="s">
        <v>363</v>
      </c>
      <c r="B13" s="10">
        <v>0</v>
      </c>
      <c r="C13" s="10">
        <v>0</v>
      </c>
      <c r="D13" s="10">
        <v>0</v>
      </c>
      <c r="E13" s="10">
        <v>0</v>
      </c>
      <c r="F13" s="10">
        <v>0</v>
      </c>
      <c r="G13" s="10">
        <v>0</v>
      </c>
      <c r="H13" s="10">
        <v>0</v>
      </c>
      <c r="I13" s="10">
        <v>0</v>
      </c>
      <c r="J13" s="10">
        <v>0</v>
      </c>
      <c r="K13" s="10">
        <v>0</v>
      </c>
      <c r="L13" s="10">
        <v>0</v>
      </c>
      <c r="M13" s="10">
        <v>0</v>
      </c>
      <c r="N13" s="10">
        <v>0</v>
      </c>
      <c r="O13" s="10">
        <v>-7.7220000000000004</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
    </row>
    <row r="14" spans="1:53" ht="13.4" customHeight="1" x14ac:dyDescent="0.3">
      <c r="A14" s="4" t="s">
        <v>364</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35.628779999999999</v>
      </c>
      <c r="AC14" s="11">
        <v>10.03266</v>
      </c>
      <c r="AD14" s="11">
        <v>2.2951164192000002</v>
      </c>
      <c r="AE14" s="11">
        <v>0</v>
      </c>
      <c r="AF14" s="11">
        <v>3.7495831757999998</v>
      </c>
      <c r="AG14" s="11">
        <v>2.0809921307999999</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s="11">
        <v>0</v>
      </c>
      <c r="BA14" s="1"/>
    </row>
    <row r="15" spans="1:53" ht="13.4" customHeight="1" x14ac:dyDescent="0.3">
      <c r="A15" s="9" t="s">
        <v>365</v>
      </c>
      <c r="B15" s="10">
        <v>0</v>
      </c>
      <c r="C15" s="10">
        <v>0</v>
      </c>
      <c r="D15" s="10">
        <v>0</v>
      </c>
      <c r="E15" s="10">
        <v>0</v>
      </c>
      <c r="F15" s="10">
        <v>0</v>
      </c>
      <c r="G15" s="10">
        <v>0</v>
      </c>
      <c r="H15" s="10">
        <v>0</v>
      </c>
      <c r="I15" s="10">
        <v>0</v>
      </c>
      <c r="J15" s="10">
        <v>0</v>
      </c>
      <c r="K15" s="10">
        <v>0</v>
      </c>
      <c r="L15" s="10">
        <v>0</v>
      </c>
      <c r="M15" s="10">
        <v>0</v>
      </c>
      <c r="N15" s="10">
        <v>0</v>
      </c>
      <c r="O15" s="10">
        <v>0</v>
      </c>
      <c r="P15" s="10">
        <v>0</v>
      </c>
      <c r="Q15" s="10">
        <v>0</v>
      </c>
      <c r="R15" s="10">
        <v>0</v>
      </c>
      <c r="S15" s="10">
        <v>83.971800000000002</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
    </row>
    <row r="16" spans="1:53" ht="13.4" customHeight="1" x14ac:dyDescent="0.3">
      <c r="A16" s="4" t="s">
        <v>366</v>
      </c>
      <c r="B16" s="11">
        <v>0</v>
      </c>
      <c r="C16" s="11">
        <v>0</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11">
        <v>0</v>
      </c>
      <c r="W16" s="11">
        <v>0</v>
      </c>
      <c r="X16" s="11">
        <v>0</v>
      </c>
      <c r="Y16" s="11">
        <v>0</v>
      </c>
      <c r="Z16" s="11">
        <v>33.4</v>
      </c>
      <c r="AA16" s="11">
        <v>16.100000000000001</v>
      </c>
      <c r="AB16" s="11">
        <v>13</v>
      </c>
      <c r="AC16" s="11">
        <v>-9.9</v>
      </c>
      <c r="AD16" s="11">
        <v>0</v>
      </c>
      <c r="AE16" s="11">
        <v>0</v>
      </c>
      <c r="AF16" s="11">
        <v>0</v>
      </c>
      <c r="AG16" s="11">
        <v>0</v>
      </c>
      <c r="AH16" s="11">
        <v>0</v>
      </c>
      <c r="AI16" s="11">
        <v>0</v>
      </c>
      <c r="AJ16" s="11">
        <v>0</v>
      </c>
      <c r="AK16" s="11">
        <v>0</v>
      </c>
      <c r="AL16" s="11">
        <v>0</v>
      </c>
      <c r="AM16" s="11">
        <v>0</v>
      </c>
      <c r="AN16" s="11">
        <v>0</v>
      </c>
      <c r="AO16" s="11">
        <v>0</v>
      </c>
      <c r="AP16" s="11">
        <v>0</v>
      </c>
      <c r="AQ16" s="11">
        <v>0</v>
      </c>
      <c r="AR16" s="11">
        <v>0</v>
      </c>
      <c r="AS16" s="11">
        <v>0</v>
      </c>
      <c r="AT16" s="11">
        <v>0</v>
      </c>
      <c r="AU16" s="11">
        <v>0</v>
      </c>
      <c r="AV16" s="11">
        <v>0</v>
      </c>
      <c r="AW16" s="11">
        <v>0</v>
      </c>
      <c r="AX16" s="11">
        <v>0</v>
      </c>
      <c r="AY16" s="11">
        <v>0</v>
      </c>
      <c r="AZ16" s="11">
        <v>0</v>
      </c>
      <c r="BA16" s="1"/>
    </row>
    <row r="17" spans="1:53" ht="13.4" customHeight="1" x14ac:dyDescent="0.3">
      <c r="A17" s="9" t="s">
        <v>367</v>
      </c>
      <c r="B17" s="10">
        <v>0</v>
      </c>
      <c r="C17" s="10">
        <v>0</v>
      </c>
      <c r="D17" s="10">
        <v>0</v>
      </c>
      <c r="E17" s="10">
        <v>0</v>
      </c>
      <c r="F17" s="10">
        <v>0</v>
      </c>
      <c r="G17" s="10">
        <v>0</v>
      </c>
      <c r="H17" s="10">
        <v>0</v>
      </c>
      <c r="I17" s="10">
        <v>0</v>
      </c>
      <c r="J17" s="10">
        <v>0</v>
      </c>
      <c r="K17" s="10">
        <v>0</v>
      </c>
      <c r="L17" s="10">
        <v>0</v>
      </c>
      <c r="M17" s="10">
        <v>0</v>
      </c>
      <c r="N17" s="10">
        <v>0</v>
      </c>
      <c r="O17" s="10">
        <v>0</v>
      </c>
      <c r="P17" s="10">
        <v>0</v>
      </c>
      <c r="Q17" s="10">
        <v>0</v>
      </c>
      <c r="R17" s="10">
        <v>0</v>
      </c>
      <c r="S17" s="10">
        <v>0</v>
      </c>
      <c r="T17" s="10">
        <v>0</v>
      </c>
      <c r="U17" s="10">
        <v>0</v>
      </c>
      <c r="V17" s="10">
        <v>0</v>
      </c>
      <c r="W17" s="10">
        <v>0</v>
      </c>
      <c r="X17" s="10">
        <v>0</v>
      </c>
      <c r="Y17" s="10">
        <v>0</v>
      </c>
      <c r="Z17" s="10">
        <v>0</v>
      </c>
      <c r="AA17" s="10">
        <v>0</v>
      </c>
      <c r="AB17" s="10">
        <v>0</v>
      </c>
      <c r="AC17" s="10">
        <v>0</v>
      </c>
      <c r="AD17" s="10">
        <v>0</v>
      </c>
      <c r="AE17" s="10">
        <v>0</v>
      </c>
      <c r="AF17" s="10">
        <v>0</v>
      </c>
      <c r="AG17" s="10">
        <v>29.765999999999998</v>
      </c>
      <c r="AH17" s="10">
        <v>0</v>
      </c>
      <c r="AI17" s="10">
        <v>3.8940000000000001</v>
      </c>
      <c r="AJ17" s="10">
        <v>0</v>
      </c>
      <c r="AK17" s="10">
        <v>0</v>
      </c>
      <c r="AL17" s="10">
        <v>0</v>
      </c>
      <c r="AM17" s="10">
        <v>0</v>
      </c>
      <c r="AN17" s="10">
        <v>0</v>
      </c>
      <c r="AO17" s="10">
        <v>-24.124946485199999</v>
      </c>
      <c r="AP17" s="10">
        <v>0</v>
      </c>
      <c r="AQ17" s="10">
        <v>0</v>
      </c>
      <c r="AR17" s="10">
        <v>0</v>
      </c>
      <c r="AS17" s="10">
        <v>0</v>
      </c>
      <c r="AT17" s="10">
        <v>0</v>
      </c>
      <c r="AU17" s="10">
        <v>0</v>
      </c>
      <c r="AV17" s="10">
        <v>0</v>
      </c>
      <c r="AW17" s="10">
        <v>0</v>
      </c>
      <c r="AX17" s="10">
        <v>0</v>
      </c>
      <c r="AY17" s="10">
        <v>0</v>
      </c>
      <c r="AZ17" s="10">
        <v>0</v>
      </c>
      <c r="BA17" s="1"/>
    </row>
    <row r="18" spans="1:53" ht="13.4" customHeight="1" x14ac:dyDescent="0.3">
      <c r="A18" s="4" t="s">
        <v>368</v>
      </c>
      <c r="B18" s="11">
        <v>0</v>
      </c>
      <c r="C18" s="11">
        <v>0</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0</v>
      </c>
      <c r="U18" s="11">
        <v>0</v>
      </c>
      <c r="V18" s="11">
        <v>0</v>
      </c>
      <c r="W18" s="11">
        <v>0</v>
      </c>
      <c r="X18" s="11">
        <v>0</v>
      </c>
      <c r="Y18" s="11">
        <v>0</v>
      </c>
      <c r="Z18" s="11">
        <v>22.2</v>
      </c>
      <c r="AA18" s="11">
        <v>-6.5220000000000002</v>
      </c>
      <c r="AB18" s="11">
        <v>0</v>
      </c>
      <c r="AC18" s="11">
        <v>-11.570568</v>
      </c>
      <c r="AD18" s="11">
        <v>0</v>
      </c>
      <c r="AE18" s="11">
        <v>-25.806000000000001</v>
      </c>
      <c r="AF18" s="11">
        <v>0</v>
      </c>
      <c r="AG18" s="11">
        <v>0</v>
      </c>
      <c r="AH18" s="11">
        <v>0</v>
      </c>
      <c r="AI18" s="11">
        <v>0</v>
      </c>
      <c r="AJ18" s="11">
        <v>-0.63054287999999903</v>
      </c>
      <c r="AK18" s="11">
        <v>-0.49042224000000001</v>
      </c>
      <c r="AL18" s="11">
        <v>-2.38205088</v>
      </c>
      <c r="AM18" s="11">
        <v>1.3311460799999999</v>
      </c>
      <c r="AN18" s="11">
        <v>-1.1509048</v>
      </c>
      <c r="AO18" s="11">
        <v>-0.76698021890044499</v>
      </c>
      <c r="AP18" s="11">
        <v>0</v>
      </c>
      <c r="AQ18" s="11">
        <v>0</v>
      </c>
      <c r="AR18" s="11">
        <v>0</v>
      </c>
      <c r="AS18" s="11">
        <v>0</v>
      </c>
      <c r="AT18" s="11">
        <v>0</v>
      </c>
      <c r="AU18" s="11">
        <v>0</v>
      </c>
      <c r="AV18" s="11">
        <v>0</v>
      </c>
      <c r="AW18" s="11">
        <v>0</v>
      </c>
      <c r="AX18" s="11">
        <v>0</v>
      </c>
      <c r="AY18" s="11">
        <v>0</v>
      </c>
      <c r="AZ18" s="11">
        <v>0</v>
      </c>
      <c r="BA18" s="1"/>
    </row>
    <row r="19" spans="1:53" ht="13.4" customHeight="1" x14ac:dyDescent="0.3">
      <c r="A19" s="9" t="s">
        <v>369</v>
      </c>
      <c r="B19" s="10">
        <v>0</v>
      </c>
      <c r="C19" s="10">
        <v>0</v>
      </c>
      <c r="D19" s="10">
        <v>0</v>
      </c>
      <c r="E19" s="10">
        <v>0</v>
      </c>
      <c r="F19" s="10">
        <v>0</v>
      </c>
      <c r="G19" s="10">
        <v>0</v>
      </c>
      <c r="H19" s="10">
        <v>0</v>
      </c>
      <c r="I19" s="10">
        <v>0</v>
      </c>
      <c r="J19" s="10">
        <v>0</v>
      </c>
      <c r="K19" s="10">
        <v>0</v>
      </c>
      <c r="L19" s="10">
        <v>0</v>
      </c>
      <c r="M19" s="10">
        <v>0</v>
      </c>
      <c r="N19" s="10">
        <v>0</v>
      </c>
      <c r="O19" s="10">
        <v>0</v>
      </c>
      <c r="P19" s="10">
        <v>0</v>
      </c>
      <c r="Q19" s="10">
        <v>5.742</v>
      </c>
      <c r="R19" s="10">
        <v>0</v>
      </c>
      <c r="S19" s="10">
        <v>0</v>
      </c>
      <c r="T19" s="10">
        <v>0</v>
      </c>
      <c r="U19" s="10">
        <v>0</v>
      </c>
      <c r="V19" s="10">
        <v>0</v>
      </c>
      <c r="W19" s="10">
        <v>0</v>
      </c>
      <c r="X19" s="10">
        <v>0</v>
      </c>
      <c r="Y19" s="10">
        <v>0</v>
      </c>
      <c r="Z19" s="10">
        <v>0</v>
      </c>
      <c r="AA19" s="10">
        <v>0</v>
      </c>
      <c r="AB19" s="10">
        <v>0</v>
      </c>
      <c r="AC19" s="10">
        <v>2.508</v>
      </c>
      <c r="AD19" s="10">
        <v>0</v>
      </c>
      <c r="AE19" s="10">
        <v>0</v>
      </c>
      <c r="AF19" s="10">
        <v>0</v>
      </c>
      <c r="AG19" s="10">
        <v>0</v>
      </c>
      <c r="AH19" s="10">
        <v>0</v>
      </c>
      <c r="AI19" s="10">
        <v>0</v>
      </c>
      <c r="AJ19" s="10">
        <v>0</v>
      </c>
      <c r="AK19" s="10">
        <v>0</v>
      </c>
      <c r="AL19" s="10">
        <v>0</v>
      </c>
      <c r="AM19" s="10">
        <v>0</v>
      </c>
      <c r="AN19" s="10">
        <v>0</v>
      </c>
      <c r="AO19" s="10">
        <v>0</v>
      </c>
      <c r="AP19" s="10">
        <v>0</v>
      </c>
      <c r="AQ19" s="10">
        <v>0</v>
      </c>
      <c r="AR19" s="10">
        <v>0</v>
      </c>
      <c r="AS19" s="10">
        <v>0</v>
      </c>
      <c r="AT19" s="10">
        <v>0</v>
      </c>
      <c r="AU19" s="10">
        <v>0</v>
      </c>
      <c r="AV19" s="10">
        <v>0</v>
      </c>
      <c r="AW19" s="10">
        <v>0</v>
      </c>
      <c r="AX19" s="10">
        <v>0</v>
      </c>
      <c r="AY19" s="10">
        <v>0</v>
      </c>
      <c r="AZ19" s="10">
        <v>0</v>
      </c>
      <c r="BA19" s="1"/>
    </row>
    <row r="20" spans="1:53" ht="13.4" customHeight="1" x14ac:dyDescent="0.3">
      <c r="A20" s="4" t="s">
        <v>370</v>
      </c>
      <c r="B20" s="11">
        <v>0</v>
      </c>
      <c r="C20" s="11">
        <v>0</v>
      </c>
      <c r="D20" s="11">
        <v>0</v>
      </c>
      <c r="E20" s="11">
        <v>0</v>
      </c>
      <c r="F20" s="11">
        <v>0</v>
      </c>
      <c r="G20" s="11">
        <v>0</v>
      </c>
      <c r="H20" s="11">
        <v>0</v>
      </c>
      <c r="I20" s="11">
        <v>0</v>
      </c>
      <c r="J20" s="11">
        <v>0</v>
      </c>
      <c r="K20" s="11">
        <v>0</v>
      </c>
      <c r="L20" s="11">
        <v>0</v>
      </c>
      <c r="M20" s="11">
        <v>0</v>
      </c>
      <c r="N20" s="11">
        <v>0</v>
      </c>
      <c r="O20" s="11">
        <v>0</v>
      </c>
      <c r="P20" s="11">
        <v>0</v>
      </c>
      <c r="Q20" s="11">
        <v>35.771999999999998</v>
      </c>
      <c r="R20" s="11">
        <v>0</v>
      </c>
      <c r="S20" s="11">
        <v>0</v>
      </c>
      <c r="T20" s="11">
        <v>0</v>
      </c>
      <c r="U20" s="11">
        <v>61.3</v>
      </c>
      <c r="V20" s="11">
        <v>0</v>
      </c>
      <c r="W20" s="11">
        <v>0</v>
      </c>
      <c r="X20" s="11">
        <v>0</v>
      </c>
      <c r="Y20" s="11">
        <v>71.599999999999994</v>
      </c>
      <c r="Z20" s="11">
        <v>0</v>
      </c>
      <c r="AA20" s="11">
        <v>0</v>
      </c>
      <c r="AB20" s="11">
        <v>-15.9</v>
      </c>
      <c r="AC20" s="11">
        <v>7</v>
      </c>
      <c r="AD20" s="11">
        <v>0</v>
      </c>
      <c r="AE20" s="11">
        <v>0</v>
      </c>
      <c r="AF20" s="11">
        <v>0</v>
      </c>
      <c r="AG20" s="11">
        <v>-38.213999999999999</v>
      </c>
      <c r="AH20" s="11">
        <v>0</v>
      </c>
      <c r="AI20" s="11">
        <v>0</v>
      </c>
      <c r="AJ20" s="11">
        <v>0</v>
      </c>
      <c r="AK20" s="11">
        <v>0</v>
      </c>
      <c r="AL20" s="11">
        <v>0</v>
      </c>
      <c r="AM20" s="11">
        <v>0</v>
      </c>
      <c r="AN20" s="11">
        <v>0</v>
      </c>
      <c r="AO20" s="11">
        <v>0</v>
      </c>
      <c r="AP20" s="11">
        <v>0</v>
      </c>
      <c r="AQ20" s="11">
        <v>0</v>
      </c>
      <c r="AR20" s="11">
        <v>0</v>
      </c>
      <c r="AS20" s="11">
        <v>0</v>
      </c>
      <c r="AT20" s="11">
        <v>0</v>
      </c>
      <c r="AU20" s="11">
        <v>0</v>
      </c>
      <c r="AV20" s="11">
        <v>0</v>
      </c>
      <c r="AW20" s="11">
        <v>0</v>
      </c>
      <c r="AX20" s="11">
        <v>0</v>
      </c>
      <c r="AY20" s="11">
        <v>0</v>
      </c>
      <c r="AZ20" s="11">
        <v>0</v>
      </c>
      <c r="BA20" s="1"/>
    </row>
    <row r="21" spans="1:53" ht="13.4" customHeight="1" x14ac:dyDescent="0.3">
      <c r="A21" s="9" t="s">
        <v>371</v>
      </c>
      <c r="B21" s="10">
        <v>0</v>
      </c>
      <c r="C21" s="10">
        <v>0</v>
      </c>
      <c r="D21" s="10">
        <v>0</v>
      </c>
      <c r="E21" s="10">
        <v>0</v>
      </c>
      <c r="F21" s="10">
        <v>0</v>
      </c>
      <c r="G21" s="10">
        <v>0</v>
      </c>
      <c r="H21" s="10">
        <v>0</v>
      </c>
      <c r="I21" s="10">
        <v>0</v>
      </c>
      <c r="J21" s="10">
        <v>0</v>
      </c>
      <c r="K21" s="10">
        <v>0</v>
      </c>
      <c r="L21" s="10">
        <v>0</v>
      </c>
      <c r="M21" s="10">
        <v>0</v>
      </c>
      <c r="N21" s="10">
        <v>0</v>
      </c>
      <c r="O21" s="10">
        <v>0</v>
      </c>
      <c r="P21" s="10">
        <v>0</v>
      </c>
      <c r="Q21" s="10">
        <v>0</v>
      </c>
      <c r="R21" s="10">
        <v>0</v>
      </c>
      <c r="S21" s="10">
        <v>0</v>
      </c>
      <c r="T21" s="10">
        <v>0</v>
      </c>
      <c r="U21" s="10">
        <v>0</v>
      </c>
      <c r="V21" s="10">
        <v>0</v>
      </c>
      <c r="W21" s="10">
        <v>0</v>
      </c>
      <c r="X21" s="10">
        <v>0</v>
      </c>
      <c r="Y21" s="10">
        <v>0</v>
      </c>
      <c r="Z21" s="10">
        <v>0</v>
      </c>
      <c r="AA21" s="10">
        <v>66.818740005600006</v>
      </c>
      <c r="AB21" s="10">
        <v>0</v>
      </c>
      <c r="AC21" s="10">
        <v>0</v>
      </c>
      <c r="AD21" s="10">
        <v>0</v>
      </c>
      <c r="AE21" s="10">
        <v>0</v>
      </c>
      <c r="AF21" s="10">
        <v>0</v>
      </c>
      <c r="AG21" s="10">
        <v>0</v>
      </c>
      <c r="AH21" s="10">
        <v>0</v>
      </c>
      <c r="AI21" s="10">
        <v>0</v>
      </c>
      <c r="AJ21" s="10">
        <v>0</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
    </row>
    <row r="22" spans="1:53" ht="13.4" customHeight="1" x14ac:dyDescent="0.3">
      <c r="A22" s="4" t="s">
        <v>372</v>
      </c>
      <c r="B22" s="11">
        <v>0</v>
      </c>
      <c r="C22" s="11">
        <v>0</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0</v>
      </c>
      <c r="U22" s="11">
        <v>0</v>
      </c>
      <c r="V22" s="11">
        <v>0</v>
      </c>
      <c r="W22" s="11">
        <v>0</v>
      </c>
      <c r="X22" s="11">
        <v>0</v>
      </c>
      <c r="Y22" s="11">
        <v>0</v>
      </c>
      <c r="Z22" s="11">
        <v>0</v>
      </c>
      <c r="AA22" s="11">
        <v>0</v>
      </c>
      <c r="AB22" s="11">
        <v>0</v>
      </c>
      <c r="AC22" s="11">
        <v>0</v>
      </c>
      <c r="AD22" s="11">
        <v>0</v>
      </c>
      <c r="AE22" s="11">
        <v>0</v>
      </c>
      <c r="AF22" s="11">
        <v>0</v>
      </c>
      <c r="AG22" s="11">
        <v>3.4919640228</v>
      </c>
      <c r="AH22" s="11">
        <v>9.2575002899999994</v>
      </c>
      <c r="AI22" s="11">
        <v>159.58847766</v>
      </c>
      <c r="AJ22" s="11">
        <v>23.469768070000001</v>
      </c>
      <c r="AK22" s="11">
        <v>21.0519943699999</v>
      </c>
      <c r="AL22" s="11">
        <v>20.549982549999999</v>
      </c>
      <c r="AM22" s="11">
        <v>22.213424610000001</v>
      </c>
      <c r="AN22" s="11">
        <v>14.51436386</v>
      </c>
      <c r="AO22" s="11">
        <v>8.4132667600000008</v>
      </c>
      <c r="AP22" s="11">
        <v>8.8000000000000007</v>
      </c>
      <c r="AQ22" s="11">
        <v>9.9064483400000007</v>
      </c>
      <c r="AR22" s="11">
        <v>11.85455576</v>
      </c>
      <c r="AS22" s="11">
        <v>3.93262545000001</v>
      </c>
      <c r="AT22" s="11">
        <v>34.457133349999999</v>
      </c>
      <c r="AU22" s="11">
        <v>10.01509474</v>
      </c>
      <c r="AV22" s="11">
        <v>10.61415408</v>
      </c>
      <c r="AW22" s="11">
        <v>10.4</v>
      </c>
      <c r="AX22" s="11">
        <v>11.1</v>
      </c>
      <c r="AY22" s="11">
        <v>42.1</v>
      </c>
      <c r="AZ22" s="11">
        <v>10.5</v>
      </c>
      <c r="BA22" s="1"/>
    </row>
    <row r="23" spans="1:53" ht="13.4" customHeight="1" x14ac:dyDescent="0.3">
      <c r="A23" s="9" t="s">
        <v>373</v>
      </c>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0">
        <v>0</v>
      </c>
      <c r="AI23" s="10">
        <v>71.7</v>
      </c>
      <c r="AJ23" s="10">
        <v>58</v>
      </c>
      <c r="AK23" s="10">
        <v>-34.4</v>
      </c>
      <c r="AL23" s="10">
        <v>6.9</v>
      </c>
      <c r="AM23" s="10">
        <v>52.3</v>
      </c>
      <c r="AN23" s="10">
        <v>-24.2</v>
      </c>
      <c r="AO23" s="10">
        <v>-5.4</v>
      </c>
      <c r="AP23" s="10">
        <v>-39</v>
      </c>
      <c r="AQ23" s="10">
        <v>-20.100000000000001</v>
      </c>
      <c r="AR23" s="10">
        <v>-20.5</v>
      </c>
      <c r="AS23" s="10">
        <v>42.2</v>
      </c>
      <c r="AT23" s="10">
        <v>-37.4</v>
      </c>
      <c r="AU23" s="10">
        <v>-33.4</v>
      </c>
      <c r="AV23" s="10">
        <v>68.8</v>
      </c>
      <c r="AW23" s="10">
        <v>-42.7</v>
      </c>
      <c r="AX23" s="10">
        <v>2.7</v>
      </c>
      <c r="AY23" s="10">
        <v>-4.5999999999999996</v>
      </c>
      <c r="AZ23" s="10">
        <v>-16.2</v>
      </c>
      <c r="BA23" s="1"/>
    </row>
    <row r="24" spans="1:53" ht="13.4" customHeight="1" x14ac:dyDescent="0.3">
      <c r="A24" s="4" t="s">
        <v>374</v>
      </c>
      <c r="B24" s="11">
        <v>0</v>
      </c>
      <c r="C24" s="11">
        <v>0</v>
      </c>
      <c r="D24" s="11">
        <v>0</v>
      </c>
      <c r="E24" s="11">
        <v>0</v>
      </c>
      <c r="F24" s="11">
        <v>0</v>
      </c>
      <c r="G24" s="11">
        <v>0</v>
      </c>
      <c r="H24" s="11">
        <v>0</v>
      </c>
      <c r="I24" s="11">
        <v>0</v>
      </c>
      <c r="J24" s="11">
        <v>0</v>
      </c>
      <c r="K24" s="11">
        <v>0</v>
      </c>
      <c r="L24" s="11">
        <v>0</v>
      </c>
      <c r="M24" s="11">
        <v>0</v>
      </c>
      <c r="N24" s="11">
        <v>0</v>
      </c>
      <c r="O24" s="11">
        <v>0</v>
      </c>
      <c r="P24" s="11">
        <v>0</v>
      </c>
      <c r="Q24" s="11">
        <v>0</v>
      </c>
      <c r="R24" s="11">
        <v>0</v>
      </c>
      <c r="S24" s="11">
        <v>0</v>
      </c>
      <c r="T24" s="11">
        <v>0</v>
      </c>
      <c r="U24" s="11">
        <v>0</v>
      </c>
      <c r="V24" s="11">
        <v>0</v>
      </c>
      <c r="W24" s="11">
        <v>0</v>
      </c>
      <c r="X24" s="11">
        <v>0</v>
      </c>
      <c r="Y24" s="11">
        <v>0</v>
      </c>
      <c r="Z24" s="11">
        <v>0</v>
      </c>
      <c r="AA24" s="11">
        <v>91.138999999999996</v>
      </c>
      <c r="AB24" s="11">
        <v>-58.7</v>
      </c>
      <c r="AC24" s="11">
        <v>-31.5</v>
      </c>
      <c r="AD24" s="11">
        <v>0</v>
      </c>
      <c r="AE24" s="11">
        <v>0</v>
      </c>
      <c r="AF24" s="11">
        <v>0</v>
      </c>
      <c r="AG24" s="11">
        <v>0</v>
      </c>
      <c r="AH24" s="11">
        <v>0</v>
      </c>
      <c r="AI24" s="11">
        <v>0</v>
      </c>
      <c r="AJ24" s="11">
        <v>0</v>
      </c>
      <c r="AK24" s="11">
        <v>0</v>
      </c>
      <c r="AL24" s="11">
        <v>0</v>
      </c>
      <c r="AM24" s="11">
        <v>0</v>
      </c>
      <c r="AN24" s="11">
        <v>0</v>
      </c>
      <c r="AO24" s="11">
        <v>0</v>
      </c>
      <c r="AP24" s="11">
        <v>0</v>
      </c>
      <c r="AQ24" s="11">
        <v>0</v>
      </c>
      <c r="AR24" s="11">
        <v>0</v>
      </c>
      <c r="AS24" s="11">
        <v>0</v>
      </c>
      <c r="AT24" s="11">
        <v>0</v>
      </c>
      <c r="AU24" s="11">
        <v>0</v>
      </c>
      <c r="AV24" s="11">
        <v>0</v>
      </c>
      <c r="AW24" s="11">
        <v>0</v>
      </c>
      <c r="AX24" s="11">
        <v>0</v>
      </c>
      <c r="AY24" s="11">
        <v>0</v>
      </c>
      <c r="AZ24" s="11">
        <v>0</v>
      </c>
      <c r="BA24" s="1"/>
    </row>
    <row r="25" spans="1:53" ht="13.4" customHeight="1" x14ac:dyDescent="0.3">
      <c r="A25" s="9" t="s">
        <v>375</v>
      </c>
      <c r="B25" s="90">
        <v>62.9</v>
      </c>
      <c r="C25" s="90">
        <v>128.80000000000001</v>
      </c>
      <c r="D25" s="90">
        <v>92.600000000000307</v>
      </c>
      <c r="E25" s="90">
        <v>129.4</v>
      </c>
      <c r="F25" s="90">
        <v>48.300000000000097</v>
      </c>
      <c r="G25" s="90">
        <v>122.5</v>
      </c>
      <c r="H25" s="90">
        <v>71.499999999999901</v>
      </c>
      <c r="I25" s="90">
        <v>29.7</v>
      </c>
      <c r="J25" s="90">
        <v>-1.7000000000000199</v>
      </c>
      <c r="K25" s="90">
        <v>44.099999999999902</v>
      </c>
      <c r="L25" s="90">
        <v>79.099999999999994</v>
      </c>
      <c r="M25" s="90">
        <v>209.09360000000001</v>
      </c>
      <c r="N25" s="90">
        <v>23.216000000000001</v>
      </c>
      <c r="O25" s="90">
        <v>122.9691724552</v>
      </c>
      <c r="P25" s="90">
        <v>75.200000000000102</v>
      </c>
      <c r="Q25" s="90">
        <v>58.313999999999602</v>
      </c>
      <c r="R25" s="90">
        <v>-24.600000000000101</v>
      </c>
      <c r="S25" s="90">
        <v>6.0717999999999304</v>
      </c>
      <c r="T25" s="90">
        <v>-29.099999999999898</v>
      </c>
      <c r="U25" s="90">
        <v>-6.6</v>
      </c>
      <c r="V25" s="90">
        <v>-61.8</v>
      </c>
      <c r="W25" s="90">
        <v>-13.899999999999901</v>
      </c>
      <c r="X25" s="90">
        <v>-48.399999999999899</v>
      </c>
      <c r="Y25" s="90">
        <v>-93.400000000000105</v>
      </c>
      <c r="Z25" s="90">
        <v>-104</v>
      </c>
      <c r="AA25" s="90">
        <v>-198.76425999439999</v>
      </c>
      <c r="AB25" s="90">
        <v>-148.27122</v>
      </c>
      <c r="AC25" s="90">
        <v>-12.5299080000002</v>
      </c>
      <c r="AD25" s="90">
        <v>-95.904883580800004</v>
      </c>
      <c r="AE25" s="90">
        <v>43.594000000000001</v>
      </c>
      <c r="AF25" s="90">
        <v>-33.850416824199598</v>
      </c>
      <c r="AG25" s="90">
        <v>57.2249561535995</v>
      </c>
      <c r="AH25" s="90">
        <v>-78.490049808600006</v>
      </c>
      <c r="AI25" s="90">
        <v>46.2</v>
      </c>
      <c r="AJ25" s="90">
        <v>24.53922519</v>
      </c>
      <c r="AK25" s="90">
        <v>43.161572129999797</v>
      </c>
      <c r="AL25" s="90">
        <v>-88.832068329999899</v>
      </c>
      <c r="AM25" s="90">
        <v>57.944570689999999</v>
      </c>
      <c r="AN25" s="90">
        <v>32.863459059999897</v>
      </c>
      <c r="AO25" s="90">
        <v>77.621340055900006</v>
      </c>
      <c r="AP25" s="90">
        <v>-12.8</v>
      </c>
      <c r="AQ25" s="90">
        <v>80.406448340000097</v>
      </c>
      <c r="AR25" s="90">
        <v>220.95455576000001</v>
      </c>
      <c r="AS25" s="90">
        <v>173.03262545000001</v>
      </c>
      <c r="AT25" s="90">
        <v>461.55713335000002</v>
      </c>
      <c r="AU25" s="90">
        <v>-73.584905259999999</v>
      </c>
      <c r="AV25" s="90">
        <v>118.91415408</v>
      </c>
      <c r="AW25" s="90">
        <v>54.4</v>
      </c>
      <c r="AX25" s="90">
        <v>153.19999999999999</v>
      </c>
      <c r="AY25" s="90">
        <v>252.9</v>
      </c>
      <c r="AZ25" s="90">
        <v>27.7</v>
      </c>
      <c r="BA25" s="1"/>
    </row>
    <row r="26" spans="1:53" ht="13.4" customHeight="1" x14ac:dyDescent="0.3">
      <c r="A26" s="4" t="s">
        <v>376</v>
      </c>
      <c r="B26" s="126">
        <v>5.0631892457538401E-2</v>
      </c>
      <c r="C26" s="126">
        <v>7.3127803327088001E-2</v>
      </c>
      <c r="D26" s="126">
        <v>7.4695490844559398E-2</v>
      </c>
      <c r="E26" s="126">
        <v>6.3260816426301505E-2</v>
      </c>
      <c r="F26" s="126">
        <v>4.5742968084099001E-2</v>
      </c>
      <c r="G26" s="126">
        <v>8.0954269098598902E-2</v>
      </c>
      <c r="H26" s="126">
        <v>5.5659349213762997E-2</v>
      </c>
      <c r="I26" s="126">
        <v>1.4E-2</v>
      </c>
      <c r="J26" s="126">
        <v>-1.29870129870131E-3</v>
      </c>
      <c r="K26" s="126">
        <v>3.2274590163934302E-2</v>
      </c>
      <c r="L26" s="126">
        <v>5.1999999999999998E-2</v>
      </c>
      <c r="M26" s="126">
        <v>0.103113522043594</v>
      </c>
      <c r="N26" s="126">
        <v>2.2621065965117398E-2</v>
      </c>
      <c r="O26" s="126">
        <v>6.9489812644213306E-2</v>
      </c>
      <c r="P26" s="126">
        <v>5.7387057387057502E-2</v>
      </c>
      <c r="Q26" s="126">
        <v>9.3790108564534898E-3</v>
      </c>
      <c r="R26" s="126">
        <v>-2.4798387096774299E-2</v>
      </c>
      <c r="S26" s="126">
        <v>4.8323119777158204E-3</v>
      </c>
      <c r="T26" s="126">
        <v>-2.5266996613701399E-2</v>
      </c>
      <c r="U26" s="126">
        <v>-4.0000000000000001E-3</v>
      </c>
      <c r="V26" s="126">
        <v>-7.5063767763877104E-2</v>
      </c>
      <c r="W26" s="126">
        <v>-1.0081961267860901E-2</v>
      </c>
      <c r="X26" s="126">
        <v>-4.1170466144947203E-2</v>
      </c>
      <c r="Y26" s="126">
        <v>-4.4796163069544398E-2</v>
      </c>
      <c r="Z26" s="126">
        <v>-0.164089618176081</v>
      </c>
      <c r="AA26" s="126">
        <v>-0.37000048398064</v>
      </c>
      <c r="AB26" s="126">
        <v>-0.19542799525504101</v>
      </c>
      <c r="AC26" s="126">
        <v>-6.8045552297166401E-3</v>
      </c>
      <c r="AD26" s="126">
        <v>-0.118797081110863</v>
      </c>
      <c r="AE26" s="126">
        <v>3.8561698363556003E-2</v>
      </c>
      <c r="AF26" s="126">
        <v>-3.5330776353407402E-2</v>
      </c>
      <c r="AG26" s="126">
        <v>4.3975221819410999E-2</v>
      </c>
      <c r="AH26" s="126">
        <v>-0.13062081845331999</v>
      </c>
      <c r="AI26" s="126">
        <v>4.4999999999999998E-2</v>
      </c>
      <c r="AJ26" s="126">
        <v>2.6307023885898902E-2</v>
      </c>
      <c r="AK26" s="126">
        <v>2.1671807657160001E-2</v>
      </c>
      <c r="AL26" s="126">
        <v>-0.12408548671689699</v>
      </c>
      <c r="AM26" s="126">
        <v>4.4838327547782997E-2</v>
      </c>
      <c r="AN26" s="126">
        <v>2.5586623372781E-2</v>
      </c>
      <c r="AO26" s="126">
        <v>3.92999544609893E-2</v>
      </c>
      <c r="AP26" s="126">
        <v>-1.4E-2</v>
      </c>
      <c r="AQ26" s="126">
        <v>5.3812373403828197E-2</v>
      </c>
      <c r="AR26" s="126">
        <v>0.13055693438903301</v>
      </c>
      <c r="AS26" s="126">
        <v>7.4857289833441296E-2</v>
      </c>
      <c r="AT26" s="126">
        <v>7.2178074553927399E-2</v>
      </c>
      <c r="AU26" s="126">
        <v>-6.6713422719854906E-2</v>
      </c>
      <c r="AV26" s="126">
        <v>6.5366179683377296E-2</v>
      </c>
      <c r="AW26" s="126">
        <v>2.7E-2</v>
      </c>
      <c r="AX26" s="126">
        <v>5.8000000000000003E-2</v>
      </c>
      <c r="AY26" s="126">
        <v>3.3000000000000002E-2</v>
      </c>
      <c r="AZ26" s="126">
        <v>1.9147024262113801E-2</v>
      </c>
      <c r="BA26" s="1"/>
    </row>
    <row r="27" spans="1:53" ht="13.4" customHeight="1" x14ac:dyDescent="0.25"/>
    <row r="28" spans="1:53" ht="13.4" customHeight="1" x14ac:dyDescent="0.3">
      <c r="A28" s="4" t="s">
        <v>71</v>
      </c>
    </row>
    <row r="29" spans="1:53" ht="13.4" customHeight="1" x14ac:dyDescent="0.3">
      <c r="A29" s="33" t="s">
        <v>377</v>
      </c>
    </row>
    <row r="30" spans="1:53" ht="13.4" customHeight="1" x14ac:dyDescent="0.25">
      <c r="A30" s="154" t="s">
        <v>378</v>
      </c>
    </row>
    <row r="31" spans="1:53" ht="13.4" customHeight="1" x14ac:dyDescent="0.25">
      <c r="A31" s="152"/>
    </row>
    <row r="32" spans="1:53" ht="13.4" customHeight="1" x14ac:dyDescent="0.25">
      <c r="A32" s="152"/>
    </row>
    <row r="33" spans="1:44" ht="13.4" customHeight="1" x14ac:dyDescent="0.25">
      <c r="A33" s="152"/>
    </row>
    <row r="34" spans="1:44" ht="15" hidden="1" customHeight="1" x14ac:dyDescent="0.3">
      <c r="A34" s="4"/>
      <c r="B34" s="11">
        <v>0</v>
      </c>
      <c r="C34" s="11">
        <v>0</v>
      </c>
      <c r="D34" s="11">
        <v>0</v>
      </c>
      <c r="E34" s="11">
        <v>0</v>
      </c>
      <c r="F34" s="11">
        <v>0</v>
      </c>
      <c r="G34" s="11">
        <v>0</v>
      </c>
      <c r="H34" s="11">
        <v>0</v>
      </c>
      <c r="I34" s="11">
        <v>0</v>
      </c>
      <c r="J34" s="11">
        <v>0</v>
      </c>
      <c r="K34" s="11">
        <v>0</v>
      </c>
      <c r="L34" s="11">
        <v>0</v>
      </c>
      <c r="M34" s="11">
        <v>0</v>
      </c>
      <c r="N34" s="11">
        <v>0</v>
      </c>
      <c r="O34" s="11">
        <v>0</v>
      </c>
      <c r="P34" s="11">
        <v>0</v>
      </c>
      <c r="Q34" s="11">
        <v>35.771999999999998</v>
      </c>
      <c r="R34" s="11">
        <v>0</v>
      </c>
      <c r="S34" s="11">
        <v>0</v>
      </c>
      <c r="T34" s="11">
        <v>0</v>
      </c>
      <c r="U34" s="11">
        <v>61.3</v>
      </c>
      <c r="V34" s="11">
        <v>0</v>
      </c>
      <c r="W34" s="11">
        <v>0</v>
      </c>
      <c r="X34" s="11">
        <v>0</v>
      </c>
      <c r="Y34" s="11">
        <v>71.599999999999994</v>
      </c>
      <c r="Z34" s="11">
        <v>0</v>
      </c>
      <c r="AA34" s="11">
        <v>0</v>
      </c>
      <c r="AB34" s="11">
        <v>-15.9</v>
      </c>
      <c r="AC34" s="11">
        <v>7</v>
      </c>
      <c r="AD34" s="11">
        <v>0</v>
      </c>
      <c r="AE34" s="11">
        <v>0</v>
      </c>
      <c r="AF34" s="11">
        <v>0</v>
      </c>
      <c r="AG34" s="11">
        <v>-38.213999999999999</v>
      </c>
      <c r="AH34" s="11">
        <v>0</v>
      </c>
      <c r="AI34" s="11">
        <v>0</v>
      </c>
      <c r="AJ34" s="11">
        <v>0</v>
      </c>
      <c r="AK34" s="11">
        <v>0</v>
      </c>
      <c r="AL34" s="11">
        <v>0</v>
      </c>
      <c r="AM34" s="11">
        <v>0</v>
      </c>
      <c r="AN34" s="11">
        <v>0</v>
      </c>
      <c r="AO34" s="11">
        <v>0</v>
      </c>
      <c r="AP34" s="11">
        <v>0</v>
      </c>
      <c r="AQ34" s="11">
        <v>0</v>
      </c>
      <c r="AR34" s="11">
        <v>0</v>
      </c>
    </row>
    <row r="35" spans="1:44" ht="15" hidden="1" customHeight="1" x14ac:dyDescent="0.3">
      <c r="A35" s="2"/>
      <c r="B35" s="11">
        <v>0</v>
      </c>
      <c r="C35" s="11">
        <v>0</v>
      </c>
      <c r="D35" s="11">
        <v>0</v>
      </c>
      <c r="E35" s="11">
        <v>0</v>
      </c>
      <c r="F35" s="11">
        <v>0</v>
      </c>
      <c r="G35" s="11">
        <v>0</v>
      </c>
      <c r="H35" s="11">
        <v>0</v>
      </c>
      <c r="I35" s="11">
        <v>0</v>
      </c>
      <c r="J35" s="11">
        <v>0</v>
      </c>
      <c r="K35" s="11">
        <v>0</v>
      </c>
      <c r="L35" s="11">
        <v>0</v>
      </c>
      <c r="M35" s="11">
        <v>0</v>
      </c>
      <c r="N35" s="11">
        <v>0</v>
      </c>
      <c r="O35" s="11">
        <v>0</v>
      </c>
      <c r="P35" s="11">
        <v>0</v>
      </c>
      <c r="Q35" s="11">
        <v>0</v>
      </c>
      <c r="R35" s="11">
        <v>0</v>
      </c>
      <c r="S35" s="11">
        <v>0</v>
      </c>
      <c r="T35" s="11">
        <v>0</v>
      </c>
      <c r="U35" s="11">
        <v>0</v>
      </c>
      <c r="V35" s="11">
        <v>0</v>
      </c>
      <c r="W35" s="11">
        <v>0</v>
      </c>
      <c r="X35" s="11">
        <v>0</v>
      </c>
      <c r="Y35" s="11">
        <v>0</v>
      </c>
      <c r="Z35" s="11">
        <v>0</v>
      </c>
      <c r="AA35" s="11">
        <v>66.818740005600006</v>
      </c>
      <c r="AB35" s="11">
        <v>0</v>
      </c>
      <c r="AC35" s="11">
        <v>0</v>
      </c>
      <c r="AD35" s="11">
        <v>0</v>
      </c>
      <c r="AE35" s="11">
        <v>0</v>
      </c>
      <c r="AF35" s="11">
        <v>0</v>
      </c>
      <c r="AG35" s="11">
        <v>0</v>
      </c>
      <c r="AH35" s="11">
        <v>0</v>
      </c>
      <c r="AI35" s="11">
        <v>0</v>
      </c>
      <c r="AJ35" s="11">
        <v>0</v>
      </c>
      <c r="AK35" s="11">
        <v>0</v>
      </c>
      <c r="AL35" s="11">
        <v>0</v>
      </c>
      <c r="AM35" s="11">
        <v>0</v>
      </c>
      <c r="AN35" s="11">
        <v>0</v>
      </c>
      <c r="AO35" s="11">
        <v>0</v>
      </c>
      <c r="AP35" s="11">
        <v>0</v>
      </c>
      <c r="AQ35" s="11">
        <v>0</v>
      </c>
      <c r="AR35" s="11">
        <v>0</v>
      </c>
    </row>
    <row r="36" spans="1:44" ht="15" hidden="1" customHeight="1" x14ac:dyDescent="0.3">
      <c r="A36" s="2"/>
      <c r="B36" s="11">
        <v>0</v>
      </c>
      <c r="C36" s="11">
        <v>0</v>
      </c>
      <c r="D36" s="11">
        <v>0</v>
      </c>
      <c r="E36" s="11">
        <v>0</v>
      </c>
      <c r="F36" s="11">
        <v>0</v>
      </c>
      <c r="G36" s="11">
        <v>0</v>
      </c>
      <c r="H36" s="11">
        <v>0</v>
      </c>
      <c r="I36" s="11">
        <v>0</v>
      </c>
      <c r="J36" s="11">
        <v>0</v>
      </c>
      <c r="K36" s="11">
        <v>0</v>
      </c>
      <c r="L36" s="11">
        <v>0</v>
      </c>
      <c r="M36" s="11">
        <v>0</v>
      </c>
      <c r="N36" s="11">
        <v>0</v>
      </c>
      <c r="O36" s="11">
        <v>0</v>
      </c>
      <c r="P36" s="11">
        <v>0</v>
      </c>
      <c r="Q36" s="11">
        <v>0</v>
      </c>
      <c r="R36" s="11">
        <v>0</v>
      </c>
      <c r="S36" s="11">
        <v>0</v>
      </c>
      <c r="T36" s="11">
        <v>0</v>
      </c>
      <c r="U36" s="11">
        <v>0</v>
      </c>
      <c r="V36" s="11">
        <v>0</v>
      </c>
      <c r="W36" s="11">
        <v>0</v>
      </c>
      <c r="X36" s="11">
        <v>0</v>
      </c>
      <c r="Y36" s="11">
        <v>0</v>
      </c>
      <c r="Z36" s="11">
        <v>0</v>
      </c>
      <c r="AA36" s="11">
        <v>0</v>
      </c>
      <c r="AB36" s="11">
        <v>0</v>
      </c>
      <c r="AC36" s="11">
        <v>0</v>
      </c>
      <c r="AD36" s="11">
        <v>0</v>
      </c>
      <c r="AE36" s="11">
        <v>0</v>
      </c>
      <c r="AF36" s="11">
        <v>0</v>
      </c>
      <c r="AG36" s="11">
        <v>3.4919640228</v>
      </c>
      <c r="AH36" s="11">
        <v>9.2575002899999994</v>
      </c>
      <c r="AI36" s="11">
        <v>159.58847766</v>
      </c>
      <c r="AJ36" s="11">
        <v>23.469768070000001</v>
      </c>
      <c r="AK36" s="11">
        <v>21.0519943699999</v>
      </c>
      <c r="AL36" s="11">
        <v>20.549982549999999</v>
      </c>
      <c r="AM36" s="11">
        <v>22.213424610000001</v>
      </c>
      <c r="AN36" s="11">
        <v>14.51436386</v>
      </c>
      <c r="AO36" s="11">
        <v>8.4132667600000008</v>
      </c>
      <c r="AP36" s="11">
        <v>8.8000000000000007</v>
      </c>
      <c r="AQ36" s="11">
        <v>9.9064483400000007</v>
      </c>
      <c r="AR36" s="11">
        <v>11.85455576</v>
      </c>
    </row>
    <row r="37" spans="1:44" ht="15" customHeight="1" x14ac:dyDescent="0.25"/>
    <row r="38" spans="1:44" ht="15" customHeight="1" x14ac:dyDescent="0.25"/>
    <row r="39" spans="1:44" ht="15" customHeight="1" x14ac:dyDescent="0.25"/>
    <row r="40" spans="1:44" ht="15" customHeight="1" x14ac:dyDescent="0.25"/>
    <row r="41" spans="1:44" ht="15" customHeight="1" x14ac:dyDescent="0.25"/>
    <row r="42" spans="1:44" ht="15" customHeight="1" x14ac:dyDescent="0.25"/>
    <row r="43" spans="1:44" ht="15" customHeight="1" x14ac:dyDescent="0.25"/>
    <row r="44" spans="1:44" ht="15" customHeight="1" x14ac:dyDescent="0.25"/>
    <row r="45" spans="1:44" ht="15" customHeight="1" x14ac:dyDescent="0.25"/>
    <row r="46" spans="1:44" ht="15" customHeight="1" x14ac:dyDescent="0.25"/>
    <row r="47" spans="1:44" ht="15" customHeight="1" x14ac:dyDescent="0.25"/>
    <row r="48" spans="1:44" ht="15" customHeight="1" x14ac:dyDescent="0.25"/>
    <row r="49" ht="15" customHeight="1" x14ac:dyDescent="0.25"/>
    <row r="50" ht="15" customHeight="1" x14ac:dyDescent="0.25"/>
  </sheetData>
  <mergeCells count="1">
    <mergeCell ref="A30:A3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X52"/>
  <sheetViews>
    <sheetView workbookViewId="0">
      <pane xSplit="1" topLeftCell="AE1" activePane="topRight" state="frozen"/>
      <selection pane="topRight"/>
    </sheetView>
  </sheetViews>
  <sheetFormatPr defaultColWidth="13.36328125" defaultRowHeight="12.5" x14ac:dyDescent="0.25"/>
  <cols>
    <col min="1" max="1" width="42" customWidth="1"/>
    <col min="2" max="4" width="7.90625" customWidth="1"/>
    <col min="5" max="27" width="7.453125" customWidth="1"/>
    <col min="28" max="28" width="7.90625" customWidth="1"/>
    <col min="29" max="34" width="7.453125" customWidth="1"/>
    <col min="35" max="35" width="8" customWidth="1"/>
    <col min="36" max="46" width="7.453125" customWidth="1"/>
    <col min="47" max="50" width="9.36328125" customWidth="1"/>
  </cols>
  <sheetData>
    <row r="1" spans="1:50" ht="13.4" customHeight="1" x14ac:dyDescent="0.25"/>
    <row r="2" spans="1:50" ht="13.4" customHeight="1" x14ac:dyDescent="0.25">
      <c r="AX2" s="1"/>
    </row>
    <row r="3" spans="1:50" ht="13.4" customHeight="1" x14ac:dyDescent="0.3">
      <c r="AX3" s="2"/>
    </row>
    <row r="4" spans="1:50" ht="13.4" customHeight="1" x14ac:dyDescent="0.25"/>
    <row r="5" spans="1:50" ht="13.4" customHeight="1" x14ac:dyDescent="0.25">
      <c r="B5" s="5" t="s">
        <v>1</v>
      </c>
      <c r="C5" s="5" t="s">
        <v>1</v>
      </c>
      <c r="D5" s="5" t="s">
        <v>1</v>
      </c>
      <c r="E5" s="5" t="s">
        <v>2</v>
      </c>
      <c r="F5" s="5" t="s">
        <v>1</v>
      </c>
      <c r="G5" s="5" t="s">
        <v>1</v>
      </c>
      <c r="H5" s="5" t="s">
        <v>1</v>
      </c>
      <c r="I5" s="5" t="s">
        <v>2</v>
      </c>
      <c r="J5" s="5" t="s">
        <v>1</v>
      </c>
      <c r="K5" s="5" t="s">
        <v>1</v>
      </c>
      <c r="L5" s="5" t="s">
        <v>1</v>
      </c>
      <c r="M5" s="5" t="s">
        <v>2</v>
      </c>
      <c r="N5" s="5" t="s">
        <v>1</v>
      </c>
      <c r="O5" s="5" t="s">
        <v>1</v>
      </c>
      <c r="P5" s="5" t="s">
        <v>1</v>
      </c>
      <c r="Q5" s="5" t="s">
        <v>2</v>
      </c>
      <c r="R5" s="5" t="s">
        <v>1</v>
      </c>
      <c r="S5" s="5" t="s">
        <v>1</v>
      </c>
      <c r="T5" s="5" t="s">
        <v>1</v>
      </c>
      <c r="U5" s="5" t="s">
        <v>2</v>
      </c>
      <c r="V5" s="5" t="s">
        <v>1</v>
      </c>
      <c r="W5" s="5" t="s">
        <v>1</v>
      </c>
      <c r="X5" s="5" t="s">
        <v>1</v>
      </c>
      <c r="Y5" s="5" t="s">
        <v>2</v>
      </c>
      <c r="Z5" s="5" t="s">
        <v>1</v>
      </c>
      <c r="AA5" s="5" t="s">
        <v>1</v>
      </c>
      <c r="AB5" s="5" t="s">
        <v>1</v>
      </c>
      <c r="AC5" s="5" t="s">
        <v>2</v>
      </c>
      <c r="AD5" s="5" t="s">
        <v>1</v>
      </c>
      <c r="AE5" s="5" t="s">
        <v>1</v>
      </c>
      <c r="AF5" s="5" t="s">
        <v>1</v>
      </c>
      <c r="AG5" s="5" t="s">
        <v>2</v>
      </c>
      <c r="AH5" s="5" t="s">
        <v>1</v>
      </c>
      <c r="AI5" s="5" t="s">
        <v>1</v>
      </c>
      <c r="AJ5" s="5" t="s">
        <v>1</v>
      </c>
      <c r="AK5" s="5" t="s">
        <v>2</v>
      </c>
      <c r="AL5" s="5" t="s">
        <v>1</v>
      </c>
      <c r="AM5" s="5" t="s">
        <v>1</v>
      </c>
      <c r="AN5" s="5" t="s">
        <v>1</v>
      </c>
      <c r="AO5" s="5" t="s">
        <v>2</v>
      </c>
      <c r="AP5" s="5" t="s">
        <v>1</v>
      </c>
      <c r="AQ5" s="5" t="s">
        <v>1</v>
      </c>
      <c r="AR5" s="5" t="s">
        <v>1</v>
      </c>
      <c r="AS5" s="5" t="s">
        <v>2</v>
      </c>
      <c r="AT5" s="5" t="s">
        <v>1</v>
      </c>
      <c r="AU5" s="5" t="s">
        <v>1</v>
      </c>
      <c r="AV5" s="5" t="s">
        <v>1</v>
      </c>
      <c r="AW5" s="5" t="s">
        <v>2</v>
      </c>
      <c r="AX5" s="5" t="s">
        <v>1</v>
      </c>
    </row>
    <row r="6" spans="1:50" ht="13.4" customHeight="1" x14ac:dyDescent="0.3">
      <c r="A6" s="6" t="s">
        <v>379</v>
      </c>
      <c r="B6" s="7" t="s">
        <v>4</v>
      </c>
      <c r="C6" s="7" t="s">
        <v>5</v>
      </c>
      <c r="D6" s="7" t="s">
        <v>6</v>
      </c>
      <c r="E6" s="7" t="s">
        <v>7</v>
      </c>
      <c r="F6" s="7" t="s">
        <v>8</v>
      </c>
      <c r="G6" s="7" t="s">
        <v>9</v>
      </c>
      <c r="H6" s="7" t="s">
        <v>10</v>
      </c>
      <c r="I6" s="7" t="s">
        <v>11</v>
      </c>
      <c r="J6" s="7" t="s">
        <v>12</v>
      </c>
      <c r="K6" s="7" t="s">
        <v>13</v>
      </c>
      <c r="L6" s="7" t="s">
        <v>14</v>
      </c>
      <c r="M6" s="7" t="s">
        <v>15</v>
      </c>
      <c r="N6" s="7" t="s">
        <v>16</v>
      </c>
      <c r="O6" s="7" t="s">
        <v>17</v>
      </c>
      <c r="P6" s="7" t="s">
        <v>18</v>
      </c>
      <c r="Q6" s="7" t="s">
        <v>19</v>
      </c>
      <c r="R6" s="7" t="s">
        <v>20</v>
      </c>
      <c r="S6" s="7" t="s">
        <v>21</v>
      </c>
      <c r="T6" s="7" t="s">
        <v>22</v>
      </c>
      <c r="U6" s="7" t="s">
        <v>23</v>
      </c>
      <c r="V6" s="7" t="s">
        <v>24</v>
      </c>
      <c r="W6" s="7" t="s">
        <v>25</v>
      </c>
      <c r="X6" s="7" t="s">
        <v>26</v>
      </c>
      <c r="Y6" s="7" t="s">
        <v>27</v>
      </c>
      <c r="Z6" s="7" t="s">
        <v>28</v>
      </c>
      <c r="AA6" s="7" t="s">
        <v>29</v>
      </c>
      <c r="AB6" s="7" t="s">
        <v>30</v>
      </c>
      <c r="AC6" s="7" t="s">
        <v>31</v>
      </c>
      <c r="AD6" s="7" t="s">
        <v>32</v>
      </c>
      <c r="AE6" s="7" t="s">
        <v>33</v>
      </c>
      <c r="AF6" s="7" t="s">
        <v>34</v>
      </c>
      <c r="AG6" s="7" t="s">
        <v>35</v>
      </c>
      <c r="AH6" s="7" t="s">
        <v>36</v>
      </c>
      <c r="AI6" s="7" t="s">
        <v>78</v>
      </c>
      <c r="AJ6" s="7" t="s">
        <v>38</v>
      </c>
      <c r="AK6" s="7" t="s">
        <v>39</v>
      </c>
      <c r="AL6" s="7" t="s">
        <v>40</v>
      </c>
      <c r="AM6" s="7" t="s">
        <v>41</v>
      </c>
      <c r="AN6" s="7" t="s">
        <v>42</v>
      </c>
      <c r="AO6" s="7" t="s">
        <v>43</v>
      </c>
      <c r="AP6" s="7" t="s">
        <v>44</v>
      </c>
      <c r="AQ6" s="7" t="s">
        <v>45</v>
      </c>
      <c r="AR6" s="7" t="s">
        <v>46</v>
      </c>
      <c r="AS6" s="7" t="s">
        <v>47</v>
      </c>
      <c r="AT6" s="7" t="s">
        <v>48</v>
      </c>
      <c r="AU6" s="7" t="s">
        <v>49</v>
      </c>
      <c r="AV6" s="7" t="s">
        <v>50</v>
      </c>
      <c r="AW6" s="7" t="s">
        <v>51</v>
      </c>
      <c r="AX6" s="7" t="s">
        <v>52</v>
      </c>
    </row>
    <row r="7" spans="1:50" ht="13.4" customHeight="1" x14ac:dyDescent="0.3">
      <c r="A7" s="9" t="s">
        <v>380</v>
      </c>
      <c r="B7" s="10">
        <v>2.1027780411491399</v>
      </c>
      <c r="C7" s="10">
        <v>2.16873426824883</v>
      </c>
      <c r="D7" s="10">
        <v>2.1732759410202398</v>
      </c>
      <c r="E7" s="10">
        <v>3.02326422372228</v>
      </c>
      <c r="F7" s="10">
        <v>2.8866739156699301</v>
      </c>
      <c r="G7" s="10">
        <v>4.7444548998521299</v>
      </c>
      <c r="H7" s="10">
        <v>4.4248041775456901</v>
      </c>
      <c r="I7" s="10">
        <v>5.4457812741014902</v>
      </c>
      <c r="J7" s="10">
        <v>5.4937012597480503</v>
      </c>
      <c r="K7" s="10">
        <v>8.3109852774631907</v>
      </c>
      <c r="L7" s="10">
        <v>10.11</v>
      </c>
      <c r="M7" s="10">
        <v>7.0134303301622802</v>
      </c>
      <c r="N7" s="10">
        <v>9.0785517679441003</v>
      </c>
      <c r="O7" s="10">
        <v>5.3772500957487503</v>
      </c>
      <c r="P7" s="10">
        <v>4.9572974217311199</v>
      </c>
      <c r="Q7" s="10">
        <v>6.5123313168915802</v>
      </c>
      <c r="R7" s="10">
        <v>6.7617234505157198</v>
      </c>
      <c r="S7" s="10">
        <v>10.030986952526501</v>
      </c>
      <c r="T7" s="10">
        <v>10.38</v>
      </c>
      <c r="U7" s="10">
        <v>12.7899719495091</v>
      </c>
      <c r="V7" s="10">
        <v>13.8953437584703</v>
      </c>
      <c r="W7" s="10">
        <v>12.6</v>
      </c>
      <c r="X7" s="10">
        <v>18.7</v>
      </c>
      <c r="Y7" s="10">
        <v>30.8</v>
      </c>
      <c r="Z7" s="10">
        <v>43.2040586245772</v>
      </c>
      <c r="AA7" s="10">
        <v>-19.100000000000001</v>
      </c>
      <c r="AB7" s="10">
        <v>-20.8</v>
      </c>
      <c r="AC7" s="10">
        <v>-112.3</v>
      </c>
      <c r="AD7" s="10">
        <v>-126.904069767442</v>
      </c>
      <c r="AE7" s="10">
        <v>11.2</v>
      </c>
      <c r="AF7" s="10">
        <v>9.4</v>
      </c>
      <c r="AG7" s="10">
        <v>10.1</v>
      </c>
      <c r="AH7" s="10">
        <v>9.1502830674215208</v>
      </c>
      <c r="AI7" s="10">
        <v>620.20000000000005</v>
      </c>
      <c r="AJ7" s="10">
        <v>-219.06293706293101</v>
      </c>
      <c r="AK7" s="10">
        <v>40.9616368286446</v>
      </c>
      <c r="AL7" s="10">
        <v>52.0764430577224</v>
      </c>
      <c r="AM7" s="10">
        <v>9.4205405405405394</v>
      </c>
      <c r="AN7" s="10">
        <v>6.3726362625139101</v>
      </c>
      <c r="AO7" s="10">
        <v>5.4832826747720302</v>
      </c>
      <c r="AP7" s="10">
        <v>4.5999999999999996</v>
      </c>
      <c r="AQ7" s="10">
        <v>4.21989528795811</v>
      </c>
      <c r="AR7" s="10">
        <v>3.1</v>
      </c>
      <c r="AS7" s="10">
        <v>2.8279032807356099</v>
      </c>
      <c r="AT7" s="10">
        <v>2.1715134790914901</v>
      </c>
      <c r="AU7" s="10">
        <v>2.2146013255673802</v>
      </c>
      <c r="AV7" s="10">
        <v>2.6</v>
      </c>
      <c r="AW7" s="10">
        <v>3.1</v>
      </c>
      <c r="AX7" s="10">
        <v>3.0810903676554799</v>
      </c>
    </row>
    <row r="8" spans="1:50" ht="13.4" customHeight="1" x14ac:dyDescent="0.3">
      <c r="A8" s="4" t="s">
        <v>381</v>
      </c>
      <c r="B8" s="11">
        <v>4.9966815208115897E-2</v>
      </c>
      <c r="C8" s="11">
        <v>-0.10275080906148901</v>
      </c>
      <c r="D8" s="11">
        <v>-0.29911164026009601</v>
      </c>
      <c r="E8" s="11">
        <v>-0.101856316297011</v>
      </c>
      <c r="F8" s="11">
        <v>-0.70230759937175302</v>
      </c>
      <c r="G8" s="11">
        <v>-0.68651700497378598</v>
      </c>
      <c r="H8" s="11">
        <v>-0.84060052219321202</v>
      </c>
      <c r="I8" s="11">
        <v>1.1105969458583701E-2</v>
      </c>
      <c r="J8" s="11">
        <v>-0.32978404319136201</v>
      </c>
      <c r="K8" s="11">
        <v>-1.3891279728199299</v>
      </c>
      <c r="L8" s="11">
        <v>-1.73</v>
      </c>
      <c r="M8" s="11">
        <v>-1.0720014922589101</v>
      </c>
      <c r="N8" s="11">
        <v>1.7061189921659901</v>
      </c>
      <c r="O8" s="11">
        <v>0.84450402144772097</v>
      </c>
      <c r="P8" s="11">
        <v>0.83195211786371903</v>
      </c>
      <c r="Q8" s="11">
        <v>0.48208469055374698</v>
      </c>
      <c r="R8" s="11">
        <v>1.22508798890882</v>
      </c>
      <c r="S8" s="11">
        <v>1.7808502055884801</v>
      </c>
      <c r="T8" s="11">
        <v>2.27</v>
      </c>
      <c r="U8" s="11">
        <v>1.54242636746143</v>
      </c>
      <c r="V8" s="11">
        <v>4.3</v>
      </c>
      <c r="W8" s="11">
        <v>3.8</v>
      </c>
      <c r="X8" s="11">
        <v>7.2</v>
      </c>
      <c r="Y8" s="11">
        <v>5.6</v>
      </c>
      <c r="Z8" s="11">
        <v>15</v>
      </c>
      <c r="AA8" s="11">
        <v>-9</v>
      </c>
      <c r="AB8" s="11">
        <v>-10.8</v>
      </c>
      <c r="AC8" s="11">
        <v>-42.8</v>
      </c>
      <c r="AD8" s="11">
        <v>-55.296511627907002</v>
      </c>
      <c r="AE8" s="11">
        <v>4.8</v>
      </c>
      <c r="AF8" s="11">
        <v>3.9</v>
      </c>
      <c r="AG8" s="11">
        <v>3.5</v>
      </c>
      <c r="AH8" s="11">
        <v>3.7395779722079299</v>
      </c>
      <c r="AI8" s="11">
        <v>234.9</v>
      </c>
      <c r="AJ8" s="11">
        <v>-89.153846153843801</v>
      </c>
      <c r="AK8" s="11">
        <v>9.2314578005115209</v>
      </c>
      <c r="AL8" s="11">
        <v>17.748829953198101</v>
      </c>
      <c r="AM8" s="11">
        <v>3.2172972972973</v>
      </c>
      <c r="AN8" s="11">
        <v>2.4745272525027802</v>
      </c>
      <c r="AO8" s="11">
        <v>1.07427811550152</v>
      </c>
      <c r="AP8" s="11">
        <v>1.5</v>
      </c>
      <c r="AQ8" s="11">
        <v>1.8305568776773</v>
      </c>
      <c r="AR8" s="11">
        <v>1</v>
      </c>
      <c r="AS8" s="11">
        <v>-6.7998637756839203E-2</v>
      </c>
      <c r="AT8" s="11">
        <v>0.34366376565485102</v>
      </c>
      <c r="AU8" s="11">
        <v>0.60253062864028994</v>
      </c>
      <c r="AV8" s="11">
        <v>0.2</v>
      </c>
      <c r="AW8" s="11">
        <v>-0.4</v>
      </c>
      <c r="AX8" s="11">
        <v>0.44840224487458402</v>
      </c>
    </row>
    <row r="9" spans="1:50" ht="13.4" customHeight="1" x14ac:dyDescent="0.3">
      <c r="A9" s="9" t="s">
        <v>382</v>
      </c>
      <c r="B9" s="10">
        <v>0</v>
      </c>
      <c r="C9" s="10">
        <v>0</v>
      </c>
      <c r="D9" s="10">
        <v>0</v>
      </c>
      <c r="E9" s="10">
        <v>0</v>
      </c>
      <c r="F9" s="10">
        <v>0.70230759937175302</v>
      </c>
      <c r="G9" s="10">
        <v>0.68651700497378598</v>
      </c>
      <c r="H9" s="10">
        <v>0.84060052219321202</v>
      </c>
      <c r="I9" s="10">
        <v>-9.6102509343297098E-3</v>
      </c>
      <c r="J9" s="10">
        <v>0.28644001563110599</v>
      </c>
      <c r="K9" s="10">
        <v>0.82610452586206895</v>
      </c>
      <c r="L9" s="10">
        <v>0.85622458349731001</v>
      </c>
      <c r="M9" s="10">
        <v>0.67950718880060601</v>
      </c>
      <c r="N9" s="10">
        <v>1.03101489329034</v>
      </c>
      <c r="O9" s="10">
        <v>0.75631592074918697</v>
      </c>
      <c r="P9" s="10">
        <v>0.86033843009606303</v>
      </c>
      <c r="Q9" s="10">
        <v>0.43622613634205698</v>
      </c>
      <c r="R9" s="10">
        <v>1.08592569004502</v>
      </c>
      <c r="S9" s="10">
        <v>1.15478840087746</v>
      </c>
      <c r="T9" s="10">
        <v>1.50273923506221</v>
      </c>
      <c r="U9" s="10">
        <v>0.92858801426973203</v>
      </c>
      <c r="V9" s="10">
        <v>2.6586852311324201</v>
      </c>
      <c r="W9" s="10">
        <v>3.50804375804376</v>
      </c>
      <c r="X9" s="10">
        <v>6.0089206066012499</v>
      </c>
      <c r="Y9" s="10">
        <v>3.3666849917537101</v>
      </c>
      <c r="Z9" s="10">
        <v>6.16767021769338</v>
      </c>
      <c r="AA9" s="10">
        <v>63.144790826524698</v>
      </c>
      <c r="AB9" s="10">
        <v>1126.23809523816</v>
      </c>
      <c r="AC9" s="10">
        <v>20.696827279026198</v>
      </c>
      <c r="AD9" s="10">
        <v>54.764811198604797</v>
      </c>
      <c r="AE9" s="10">
        <v>5.8226924910917504</v>
      </c>
      <c r="AF9" s="10">
        <v>4.5061939599477503</v>
      </c>
      <c r="AG9" s="10">
        <v>3.8547282258283202</v>
      </c>
      <c r="AH9" s="10">
        <v>4.0704553991408403</v>
      </c>
      <c r="AI9" s="10">
        <v>4.71851179139398</v>
      </c>
      <c r="AJ9" s="10">
        <v>4.5104555112343299</v>
      </c>
      <c r="AK9" s="10">
        <v>2.0698704023864498</v>
      </c>
      <c r="AL9" s="10">
        <v>3.1402077937375901</v>
      </c>
      <c r="AM9" s="10">
        <v>3.0379201443975998</v>
      </c>
      <c r="AN9" s="10">
        <v>2.5284921488677301</v>
      </c>
      <c r="AO9" s="10">
        <v>1.3894143034545701</v>
      </c>
      <c r="AP9" s="10">
        <v>1.8</v>
      </c>
      <c r="AQ9" s="10">
        <v>2.04189297616804</v>
      </c>
      <c r="AR9" s="10">
        <v>1.3</v>
      </c>
      <c r="AS9" s="10">
        <v>0.120135810981836</v>
      </c>
      <c r="AT9" s="10">
        <v>0.47624437504420902</v>
      </c>
      <c r="AU9" s="10">
        <v>0.66334916312208603</v>
      </c>
      <c r="AV9" s="10">
        <v>0.5</v>
      </c>
      <c r="AW9" s="10">
        <v>-0.1</v>
      </c>
      <c r="AX9" s="10">
        <v>0.57382550335570404</v>
      </c>
    </row>
    <row r="10" spans="1:50" ht="13.4" customHeight="1" x14ac:dyDescent="0.3">
      <c r="A10" s="4" t="s">
        <v>383</v>
      </c>
      <c r="B10" s="11">
        <v>0.372338996709422</v>
      </c>
      <c r="C10" s="11">
        <v>0.38386876064092201</v>
      </c>
      <c r="D10" s="11">
        <v>0.38282220465581501</v>
      </c>
      <c r="E10" s="11">
        <v>0.393557093317014</v>
      </c>
      <c r="F10" s="11">
        <v>0.38779783159124798</v>
      </c>
      <c r="G10" s="11">
        <v>0.47475182265744797</v>
      </c>
      <c r="H10" s="11">
        <v>0.473439398807113</v>
      </c>
      <c r="I10" s="11">
        <v>0.478763798106913</v>
      </c>
      <c r="J10" s="11">
        <v>0.48143621285599802</v>
      </c>
      <c r="K10" s="11">
        <v>0.490017494424487</v>
      </c>
      <c r="L10" s="11">
        <v>0.50258978808434596</v>
      </c>
      <c r="M10" s="11">
        <v>0.488228954305229</v>
      </c>
      <c r="N10" s="11">
        <v>0.51758144924737204</v>
      </c>
      <c r="O10" s="11">
        <v>0.50955105793542299</v>
      </c>
      <c r="P10" s="11">
        <v>0.50790711935563704</v>
      </c>
      <c r="Q10" s="11">
        <v>0.50098442813674604</v>
      </c>
      <c r="R10" s="11">
        <v>0.500187913921328</v>
      </c>
      <c r="S10" s="11">
        <v>0.50448557882588696</v>
      </c>
      <c r="T10" s="11">
        <v>0.5</v>
      </c>
      <c r="U10" s="11">
        <v>0.48073222805029098</v>
      </c>
      <c r="V10" s="11">
        <v>0.5</v>
      </c>
      <c r="W10" s="11">
        <v>0.5</v>
      </c>
      <c r="X10" s="11">
        <v>0.6</v>
      </c>
      <c r="Y10" s="11">
        <v>0.5</v>
      </c>
      <c r="Z10" s="11">
        <v>0.5</v>
      </c>
      <c r="AA10" s="11">
        <v>0.6</v>
      </c>
      <c r="AB10" s="11">
        <v>0.6</v>
      </c>
      <c r="AC10" s="11">
        <v>0.6</v>
      </c>
      <c r="AD10" s="11">
        <v>0.6</v>
      </c>
      <c r="AE10" s="11">
        <v>0.6</v>
      </c>
      <c r="AF10" s="11">
        <v>0.6</v>
      </c>
      <c r="AG10" s="11">
        <v>0.6</v>
      </c>
      <c r="AH10" s="11">
        <v>0.56327720309851603</v>
      </c>
      <c r="AI10" s="11">
        <v>0.53</v>
      </c>
      <c r="AJ10" s="11">
        <v>0.53606447969608295</v>
      </c>
      <c r="AK10" s="11">
        <v>0.53505270015200401</v>
      </c>
      <c r="AL10" s="11">
        <v>0.546324937398733</v>
      </c>
      <c r="AM10" s="11">
        <v>0.55835709480024398</v>
      </c>
      <c r="AN10" s="11">
        <v>0.506086464903447</v>
      </c>
      <c r="AO10" s="11">
        <v>0.48709857063300499</v>
      </c>
      <c r="AP10" s="11">
        <v>0.5</v>
      </c>
      <c r="AQ10" s="11">
        <v>0.46068310932520401</v>
      </c>
      <c r="AR10" s="11">
        <v>0.4</v>
      </c>
      <c r="AS10" s="11">
        <v>0.42687252600373599</v>
      </c>
      <c r="AT10" s="11">
        <v>0.37109587550331902</v>
      </c>
      <c r="AU10" s="11">
        <v>0.379367291118336</v>
      </c>
      <c r="AV10" s="11">
        <v>0.4</v>
      </c>
      <c r="AW10" s="11">
        <v>0.4</v>
      </c>
      <c r="AX10" s="11">
        <v>0.42337110481586399</v>
      </c>
    </row>
    <row r="11" spans="1:50" ht="13.4" customHeight="1" x14ac:dyDescent="0.3">
      <c r="A11" s="9" t="s">
        <v>384</v>
      </c>
      <c r="B11" s="10">
        <v>8.0201507236696905</v>
      </c>
      <c r="C11" s="10">
        <v>8.3264668388009593</v>
      </c>
      <c r="D11" s="10">
        <v>7.9355393558114198</v>
      </c>
      <c r="E11" s="10">
        <v>6.0072411296162196</v>
      </c>
      <c r="F11" s="10">
        <v>5.8494699646643102</v>
      </c>
      <c r="G11" s="10">
        <v>5.22</v>
      </c>
      <c r="H11" s="10">
        <v>4.7489150650960896</v>
      </c>
      <c r="I11" s="10">
        <v>3.7130584192439899</v>
      </c>
      <c r="J11" s="10">
        <v>3.4693028095733598</v>
      </c>
      <c r="K11" s="10">
        <v>2.1013802950975702</v>
      </c>
      <c r="L11" s="10">
        <v>1.79</v>
      </c>
      <c r="M11" s="10">
        <v>2.4572390891604199</v>
      </c>
      <c r="N11" s="10">
        <v>2.1220129305714699</v>
      </c>
      <c r="O11" s="10">
        <v>3.46329819964676</v>
      </c>
      <c r="P11" s="10">
        <v>3.7794998044683998</v>
      </c>
      <c r="Q11" s="10">
        <v>2.78488120950324</v>
      </c>
      <c r="R11" s="10">
        <v>2.66605796912908</v>
      </c>
      <c r="S11" s="10">
        <v>1.7569418896440501</v>
      </c>
      <c r="T11" s="10">
        <v>1.36</v>
      </c>
      <c r="U11" s="10">
        <v>1.0004882218697999</v>
      </c>
      <c r="V11" s="10">
        <v>1.2</v>
      </c>
      <c r="W11" s="10">
        <v>1.4</v>
      </c>
      <c r="X11" s="10">
        <v>-1.2</v>
      </c>
      <c r="Y11" s="10">
        <v>0.6</v>
      </c>
      <c r="Z11" s="10">
        <v>0.5</v>
      </c>
      <c r="AA11" s="10">
        <v>-1.1000000000000001</v>
      </c>
      <c r="AB11" s="10">
        <v>-1.2</v>
      </c>
      <c r="AC11" s="10">
        <v>-0.2</v>
      </c>
      <c r="AD11" s="10">
        <v>-0.2</v>
      </c>
      <c r="AE11" s="10">
        <v>1.9</v>
      </c>
      <c r="AF11" s="10">
        <v>2.2000000000000002</v>
      </c>
      <c r="AG11" s="10">
        <v>1.9</v>
      </c>
      <c r="AH11" s="10">
        <v>1.8827519379844999</v>
      </c>
      <c r="AI11" s="10">
        <v>0.03</v>
      </c>
      <c r="AJ11" s="10">
        <v>-7.4790794979081504E-2</v>
      </c>
      <c r="AK11" s="10">
        <v>0.42849315068493099</v>
      </c>
      <c r="AL11" s="10">
        <v>0.35850111856823202</v>
      </c>
      <c r="AM11" s="10">
        <v>2.0601336302895299</v>
      </c>
      <c r="AN11" s="10">
        <v>2.4011752136752098</v>
      </c>
      <c r="AO11" s="10">
        <v>2.7260486794407099</v>
      </c>
      <c r="AP11" s="10">
        <v>3.2</v>
      </c>
      <c r="AQ11" s="10">
        <v>3.62658227848102</v>
      </c>
      <c r="AR11" s="10">
        <v>4.5999999999999996</v>
      </c>
      <c r="AS11" s="10">
        <v>4.7979302832244004</v>
      </c>
      <c r="AT11" s="10">
        <v>5.28731762065095</v>
      </c>
      <c r="AU11" s="10">
        <v>5.7527440785673001</v>
      </c>
      <c r="AV11" s="10">
        <v>5.5</v>
      </c>
      <c r="AW11" s="10">
        <v>6</v>
      </c>
      <c r="AX11" s="10">
        <v>6.1616090331686699</v>
      </c>
    </row>
    <row r="12" spans="1:50" ht="15" customHeight="1" x14ac:dyDescent="0.25">
      <c r="AV12" s="1"/>
      <c r="AW12" s="1"/>
    </row>
    <row r="13" spans="1:50" ht="13.4" customHeight="1" x14ac:dyDescent="0.3">
      <c r="A13" s="4" t="s">
        <v>242</v>
      </c>
      <c r="AV13" s="2"/>
      <c r="AW13" s="2"/>
    </row>
    <row r="14" spans="1:50" ht="13.4" customHeight="1" x14ac:dyDescent="0.3">
      <c r="A14" s="4" t="s">
        <v>385</v>
      </c>
      <c r="B14" s="11">
        <v>1054.7</v>
      </c>
      <c r="C14" s="11">
        <v>1112.4000000000001</v>
      </c>
      <c r="D14" s="11">
        <v>1091.9000000000001</v>
      </c>
      <c r="E14" s="11">
        <v>829.6</v>
      </c>
      <c r="F14" s="11">
        <v>827.7</v>
      </c>
      <c r="G14" s="11">
        <v>743.9</v>
      </c>
      <c r="H14" s="11">
        <v>766</v>
      </c>
      <c r="I14" s="11">
        <v>648.29999999999995</v>
      </c>
      <c r="J14" s="11">
        <v>666.8</v>
      </c>
      <c r="K14" s="11">
        <v>441.5</v>
      </c>
      <c r="L14" s="11">
        <v>378.2</v>
      </c>
      <c r="M14" s="11">
        <v>536.1</v>
      </c>
      <c r="N14" s="11">
        <v>472.3</v>
      </c>
      <c r="O14" s="11">
        <v>783.3</v>
      </c>
      <c r="P14" s="11">
        <v>868.8</v>
      </c>
      <c r="Q14" s="11">
        <v>644.70000000000005</v>
      </c>
      <c r="R14" s="11">
        <v>619.22082892648598</v>
      </c>
      <c r="S14" s="11">
        <v>404.97510556295202</v>
      </c>
      <c r="T14" s="11">
        <v>388.84031965472201</v>
      </c>
      <c r="U14" s="11">
        <v>285.2</v>
      </c>
      <c r="V14" s="11">
        <v>258.3</v>
      </c>
      <c r="W14" s="11">
        <v>283.77968959117499</v>
      </c>
      <c r="X14" s="11">
        <v>188.3</v>
      </c>
      <c r="Y14" s="11">
        <v>110.3</v>
      </c>
      <c r="Z14" s="11">
        <v>88.7</v>
      </c>
      <c r="AA14" s="11">
        <v>-199.4</v>
      </c>
      <c r="AB14" s="11">
        <v>-218.2</v>
      </c>
      <c r="AC14" s="11">
        <v>-39.6</v>
      </c>
      <c r="AD14" s="11">
        <v>-34.4</v>
      </c>
      <c r="AE14" s="11">
        <v>386.5</v>
      </c>
      <c r="AF14" s="11">
        <v>460.5</v>
      </c>
      <c r="AG14" s="11">
        <v>396.8</v>
      </c>
      <c r="AH14" s="11">
        <v>388.6</v>
      </c>
      <c r="AI14" s="11">
        <v>5.0999999999999996</v>
      </c>
      <c r="AJ14" s="11">
        <v>-14.3000000000004</v>
      </c>
      <c r="AK14" s="11">
        <v>78.199999999999903</v>
      </c>
      <c r="AL14" s="11">
        <v>64.099999999999895</v>
      </c>
      <c r="AM14" s="11">
        <v>370</v>
      </c>
      <c r="AN14" s="11">
        <v>449.5</v>
      </c>
      <c r="AO14" s="11">
        <v>526.4</v>
      </c>
      <c r="AP14" s="11">
        <v>573</v>
      </c>
      <c r="AQ14" s="11">
        <v>630.30000000000098</v>
      </c>
      <c r="AR14" s="11">
        <v>841</v>
      </c>
      <c r="AS14" s="11">
        <v>880.9</v>
      </c>
      <c r="AT14" s="11">
        <v>942.2</v>
      </c>
      <c r="AU14" s="11">
        <v>995.69999999999902</v>
      </c>
      <c r="AV14" s="11">
        <v>875.5</v>
      </c>
      <c r="AW14" s="11">
        <v>839.6</v>
      </c>
      <c r="AX14" s="11">
        <v>873.1</v>
      </c>
    </row>
    <row r="15" spans="1:50" ht="13.4" customHeight="1" x14ac:dyDescent="0.3">
      <c r="A15" s="9" t="s">
        <v>386</v>
      </c>
      <c r="B15" s="10">
        <v>131.50625672000001</v>
      </c>
      <c r="C15" s="10">
        <v>133.59808206</v>
      </c>
      <c r="D15" s="10">
        <v>137.59619240000001</v>
      </c>
      <c r="E15" s="10">
        <v>138.1</v>
      </c>
      <c r="F15" s="10">
        <v>140.9</v>
      </c>
      <c r="G15" s="10">
        <v>142.4</v>
      </c>
      <c r="H15" s="10">
        <v>161.30000000000001</v>
      </c>
      <c r="I15" s="10">
        <v>174.6</v>
      </c>
      <c r="J15" s="10">
        <v>192.2</v>
      </c>
      <c r="K15" s="10">
        <v>210.1</v>
      </c>
      <c r="L15" s="10">
        <v>211.8</v>
      </c>
      <c r="M15" s="10">
        <v>218.17168803999999</v>
      </c>
      <c r="N15" s="10">
        <v>222.57168804</v>
      </c>
      <c r="O15" s="10">
        <v>226.17168803999999</v>
      </c>
      <c r="P15" s="10">
        <v>229.87168804000001</v>
      </c>
      <c r="Q15" s="10">
        <v>231.5</v>
      </c>
      <c r="R15" s="10">
        <v>232.26082707</v>
      </c>
      <c r="S15" s="10">
        <v>230.5</v>
      </c>
      <c r="T15" s="10">
        <v>285.10000000000002</v>
      </c>
      <c r="U15" s="10">
        <v>285.06082707000002</v>
      </c>
      <c r="V15" s="10">
        <v>216.9</v>
      </c>
      <c r="W15" s="10">
        <v>209.8</v>
      </c>
      <c r="X15" s="10">
        <v>202.5</v>
      </c>
      <c r="Y15" s="10">
        <v>194.1</v>
      </c>
      <c r="Z15" s="10">
        <v>185.6</v>
      </c>
      <c r="AA15" s="10">
        <v>179.5</v>
      </c>
      <c r="AB15" s="10">
        <v>177.3</v>
      </c>
      <c r="AC15" s="10">
        <v>185.7</v>
      </c>
      <c r="AD15" s="10">
        <v>197.8</v>
      </c>
      <c r="AE15" s="10">
        <v>207.7</v>
      </c>
      <c r="AF15" s="10">
        <v>213.8</v>
      </c>
      <c r="AG15" s="10">
        <v>212.1</v>
      </c>
      <c r="AH15" s="10">
        <v>206.4</v>
      </c>
      <c r="AI15" s="10">
        <v>200.6</v>
      </c>
      <c r="AJ15" s="10">
        <v>191.2</v>
      </c>
      <c r="AK15" s="10">
        <v>182.5</v>
      </c>
      <c r="AL15" s="10">
        <v>178.8</v>
      </c>
      <c r="AM15" s="10">
        <v>179.6</v>
      </c>
      <c r="AN15" s="10">
        <v>187.2</v>
      </c>
      <c r="AO15" s="10">
        <v>193.1</v>
      </c>
      <c r="AP15" s="10">
        <v>179</v>
      </c>
      <c r="AQ15" s="10">
        <v>173.8</v>
      </c>
      <c r="AR15" s="10">
        <v>181.4</v>
      </c>
      <c r="AS15" s="10">
        <v>183.6</v>
      </c>
      <c r="AT15" s="10">
        <v>178.2</v>
      </c>
      <c r="AU15" s="10">
        <v>173.1</v>
      </c>
      <c r="AV15" s="10">
        <v>158.9</v>
      </c>
      <c r="AW15" s="10">
        <v>140.30000000000001</v>
      </c>
      <c r="AX15" s="10">
        <v>141.69999999999999</v>
      </c>
    </row>
    <row r="16" spans="1:50" ht="13.4" customHeight="1" x14ac:dyDescent="0.3">
      <c r="A16" s="4" t="s">
        <v>387</v>
      </c>
      <c r="B16" s="11">
        <v>0</v>
      </c>
      <c r="C16" s="11">
        <v>0</v>
      </c>
      <c r="D16" s="11">
        <v>0</v>
      </c>
      <c r="E16" s="11">
        <v>829.6</v>
      </c>
      <c r="F16" s="11">
        <v>827.7</v>
      </c>
      <c r="G16" s="11">
        <v>743.9</v>
      </c>
      <c r="H16" s="11">
        <v>766</v>
      </c>
      <c r="I16" s="11">
        <v>749.2</v>
      </c>
      <c r="J16" s="11">
        <v>767.7</v>
      </c>
      <c r="K16" s="11">
        <v>742.4</v>
      </c>
      <c r="L16" s="11">
        <v>762.3</v>
      </c>
      <c r="M16" s="11">
        <v>845.76</v>
      </c>
      <c r="N16" s="11">
        <v>781.56</v>
      </c>
      <c r="O16" s="11">
        <v>874.63450372</v>
      </c>
      <c r="P16" s="11">
        <v>840.13450372</v>
      </c>
      <c r="Q16" s="11">
        <v>712.47450372000003</v>
      </c>
      <c r="R16" s="11">
        <v>698.57450371999903</v>
      </c>
      <c r="S16" s="11">
        <v>624.53</v>
      </c>
      <c r="T16" s="11">
        <v>585.92999999999904</v>
      </c>
      <c r="U16" s="11">
        <v>473.73</v>
      </c>
      <c r="V16" s="11">
        <v>415.13</v>
      </c>
      <c r="W16" s="11">
        <v>310.8</v>
      </c>
      <c r="X16" s="11">
        <v>224.2</v>
      </c>
      <c r="Y16" s="11">
        <v>181.9</v>
      </c>
      <c r="Z16" s="11">
        <v>215.9</v>
      </c>
      <c r="AA16" s="11">
        <v>28.5169999999999</v>
      </c>
      <c r="AB16" s="11">
        <v>2.09999999999989</v>
      </c>
      <c r="AC16" s="11">
        <v>81.930431999999897</v>
      </c>
      <c r="AD16" s="11">
        <v>35.00788112</v>
      </c>
      <c r="AE16" s="11">
        <v>316.09088112000001</v>
      </c>
      <c r="AF16" s="11">
        <v>403.48906775</v>
      </c>
      <c r="AG16" s="11">
        <v>364.90250871000001</v>
      </c>
      <c r="AH16" s="11">
        <v>360.08255988000002</v>
      </c>
      <c r="AI16" s="11">
        <v>323.97000000000003</v>
      </c>
      <c r="AJ16" s="11">
        <v>337.70425097999998</v>
      </c>
      <c r="AK16" s="11">
        <v>458.86930839000001</v>
      </c>
      <c r="AL16" s="11">
        <v>456.05262264999999</v>
      </c>
      <c r="AM16" s="11">
        <v>480.39445760000001</v>
      </c>
      <c r="AN16" s="11">
        <v>536.80214138999997</v>
      </c>
      <c r="AO16" s="11">
        <v>561.89143731924196</v>
      </c>
      <c r="AP16" s="11">
        <v>598.79999999999995</v>
      </c>
      <c r="AQ16" s="11">
        <v>640.19026229924202</v>
      </c>
      <c r="AR16" s="11">
        <v>847.4</v>
      </c>
      <c r="AS16" s="11">
        <v>921.45713335000005</v>
      </c>
      <c r="AT16" s="11">
        <v>983.10872428999903</v>
      </c>
      <c r="AU16" s="11">
        <v>1038.2164300300001</v>
      </c>
      <c r="AV16" s="11">
        <v>917.9</v>
      </c>
      <c r="AW16" s="11">
        <v>888.8</v>
      </c>
      <c r="AX16" s="11">
        <v>923.8</v>
      </c>
    </row>
    <row r="17" spans="1:42" ht="13.4" customHeight="1" x14ac:dyDescent="0.3">
      <c r="A17" s="4" t="s">
        <v>71</v>
      </c>
    </row>
    <row r="18" spans="1:42" ht="13.4" customHeight="1" x14ac:dyDescent="0.3">
      <c r="A18" s="4" t="s">
        <v>72</v>
      </c>
    </row>
    <row r="19" spans="1:42" ht="13.4" customHeight="1" x14ac:dyDescent="0.25"/>
    <row r="20" spans="1:42" ht="13.4" customHeight="1" x14ac:dyDescent="0.3">
      <c r="A20" s="155" t="s">
        <v>388</v>
      </c>
      <c r="B20" s="152"/>
      <c r="C20" s="152"/>
      <c r="D20" s="152"/>
      <c r="E20" s="152"/>
      <c r="F20" s="152"/>
      <c r="G20" s="152"/>
      <c r="H20" s="152"/>
      <c r="I20" s="152"/>
      <c r="J20" s="152"/>
      <c r="K20" s="152"/>
      <c r="L20" s="152"/>
      <c r="M20" s="152"/>
      <c r="N20" s="152"/>
    </row>
    <row r="21" spans="1:42" ht="13.4" customHeight="1" x14ac:dyDescent="0.3">
      <c r="A21" s="155" t="s">
        <v>389</v>
      </c>
      <c r="B21" s="152"/>
      <c r="C21" s="152"/>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row>
    <row r="22" spans="1:42" ht="13.4" customHeight="1" x14ac:dyDescent="0.3">
      <c r="A22" s="155" t="s">
        <v>390</v>
      </c>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row>
    <row r="23" spans="1:42" ht="13.4" customHeight="1" x14ac:dyDescent="0.3">
      <c r="A23" s="155" t="s">
        <v>391</v>
      </c>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row>
    <row r="24" spans="1:42" ht="13.4" customHeight="1" x14ac:dyDescent="0.3">
      <c r="A24" s="155" t="s">
        <v>392</v>
      </c>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row>
    <row r="25" spans="1:42" ht="13.4" customHeight="1" x14ac:dyDescent="0.3">
      <c r="A25" s="155" t="s">
        <v>393</v>
      </c>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row>
    <row r="26" spans="1:42" ht="13.4" customHeight="1" x14ac:dyDescent="0.3">
      <c r="A26" s="155" t="s">
        <v>394</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row>
    <row r="27" spans="1:42" ht="13.4" customHeight="1" x14ac:dyDescent="0.3">
      <c r="A27" s="155" t="s">
        <v>395</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row>
    <row r="28" spans="1:42" ht="13.4" customHeight="1" x14ac:dyDescent="0.3">
      <c r="A28" s="155" t="s">
        <v>396</v>
      </c>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row>
    <row r="29" spans="1:42" ht="13.4" customHeight="1" x14ac:dyDescent="0.3">
      <c r="A29" s="155" t="s">
        <v>397</v>
      </c>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row>
    <row r="30" spans="1:42" ht="13.4" customHeight="1" x14ac:dyDescent="0.3">
      <c r="A30" s="4" t="s">
        <v>377</v>
      </c>
    </row>
    <row r="31" spans="1:42" ht="15" customHeight="1" x14ac:dyDescent="0.25"/>
    <row r="32" spans="1:4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sheetData>
  <mergeCells count="28">
    <mergeCell ref="AC28:AP28"/>
    <mergeCell ref="AC26:AP26"/>
    <mergeCell ref="AC25:AP25"/>
    <mergeCell ref="AC29:AP29"/>
    <mergeCell ref="AC21:AP21"/>
    <mergeCell ref="AC22:AP22"/>
    <mergeCell ref="AC23:AP23"/>
    <mergeCell ref="AC24:AP24"/>
    <mergeCell ref="AC27:AP27"/>
    <mergeCell ref="O21:AB21"/>
    <mergeCell ref="O22:AB22"/>
    <mergeCell ref="O23:AB23"/>
    <mergeCell ref="O24:AB24"/>
    <mergeCell ref="O29:AB29"/>
    <mergeCell ref="O28:AB28"/>
    <mergeCell ref="O27:AB27"/>
    <mergeCell ref="O26:AB26"/>
    <mergeCell ref="O25:AB25"/>
    <mergeCell ref="A29:N29"/>
    <mergeCell ref="A27:N27"/>
    <mergeCell ref="A28:N28"/>
    <mergeCell ref="A25:N25"/>
    <mergeCell ref="A26:N26"/>
    <mergeCell ref="A20:N20"/>
    <mergeCell ref="A21:N21"/>
    <mergeCell ref="A22:N22"/>
    <mergeCell ref="A23:N23"/>
    <mergeCell ref="A24:N2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K50"/>
  <sheetViews>
    <sheetView workbookViewId="0">
      <pane xSplit="1" ySplit="6" topLeftCell="AW7" activePane="bottomRight" state="frozen"/>
      <selection pane="topRight"/>
      <selection pane="bottomLeft"/>
      <selection pane="bottomRight" activeCell="B7" sqref="B7"/>
    </sheetView>
  </sheetViews>
  <sheetFormatPr defaultColWidth="13.36328125" defaultRowHeight="12.5" x14ac:dyDescent="0.25"/>
  <cols>
    <col min="1" max="1" width="57.453125" customWidth="1"/>
    <col min="2" max="5" width="7.90625" customWidth="1"/>
    <col min="6" max="6" width="7.08984375" customWidth="1"/>
    <col min="7" max="10" width="7.90625" customWidth="1"/>
    <col min="11" max="11" width="7.08984375" customWidth="1"/>
    <col min="12" max="15" width="7.90625" customWidth="1"/>
    <col min="16" max="16" width="7.08984375" customWidth="1"/>
    <col min="17" max="20" width="7.90625" customWidth="1"/>
    <col min="21" max="21" width="7.08984375" customWidth="1"/>
    <col min="22" max="25" width="7.90625" customWidth="1"/>
    <col min="26" max="26" width="7.08984375" customWidth="1"/>
    <col min="27" max="30" width="7.90625" customWidth="1"/>
    <col min="31" max="31" width="7.08984375" customWidth="1"/>
    <col min="32" max="35" width="7.90625" customWidth="1"/>
    <col min="36" max="36" width="7.08984375" customWidth="1"/>
    <col min="37" max="37" width="10.6328125" customWidth="1"/>
    <col min="38" max="40" width="10.90625" customWidth="1"/>
    <col min="41" max="41" width="10.6328125" customWidth="1"/>
    <col min="42" max="42" width="10.90625" customWidth="1"/>
    <col min="43" max="43" width="12.1796875" customWidth="1"/>
    <col min="44" max="45" width="11.1796875" customWidth="1"/>
    <col min="46" max="46" width="10.90625" customWidth="1"/>
    <col min="47" max="63" width="9.36328125" customWidth="1"/>
  </cols>
  <sheetData>
    <row r="1" spans="1:63" ht="13.4" customHeight="1" x14ac:dyDescent="0.25">
      <c r="BJ1" s="1"/>
    </row>
    <row r="2" spans="1:63" ht="13.4" customHeight="1" x14ac:dyDescent="0.3">
      <c r="BJ2" s="2"/>
    </row>
    <row r="3" spans="1:63" ht="13.4" customHeight="1" x14ac:dyDescent="0.25"/>
    <row r="4" spans="1:63" ht="13.4" customHeight="1" x14ac:dyDescent="0.25"/>
    <row r="5" spans="1:63" ht="13.4" customHeight="1" x14ac:dyDescent="0.3">
      <c r="A5" s="4" t="s">
        <v>242</v>
      </c>
      <c r="B5" s="5" t="s">
        <v>1</v>
      </c>
      <c r="C5" s="5" t="s">
        <v>1</v>
      </c>
      <c r="D5" s="5" t="s">
        <v>1</v>
      </c>
      <c r="E5" s="5" t="s">
        <v>1</v>
      </c>
      <c r="F5" s="5" t="s">
        <v>2</v>
      </c>
      <c r="G5" s="5" t="s">
        <v>1</v>
      </c>
      <c r="H5" s="5" t="s">
        <v>1</v>
      </c>
      <c r="I5" s="5" t="s">
        <v>1</v>
      </c>
      <c r="J5" s="5" t="s">
        <v>1</v>
      </c>
      <c r="K5" s="5" t="s">
        <v>2</v>
      </c>
      <c r="L5" s="5" t="s">
        <v>1</v>
      </c>
      <c r="M5" s="5" t="s">
        <v>1</v>
      </c>
      <c r="N5" s="5" t="s">
        <v>1</v>
      </c>
      <c r="O5" s="5" t="s">
        <v>1</v>
      </c>
      <c r="P5" s="5" t="s">
        <v>2</v>
      </c>
      <c r="Q5" s="5" t="s">
        <v>1</v>
      </c>
      <c r="R5" s="5" t="s">
        <v>1</v>
      </c>
      <c r="S5" s="5" t="s">
        <v>1</v>
      </c>
      <c r="T5" s="5" t="s">
        <v>1</v>
      </c>
      <c r="U5" s="5" t="s">
        <v>2</v>
      </c>
      <c r="V5" s="5" t="s">
        <v>1</v>
      </c>
      <c r="W5" s="5" t="s">
        <v>1</v>
      </c>
      <c r="X5" s="5" t="s">
        <v>1</v>
      </c>
      <c r="Y5" s="5" t="s">
        <v>1</v>
      </c>
      <c r="Z5" s="5" t="s">
        <v>2</v>
      </c>
      <c r="AA5" s="5" t="s">
        <v>1</v>
      </c>
      <c r="AB5" s="5" t="s">
        <v>1</v>
      </c>
      <c r="AC5" s="5" t="s">
        <v>1</v>
      </c>
      <c r="AD5" s="5" t="s">
        <v>1</v>
      </c>
      <c r="AE5" s="5" t="s">
        <v>2</v>
      </c>
      <c r="AF5" s="5" t="s">
        <v>1</v>
      </c>
      <c r="AG5" s="5" t="s">
        <v>1</v>
      </c>
      <c r="AH5" s="5" t="s">
        <v>1</v>
      </c>
      <c r="AI5" s="5" t="s">
        <v>1</v>
      </c>
      <c r="AJ5" s="5" t="s">
        <v>2</v>
      </c>
      <c r="AK5" s="5" t="s">
        <v>1</v>
      </c>
      <c r="AL5" s="5" t="s">
        <v>1</v>
      </c>
      <c r="AM5" s="5" t="s">
        <v>1</v>
      </c>
      <c r="AN5" s="5" t="s">
        <v>1</v>
      </c>
      <c r="AO5" s="5" t="s">
        <v>2</v>
      </c>
      <c r="AP5" s="5" t="s">
        <v>1</v>
      </c>
      <c r="AQ5" s="5" t="s">
        <v>1</v>
      </c>
      <c r="AR5" s="5" t="s">
        <v>1</v>
      </c>
      <c r="AS5" s="5" t="s">
        <v>1</v>
      </c>
      <c r="AT5" s="5" t="s">
        <v>2</v>
      </c>
      <c r="AU5" s="5" t="s">
        <v>1</v>
      </c>
      <c r="AV5" s="5" t="s">
        <v>1</v>
      </c>
      <c r="AW5" s="5" t="s">
        <v>1</v>
      </c>
      <c r="AX5" s="5" t="s">
        <v>1</v>
      </c>
      <c r="AY5" s="5" t="s">
        <v>2</v>
      </c>
      <c r="AZ5" s="5" t="s">
        <v>1</v>
      </c>
      <c r="BA5" s="5" t="s">
        <v>1</v>
      </c>
      <c r="BB5" s="5" t="s">
        <v>1</v>
      </c>
      <c r="BC5" s="5" t="s">
        <v>1</v>
      </c>
      <c r="BD5" s="5" t="s">
        <v>2</v>
      </c>
      <c r="BE5" s="5" t="s">
        <v>1</v>
      </c>
      <c r="BF5" s="5" t="s">
        <v>1</v>
      </c>
      <c r="BG5" s="5" t="s">
        <v>1</v>
      </c>
      <c r="BH5" s="5" t="s">
        <v>1</v>
      </c>
      <c r="BI5" s="120" t="s">
        <v>2</v>
      </c>
      <c r="BJ5" s="120" t="s">
        <v>1</v>
      </c>
      <c r="BK5" s="1"/>
    </row>
    <row r="6" spans="1:63" ht="13.4" customHeight="1" x14ac:dyDescent="0.3">
      <c r="A6" s="6" t="s">
        <v>398</v>
      </c>
      <c r="B6" s="7" t="s">
        <v>4</v>
      </c>
      <c r="C6" s="7" t="s">
        <v>5</v>
      </c>
      <c r="D6" s="7" t="s">
        <v>6</v>
      </c>
      <c r="E6" s="7" t="s">
        <v>7</v>
      </c>
      <c r="F6" s="8">
        <v>2014</v>
      </c>
      <c r="G6" s="7" t="s">
        <v>8</v>
      </c>
      <c r="H6" s="7" t="s">
        <v>9</v>
      </c>
      <c r="I6" s="7" t="s">
        <v>10</v>
      </c>
      <c r="J6" s="7" t="s">
        <v>11</v>
      </c>
      <c r="K6" s="8">
        <v>2015</v>
      </c>
      <c r="L6" s="7" t="s">
        <v>12</v>
      </c>
      <c r="M6" s="7" t="s">
        <v>13</v>
      </c>
      <c r="N6" s="7" t="s">
        <v>14</v>
      </c>
      <c r="O6" s="7" t="s">
        <v>15</v>
      </c>
      <c r="P6" s="8">
        <v>2016</v>
      </c>
      <c r="Q6" s="7" t="s">
        <v>16</v>
      </c>
      <c r="R6" s="7" t="s">
        <v>17</v>
      </c>
      <c r="S6" s="7" t="s">
        <v>18</v>
      </c>
      <c r="T6" s="7" t="s">
        <v>19</v>
      </c>
      <c r="U6" s="8">
        <v>2017</v>
      </c>
      <c r="V6" s="7" t="s">
        <v>20</v>
      </c>
      <c r="W6" s="7" t="s">
        <v>21</v>
      </c>
      <c r="X6" s="7" t="s">
        <v>22</v>
      </c>
      <c r="Y6" s="7" t="s">
        <v>23</v>
      </c>
      <c r="Z6" s="8">
        <v>2018</v>
      </c>
      <c r="AA6" s="7" t="s">
        <v>24</v>
      </c>
      <c r="AB6" s="7" t="s">
        <v>25</v>
      </c>
      <c r="AC6" s="7" t="s">
        <v>26</v>
      </c>
      <c r="AD6" s="7" t="s">
        <v>27</v>
      </c>
      <c r="AE6" s="8">
        <v>2019</v>
      </c>
      <c r="AF6" s="7" t="s">
        <v>28</v>
      </c>
      <c r="AG6" s="7" t="s">
        <v>29</v>
      </c>
      <c r="AH6" s="7" t="s">
        <v>30</v>
      </c>
      <c r="AI6" s="7" t="s">
        <v>31</v>
      </c>
      <c r="AJ6" s="8">
        <v>2020</v>
      </c>
      <c r="AK6" s="7" t="s">
        <v>32</v>
      </c>
      <c r="AL6" s="7" t="s">
        <v>33</v>
      </c>
      <c r="AM6" s="7" t="s">
        <v>34</v>
      </c>
      <c r="AN6" s="7" t="s">
        <v>35</v>
      </c>
      <c r="AO6" s="8">
        <v>2021</v>
      </c>
      <c r="AP6" s="7" t="s">
        <v>36</v>
      </c>
      <c r="AQ6" s="7" t="s">
        <v>78</v>
      </c>
      <c r="AR6" s="7" t="s">
        <v>38</v>
      </c>
      <c r="AS6" s="7" t="s">
        <v>39</v>
      </c>
      <c r="AT6" s="8">
        <v>2022</v>
      </c>
      <c r="AU6" s="7" t="s">
        <v>40</v>
      </c>
      <c r="AV6" s="7" t="s">
        <v>41</v>
      </c>
      <c r="AW6" s="7" t="s">
        <v>42</v>
      </c>
      <c r="AX6" s="7" t="s">
        <v>43</v>
      </c>
      <c r="AY6" s="8">
        <v>2023</v>
      </c>
      <c r="AZ6" s="7" t="s">
        <v>44</v>
      </c>
      <c r="BA6" s="7" t="s">
        <v>45</v>
      </c>
      <c r="BB6" s="7" t="s">
        <v>46</v>
      </c>
      <c r="BC6" s="7" t="s">
        <v>47</v>
      </c>
      <c r="BD6" s="8">
        <v>2024</v>
      </c>
      <c r="BE6" s="7" t="s">
        <v>48</v>
      </c>
      <c r="BF6" s="7" t="s">
        <v>49</v>
      </c>
      <c r="BG6" s="7" t="s">
        <v>50</v>
      </c>
      <c r="BH6" s="7" t="s">
        <v>51</v>
      </c>
      <c r="BI6" s="8">
        <v>2025</v>
      </c>
      <c r="BJ6" s="7" t="s">
        <v>52</v>
      </c>
      <c r="BK6" s="1"/>
    </row>
    <row r="7" spans="1:63" ht="13.4" customHeight="1" x14ac:dyDescent="0.3">
      <c r="A7" s="9" t="s">
        <v>399</v>
      </c>
      <c r="B7" s="10">
        <v>92.1</v>
      </c>
      <c r="C7" s="10">
        <v>186.8</v>
      </c>
      <c r="D7" s="10">
        <v>68.100000000000307</v>
      </c>
      <c r="E7" s="10">
        <v>196.3</v>
      </c>
      <c r="F7" s="10">
        <v>543.29999999999995</v>
      </c>
      <c r="G7" s="10">
        <v>79.600000000000094</v>
      </c>
      <c r="H7" s="10">
        <v>102.2</v>
      </c>
      <c r="I7" s="10">
        <v>84.399999999999906</v>
      </c>
      <c r="J7" s="10">
        <v>65.300000000000296</v>
      </c>
      <c r="K7" s="10">
        <v>331.5</v>
      </c>
      <c r="L7" s="10">
        <v>85.7</v>
      </c>
      <c r="M7" s="10">
        <v>-127.4</v>
      </c>
      <c r="N7" s="10">
        <v>-28.9</v>
      </c>
      <c r="O7" s="10">
        <v>276.60000000000002</v>
      </c>
      <c r="P7" s="10">
        <v>206</v>
      </c>
      <c r="Q7" s="10">
        <v>23.4</v>
      </c>
      <c r="R7" s="10">
        <v>174</v>
      </c>
      <c r="S7" s="10">
        <v>65.200000000000102</v>
      </c>
      <c r="T7" s="10">
        <v>66.699999999999605</v>
      </c>
      <c r="U7" s="10">
        <v>329.3</v>
      </c>
      <c r="V7" s="10">
        <v>26.399999999999899</v>
      </c>
      <c r="W7" s="10">
        <v>-17.7</v>
      </c>
      <c r="X7" s="10">
        <v>45.4</v>
      </c>
      <c r="Y7" s="10">
        <v>-18.8</v>
      </c>
      <c r="Z7" s="10">
        <v>35.299999999999997</v>
      </c>
      <c r="AA7" s="10">
        <v>-15.2</v>
      </c>
      <c r="AB7" s="10">
        <v>26.6</v>
      </c>
      <c r="AC7" s="10">
        <v>-20.8</v>
      </c>
      <c r="AD7" s="10">
        <v>-67.599999999999994</v>
      </c>
      <c r="AE7" s="10">
        <v>-77</v>
      </c>
      <c r="AF7" s="10">
        <v>-46.9</v>
      </c>
      <c r="AG7" s="10">
        <v>-342.4</v>
      </c>
      <c r="AH7" s="10">
        <v>-37.700000000000003</v>
      </c>
      <c r="AI7" s="10">
        <v>103.6</v>
      </c>
      <c r="AJ7" s="10">
        <v>-323.39999999999998</v>
      </c>
      <c r="AK7" s="10">
        <v>-33.1</v>
      </c>
      <c r="AL7" s="10">
        <v>143.80000000000001</v>
      </c>
      <c r="AM7" s="10">
        <v>30.000000000000401</v>
      </c>
      <c r="AN7" s="10">
        <v>60.599999999999497</v>
      </c>
      <c r="AO7" s="10">
        <v>201.3</v>
      </c>
      <c r="AP7" s="10">
        <v>-36.299999999999997</v>
      </c>
      <c r="AQ7" s="10">
        <v>-227.1</v>
      </c>
      <c r="AR7" s="10">
        <v>11.1</v>
      </c>
      <c r="AS7" s="10">
        <v>141.80000000000001</v>
      </c>
      <c r="AT7" s="10">
        <v>-110.5</v>
      </c>
      <c r="AU7" s="10">
        <v>-52.1</v>
      </c>
      <c r="AV7" s="10">
        <v>73.2</v>
      </c>
      <c r="AW7" s="10">
        <v>84.399999999999906</v>
      </c>
      <c r="AX7" s="42">
        <v>209</v>
      </c>
      <c r="AY7" s="36">
        <v>314.5</v>
      </c>
      <c r="AZ7" s="10">
        <v>-3.9</v>
      </c>
      <c r="BA7" s="10">
        <v>127.9</v>
      </c>
      <c r="BB7" s="10">
        <v>285.2</v>
      </c>
      <c r="BC7" s="10">
        <v>258.3</v>
      </c>
      <c r="BD7" s="10">
        <v>667.5</v>
      </c>
      <c r="BE7" s="10">
        <v>51.2</v>
      </c>
      <c r="BF7" s="10">
        <v>179.5</v>
      </c>
      <c r="BG7" s="50">
        <v>159.6</v>
      </c>
      <c r="BH7" s="10">
        <v>217.3</v>
      </c>
      <c r="BI7" s="10">
        <v>607.6</v>
      </c>
      <c r="BJ7" s="10">
        <v>81.7</v>
      </c>
      <c r="BK7" s="1"/>
    </row>
    <row r="8" spans="1:63" ht="13.4" customHeight="1" x14ac:dyDescent="0.3">
      <c r="A8" s="4" t="s">
        <v>197</v>
      </c>
      <c r="B8" s="11">
        <v>0</v>
      </c>
      <c r="C8" s="11">
        <v>0</v>
      </c>
      <c r="D8" s="11">
        <v>0</v>
      </c>
      <c r="E8" s="11">
        <v>0</v>
      </c>
      <c r="F8" s="11">
        <v>0</v>
      </c>
      <c r="G8" s="11">
        <v>0</v>
      </c>
      <c r="H8" s="11">
        <v>0</v>
      </c>
      <c r="I8" s="11">
        <v>0</v>
      </c>
      <c r="J8" s="11">
        <v>0</v>
      </c>
      <c r="K8" s="11">
        <v>0</v>
      </c>
      <c r="L8" s="11">
        <v>0</v>
      </c>
      <c r="M8" s="11">
        <v>0</v>
      </c>
      <c r="N8" s="11">
        <v>118.1</v>
      </c>
      <c r="O8" s="11">
        <v>-0.84</v>
      </c>
      <c r="P8" s="11">
        <v>117.26</v>
      </c>
      <c r="Q8" s="11">
        <v>7.6</v>
      </c>
      <c r="R8" s="11">
        <v>-1.22549628</v>
      </c>
      <c r="S8" s="11">
        <v>0</v>
      </c>
      <c r="T8" s="11">
        <v>0</v>
      </c>
      <c r="U8" s="11">
        <v>6.3745037199999999</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v>0</v>
      </c>
      <c r="AX8" s="11">
        <v>0</v>
      </c>
      <c r="AY8" s="11">
        <v>0</v>
      </c>
      <c r="AZ8" s="11">
        <v>0</v>
      </c>
      <c r="BA8" s="11">
        <v>0</v>
      </c>
      <c r="BB8" s="11">
        <v>0</v>
      </c>
      <c r="BC8" s="11">
        <v>0</v>
      </c>
      <c r="BD8" s="11">
        <v>0</v>
      </c>
      <c r="BE8" s="11">
        <v>0</v>
      </c>
      <c r="BF8" s="11">
        <v>0</v>
      </c>
      <c r="BG8" s="11">
        <v>0</v>
      </c>
      <c r="BH8" s="11">
        <v>0</v>
      </c>
      <c r="BI8" s="11">
        <v>0</v>
      </c>
      <c r="BJ8" s="11">
        <v>0</v>
      </c>
      <c r="BK8" s="1"/>
    </row>
    <row r="9" spans="1:63" ht="13.4" customHeight="1" x14ac:dyDescent="0.3">
      <c r="A9" s="9" t="s">
        <v>400</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0</v>
      </c>
      <c r="AG9" s="10">
        <v>0</v>
      </c>
      <c r="AH9" s="10">
        <v>53.982999999999997</v>
      </c>
      <c r="AI9" s="10">
        <v>15.201000000000001</v>
      </c>
      <c r="AJ9" s="10">
        <v>69.183999999999997</v>
      </c>
      <c r="AK9" s="10">
        <v>3.4774491200000002</v>
      </c>
      <c r="AL9" s="10">
        <v>0</v>
      </c>
      <c r="AM9" s="10">
        <v>5.68118663</v>
      </c>
      <c r="AN9" s="10">
        <v>3.1530183799999998</v>
      </c>
      <c r="AO9" s="10">
        <v>12.311654130000001</v>
      </c>
      <c r="AP9" s="10">
        <v>0</v>
      </c>
      <c r="AQ9" s="10">
        <v>0</v>
      </c>
      <c r="AR9" s="10">
        <v>0</v>
      </c>
      <c r="AS9" s="10">
        <v>0</v>
      </c>
      <c r="AT9" s="10">
        <v>0</v>
      </c>
      <c r="AU9" s="10">
        <v>0</v>
      </c>
      <c r="AV9" s="10">
        <v>0</v>
      </c>
      <c r="AW9" s="10">
        <v>0</v>
      </c>
      <c r="AX9" s="10">
        <v>0</v>
      </c>
      <c r="AY9" s="10">
        <v>0</v>
      </c>
      <c r="AZ9" s="10">
        <v>0</v>
      </c>
      <c r="BA9" s="10">
        <v>0</v>
      </c>
      <c r="BB9" s="10">
        <v>0</v>
      </c>
      <c r="BC9" s="10">
        <v>0</v>
      </c>
      <c r="BD9" s="10">
        <v>0</v>
      </c>
      <c r="BE9" s="10">
        <v>0</v>
      </c>
      <c r="BF9" s="10">
        <v>0</v>
      </c>
      <c r="BG9" s="10">
        <v>0</v>
      </c>
      <c r="BH9" s="10">
        <v>0</v>
      </c>
      <c r="BI9" s="10">
        <v>0</v>
      </c>
      <c r="BJ9" s="10">
        <v>0</v>
      </c>
      <c r="BK9" s="1"/>
    </row>
    <row r="10" spans="1:63" ht="13.4" customHeight="1" x14ac:dyDescent="0.3">
      <c r="A10" s="4" t="s">
        <v>361</v>
      </c>
      <c r="B10" s="11">
        <v>0</v>
      </c>
      <c r="C10" s="11">
        <v>0</v>
      </c>
      <c r="D10" s="11">
        <v>0</v>
      </c>
      <c r="E10" s="11">
        <v>0</v>
      </c>
      <c r="F10" s="11">
        <v>0</v>
      </c>
      <c r="G10" s="11">
        <v>0</v>
      </c>
      <c r="H10" s="11">
        <v>0</v>
      </c>
      <c r="I10" s="11">
        <v>0</v>
      </c>
      <c r="J10" s="11">
        <v>0</v>
      </c>
      <c r="K10" s="11">
        <v>0</v>
      </c>
      <c r="L10" s="11">
        <v>0</v>
      </c>
      <c r="M10" s="11">
        <v>200</v>
      </c>
      <c r="N10" s="11">
        <v>5.5</v>
      </c>
      <c r="O10" s="11">
        <v>22.5</v>
      </c>
      <c r="P10" s="11">
        <v>228</v>
      </c>
      <c r="Q10" s="11">
        <v>0</v>
      </c>
      <c r="R10" s="11">
        <v>3.5</v>
      </c>
      <c r="S10" s="11">
        <v>3.6</v>
      </c>
      <c r="T10" s="11">
        <v>3.1</v>
      </c>
      <c r="U10" s="11">
        <v>10.199999999999999</v>
      </c>
      <c r="V10" s="11">
        <v>0</v>
      </c>
      <c r="W10" s="11">
        <v>0</v>
      </c>
      <c r="X10" s="11">
        <v>0</v>
      </c>
      <c r="Y10" s="11">
        <v>0</v>
      </c>
      <c r="Z10" s="11">
        <v>0</v>
      </c>
      <c r="AA10" s="11">
        <v>0</v>
      </c>
      <c r="AB10" s="11">
        <v>0</v>
      </c>
      <c r="AC10" s="11">
        <v>0</v>
      </c>
      <c r="AD10" s="11">
        <v>0</v>
      </c>
      <c r="AE10" s="11">
        <v>0</v>
      </c>
      <c r="AF10" s="11">
        <v>0</v>
      </c>
      <c r="AG10" s="11">
        <v>0</v>
      </c>
      <c r="AH10" s="11">
        <v>0</v>
      </c>
      <c r="AI10" s="11">
        <v>0</v>
      </c>
      <c r="AJ10" s="11">
        <v>0</v>
      </c>
      <c r="AK10" s="11">
        <v>0</v>
      </c>
      <c r="AL10" s="11">
        <v>0</v>
      </c>
      <c r="AM10" s="11">
        <v>0</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
    </row>
    <row r="11" spans="1:63" ht="13.4" customHeight="1" x14ac:dyDescent="0.3">
      <c r="A11" s="9" t="s">
        <v>401</v>
      </c>
      <c r="B11" s="10">
        <v>0</v>
      </c>
      <c r="C11" s="10">
        <v>0</v>
      </c>
      <c r="D11" s="10">
        <v>0</v>
      </c>
      <c r="E11" s="10">
        <v>0</v>
      </c>
      <c r="F11" s="10">
        <v>0</v>
      </c>
      <c r="G11" s="10">
        <v>0</v>
      </c>
      <c r="H11" s="10">
        <v>0</v>
      </c>
      <c r="I11" s="10">
        <v>0</v>
      </c>
      <c r="J11" s="10">
        <v>100.9</v>
      </c>
      <c r="K11" s="10">
        <v>100.9</v>
      </c>
      <c r="L11" s="10">
        <v>0</v>
      </c>
      <c r="M11" s="10">
        <v>0</v>
      </c>
      <c r="N11" s="10">
        <v>0</v>
      </c>
      <c r="O11" s="10">
        <v>-52.2</v>
      </c>
      <c r="P11" s="10">
        <v>-52.2</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
    </row>
    <row r="12" spans="1:63" ht="13.4" customHeight="1" x14ac:dyDescent="0.3">
      <c r="A12" s="4" t="s">
        <v>402</v>
      </c>
      <c r="B12" s="11">
        <v>0</v>
      </c>
      <c r="C12" s="11">
        <v>0</v>
      </c>
      <c r="D12" s="11">
        <v>0</v>
      </c>
      <c r="E12" s="11">
        <v>0</v>
      </c>
      <c r="F12" s="11">
        <v>0</v>
      </c>
      <c r="G12" s="11">
        <v>0</v>
      </c>
      <c r="H12" s="11">
        <v>0</v>
      </c>
      <c r="I12" s="11">
        <v>0</v>
      </c>
      <c r="J12" s="11">
        <v>0</v>
      </c>
      <c r="K12" s="11">
        <v>0</v>
      </c>
      <c r="L12" s="11">
        <v>0</v>
      </c>
      <c r="M12" s="11">
        <v>0</v>
      </c>
      <c r="N12" s="11">
        <v>0</v>
      </c>
      <c r="O12" s="11">
        <v>0</v>
      </c>
      <c r="P12" s="11">
        <v>0</v>
      </c>
      <c r="Q12" s="11">
        <v>0</v>
      </c>
      <c r="R12" s="11">
        <v>-11.7</v>
      </c>
      <c r="S12" s="11">
        <v>0</v>
      </c>
      <c r="T12" s="11">
        <v>0</v>
      </c>
      <c r="U12" s="11">
        <v>-11.7</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1">
        <v>0</v>
      </c>
      <c r="AN12" s="11">
        <v>0</v>
      </c>
      <c r="AO12" s="11">
        <v>0</v>
      </c>
      <c r="AP12" s="11">
        <v>0</v>
      </c>
      <c r="AQ12" s="11">
        <v>0</v>
      </c>
      <c r="AR12" s="11">
        <v>0</v>
      </c>
      <c r="AS12" s="11">
        <v>0</v>
      </c>
      <c r="AT12" s="11">
        <v>0</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
    </row>
    <row r="13" spans="1:63" ht="13.4" customHeight="1" x14ac:dyDescent="0.3">
      <c r="A13" s="9" t="s">
        <v>403</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8.6999999999999993</v>
      </c>
      <c r="U13" s="10">
        <v>8.6999999999999993</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0</v>
      </c>
      <c r="BD13" s="10">
        <v>0</v>
      </c>
      <c r="BE13" s="10">
        <v>0</v>
      </c>
      <c r="BF13" s="10">
        <v>0</v>
      </c>
      <c r="BG13" s="10">
        <v>0</v>
      </c>
      <c r="BH13" s="10">
        <v>0</v>
      </c>
      <c r="BI13" s="10">
        <v>0</v>
      </c>
      <c r="BJ13" s="10">
        <v>0</v>
      </c>
      <c r="BK13" s="1"/>
    </row>
    <row r="14" spans="1:63" ht="13.4" customHeight="1" x14ac:dyDescent="0.3">
      <c r="A14" s="4" t="s">
        <v>365</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127.2</v>
      </c>
      <c r="X14" s="11">
        <v>0</v>
      </c>
      <c r="Y14" s="11">
        <v>0</v>
      </c>
      <c r="Z14" s="11">
        <v>127.2</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0</v>
      </c>
      <c r="AX14" s="11">
        <v>0</v>
      </c>
      <c r="AY14" s="11">
        <v>0</v>
      </c>
      <c r="AZ14" s="11">
        <v>0</v>
      </c>
      <c r="BA14" s="11">
        <v>0</v>
      </c>
      <c r="BB14" s="11">
        <v>0</v>
      </c>
      <c r="BC14" s="11">
        <v>0</v>
      </c>
      <c r="BD14" s="11">
        <v>0</v>
      </c>
      <c r="BE14" s="11">
        <v>0</v>
      </c>
      <c r="BF14" s="11">
        <v>0</v>
      </c>
      <c r="BG14" s="11">
        <v>0</v>
      </c>
      <c r="BH14" s="11">
        <v>0</v>
      </c>
      <c r="BI14" s="11">
        <v>0</v>
      </c>
      <c r="BJ14" s="11">
        <v>0</v>
      </c>
      <c r="BK14" s="1"/>
    </row>
    <row r="15" spans="1:63" ht="13.4" customHeight="1" x14ac:dyDescent="0.3">
      <c r="A15" s="9" t="s">
        <v>366</v>
      </c>
      <c r="B15" s="10">
        <v>0</v>
      </c>
      <c r="C15" s="10">
        <v>0</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33.4</v>
      </c>
      <c r="AG15" s="10">
        <v>16.100000000000001</v>
      </c>
      <c r="AH15" s="10">
        <v>13</v>
      </c>
      <c r="AI15" s="10">
        <v>-9.9</v>
      </c>
      <c r="AJ15" s="10">
        <v>52.6</v>
      </c>
      <c r="AK15" s="10">
        <v>0</v>
      </c>
      <c r="AL15" s="10">
        <v>0</v>
      </c>
      <c r="AM15" s="10">
        <v>0</v>
      </c>
      <c r="AN15" s="10">
        <v>0</v>
      </c>
      <c r="AO15" s="10">
        <v>0</v>
      </c>
      <c r="AP15" s="10">
        <v>0</v>
      </c>
      <c r="AQ15" s="10">
        <v>0</v>
      </c>
      <c r="AR15" s="10">
        <v>0</v>
      </c>
      <c r="AS15" s="10">
        <v>0</v>
      </c>
      <c r="AT15" s="10">
        <v>0</v>
      </c>
      <c r="AU15" s="10">
        <v>0</v>
      </c>
      <c r="AV15" s="10">
        <v>0</v>
      </c>
      <c r="AW15" s="10">
        <v>0</v>
      </c>
      <c r="AX15" s="10">
        <v>0</v>
      </c>
      <c r="AY15" s="10">
        <v>0</v>
      </c>
      <c r="AZ15" s="10">
        <v>0</v>
      </c>
      <c r="BA15" s="10">
        <v>0</v>
      </c>
      <c r="BB15" s="10">
        <v>0</v>
      </c>
      <c r="BC15" s="10">
        <v>0</v>
      </c>
      <c r="BD15" s="10">
        <v>0</v>
      </c>
      <c r="BE15" s="10">
        <v>0</v>
      </c>
      <c r="BF15" s="10">
        <v>0</v>
      </c>
      <c r="BG15" s="10">
        <v>0</v>
      </c>
      <c r="BH15" s="10">
        <v>0</v>
      </c>
      <c r="BI15" s="10">
        <v>0</v>
      </c>
      <c r="BJ15" s="10">
        <v>0</v>
      </c>
      <c r="BK15" s="1"/>
    </row>
    <row r="16" spans="1:63" ht="13.4" customHeight="1" x14ac:dyDescent="0.3">
      <c r="A16" s="4" t="s">
        <v>368</v>
      </c>
      <c r="B16" s="11">
        <v>0</v>
      </c>
      <c r="C16" s="11">
        <v>0</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11">
        <v>0</v>
      </c>
      <c r="W16" s="11">
        <v>0</v>
      </c>
      <c r="X16" s="11">
        <v>0</v>
      </c>
      <c r="Y16" s="11">
        <v>0</v>
      </c>
      <c r="Z16" s="11">
        <v>0</v>
      </c>
      <c r="AA16" s="11">
        <v>0</v>
      </c>
      <c r="AB16" s="11">
        <v>0</v>
      </c>
      <c r="AC16" s="11">
        <v>0</v>
      </c>
      <c r="AD16" s="11">
        <v>0</v>
      </c>
      <c r="AE16" s="11">
        <v>0</v>
      </c>
      <c r="AF16" s="11">
        <v>22.2</v>
      </c>
      <c r="AG16" s="11">
        <v>-6.5220000000000002</v>
      </c>
      <c r="AH16" s="11">
        <v>0</v>
      </c>
      <c r="AI16" s="11">
        <v>-11.570568</v>
      </c>
      <c r="AJ16" s="11">
        <v>4.1074319999999904</v>
      </c>
      <c r="AK16" s="11">
        <v>0</v>
      </c>
      <c r="AL16" s="11">
        <v>-39.1</v>
      </c>
      <c r="AM16" s="11">
        <v>0</v>
      </c>
      <c r="AN16" s="11">
        <v>0</v>
      </c>
      <c r="AO16" s="11">
        <v>-39.1</v>
      </c>
      <c r="AP16" s="11">
        <v>0</v>
      </c>
      <c r="AQ16" s="11">
        <v>0</v>
      </c>
      <c r="AR16" s="11">
        <v>-0.955367999999998</v>
      </c>
      <c r="AS16" s="11">
        <v>-0.74306399999999995</v>
      </c>
      <c r="AT16" s="11">
        <v>-1.6984319999999999</v>
      </c>
      <c r="AU16" s="11">
        <v>-3.6091679999999999</v>
      </c>
      <c r="AV16" s="11">
        <v>2.0168879999999998</v>
      </c>
      <c r="AW16" s="11">
        <v>-1.5922799999999999</v>
      </c>
      <c r="AX16" s="11">
        <v>-1.16209124075825</v>
      </c>
      <c r="AY16" s="11">
        <v>-4.4466512407582499</v>
      </c>
      <c r="AZ16" s="11">
        <v>0</v>
      </c>
      <c r="BA16" s="11">
        <v>0</v>
      </c>
      <c r="BB16" s="11">
        <v>0</v>
      </c>
      <c r="BC16" s="11">
        <v>0</v>
      </c>
      <c r="BD16" s="11">
        <v>0</v>
      </c>
      <c r="BE16" s="11">
        <v>0</v>
      </c>
      <c r="BF16" s="11">
        <v>0</v>
      </c>
      <c r="BG16" s="11">
        <v>0</v>
      </c>
      <c r="BH16" s="11">
        <v>0</v>
      </c>
      <c r="BI16" s="11">
        <v>0</v>
      </c>
      <c r="BJ16" s="11">
        <v>0</v>
      </c>
      <c r="BK16" s="1"/>
    </row>
    <row r="17" spans="1:63" ht="13.4" customHeight="1" x14ac:dyDescent="0.3">
      <c r="A17" s="9" t="s">
        <v>367</v>
      </c>
      <c r="B17" s="10">
        <v>0</v>
      </c>
      <c r="C17" s="10">
        <v>0</v>
      </c>
      <c r="D17" s="10">
        <v>0</v>
      </c>
      <c r="E17" s="10">
        <v>0</v>
      </c>
      <c r="F17" s="10">
        <v>0</v>
      </c>
      <c r="G17" s="10">
        <v>0</v>
      </c>
      <c r="H17" s="10">
        <v>0</v>
      </c>
      <c r="I17" s="10">
        <v>0</v>
      </c>
      <c r="J17" s="10">
        <v>0</v>
      </c>
      <c r="K17" s="10">
        <v>0</v>
      </c>
      <c r="L17" s="10">
        <v>0</v>
      </c>
      <c r="M17" s="10">
        <v>0</v>
      </c>
      <c r="N17" s="10">
        <v>0</v>
      </c>
      <c r="O17" s="10">
        <v>0</v>
      </c>
      <c r="P17" s="10">
        <v>0</v>
      </c>
      <c r="Q17" s="10">
        <v>0</v>
      </c>
      <c r="R17" s="10">
        <v>0</v>
      </c>
      <c r="S17" s="10">
        <v>0</v>
      </c>
      <c r="T17" s="10">
        <v>0</v>
      </c>
      <c r="U17" s="10">
        <v>0</v>
      </c>
      <c r="V17" s="10">
        <v>0</v>
      </c>
      <c r="W17" s="10">
        <v>0</v>
      </c>
      <c r="X17" s="10">
        <v>0</v>
      </c>
      <c r="Y17" s="10">
        <v>0</v>
      </c>
      <c r="Z17" s="10">
        <v>0</v>
      </c>
      <c r="AA17" s="10">
        <v>0</v>
      </c>
      <c r="AB17" s="10">
        <v>0</v>
      </c>
      <c r="AC17" s="10">
        <v>0</v>
      </c>
      <c r="AD17" s="10">
        <v>0</v>
      </c>
      <c r="AE17" s="10">
        <v>0</v>
      </c>
      <c r="AF17" s="10">
        <v>0</v>
      </c>
      <c r="AG17" s="10">
        <v>0</v>
      </c>
      <c r="AH17" s="10">
        <v>0</v>
      </c>
      <c r="AI17" s="10">
        <v>0</v>
      </c>
      <c r="AJ17" s="10">
        <v>0</v>
      </c>
      <c r="AK17" s="10">
        <v>0</v>
      </c>
      <c r="AL17" s="10">
        <v>0</v>
      </c>
      <c r="AM17" s="10">
        <v>0</v>
      </c>
      <c r="AN17" s="10">
        <v>45.1</v>
      </c>
      <c r="AO17" s="10">
        <v>45.1</v>
      </c>
      <c r="AP17" s="10">
        <v>0</v>
      </c>
      <c r="AQ17" s="10">
        <v>5.9</v>
      </c>
      <c r="AR17" s="10">
        <v>0</v>
      </c>
      <c r="AS17" s="10">
        <v>0</v>
      </c>
      <c r="AT17" s="10">
        <v>5.9</v>
      </c>
      <c r="AU17" s="10">
        <v>0</v>
      </c>
      <c r="AV17" s="10">
        <v>0</v>
      </c>
      <c r="AW17" s="10">
        <v>0</v>
      </c>
      <c r="AX17" s="10">
        <v>-36.552949220000002</v>
      </c>
      <c r="AY17" s="10">
        <v>-36.552949220000002</v>
      </c>
      <c r="AZ17" s="10">
        <v>0</v>
      </c>
      <c r="BA17" s="10">
        <v>0</v>
      </c>
      <c r="BB17" s="10">
        <v>0</v>
      </c>
      <c r="BC17" s="10">
        <v>0</v>
      </c>
      <c r="BD17" s="10">
        <v>0</v>
      </c>
      <c r="BE17" s="10">
        <v>0</v>
      </c>
      <c r="BF17" s="10">
        <v>0</v>
      </c>
      <c r="BG17" s="10">
        <v>0</v>
      </c>
      <c r="BH17" s="10">
        <v>0</v>
      </c>
      <c r="BI17" s="10">
        <v>0</v>
      </c>
      <c r="BJ17" s="10">
        <v>0</v>
      </c>
      <c r="BK17" s="1"/>
    </row>
    <row r="18" spans="1:63" ht="13.4" customHeight="1" x14ac:dyDescent="0.3">
      <c r="A18" s="4" t="s">
        <v>404</v>
      </c>
      <c r="B18" s="11">
        <v>0</v>
      </c>
      <c r="C18" s="11">
        <v>0</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0</v>
      </c>
      <c r="U18" s="11">
        <v>0</v>
      </c>
      <c r="V18" s="11">
        <v>0</v>
      </c>
      <c r="W18" s="11">
        <v>0</v>
      </c>
      <c r="X18" s="11">
        <v>0</v>
      </c>
      <c r="Y18" s="11">
        <v>0</v>
      </c>
      <c r="Z18" s="11">
        <v>0</v>
      </c>
      <c r="AA18" s="11">
        <v>0</v>
      </c>
      <c r="AB18" s="11">
        <v>0</v>
      </c>
      <c r="AC18" s="11">
        <v>0</v>
      </c>
      <c r="AD18" s="11">
        <v>0</v>
      </c>
      <c r="AE18" s="11">
        <v>0</v>
      </c>
      <c r="AF18" s="11">
        <v>0</v>
      </c>
      <c r="AG18" s="11">
        <v>0</v>
      </c>
      <c r="AH18" s="11">
        <v>0</v>
      </c>
      <c r="AI18" s="11">
        <v>3.8</v>
      </c>
      <c r="AJ18" s="11">
        <v>3.8</v>
      </c>
      <c r="AK18" s="11">
        <v>0</v>
      </c>
      <c r="AL18" s="11">
        <v>0</v>
      </c>
      <c r="AM18" s="11">
        <v>0</v>
      </c>
      <c r="AN18" s="11">
        <v>0</v>
      </c>
      <c r="AO18" s="11">
        <v>0</v>
      </c>
      <c r="AP18" s="11">
        <v>0</v>
      </c>
      <c r="AQ18" s="11">
        <v>0</v>
      </c>
      <c r="AR18" s="11">
        <v>0</v>
      </c>
      <c r="AS18" s="11">
        <v>0</v>
      </c>
      <c r="AT18" s="11">
        <v>0</v>
      </c>
      <c r="AU18" s="11">
        <v>0</v>
      </c>
      <c r="AV18" s="11">
        <v>0</v>
      </c>
      <c r="AW18" s="11">
        <v>0</v>
      </c>
      <c r="AX18" s="11">
        <v>0</v>
      </c>
      <c r="AY18" s="11">
        <v>0</v>
      </c>
      <c r="AZ18" s="11">
        <v>0</v>
      </c>
      <c r="BA18" s="11">
        <v>0</v>
      </c>
      <c r="BB18" s="11">
        <v>0</v>
      </c>
      <c r="BC18" s="11">
        <v>0</v>
      </c>
      <c r="BD18" s="11">
        <v>0</v>
      </c>
      <c r="BE18" s="11">
        <v>0</v>
      </c>
      <c r="BF18" s="11">
        <v>0</v>
      </c>
      <c r="BG18" s="11">
        <v>0</v>
      </c>
      <c r="BH18" s="11">
        <v>0</v>
      </c>
      <c r="BI18" s="11">
        <v>0</v>
      </c>
      <c r="BJ18" s="11">
        <v>0</v>
      </c>
      <c r="BK18" s="1"/>
    </row>
    <row r="19" spans="1:63" ht="13.4" customHeight="1" x14ac:dyDescent="0.3">
      <c r="A19" s="9" t="s">
        <v>405</v>
      </c>
      <c r="B19" s="10">
        <v>0</v>
      </c>
      <c r="C19" s="10">
        <v>0</v>
      </c>
      <c r="D19" s="10">
        <v>0</v>
      </c>
      <c r="E19" s="10">
        <v>0</v>
      </c>
      <c r="F19" s="10">
        <v>0</v>
      </c>
      <c r="G19" s="10">
        <v>0</v>
      </c>
      <c r="H19" s="10">
        <v>0</v>
      </c>
      <c r="I19" s="10">
        <v>0</v>
      </c>
      <c r="J19" s="10">
        <v>0</v>
      </c>
      <c r="K19" s="10">
        <v>0</v>
      </c>
      <c r="L19" s="10">
        <v>0</v>
      </c>
      <c r="M19" s="10">
        <v>0</v>
      </c>
      <c r="N19" s="10">
        <v>0</v>
      </c>
      <c r="O19" s="10">
        <v>0</v>
      </c>
      <c r="P19" s="10">
        <v>0</v>
      </c>
      <c r="Q19" s="10">
        <v>0</v>
      </c>
      <c r="R19" s="10">
        <v>0</v>
      </c>
      <c r="S19" s="10">
        <v>0</v>
      </c>
      <c r="T19" s="10">
        <v>0</v>
      </c>
      <c r="U19" s="10">
        <v>0</v>
      </c>
      <c r="V19" s="10">
        <v>0</v>
      </c>
      <c r="W19" s="10">
        <v>0</v>
      </c>
      <c r="X19" s="10">
        <v>0</v>
      </c>
      <c r="Y19" s="10">
        <v>0</v>
      </c>
      <c r="Z19" s="10">
        <v>0</v>
      </c>
      <c r="AA19" s="10">
        <v>0</v>
      </c>
      <c r="AB19" s="10">
        <v>0</v>
      </c>
      <c r="AC19" s="10">
        <v>0</v>
      </c>
      <c r="AD19" s="10">
        <v>0</v>
      </c>
      <c r="AE19" s="10">
        <v>0</v>
      </c>
      <c r="AF19" s="10">
        <v>0</v>
      </c>
      <c r="AG19" s="10">
        <v>0</v>
      </c>
      <c r="AH19" s="10">
        <v>0</v>
      </c>
      <c r="AI19" s="10">
        <v>0</v>
      </c>
      <c r="AJ19" s="10">
        <v>0</v>
      </c>
      <c r="AK19" s="10">
        <v>0</v>
      </c>
      <c r="AL19" s="10">
        <v>0</v>
      </c>
      <c r="AM19" s="10">
        <v>0</v>
      </c>
      <c r="AN19" s="10">
        <v>5.2908545800000004</v>
      </c>
      <c r="AO19" s="10">
        <v>5.2908545800000004</v>
      </c>
      <c r="AP19" s="10">
        <v>9.2575002899999994</v>
      </c>
      <c r="AQ19" s="10">
        <v>160.48847766</v>
      </c>
      <c r="AR19" s="10">
        <v>26.569768069999999</v>
      </c>
      <c r="AS19" s="10">
        <v>21.951994369999898</v>
      </c>
      <c r="AT19" s="10">
        <v>218.26774039</v>
      </c>
      <c r="AU19" s="10">
        <v>23.649982550000001</v>
      </c>
      <c r="AV19" s="10">
        <v>24.713424610000001</v>
      </c>
      <c r="AW19" s="10">
        <v>17.31436386</v>
      </c>
      <c r="AX19" s="10">
        <v>10.413266760000001</v>
      </c>
      <c r="AY19" s="10">
        <v>76.491037779999999</v>
      </c>
      <c r="AZ19" s="10">
        <v>10.7</v>
      </c>
      <c r="BA19" s="10">
        <v>10.906448340000001</v>
      </c>
      <c r="BB19" s="10">
        <v>14.2</v>
      </c>
      <c r="BC19" s="10">
        <v>6.8326254500000099</v>
      </c>
      <c r="BD19" s="10">
        <v>42.6</v>
      </c>
      <c r="BE19" s="10">
        <v>10.915094740000001</v>
      </c>
      <c r="BF19" s="10">
        <v>12.31415408</v>
      </c>
      <c r="BG19" s="10">
        <v>12.4</v>
      </c>
      <c r="BH19" s="10">
        <v>13.6</v>
      </c>
      <c r="BI19" s="10">
        <v>49.2</v>
      </c>
      <c r="BJ19" s="10">
        <v>12.3</v>
      </c>
      <c r="BK19" s="1"/>
    </row>
    <row r="20" spans="1:63" ht="13.4" customHeight="1" x14ac:dyDescent="0.3">
      <c r="A20" s="4" t="s">
        <v>406</v>
      </c>
      <c r="B20" s="11">
        <v>0</v>
      </c>
      <c r="C20" s="11">
        <v>0</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0</v>
      </c>
      <c r="U20" s="11">
        <v>0</v>
      </c>
      <c r="V20" s="11">
        <v>0</v>
      </c>
      <c r="W20" s="11">
        <v>0</v>
      </c>
      <c r="X20" s="11">
        <v>0</v>
      </c>
      <c r="Y20" s="11">
        <v>0</v>
      </c>
      <c r="Z20" s="11">
        <v>0</v>
      </c>
      <c r="AA20" s="11">
        <v>0</v>
      </c>
      <c r="AB20" s="11">
        <v>0</v>
      </c>
      <c r="AC20" s="11">
        <v>0</v>
      </c>
      <c r="AD20" s="11">
        <v>0</v>
      </c>
      <c r="AE20" s="11">
        <v>0</v>
      </c>
      <c r="AF20" s="11">
        <v>0</v>
      </c>
      <c r="AG20" s="11">
        <v>0</v>
      </c>
      <c r="AH20" s="11">
        <v>0</v>
      </c>
      <c r="AI20" s="11">
        <v>0</v>
      </c>
      <c r="AJ20" s="11">
        <v>0</v>
      </c>
      <c r="AK20" s="11">
        <v>0</v>
      </c>
      <c r="AL20" s="11">
        <v>0</v>
      </c>
      <c r="AM20" s="11">
        <v>0</v>
      </c>
      <c r="AN20" s="11">
        <v>0</v>
      </c>
      <c r="AO20" s="11">
        <v>0</v>
      </c>
      <c r="AP20" s="11">
        <v>0</v>
      </c>
      <c r="AQ20" s="11">
        <v>141.9</v>
      </c>
      <c r="AR20" s="11">
        <v>13.2</v>
      </c>
      <c r="AS20" s="11">
        <v>3.1</v>
      </c>
      <c r="AT20" s="11">
        <v>158.19999999999999</v>
      </c>
      <c r="AU20" s="11">
        <v>0.5</v>
      </c>
      <c r="AV20" s="11">
        <v>0</v>
      </c>
      <c r="AW20" s="11">
        <v>0</v>
      </c>
      <c r="AX20" s="11">
        <v>0</v>
      </c>
      <c r="AY20" s="11">
        <v>0</v>
      </c>
      <c r="AZ20" s="11">
        <v>0</v>
      </c>
      <c r="BA20" s="11">
        <v>0</v>
      </c>
      <c r="BB20" s="11">
        <v>-1.9</v>
      </c>
      <c r="BC20" s="11">
        <v>0</v>
      </c>
      <c r="BD20" s="11">
        <v>-1.9</v>
      </c>
      <c r="BE20" s="11">
        <v>0</v>
      </c>
      <c r="BF20" s="11">
        <v>0</v>
      </c>
      <c r="BG20" s="11">
        <v>0</v>
      </c>
      <c r="BH20" s="11">
        <v>0</v>
      </c>
      <c r="BI20" s="11">
        <v>0</v>
      </c>
      <c r="BJ20" s="11">
        <v>0</v>
      </c>
      <c r="BK20" s="1"/>
    </row>
    <row r="21" spans="1:63" ht="13.4" customHeight="1" x14ac:dyDescent="0.3">
      <c r="A21" s="9" t="s">
        <v>371</v>
      </c>
      <c r="B21" s="10">
        <v>0</v>
      </c>
      <c r="C21" s="10">
        <v>0</v>
      </c>
      <c r="D21" s="10">
        <v>0</v>
      </c>
      <c r="E21" s="10">
        <v>0</v>
      </c>
      <c r="F21" s="10">
        <v>0</v>
      </c>
      <c r="G21" s="10">
        <v>0</v>
      </c>
      <c r="H21" s="10">
        <v>0</v>
      </c>
      <c r="I21" s="10">
        <v>0</v>
      </c>
      <c r="J21" s="10">
        <v>0</v>
      </c>
      <c r="K21" s="10">
        <v>0</v>
      </c>
      <c r="L21" s="10">
        <v>0</v>
      </c>
      <c r="M21" s="10">
        <v>0</v>
      </c>
      <c r="N21" s="10">
        <v>0</v>
      </c>
      <c r="O21" s="10">
        <v>0</v>
      </c>
      <c r="P21" s="10">
        <v>0</v>
      </c>
      <c r="Q21" s="10">
        <v>0</v>
      </c>
      <c r="R21" s="10">
        <v>0</v>
      </c>
      <c r="S21" s="10">
        <v>0</v>
      </c>
      <c r="T21" s="10">
        <v>0</v>
      </c>
      <c r="U21" s="10">
        <v>0</v>
      </c>
      <c r="V21" s="10">
        <v>0</v>
      </c>
      <c r="W21" s="10">
        <v>0</v>
      </c>
      <c r="X21" s="10">
        <v>0</v>
      </c>
      <c r="Y21" s="10">
        <v>0</v>
      </c>
      <c r="Z21" s="10">
        <v>0</v>
      </c>
      <c r="AA21" s="10">
        <v>0</v>
      </c>
      <c r="AB21" s="10">
        <v>0</v>
      </c>
      <c r="AC21" s="10">
        <v>0</v>
      </c>
      <c r="AD21" s="10">
        <v>0</v>
      </c>
      <c r="AE21" s="10">
        <v>0</v>
      </c>
      <c r="AF21" s="10">
        <v>0</v>
      </c>
      <c r="AG21" s="10">
        <v>101.24051516</v>
      </c>
      <c r="AH21" s="10">
        <v>0</v>
      </c>
      <c r="AI21" s="10">
        <v>0</v>
      </c>
      <c r="AJ21" s="10">
        <v>101.24051516</v>
      </c>
      <c r="AK21" s="10">
        <v>0</v>
      </c>
      <c r="AL21" s="10">
        <v>0</v>
      </c>
      <c r="AM21" s="10">
        <v>0</v>
      </c>
      <c r="AN21" s="10">
        <v>0</v>
      </c>
      <c r="AO21" s="10">
        <v>0</v>
      </c>
      <c r="AP21" s="10">
        <v>0</v>
      </c>
      <c r="AQ21" s="10">
        <v>0</v>
      </c>
      <c r="AR21" s="10">
        <v>0</v>
      </c>
      <c r="AS21" s="10">
        <v>0</v>
      </c>
      <c r="AT21" s="10">
        <v>0</v>
      </c>
      <c r="AU21" s="10">
        <v>0</v>
      </c>
      <c r="AV21" s="10">
        <v>0</v>
      </c>
      <c r="AW21" s="10">
        <v>0</v>
      </c>
      <c r="AX21" s="10">
        <v>0</v>
      </c>
      <c r="AY21" s="10">
        <v>0</v>
      </c>
      <c r="AZ21" s="10">
        <v>0</v>
      </c>
      <c r="BA21" s="10">
        <v>0</v>
      </c>
      <c r="BB21" s="10">
        <v>0</v>
      </c>
      <c r="BC21" s="10">
        <v>0</v>
      </c>
      <c r="BD21" s="10">
        <v>0</v>
      </c>
      <c r="BE21" s="10">
        <v>0</v>
      </c>
      <c r="BF21" s="10">
        <v>0</v>
      </c>
      <c r="BG21" s="10">
        <v>0</v>
      </c>
      <c r="BH21" s="10">
        <v>0</v>
      </c>
      <c r="BI21" s="10">
        <v>0</v>
      </c>
      <c r="BJ21" s="10">
        <v>0</v>
      </c>
      <c r="BK21" s="1"/>
    </row>
    <row r="22" spans="1:63" ht="13.4" customHeight="1" x14ac:dyDescent="0.3">
      <c r="A22" s="4" t="s">
        <v>370</v>
      </c>
      <c r="B22" s="11">
        <v>0</v>
      </c>
      <c r="C22" s="11">
        <v>0</v>
      </c>
      <c r="D22" s="11">
        <v>0</v>
      </c>
      <c r="E22" s="11">
        <v>0</v>
      </c>
      <c r="F22" s="11">
        <v>0</v>
      </c>
      <c r="G22" s="11">
        <v>0</v>
      </c>
      <c r="H22" s="11">
        <v>0</v>
      </c>
      <c r="I22" s="11">
        <v>0</v>
      </c>
      <c r="J22" s="11">
        <v>0</v>
      </c>
      <c r="K22" s="11">
        <v>0</v>
      </c>
      <c r="L22" s="11">
        <v>0</v>
      </c>
      <c r="M22" s="11">
        <v>0</v>
      </c>
      <c r="N22" s="11">
        <v>0</v>
      </c>
      <c r="O22" s="11">
        <v>0</v>
      </c>
      <c r="P22" s="11">
        <v>0</v>
      </c>
      <c r="Q22" s="11">
        <v>0</v>
      </c>
      <c r="R22" s="11">
        <v>0</v>
      </c>
      <c r="S22" s="11">
        <v>0</v>
      </c>
      <c r="T22" s="11">
        <v>54.2</v>
      </c>
      <c r="U22" s="11">
        <v>54.2</v>
      </c>
      <c r="V22" s="11">
        <v>0</v>
      </c>
      <c r="W22" s="11">
        <v>0</v>
      </c>
      <c r="X22" s="11">
        <v>0</v>
      </c>
      <c r="Y22" s="11">
        <v>61.3</v>
      </c>
      <c r="Z22" s="11">
        <v>61.3</v>
      </c>
      <c r="AA22" s="11">
        <v>0</v>
      </c>
      <c r="AB22" s="11">
        <v>0</v>
      </c>
      <c r="AC22" s="11">
        <v>0</v>
      </c>
      <c r="AD22" s="11">
        <v>71.599999999999994</v>
      </c>
      <c r="AE22" s="11">
        <v>71.599999999999994</v>
      </c>
      <c r="AF22" s="11">
        <v>0</v>
      </c>
      <c r="AG22" s="11">
        <v>0</v>
      </c>
      <c r="AH22" s="11">
        <v>-15.9</v>
      </c>
      <c r="AI22" s="11">
        <v>7</v>
      </c>
      <c r="AJ22" s="11">
        <v>-8.9</v>
      </c>
      <c r="AK22" s="11">
        <v>0</v>
      </c>
      <c r="AL22" s="11">
        <v>0</v>
      </c>
      <c r="AM22" s="11">
        <v>0</v>
      </c>
      <c r="AN22" s="11">
        <v>-57.9</v>
      </c>
      <c r="AO22" s="11">
        <v>-57.9</v>
      </c>
      <c r="AP22" s="11">
        <v>0</v>
      </c>
      <c r="AQ22" s="11">
        <v>0</v>
      </c>
      <c r="AR22" s="11">
        <v>0</v>
      </c>
      <c r="AS22" s="11">
        <v>0</v>
      </c>
      <c r="AT22" s="11">
        <v>0</v>
      </c>
      <c r="AU22" s="11">
        <v>0</v>
      </c>
      <c r="AV22" s="11">
        <v>0</v>
      </c>
      <c r="AW22" s="11">
        <v>0</v>
      </c>
      <c r="AX22" s="11">
        <v>0</v>
      </c>
      <c r="AY22" s="11">
        <v>0</v>
      </c>
      <c r="AZ22" s="11">
        <v>0</v>
      </c>
      <c r="BA22" s="11">
        <v>0</v>
      </c>
      <c r="BB22" s="11">
        <v>0</v>
      </c>
      <c r="BC22" s="11">
        <v>0</v>
      </c>
      <c r="BD22" s="11">
        <v>0</v>
      </c>
      <c r="BE22" s="11">
        <v>0</v>
      </c>
      <c r="BF22" s="11">
        <v>0</v>
      </c>
      <c r="BG22" s="11">
        <v>0</v>
      </c>
      <c r="BH22" s="11">
        <v>0</v>
      </c>
      <c r="BI22" s="11">
        <v>0</v>
      </c>
      <c r="BJ22" s="11">
        <v>0</v>
      </c>
      <c r="BK22" s="1"/>
    </row>
    <row r="23" spans="1:63" ht="13.4" customHeight="1" x14ac:dyDescent="0.3">
      <c r="A23" s="9" t="s">
        <v>374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91.138999999999996</v>
      </c>
      <c r="AH23" s="10">
        <v>-58.7</v>
      </c>
      <c r="AI23" s="10">
        <v>-31.5</v>
      </c>
      <c r="AJ23" s="10">
        <v>0.93900000000000705</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
    </row>
    <row r="24" spans="1:63" ht="13.4" customHeight="1" x14ac:dyDescent="0.3">
      <c r="A24" s="23" t="s">
        <v>56</v>
      </c>
      <c r="B24" s="99">
        <v>92.1</v>
      </c>
      <c r="C24" s="99">
        <v>186.8</v>
      </c>
      <c r="D24" s="99">
        <v>68.100000000000307</v>
      </c>
      <c r="E24" s="99">
        <v>196.3</v>
      </c>
      <c r="F24" s="99">
        <v>543.29999999999995</v>
      </c>
      <c r="G24" s="99">
        <v>79.600000000000094</v>
      </c>
      <c r="H24" s="99">
        <v>102.2</v>
      </c>
      <c r="I24" s="99">
        <v>84.399999999999906</v>
      </c>
      <c r="J24" s="99">
        <v>166.2</v>
      </c>
      <c r="K24" s="99">
        <v>432.4</v>
      </c>
      <c r="L24" s="99">
        <v>85.7</v>
      </c>
      <c r="M24" s="99">
        <v>72.599999999999895</v>
      </c>
      <c r="N24" s="99">
        <v>94.7</v>
      </c>
      <c r="O24" s="99">
        <v>246.06</v>
      </c>
      <c r="P24" s="99">
        <v>499.06</v>
      </c>
      <c r="Q24" s="99">
        <v>31</v>
      </c>
      <c r="R24" s="99">
        <v>164.57450372</v>
      </c>
      <c r="S24" s="99">
        <v>68.800000000000097</v>
      </c>
      <c r="T24" s="99">
        <v>132.69999999999999</v>
      </c>
      <c r="U24" s="99">
        <v>397.07450372</v>
      </c>
      <c r="V24" s="99">
        <v>26.399999999999899</v>
      </c>
      <c r="W24" s="99">
        <v>109.5</v>
      </c>
      <c r="X24" s="99">
        <v>45.4</v>
      </c>
      <c r="Y24" s="99">
        <v>42.5</v>
      </c>
      <c r="Z24" s="99">
        <v>223.8</v>
      </c>
      <c r="AA24" s="99">
        <v>-15.2</v>
      </c>
      <c r="AB24" s="99">
        <v>26.6</v>
      </c>
      <c r="AC24" s="99">
        <v>-20.8</v>
      </c>
      <c r="AD24" s="99">
        <v>4</v>
      </c>
      <c r="AE24" s="99">
        <v>-5.4000000000000101</v>
      </c>
      <c r="AF24" s="99">
        <v>8.6999999999999993</v>
      </c>
      <c r="AG24" s="99">
        <v>-140.54248483999999</v>
      </c>
      <c r="AH24" s="99">
        <v>-45.317</v>
      </c>
      <c r="AI24" s="99">
        <v>76.630431999999999</v>
      </c>
      <c r="AJ24" s="99">
        <v>-100.52905284000001</v>
      </c>
      <c r="AK24" s="99">
        <v>-29.622550879999999</v>
      </c>
      <c r="AL24" s="99">
        <v>104.7</v>
      </c>
      <c r="AM24" s="99">
        <v>35.681186630000397</v>
      </c>
      <c r="AN24" s="99">
        <v>56.2438729599995</v>
      </c>
      <c r="AO24" s="99">
        <v>167.00250871</v>
      </c>
      <c r="AP24" s="99">
        <v>-27.042499710000001</v>
      </c>
      <c r="AQ24" s="99">
        <v>81.196708920000106</v>
      </c>
      <c r="AR24" s="99">
        <v>49.8</v>
      </c>
      <c r="AS24" s="99">
        <v>166.20893036999999</v>
      </c>
      <c r="AT24" s="99">
        <v>270.26930838999999</v>
      </c>
      <c r="AU24" s="99">
        <v>-31.559185450000001</v>
      </c>
      <c r="AV24" s="99">
        <v>99.930312610000001</v>
      </c>
      <c r="AW24" s="99">
        <v>100.12208386</v>
      </c>
      <c r="AX24" s="99">
        <v>181.69822629924201</v>
      </c>
      <c r="AY24" s="99">
        <v>349.99143731924198</v>
      </c>
      <c r="AZ24" s="99">
        <v>6.8</v>
      </c>
      <c r="BA24" s="99">
        <v>138.80644834</v>
      </c>
      <c r="BB24" s="99">
        <v>297.5</v>
      </c>
      <c r="BC24" s="99">
        <v>265.13262544999998</v>
      </c>
      <c r="BD24" s="99">
        <v>708.2</v>
      </c>
      <c r="BE24" s="99">
        <v>62.015094740000002</v>
      </c>
      <c r="BF24" s="99">
        <v>191.81415408000001</v>
      </c>
      <c r="BG24" s="99">
        <v>172</v>
      </c>
      <c r="BH24" s="99">
        <v>230.9</v>
      </c>
      <c r="BI24" s="99">
        <v>656.8</v>
      </c>
      <c r="BJ24" s="99">
        <f>SUM(BJ7:BJ23)</f>
        <v>94</v>
      </c>
      <c r="BK24" s="1"/>
    </row>
    <row r="25" spans="1:63" ht="13.4" customHeight="1" x14ac:dyDescent="0.3">
      <c r="A25" s="34" t="s">
        <v>57</v>
      </c>
      <c r="B25" s="125">
        <v>7.4136681960878997E-2</v>
      </c>
      <c r="C25" s="125">
        <v>0.106058025322205</v>
      </c>
      <c r="D25" s="125">
        <v>5.4932644994757002E-2</v>
      </c>
      <c r="E25" s="125">
        <v>9.5966756294304498E-2</v>
      </c>
      <c r="F25" s="125">
        <v>8.63916804477802E-2</v>
      </c>
      <c r="G25" s="125">
        <v>7.5385926697603994E-2</v>
      </c>
      <c r="H25" s="125">
        <v>6.7538990219402503E-2</v>
      </c>
      <c r="I25" s="125">
        <v>6.5701385645336993E-2</v>
      </c>
      <c r="J25" s="125">
        <v>8.0119552641727806E-2</v>
      </c>
      <c r="K25" s="125">
        <v>7.2940739866061602E-2</v>
      </c>
      <c r="L25" s="125">
        <v>6.5469824293353698E-2</v>
      </c>
      <c r="M25" s="125">
        <v>5.3132318501170901E-2</v>
      </c>
      <c r="N25" s="125">
        <v>6.3E-2</v>
      </c>
      <c r="O25" s="125">
        <v>0.121343327744354</v>
      </c>
      <c r="P25" s="125">
        <v>8.02669883393647E-2</v>
      </c>
      <c r="Q25" s="125">
        <v>3.0205592906557499E-2</v>
      </c>
      <c r="R25" s="125">
        <v>9.3000962771247697E-2</v>
      </c>
      <c r="S25" s="125">
        <v>5.2503052503052601E-2</v>
      </c>
      <c r="T25" s="125">
        <v>7.6572417772648393E-2</v>
      </c>
      <c r="U25" s="125">
        <v>6.8000360269210303E-2</v>
      </c>
      <c r="V25" s="125">
        <v>2.6612903225806402E-2</v>
      </c>
      <c r="W25" s="125">
        <v>8.6999999999999994E-2</v>
      </c>
      <c r="X25" s="125">
        <v>3.9E-2</v>
      </c>
      <c r="Y25" s="125">
        <v>2.5435394098988599E-2</v>
      </c>
      <c r="Z25" s="125">
        <v>4.4132436749423201E-2</v>
      </c>
      <c r="AA25" s="125">
        <v>-1.8462285922507E-2</v>
      </c>
      <c r="AB25" s="125">
        <v>1.9E-2</v>
      </c>
      <c r="AC25" s="125">
        <v>-1.7999999999999999E-2</v>
      </c>
      <c r="AD25" s="125">
        <v>1.91846522781775E-3</v>
      </c>
      <c r="AE25" s="125">
        <v>-9.885402555559631E-4</v>
      </c>
      <c r="AF25" s="125">
        <v>1.3726727674345201E-2</v>
      </c>
      <c r="AG25" s="125">
        <v>-0.26162041109456402</v>
      </c>
      <c r="AH25" s="125">
        <v>-5.9729800975352597E-2</v>
      </c>
      <c r="AI25" s="125">
        <v>4.1615310090148801E-2</v>
      </c>
      <c r="AJ25" s="125">
        <v>-2.6657753133038101E-2</v>
      </c>
      <c r="AK25" s="125">
        <v>-3.6693361674718199E-2</v>
      </c>
      <c r="AL25" s="125">
        <v>9.2613887660327202E-2</v>
      </c>
      <c r="AM25" s="125">
        <v>3.7241610092892598E-2</v>
      </c>
      <c r="AN25" s="125">
        <v>4.3221296365172898E-2</v>
      </c>
      <c r="AO25" s="125">
        <v>3.9789028092537801E-2</v>
      </c>
      <c r="AP25" s="125">
        <v>-4.5003327858212698E-2</v>
      </c>
      <c r="AQ25" s="125">
        <v>7.9690557385415806E-2</v>
      </c>
      <c r="AR25" s="125">
        <v>5.3999999999999999E-2</v>
      </c>
      <c r="AS25" s="125">
        <v>8.3404765198835107E-2</v>
      </c>
      <c r="AT25" s="125">
        <v>5.9503415643996103E-2</v>
      </c>
      <c r="AU25" s="125">
        <v>-4.4034024626761502E-2</v>
      </c>
      <c r="AV25" s="125">
        <v>7.7327487897546995E-2</v>
      </c>
      <c r="AW25" s="125">
        <v>7.7952416583618706E-2</v>
      </c>
      <c r="AX25" s="125">
        <v>9.1994443977136395E-2</v>
      </c>
      <c r="AY25" s="125">
        <v>6.6430945680789999E-2</v>
      </c>
      <c r="AZ25" s="125">
        <v>8.0000000000000002E-3</v>
      </c>
      <c r="BA25" s="125">
        <v>9.2896833315486593E-2</v>
      </c>
      <c r="BB25" s="125">
        <v>0.17599999999999999</v>
      </c>
      <c r="BC25" s="125">
        <v>0.114701546809431</v>
      </c>
      <c r="BD25" s="125">
        <v>0.11074125969162001</v>
      </c>
      <c r="BE25" s="125">
        <v>5.6314682447869503E-2</v>
      </c>
      <c r="BF25" s="125">
        <v>0.105438739050132</v>
      </c>
      <c r="BG25" s="129">
        <v>8.5999999999999993E-2</v>
      </c>
      <c r="BH25" s="125">
        <v>8.6999999999999994E-2</v>
      </c>
      <c r="BI25" s="125">
        <v>8.6999999999999994E-2</v>
      </c>
      <c r="BJ25" s="125">
        <v>6.4975461394898806E-2</v>
      </c>
      <c r="BK25" s="1"/>
    </row>
    <row r="26" spans="1:63" ht="13.4" customHeight="1" x14ac:dyDescent="0.3">
      <c r="A26" s="18" t="s">
        <v>71</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row>
    <row r="27" spans="1:63" ht="13.4" customHeight="1" x14ac:dyDescent="0.3">
      <c r="A27" s="18" t="s">
        <v>72</v>
      </c>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row>
    <row r="28" spans="1:63" ht="13.4" customHeight="1" x14ac:dyDescent="0.3">
      <c r="A28" s="33" t="s">
        <v>377</v>
      </c>
    </row>
    <row r="29" spans="1:63" ht="15" customHeight="1" x14ac:dyDescent="0.25"/>
    <row r="30" spans="1:63" ht="15" customHeight="1" x14ac:dyDescent="0.25"/>
    <row r="31" spans="1:63" ht="15" customHeight="1" x14ac:dyDescent="0.25"/>
    <row r="32" spans="1:6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A49"/>
  <sheetViews>
    <sheetView workbookViewId="0">
      <pane xSplit="1" topLeftCell="AM1" activePane="topRight" state="frozen"/>
      <selection pane="topRight" activeCell="AR35" sqref="AR35"/>
    </sheetView>
  </sheetViews>
  <sheetFormatPr defaultColWidth="13.36328125" defaultRowHeight="12.5" x14ac:dyDescent="0.25"/>
  <cols>
    <col min="1" max="1" width="62.6328125" customWidth="1"/>
    <col min="2" max="46" width="9.36328125" customWidth="1"/>
    <col min="47" max="52" width="7.453125" customWidth="1"/>
  </cols>
  <sheetData>
    <row r="1" spans="1:53" ht="13.4" customHeight="1" x14ac:dyDescent="0.25"/>
    <row r="2" spans="1:53" ht="13.4" customHeight="1" x14ac:dyDescent="0.25">
      <c r="AY2" s="1"/>
      <c r="AZ2" s="1"/>
      <c r="BA2" s="1"/>
    </row>
    <row r="3" spans="1:53" ht="13.4" customHeight="1" x14ac:dyDescent="0.3">
      <c r="AY3" s="2"/>
      <c r="AZ3" s="2"/>
      <c r="BA3" s="1"/>
    </row>
    <row r="4" spans="1:53" ht="13.4" customHeight="1" x14ac:dyDescent="0.25"/>
    <row r="5" spans="1:53" ht="13.4" customHeight="1" x14ac:dyDescent="0.3">
      <c r="A5" s="4" t="s">
        <v>407</v>
      </c>
      <c r="B5" s="5" t="s">
        <v>1</v>
      </c>
      <c r="C5" s="5" t="s">
        <v>1</v>
      </c>
      <c r="D5" s="5" t="s">
        <v>1</v>
      </c>
      <c r="E5" s="5" t="s">
        <v>2</v>
      </c>
      <c r="F5" s="5" t="s">
        <v>1</v>
      </c>
      <c r="G5" s="5" t="s">
        <v>1</v>
      </c>
      <c r="H5" s="5" t="s">
        <v>1</v>
      </c>
      <c r="I5" s="5" t="s">
        <v>2</v>
      </c>
      <c r="J5" s="5" t="s">
        <v>1</v>
      </c>
      <c r="K5" s="5" t="s">
        <v>1</v>
      </c>
      <c r="L5" s="5" t="s">
        <v>1</v>
      </c>
      <c r="M5" s="5" t="s">
        <v>2</v>
      </c>
      <c r="N5" s="5" t="s">
        <v>1</v>
      </c>
      <c r="O5" s="5" t="s">
        <v>1</v>
      </c>
      <c r="P5" s="5" t="s">
        <v>1</v>
      </c>
      <c r="Q5" s="5" t="s">
        <v>2</v>
      </c>
      <c r="R5" s="5" t="s">
        <v>1</v>
      </c>
      <c r="S5" s="5" t="s">
        <v>1</v>
      </c>
      <c r="T5" s="5" t="s">
        <v>1</v>
      </c>
      <c r="U5" s="5" t="s">
        <v>2</v>
      </c>
      <c r="V5" s="5" t="s">
        <v>1</v>
      </c>
      <c r="W5" s="5" t="s">
        <v>1</v>
      </c>
      <c r="X5" s="5" t="s">
        <v>1</v>
      </c>
      <c r="Y5" s="5" t="s">
        <v>2</v>
      </c>
      <c r="Z5" s="5" t="s">
        <v>1</v>
      </c>
      <c r="AA5" s="5" t="s">
        <v>1</v>
      </c>
      <c r="AB5" s="5" t="s">
        <v>1</v>
      </c>
      <c r="AC5" s="5" t="s">
        <v>2</v>
      </c>
      <c r="AD5" s="5" t="s">
        <v>1</v>
      </c>
      <c r="AE5" s="5" t="s">
        <v>1</v>
      </c>
      <c r="AF5" s="5" t="s">
        <v>1</v>
      </c>
      <c r="AG5" s="5" t="s">
        <v>2</v>
      </c>
      <c r="AH5" s="5" t="s">
        <v>1</v>
      </c>
      <c r="AI5" s="5" t="s">
        <v>1</v>
      </c>
      <c r="AJ5" s="5" t="s">
        <v>1</v>
      </c>
      <c r="AK5" s="5" t="s">
        <v>2</v>
      </c>
      <c r="AL5" s="5" t="s">
        <v>1</v>
      </c>
      <c r="AM5" s="5" t="s">
        <v>1</v>
      </c>
      <c r="AN5" s="5" t="s">
        <v>1</v>
      </c>
      <c r="AO5" s="5" t="s">
        <v>2</v>
      </c>
      <c r="AP5" s="5" t="s">
        <v>1</v>
      </c>
      <c r="AQ5" s="5" t="s">
        <v>1</v>
      </c>
      <c r="AR5" s="5" t="s">
        <v>1</v>
      </c>
      <c r="AS5" s="5" t="s">
        <v>1</v>
      </c>
      <c r="AT5" s="5" t="s">
        <v>2</v>
      </c>
      <c r="AU5" s="5" t="s">
        <v>1</v>
      </c>
      <c r="AV5" s="5" t="s">
        <v>1</v>
      </c>
      <c r="AW5" s="5" t="s">
        <v>1</v>
      </c>
      <c r="AX5" s="5" t="s">
        <v>1</v>
      </c>
      <c r="AY5" s="120" t="s">
        <v>2</v>
      </c>
      <c r="AZ5" s="120" t="s">
        <v>1</v>
      </c>
      <c r="BA5" s="1"/>
    </row>
    <row r="6" spans="1:53" ht="13.4" customHeight="1" x14ac:dyDescent="0.3">
      <c r="A6" s="6" t="s">
        <v>408</v>
      </c>
      <c r="B6" s="7" t="s">
        <v>4</v>
      </c>
      <c r="C6" s="7" t="s">
        <v>5</v>
      </c>
      <c r="D6" s="7" t="s">
        <v>6</v>
      </c>
      <c r="E6" s="7" t="s">
        <v>7</v>
      </c>
      <c r="F6" s="7" t="s">
        <v>8</v>
      </c>
      <c r="G6" s="7" t="s">
        <v>9</v>
      </c>
      <c r="H6" s="7" t="s">
        <v>10</v>
      </c>
      <c r="I6" s="7" t="s">
        <v>11</v>
      </c>
      <c r="J6" s="7" t="s">
        <v>12</v>
      </c>
      <c r="K6" s="7" t="s">
        <v>13</v>
      </c>
      <c r="L6" s="7" t="s">
        <v>14</v>
      </c>
      <c r="M6" s="7" t="s">
        <v>15</v>
      </c>
      <c r="N6" s="7" t="s">
        <v>16</v>
      </c>
      <c r="O6" s="7" t="s">
        <v>17</v>
      </c>
      <c r="P6" s="7" t="s">
        <v>18</v>
      </c>
      <c r="Q6" s="7" t="s">
        <v>19</v>
      </c>
      <c r="R6" s="7" t="s">
        <v>20</v>
      </c>
      <c r="S6" s="7" t="s">
        <v>21</v>
      </c>
      <c r="T6" s="7" t="s">
        <v>22</v>
      </c>
      <c r="U6" s="7" t="s">
        <v>23</v>
      </c>
      <c r="V6" s="7" t="s">
        <v>24</v>
      </c>
      <c r="W6" s="7" t="s">
        <v>25</v>
      </c>
      <c r="X6" s="7" t="s">
        <v>26</v>
      </c>
      <c r="Y6" s="7" t="s">
        <v>27</v>
      </c>
      <c r="Z6" s="7" t="s">
        <v>28</v>
      </c>
      <c r="AA6" s="7" t="s">
        <v>29</v>
      </c>
      <c r="AB6" s="7" t="s">
        <v>30</v>
      </c>
      <c r="AC6" s="7" t="s">
        <v>31</v>
      </c>
      <c r="AD6" s="7" t="s">
        <v>32</v>
      </c>
      <c r="AE6" s="7" t="s">
        <v>33</v>
      </c>
      <c r="AF6" s="7" t="s">
        <v>34</v>
      </c>
      <c r="AG6" s="7" t="s">
        <v>35</v>
      </c>
      <c r="AH6" s="7" t="s">
        <v>36</v>
      </c>
      <c r="AI6" s="7" t="s">
        <v>78</v>
      </c>
      <c r="AJ6" s="7" t="s">
        <v>38</v>
      </c>
      <c r="AK6" s="7" t="s">
        <v>39</v>
      </c>
      <c r="AL6" s="7" t="s">
        <v>40</v>
      </c>
      <c r="AM6" s="7" t="s">
        <v>41</v>
      </c>
      <c r="AN6" s="7" t="s">
        <v>42</v>
      </c>
      <c r="AO6" s="7" t="s">
        <v>43</v>
      </c>
      <c r="AP6" s="7" t="s">
        <v>44</v>
      </c>
      <c r="AQ6" s="7" t="s">
        <v>45</v>
      </c>
      <c r="AR6" s="7" t="s">
        <v>46</v>
      </c>
      <c r="AS6" s="7" t="s">
        <v>47</v>
      </c>
      <c r="AT6" s="8">
        <v>2024</v>
      </c>
      <c r="AU6" s="7" t="s">
        <v>48</v>
      </c>
      <c r="AV6" s="7" t="s">
        <v>49</v>
      </c>
      <c r="AW6" s="7" t="s">
        <v>50</v>
      </c>
      <c r="AX6" s="7" t="s">
        <v>51</v>
      </c>
      <c r="AY6" s="8">
        <v>2025</v>
      </c>
      <c r="AZ6" s="7" t="s">
        <v>52</v>
      </c>
      <c r="BA6" s="1"/>
    </row>
    <row r="7" spans="1:53" ht="13.4" customHeight="1" x14ac:dyDescent="0.3">
      <c r="A7" s="9" t="s">
        <v>64</v>
      </c>
      <c r="B7" s="10">
        <v>151</v>
      </c>
      <c r="C7" s="10">
        <v>261.39999999999998</v>
      </c>
      <c r="D7" s="10">
        <v>135.9</v>
      </c>
      <c r="E7" s="10">
        <v>281.3</v>
      </c>
      <c r="F7" s="10">
        <v>149.1</v>
      </c>
      <c r="G7" s="10">
        <v>177.6</v>
      </c>
      <c r="H7" s="10">
        <v>158</v>
      </c>
      <c r="I7" s="10">
        <v>163.6</v>
      </c>
      <c r="J7" s="10">
        <v>167.6</v>
      </c>
      <c r="K7" s="10">
        <v>-47.700000000000102</v>
      </c>
      <c r="L7" s="10">
        <v>54.300000000000097</v>
      </c>
      <c r="M7" s="10">
        <v>378.5</v>
      </c>
      <c r="N7" s="10">
        <v>95.8</v>
      </c>
      <c r="O7" s="10">
        <v>254.8</v>
      </c>
      <c r="P7" s="10">
        <v>139.80000000000001</v>
      </c>
      <c r="Q7" s="10">
        <v>154.30000000000001</v>
      </c>
      <c r="R7" s="10">
        <v>89.499999999999901</v>
      </c>
      <c r="S7" s="10">
        <v>44.099999999999902</v>
      </c>
      <c r="T7" s="10">
        <v>104.8</v>
      </c>
      <c r="U7" s="10">
        <v>46.8</v>
      </c>
      <c r="V7" s="10">
        <v>30.9</v>
      </c>
      <c r="W7" s="10">
        <v>67</v>
      </c>
      <c r="X7" s="10">
        <v>18.2</v>
      </c>
      <c r="Y7" s="10">
        <v>-5.8000000000000096</v>
      </c>
      <c r="Z7" s="10">
        <v>9.2999999999999794</v>
      </c>
      <c r="AA7" s="10">
        <v>-221.1</v>
      </c>
      <c r="AB7" s="10">
        <v>-0.60000000000000098</v>
      </c>
      <c r="AC7" s="10">
        <v>172.6</v>
      </c>
      <c r="AD7" s="10">
        <v>14.5</v>
      </c>
      <c r="AE7" s="10">
        <v>199.8</v>
      </c>
      <c r="AF7" s="10">
        <v>73.500000000000398</v>
      </c>
      <c r="AG7" s="10">
        <v>111.4</v>
      </c>
      <c r="AH7" s="10">
        <v>3.8999999999999901</v>
      </c>
      <c r="AI7" s="10">
        <v>-183.7</v>
      </c>
      <c r="AJ7" s="10">
        <v>54.1</v>
      </c>
      <c r="AK7" s="10">
        <v>203.9</v>
      </c>
      <c r="AL7" s="10">
        <v>-10.199999999999999</v>
      </c>
      <c r="AM7" s="10">
        <v>122.2</v>
      </c>
      <c r="AN7" s="10">
        <v>133.6</v>
      </c>
      <c r="AO7" s="10">
        <v>280.8</v>
      </c>
      <c r="AP7" s="10">
        <v>36.4</v>
      </c>
      <c r="AQ7" s="10">
        <v>179.5</v>
      </c>
      <c r="AR7" s="10">
        <v>344.3</v>
      </c>
      <c r="AS7" s="10">
        <v>320.69999999999902</v>
      </c>
      <c r="AT7" s="10">
        <v>880.9</v>
      </c>
      <c r="AU7" s="10">
        <v>97.7</v>
      </c>
      <c r="AV7" s="10">
        <v>233.2</v>
      </c>
      <c r="AW7" s="10">
        <v>223.9</v>
      </c>
      <c r="AX7" s="10">
        <v>284.8</v>
      </c>
      <c r="AY7" s="10">
        <v>839.6</v>
      </c>
      <c r="AZ7" s="10">
        <v>131.30000000000001</v>
      </c>
      <c r="BA7" s="1"/>
    </row>
    <row r="8" spans="1:53" ht="13.4" customHeight="1" x14ac:dyDescent="0.3">
      <c r="A8" s="4" t="s">
        <v>197</v>
      </c>
      <c r="B8" s="11">
        <v>0</v>
      </c>
      <c r="C8" s="11">
        <v>0</v>
      </c>
      <c r="D8" s="11">
        <v>0</v>
      </c>
      <c r="E8" s="11">
        <v>0</v>
      </c>
      <c r="F8" s="11">
        <v>0</v>
      </c>
      <c r="G8" s="11">
        <v>0</v>
      </c>
      <c r="H8" s="11">
        <v>0</v>
      </c>
      <c r="I8" s="11">
        <v>0</v>
      </c>
      <c r="J8" s="11">
        <v>0</v>
      </c>
      <c r="K8" s="11">
        <v>0</v>
      </c>
      <c r="L8" s="11">
        <v>118.1</v>
      </c>
      <c r="M8" s="11">
        <v>-0.84</v>
      </c>
      <c r="N8" s="11">
        <v>7.6</v>
      </c>
      <c r="O8" s="11">
        <v>-1.22549628</v>
      </c>
      <c r="P8" s="11">
        <v>0</v>
      </c>
      <c r="Q8" s="11">
        <v>0</v>
      </c>
      <c r="R8" s="11">
        <v>0</v>
      </c>
      <c r="S8" s="11">
        <v>0</v>
      </c>
      <c r="T8" s="11">
        <v>0</v>
      </c>
      <c r="U8" s="11">
        <v>0</v>
      </c>
      <c r="V8" s="11">
        <v>0</v>
      </c>
      <c r="W8" s="11">
        <v>0</v>
      </c>
      <c r="X8" s="11">
        <v>0</v>
      </c>
      <c r="Y8" s="11">
        <v>0</v>
      </c>
      <c r="Z8" s="11">
        <v>0</v>
      </c>
      <c r="AA8" s="11">
        <v>0</v>
      </c>
      <c r="AB8" s="11">
        <v>0</v>
      </c>
      <c r="AC8" s="11">
        <v>0</v>
      </c>
      <c r="AD8" s="11">
        <v>0</v>
      </c>
      <c r="AE8" s="11">
        <v>0</v>
      </c>
      <c r="AF8" s="11">
        <v>0</v>
      </c>
      <c r="AG8" s="11">
        <v>0</v>
      </c>
      <c r="AH8" s="11">
        <v>0</v>
      </c>
      <c r="AI8" s="11">
        <v>0</v>
      </c>
      <c r="AJ8" s="11">
        <v>0</v>
      </c>
      <c r="AK8" s="11">
        <v>0</v>
      </c>
      <c r="AL8" s="11">
        <v>0</v>
      </c>
      <c r="AM8" s="11">
        <v>0</v>
      </c>
      <c r="AN8" s="11">
        <v>0</v>
      </c>
      <c r="AP8" s="11">
        <v>0</v>
      </c>
      <c r="AQ8" s="11">
        <v>0</v>
      </c>
      <c r="AR8" s="11">
        <v>0</v>
      </c>
      <c r="AS8" s="11">
        <v>0</v>
      </c>
      <c r="AT8" s="11">
        <v>0</v>
      </c>
      <c r="AU8" s="11">
        <v>0</v>
      </c>
      <c r="AV8" s="11">
        <v>0</v>
      </c>
      <c r="AW8" s="11">
        <v>0</v>
      </c>
      <c r="AX8" s="11">
        <v>0</v>
      </c>
      <c r="AY8" s="14"/>
      <c r="AZ8" s="11">
        <v>0</v>
      </c>
    </row>
    <row r="9" spans="1:53" ht="13.4" customHeight="1" x14ac:dyDescent="0.3">
      <c r="A9" s="9" t="s">
        <v>400</v>
      </c>
      <c r="B9" s="10">
        <v>0</v>
      </c>
      <c r="C9" s="10">
        <v>0</v>
      </c>
      <c r="D9" s="10">
        <v>0</v>
      </c>
      <c r="E9" s="10">
        <v>0</v>
      </c>
      <c r="F9" s="10">
        <v>0</v>
      </c>
      <c r="G9" s="10">
        <v>0</v>
      </c>
      <c r="H9" s="10">
        <v>0</v>
      </c>
      <c r="I9" s="10">
        <v>0</v>
      </c>
      <c r="J9" s="10">
        <v>0</v>
      </c>
      <c r="K9" s="10">
        <v>0</v>
      </c>
      <c r="L9" s="19"/>
      <c r="M9" s="19"/>
      <c r="N9" s="10">
        <v>0</v>
      </c>
      <c r="O9" s="10">
        <v>0</v>
      </c>
      <c r="P9" s="10">
        <v>0</v>
      </c>
      <c r="Q9" s="10">
        <v>0</v>
      </c>
      <c r="R9" s="10">
        <v>0</v>
      </c>
      <c r="S9" s="10">
        <v>0</v>
      </c>
      <c r="T9" s="10">
        <v>0</v>
      </c>
      <c r="U9" s="10">
        <v>0</v>
      </c>
      <c r="V9" s="10">
        <v>0</v>
      </c>
      <c r="W9" s="10">
        <v>0</v>
      </c>
      <c r="X9" s="10">
        <v>0</v>
      </c>
      <c r="Y9" s="10">
        <v>0</v>
      </c>
      <c r="Z9" s="10">
        <v>0</v>
      </c>
      <c r="AA9" s="10">
        <v>0</v>
      </c>
      <c r="AB9" s="10">
        <v>53.982999999999997</v>
      </c>
      <c r="AC9" s="10">
        <v>15.201000000000001</v>
      </c>
      <c r="AD9" s="10">
        <v>3.4774491200000002</v>
      </c>
      <c r="AE9" s="10">
        <v>0</v>
      </c>
      <c r="AF9" s="10">
        <v>5.68118663</v>
      </c>
      <c r="AG9" s="10">
        <v>3.1530183799999998</v>
      </c>
      <c r="AH9" s="10">
        <v>0</v>
      </c>
      <c r="AI9" s="10">
        <v>0</v>
      </c>
      <c r="AJ9" s="10">
        <v>0</v>
      </c>
      <c r="AK9" s="10">
        <v>0</v>
      </c>
      <c r="AL9" s="10">
        <v>0</v>
      </c>
      <c r="AM9" s="10">
        <v>0</v>
      </c>
      <c r="AN9" s="10">
        <v>0</v>
      </c>
      <c r="AO9" s="19"/>
      <c r="AP9" s="10">
        <v>0</v>
      </c>
      <c r="AQ9" s="10">
        <v>0</v>
      </c>
      <c r="AR9" s="10">
        <v>0</v>
      </c>
      <c r="AS9" s="10">
        <v>0</v>
      </c>
      <c r="AT9" s="10">
        <v>0</v>
      </c>
      <c r="AU9" s="10">
        <v>0</v>
      </c>
      <c r="AV9" s="10">
        <v>0</v>
      </c>
      <c r="AW9" s="10">
        <v>0</v>
      </c>
      <c r="AX9" s="10">
        <v>0</v>
      </c>
      <c r="AY9" s="19"/>
      <c r="AZ9" s="10">
        <v>0</v>
      </c>
    </row>
    <row r="10" spans="1:53" ht="13.4" customHeight="1" x14ac:dyDescent="0.3">
      <c r="A10" s="4" t="s">
        <v>361</v>
      </c>
      <c r="B10" s="11">
        <v>0</v>
      </c>
      <c r="C10" s="11">
        <v>0</v>
      </c>
      <c r="D10" s="11">
        <v>0</v>
      </c>
      <c r="E10" s="11">
        <v>0</v>
      </c>
      <c r="F10" s="11">
        <v>0</v>
      </c>
      <c r="G10" s="11">
        <v>0</v>
      </c>
      <c r="H10" s="11">
        <v>0</v>
      </c>
      <c r="I10" s="11">
        <v>0</v>
      </c>
      <c r="J10" s="11">
        <v>0</v>
      </c>
      <c r="K10" s="11">
        <v>200</v>
      </c>
      <c r="L10" s="11">
        <v>5.5</v>
      </c>
      <c r="M10" s="11">
        <v>22.5</v>
      </c>
      <c r="N10" s="11">
        <v>0</v>
      </c>
      <c r="O10" s="11">
        <v>3.5</v>
      </c>
      <c r="P10" s="11">
        <v>3.6</v>
      </c>
      <c r="Q10" s="11">
        <v>3.1</v>
      </c>
      <c r="R10" s="11">
        <v>0</v>
      </c>
      <c r="S10" s="11">
        <v>0</v>
      </c>
      <c r="T10" s="11">
        <v>0</v>
      </c>
      <c r="U10" s="11">
        <v>0</v>
      </c>
      <c r="V10" s="11">
        <v>0</v>
      </c>
      <c r="W10" s="11">
        <v>0</v>
      </c>
      <c r="X10" s="11">
        <v>0</v>
      </c>
      <c r="Y10" s="11">
        <v>0</v>
      </c>
      <c r="Z10" s="11">
        <v>0</v>
      </c>
      <c r="AA10" s="11">
        <v>0</v>
      </c>
      <c r="AB10" s="11">
        <v>0</v>
      </c>
      <c r="AC10" s="11">
        <v>0</v>
      </c>
      <c r="AD10" s="11">
        <v>0</v>
      </c>
      <c r="AE10" s="11">
        <v>0</v>
      </c>
      <c r="AF10" s="11">
        <v>0</v>
      </c>
      <c r="AH10" s="11">
        <v>0</v>
      </c>
      <c r="AI10" s="11">
        <v>0</v>
      </c>
      <c r="AJ10" s="11">
        <v>0</v>
      </c>
      <c r="AK10" s="11">
        <v>0</v>
      </c>
      <c r="AL10" s="11">
        <v>0</v>
      </c>
      <c r="AM10" s="11">
        <v>0</v>
      </c>
      <c r="AN10" s="11">
        <v>0</v>
      </c>
      <c r="AP10" s="11">
        <v>0</v>
      </c>
      <c r="AQ10" s="11">
        <v>0</v>
      </c>
      <c r="AR10" s="11">
        <v>0</v>
      </c>
      <c r="AS10" s="11">
        <v>0</v>
      </c>
      <c r="AT10" s="11">
        <v>0</v>
      </c>
      <c r="AU10" s="11">
        <v>0</v>
      </c>
      <c r="AV10" s="11">
        <v>0</v>
      </c>
      <c r="AW10" s="11">
        <v>0</v>
      </c>
      <c r="AX10" s="11">
        <v>0</v>
      </c>
      <c r="AY10" s="14"/>
      <c r="AZ10" s="11">
        <v>0</v>
      </c>
    </row>
    <row r="11" spans="1:53" ht="13.4" customHeight="1" x14ac:dyDescent="0.3">
      <c r="A11" s="9" t="s">
        <v>401</v>
      </c>
      <c r="B11" s="10">
        <v>0</v>
      </c>
      <c r="C11" s="10">
        <v>0</v>
      </c>
      <c r="D11" s="10">
        <v>0</v>
      </c>
      <c r="E11" s="10">
        <v>0</v>
      </c>
      <c r="F11" s="10">
        <v>0</v>
      </c>
      <c r="G11" s="10">
        <v>0</v>
      </c>
      <c r="H11" s="10">
        <v>0</v>
      </c>
      <c r="I11" s="10">
        <v>100.9</v>
      </c>
      <c r="J11" s="10">
        <v>0</v>
      </c>
      <c r="K11" s="10">
        <v>0</v>
      </c>
      <c r="L11" s="10">
        <v>0</v>
      </c>
      <c r="M11" s="10">
        <v>-52.2</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9"/>
      <c r="AP11" s="10">
        <v>0</v>
      </c>
      <c r="AQ11" s="10">
        <v>0</v>
      </c>
      <c r="AR11" s="10">
        <v>0</v>
      </c>
      <c r="AS11" s="10">
        <v>0</v>
      </c>
      <c r="AT11" s="10">
        <v>0</v>
      </c>
      <c r="AU11" s="10">
        <v>0</v>
      </c>
      <c r="AV11" s="10">
        <v>0</v>
      </c>
      <c r="AW11" s="10">
        <v>0</v>
      </c>
      <c r="AX11" s="10">
        <v>0</v>
      </c>
      <c r="AY11" s="19"/>
      <c r="AZ11" s="10">
        <v>0</v>
      </c>
    </row>
    <row r="12" spans="1:53" ht="13.4" customHeight="1" x14ac:dyDescent="0.3">
      <c r="A12" s="4" t="s">
        <v>402</v>
      </c>
      <c r="B12" s="11">
        <v>0</v>
      </c>
      <c r="C12" s="11">
        <v>0</v>
      </c>
      <c r="D12" s="11">
        <v>0</v>
      </c>
      <c r="E12" s="11">
        <v>0</v>
      </c>
      <c r="F12" s="11">
        <v>0</v>
      </c>
      <c r="G12" s="11">
        <v>0</v>
      </c>
      <c r="H12" s="11">
        <v>0</v>
      </c>
      <c r="I12" s="11">
        <v>0</v>
      </c>
      <c r="J12" s="11">
        <v>0</v>
      </c>
      <c r="K12" s="11">
        <v>0</v>
      </c>
      <c r="L12" s="11">
        <v>0</v>
      </c>
      <c r="M12" s="11">
        <v>0</v>
      </c>
      <c r="N12" s="11">
        <v>0</v>
      </c>
      <c r="O12" s="11">
        <v>-11.7</v>
      </c>
      <c r="P12" s="11">
        <v>0</v>
      </c>
      <c r="Q12" s="11">
        <v>0</v>
      </c>
      <c r="R12" s="11">
        <v>0</v>
      </c>
      <c r="S12" s="11">
        <v>0</v>
      </c>
      <c r="T12" s="11">
        <v>0</v>
      </c>
      <c r="U12" s="11">
        <v>0</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1">
        <v>0</v>
      </c>
      <c r="AN12" s="11">
        <v>0</v>
      </c>
      <c r="AP12" s="11">
        <v>0</v>
      </c>
      <c r="AQ12" s="11">
        <v>0</v>
      </c>
      <c r="AR12" s="11">
        <v>0</v>
      </c>
      <c r="AS12" s="11">
        <v>0</v>
      </c>
      <c r="AT12" s="11">
        <v>0</v>
      </c>
      <c r="AU12" s="11">
        <v>0</v>
      </c>
      <c r="AV12" s="11">
        <v>0</v>
      </c>
      <c r="AW12" s="11">
        <v>0</v>
      </c>
      <c r="AX12" s="11">
        <v>0</v>
      </c>
      <c r="AY12" s="14"/>
      <c r="AZ12" s="11">
        <v>0</v>
      </c>
    </row>
    <row r="13" spans="1:53" ht="13.4" customHeight="1" x14ac:dyDescent="0.3">
      <c r="A13" s="9" t="s">
        <v>365</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127.23</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9"/>
      <c r="AP13" s="10">
        <v>0</v>
      </c>
      <c r="AQ13" s="10">
        <v>0</v>
      </c>
      <c r="AR13" s="10">
        <v>0</v>
      </c>
      <c r="AS13" s="10">
        <v>0</v>
      </c>
      <c r="AT13" s="10">
        <v>0</v>
      </c>
      <c r="AU13" s="10">
        <v>0</v>
      </c>
      <c r="AV13" s="10">
        <v>0</v>
      </c>
      <c r="AW13" s="10">
        <v>0</v>
      </c>
      <c r="AX13" s="10">
        <v>0</v>
      </c>
      <c r="AY13" s="19"/>
      <c r="AZ13" s="10">
        <v>0</v>
      </c>
    </row>
    <row r="14" spans="1:53" ht="13.4" customHeight="1" x14ac:dyDescent="0.3">
      <c r="A14" s="4" t="s">
        <v>366</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33.4</v>
      </c>
      <c r="AA14" s="11">
        <v>16.100000000000001</v>
      </c>
      <c r="AB14" s="11">
        <v>13</v>
      </c>
      <c r="AC14" s="11">
        <v>-9.9</v>
      </c>
      <c r="AD14" s="11">
        <v>0</v>
      </c>
      <c r="AE14" s="11">
        <v>0</v>
      </c>
      <c r="AF14" s="11">
        <v>0</v>
      </c>
      <c r="AG14" s="11">
        <v>0</v>
      </c>
      <c r="AH14" s="11">
        <v>0</v>
      </c>
      <c r="AI14" s="11">
        <v>0</v>
      </c>
      <c r="AJ14" s="11">
        <v>0</v>
      </c>
      <c r="AK14" s="11">
        <v>0</v>
      </c>
      <c r="AL14" s="11">
        <v>0</v>
      </c>
      <c r="AM14" s="11">
        <v>0</v>
      </c>
      <c r="AN14" s="11">
        <v>0</v>
      </c>
      <c r="AP14" s="11">
        <v>0</v>
      </c>
      <c r="AQ14" s="11">
        <v>0</v>
      </c>
      <c r="AR14" s="11">
        <v>0</v>
      </c>
      <c r="AS14" s="11">
        <v>0</v>
      </c>
      <c r="AT14" s="11">
        <v>0</v>
      </c>
      <c r="AU14" s="11">
        <v>0</v>
      </c>
      <c r="AV14" s="11">
        <v>0</v>
      </c>
      <c r="AW14" s="11">
        <v>0</v>
      </c>
      <c r="AX14" s="11">
        <v>0</v>
      </c>
      <c r="AY14" s="14"/>
      <c r="AZ14" s="11">
        <v>0</v>
      </c>
    </row>
    <row r="15" spans="1:53" ht="13.4" customHeight="1" x14ac:dyDescent="0.3">
      <c r="A15" s="9" t="s">
        <v>368</v>
      </c>
      <c r="B15" s="10">
        <v>0</v>
      </c>
      <c r="C15" s="10">
        <v>0</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c r="X15" s="10">
        <v>0</v>
      </c>
      <c r="Y15" s="10">
        <v>0</v>
      </c>
      <c r="Z15" s="10">
        <v>22.2</v>
      </c>
      <c r="AA15" s="10">
        <v>-6.5220000000000002</v>
      </c>
      <c r="AB15" s="10">
        <v>0</v>
      </c>
      <c r="AC15" s="10">
        <v>-11.570568</v>
      </c>
      <c r="AD15" s="10">
        <v>0</v>
      </c>
      <c r="AE15" s="10">
        <v>-39.1</v>
      </c>
      <c r="AF15" s="10">
        <v>0</v>
      </c>
      <c r="AG15" s="10">
        <v>0</v>
      </c>
      <c r="AH15" s="10">
        <v>0</v>
      </c>
      <c r="AI15" s="10">
        <v>0</v>
      </c>
      <c r="AJ15" s="10">
        <v>-0.955367999999998</v>
      </c>
      <c r="AK15" s="10">
        <v>-0.74306399999999995</v>
      </c>
      <c r="AL15" s="10">
        <v>-3.6091679999999999</v>
      </c>
      <c r="AM15" s="10">
        <v>2.0168879999999998</v>
      </c>
      <c r="AN15" s="10">
        <v>-1.5922799999999999</v>
      </c>
      <c r="AO15" s="10">
        <v>-1.16209124075825</v>
      </c>
      <c r="AP15" s="10">
        <v>0</v>
      </c>
      <c r="AQ15" s="10">
        <v>0</v>
      </c>
      <c r="AR15" s="10">
        <v>0</v>
      </c>
      <c r="AS15" s="10">
        <v>0</v>
      </c>
      <c r="AT15" s="10">
        <v>0</v>
      </c>
      <c r="AU15" s="10">
        <v>0</v>
      </c>
      <c r="AV15" s="10">
        <v>0</v>
      </c>
      <c r="AW15" s="10">
        <v>0</v>
      </c>
      <c r="AX15" s="10">
        <v>0</v>
      </c>
      <c r="AY15" s="19"/>
      <c r="AZ15" s="10">
        <v>0</v>
      </c>
    </row>
    <row r="16" spans="1:53" ht="13.4" customHeight="1" x14ac:dyDescent="0.3">
      <c r="A16" s="4" t="s">
        <v>367</v>
      </c>
      <c r="B16" s="11">
        <v>0</v>
      </c>
      <c r="C16" s="11">
        <v>0</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11">
        <v>0</v>
      </c>
      <c r="W16" s="11">
        <v>0</v>
      </c>
      <c r="X16" s="11">
        <v>0</v>
      </c>
      <c r="Y16" s="11">
        <v>0</v>
      </c>
      <c r="Z16" s="11">
        <v>0</v>
      </c>
      <c r="AA16" s="11">
        <v>0</v>
      </c>
      <c r="AB16" s="11">
        <v>0</v>
      </c>
      <c r="AC16" s="11">
        <v>0</v>
      </c>
      <c r="AD16" s="11">
        <v>0</v>
      </c>
      <c r="AE16" s="11">
        <v>0</v>
      </c>
      <c r="AF16" s="11">
        <v>0</v>
      </c>
      <c r="AG16" s="11">
        <v>45.1</v>
      </c>
      <c r="AH16" s="11">
        <v>0</v>
      </c>
      <c r="AI16" s="11">
        <v>5.9</v>
      </c>
      <c r="AJ16" s="11">
        <v>0</v>
      </c>
      <c r="AK16" s="11">
        <v>0</v>
      </c>
      <c r="AL16" s="11">
        <v>0</v>
      </c>
      <c r="AM16" s="11">
        <v>0</v>
      </c>
      <c r="AN16" s="11">
        <v>0</v>
      </c>
      <c r="AO16" s="11">
        <v>-36.552949220000002</v>
      </c>
      <c r="AP16" s="11">
        <v>0</v>
      </c>
      <c r="AQ16" s="11">
        <v>0</v>
      </c>
      <c r="AR16" s="11">
        <v>0</v>
      </c>
      <c r="AS16" s="11">
        <v>0</v>
      </c>
      <c r="AT16" s="11">
        <v>0</v>
      </c>
      <c r="AU16" s="11">
        <v>0</v>
      </c>
      <c r="AV16" s="11">
        <v>0</v>
      </c>
      <c r="AW16" s="11">
        <v>0</v>
      </c>
      <c r="AX16" s="11">
        <v>0</v>
      </c>
      <c r="AY16" s="14"/>
      <c r="AZ16" s="11">
        <v>0</v>
      </c>
    </row>
    <row r="17" spans="1:53" ht="12.5" customHeight="1" x14ac:dyDescent="0.3">
      <c r="A17" s="9" t="s">
        <v>404</v>
      </c>
      <c r="B17" s="10">
        <v>0</v>
      </c>
      <c r="C17" s="10">
        <v>0</v>
      </c>
      <c r="D17" s="10">
        <v>0</v>
      </c>
      <c r="E17" s="10">
        <v>0</v>
      </c>
      <c r="F17" s="10">
        <v>0</v>
      </c>
      <c r="G17" s="10">
        <v>0</v>
      </c>
      <c r="H17" s="10">
        <v>0</v>
      </c>
      <c r="I17" s="10">
        <v>0</v>
      </c>
      <c r="J17" s="10">
        <v>0</v>
      </c>
      <c r="K17" s="10">
        <v>0</v>
      </c>
      <c r="L17" s="10">
        <v>0</v>
      </c>
      <c r="M17" s="10">
        <v>0</v>
      </c>
      <c r="N17" s="10">
        <v>0</v>
      </c>
      <c r="O17" s="10">
        <v>0</v>
      </c>
      <c r="P17" s="10">
        <v>0</v>
      </c>
      <c r="Q17" s="10">
        <v>8.6999999999999993</v>
      </c>
      <c r="R17" s="10">
        <v>0</v>
      </c>
      <c r="S17" s="10">
        <v>0</v>
      </c>
      <c r="T17" s="10">
        <v>0</v>
      </c>
      <c r="U17" s="10">
        <v>0</v>
      </c>
      <c r="V17" s="10">
        <v>0</v>
      </c>
      <c r="W17" s="10">
        <v>0</v>
      </c>
      <c r="X17" s="10">
        <v>0</v>
      </c>
      <c r="Y17" s="10">
        <v>0</v>
      </c>
      <c r="Z17" s="10">
        <v>0</v>
      </c>
      <c r="AA17" s="10">
        <v>0</v>
      </c>
      <c r="AB17" s="10">
        <v>0</v>
      </c>
      <c r="AC17" s="10">
        <v>3.8</v>
      </c>
      <c r="AD17" s="10">
        <v>0</v>
      </c>
      <c r="AE17" s="10">
        <v>0</v>
      </c>
      <c r="AF17" s="10">
        <v>0</v>
      </c>
      <c r="AG17" s="10">
        <v>0</v>
      </c>
      <c r="AH17" s="10">
        <v>0</v>
      </c>
      <c r="AI17" s="10">
        <v>0</v>
      </c>
      <c r="AJ17" s="10">
        <v>0</v>
      </c>
      <c r="AK17" s="10">
        <v>0</v>
      </c>
      <c r="AL17" s="10">
        <v>0</v>
      </c>
      <c r="AM17" s="10">
        <v>0</v>
      </c>
      <c r="AN17" s="10">
        <v>0</v>
      </c>
      <c r="AO17" s="19"/>
      <c r="AP17" s="10">
        <v>0</v>
      </c>
      <c r="AQ17" s="10">
        <v>0</v>
      </c>
      <c r="AR17" s="10">
        <v>0</v>
      </c>
      <c r="AS17" s="10">
        <v>0</v>
      </c>
      <c r="AT17" s="10">
        <v>0</v>
      </c>
      <c r="AU17" s="10">
        <v>0</v>
      </c>
      <c r="AV17" s="10">
        <v>0</v>
      </c>
      <c r="AW17" s="10">
        <v>0</v>
      </c>
      <c r="AX17" s="10">
        <v>0</v>
      </c>
      <c r="AY17" s="19"/>
      <c r="AZ17" s="10">
        <v>0</v>
      </c>
    </row>
    <row r="18" spans="1:53" ht="13.4" customHeight="1" x14ac:dyDescent="0.3">
      <c r="A18" s="4" t="s">
        <v>370</v>
      </c>
      <c r="B18" s="11">
        <v>0</v>
      </c>
      <c r="C18" s="11">
        <v>0</v>
      </c>
      <c r="D18" s="11">
        <v>0</v>
      </c>
      <c r="E18" s="11">
        <v>0</v>
      </c>
      <c r="F18" s="11">
        <v>0</v>
      </c>
      <c r="G18" s="11">
        <v>0</v>
      </c>
      <c r="H18" s="11">
        <v>0</v>
      </c>
      <c r="I18" s="11">
        <v>0</v>
      </c>
      <c r="J18" s="11">
        <v>0</v>
      </c>
      <c r="K18" s="11">
        <v>0</v>
      </c>
      <c r="L18" s="11">
        <v>0</v>
      </c>
      <c r="M18" s="11">
        <v>0</v>
      </c>
      <c r="N18" s="11">
        <v>0</v>
      </c>
      <c r="O18" s="11">
        <v>0</v>
      </c>
      <c r="P18" s="11">
        <v>0</v>
      </c>
      <c r="Q18" s="11">
        <v>54.2</v>
      </c>
      <c r="R18" s="11">
        <v>0</v>
      </c>
      <c r="S18" s="11">
        <v>0</v>
      </c>
      <c r="T18" s="11">
        <v>0</v>
      </c>
      <c r="U18" s="11">
        <v>61.3</v>
      </c>
      <c r="V18" s="11">
        <v>0</v>
      </c>
      <c r="W18" s="11">
        <v>0</v>
      </c>
      <c r="X18" s="11">
        <v>0</v>
      </c>
      <c r="Y18" s="11">
        <v>71.599999999999994</v>
      </c>
      <c r="Z18" s="11">
        <v>0</v>
      </c>
      <c r="AA18" s="11">
        <v>0</v>
      </c>
      <c r="AB18" s="11">
        <v>-15.9</v>
      </c>
      <c r="AC18" s="11">
        <v>7</v>
      </c>
      <c r="AD18" s="11">
        <v>0</v>
      </c>
      <c r="AE18" s="11">
        <v>0</v>
      </c>
      <c r="AF18" s="11">
        <v>0</v>
      </c>
      <c r="AG18" s="11">
        <v>-57.9</v>
      </c>
      <c r="AH18" s="11">
        <v>0</v>
      </c>
      <c r="AI18" s="11">
        <v>0</v>
      </c>
      <c r="AJ18" s="11">
        <v>0</v>
      </c>
      <c r="AK18" s="11">
        <v>0</v>
      </c>
      <c r="AL18" s="11">
        <v>0</v>
      </c>
      <c r="AM18" s="11">
        <v>0</v>
      </c>
      <c r="AN18" s="11">
        <v>0</v>
      </c>
      <c r="AP18" s="11">
        <v>0</v>
      </c>
      <c r="AQ18" s="11">
        <v>0</v>
      </c>
      <c r="AR18" s="11">
        <v>0</v>
      </c>
      <c r="AS18" s="11">
        <v>0</v>
      </c>
      <c r="AT18" s="11">
        <v>0</v>
      </c>
      <c r="AU18" s="11">
        <v>0</v>
      </c>
      <c r="AV18" s="11">
        <v>0</v>
      </c>
      <c r="AW18" s="11">
        <v>0</v>
      </c>
      <c r="AX18" s="11">
        <v>0</v>
      </c>
      <c r="AY18" s="14"/>
      <c r="AZ18" s="11">
        <v>0</v>
      </c>
    </row>
    <row r="19" spans="1:53" ht="13.4" customHeight="1" x14ac:dyDescent="0.3">
      <c r="A19" s="9" t="s">
        <v>405</v>
      </c>
      <c r="B19" s="10">
        <v>0</v>
      </c>
      <c r="C19" s="10">
        <v>0</v>
      </c>
      <c r="D19" s="10">
        <v>0</v>
      </c>
      <c r="E19" s="10">
        <v>0</v>
      </c>
      <c r="F19" s="10">
        <v>0</v>
      </c>
      <c r="G19" s="10">
        <v>0</v>
      </c>
      <c r="H19" s="10">
        <v>0</v>
      </c>
      <c r="I19" s="10">
        <v>0</v>
      </c>
      <c r="J19" s="10">
        <v>0</v>
      </c>
      <c r="K19" s="10">
        <v>0</v>
      </c>
      <c r="L19" s="10">
        <v>0</v>
      </c>
      <c r="M19" s="10">
        <v>0</v>
      </c>
      <c r="N19" s="10">
        <v>0</v>
      </c>
      <c r="O19" s="10">
        <v>0</v>
      </c>
      <c r="P19" s="10">
        <v>0</v>
      </c>
      <c r="Q19" s="10">
        <v>0</v>
      </c>
      <c r="R19" s="10">
        <v>0</v>
      </c>
      <c r="S19" s="10">
        <v>0</v>
      </c>
      <c r="T19" s="10">
        <v>0</v>
      </c>
      <c r="U19" s="10">
        <v>0</v>
      </c>
      <c r="V19" s="10">
        <v>0</v>
      </c>
      <c r="W19" s="10">
        <v>0</v>
      </c>
      <c r="X19" s="10">
        <v>0</v>
      </c>
      <c r="Y19" s="10">
        <v>0</v>
      </c>
      <c r="Z19" s="10">
        <v>0</v>
      </c>
      <c r="AA19" s="10">
        <v>0</v>
      </c>
      <c r="AB19" s="10">
        <v>0</v>
      </c>
      <c r="AC19" s="10">
        <v>0</v>
      </c>
      <c r="AD19" s="10">
        <v>0</v>
      </c>
      <c r="AE19" s="10">
        <v>0</v>
      </c>
      <c r="AF19" s="10">
        <v>0</v>
      </c>
      <c r="AG19" s="10">
        <v>5.2908545800000004</v>
      </c>
      <c r="AH19" s="10">
        <v>9.2575002899999994</v>
      </c>
      <c r="AI19" s="10">
        <v>160.48847766</v>
      </c>
      <c r="AJ19" s="10">
        <v>26.569768069999999</v>
      </c>
      <c r="AK19" s="10">
        <v>21.951994369999898</v>
      </c>
      <c r="AL19" s="10">
        <v>23.649982550000001</v>
      </c>
      <c r="AM19" s="10">
        <v>24.713424610000001</v>
      </c>
      <c r="AN19" s="10">
        <v>17.3</v>
      </c>
      <c r="AO19" s="91">
        <v>10.413266760000001</v>
      </c>
      <c r="AP19" s="10">
        <v>10.7</v>
      </c>
      <c r="AQ19" s="10">
        <v>10.906448340000001</v>
      </c>
      <c r="AR19" s="10">
        <v>14.2</v>
      </c>
      <c r="AS19" s="10">
        <v>6.8326254500000099</v>
      </c>
      <c r="AT19" s="10">
        <v>42.557133350000001</v>
      </c>
      <c r="AU19" s="10">
        <v>10.915094740000001</v>
      </c>
      <c r="AV19" s="10">
        <v>12.31415408</v>
      </c>
      <c r="AW19" s="10">
        <v>12.4</v>
      </c>
      <c r="AX19" s="10">
        <v>13.6</v>
      </c>
      <c r="AY19" s="10">
        <v>49.2</v>
      </c>
      <c r="AZ19" s="10">
        <v>12.3</v>
      </c>
      <c r="BA19" s="1"/>
    </row>
    <row r="20" spans="1:53" ht="13.4" customHeight="1" x14ac:dyDescent="0.3">
      <c r="A20" s="4" t="s">
        <v>406</v>
      </c>
      <c r="J20" s="11">
        <v>0</v>
      </c>
      <c r="K20" s="11">
        <v>0</v>
      </c>
      <c r="L20" s="11">
        <v>0</v>
      </c>
      <c r="M20" s="11">
        <v>0</v>
      </c>
      <c r="N20" s="11">
        <v>0</v>
      </c>
      <c r="O20" s="11">
        <v>0</v>
      </c>
      <c r="P20" s="11">
        <v>0</v>
      </c>
      <c r="Q20" s="11">
        <v>0</v>
      </c>
      <c r="R20" s="11">
        <v>0</v>
      </c>
      <c r="S20" s="11">
        <v>0</v>
      </c>
      <c r="T20" s="11">
        <v>0</v>
      </c>
      <c r="U20" s="11">
        <v>0</v>
      </c>
      <c r="V20" s="11">
        <v>0</v>
      </c>
      <c r="W20" s="11">
        <v>0</v>
      </c>
      <c r="X20" s="11">
        <v>0</v>
      </c>
      <c r="Y20" s="11">
        <v>0</v>
      </c>
      <c r="Z20" s="11">
        <v>0</v>
      </c>
      <c r="AA20" s="11">
        <v>0</v>
      </c>
      <c r="AB20" s="11">
        <v>0</v>
      </c>
      <c r="AC20" s="11">
        <v>0</v>
      </c>
      <c r="AD20" s="11">
        <v>0</v>
      </c>
      <c r="AE20" s="11">
        <v>0</v>
      </c>
      <c r="AF20" s="11">
        <v>0</v>
      </c>
      <c r="AG20" s="11">
        <v>0</v>
      </c>
      <c r="AH20" s="11">
        <v>0</v>
      </c>
      <c r="AI20" s="11">
        <v>141.9</v>
      </c>
      <c r="AJ20" s="11">
        <v>13.2</v>
      </c>
      <c r="AK20" s="11">
        <v>3.1</v>
      </c>
      <c r="AL20" s="11">
        <v>0.5</v>
      </c>
      <c r="AM20" s="11">
        <v>0</v>
      </c>
      <c r="AN20" s="11">
        <v>0</v>
      </c>
      <c r="AP20" s="11">
        <v>0</v>
      </c>
      <c r="AQ20" s="11">
        <v>0</v>
      </c>
      <c r="AR20" s="11">
        <v>-1.9</v>
      </c>
      <c r="AS20" s="11">
        <v>0</v>
      </c>
      <c r="AT20" s="11">
        <v>-1.9</v>
      </c>
      <c r="AU20" s="11">
        <v>0</v>
      </c>
      <c r="AV20" s="11">
        <v>0</v>
      </c>
      <c r="AW20" s="11">
        <v>0</v>
      </c>
      <c r="AX20" s="11">
        <v>0</v>
      </c>
      <c r="AY20" s="14"/>
      <c r="AZ20" s="11">
        <v>0</v>
      </c>
    </row>
    <row r="21" spans="1:53" ht="13.4" customHeight="1" x14ac:dyDescent="0.3">
      <c r="A21" s="9" t="s">
        <v>374</v>
      </c>
      <c r="B21" s="10">
        <v>0</v>
      </c>
      <c r="C21" s="10">
        <v>0</v>
      </c>
      <c r="D21" s="10">
        <v>0</v>
      </c>
      <c r="E21" s="10">
        <v>0</v>
      </c>
      <c r="F21" s="10">
        <v>0</v>
      </c>
      <c r="G21" s="10">
        <v>0</v>
      </c>
      <c r="H21" s="10">
        <v>0</v>
      </c>
      <c r="I21" s="10">
        <v>0</v>
      </c>
      <c r="J21" s="10">
        <v>0</v>
      </c>
      <c r="K21" s="10">
        <v>0</v>
      </c>
      <c r="L21" s="10">
        <v>0</v>
      </c>
      <c r="M21" s="10">
        <v>0</v>
      </c>
      <c r="N21" s="10">
        <v>0</v>
      </c>
      <c r="O21" s="10">
        <v>0</v>
      </c>
      <c r="P21" s="10">
        <v>0</v>
      </c>
      <c r="Q21" s="10">
        <v>0</v>
      </c>
      <c r="R21" s="10">
        <v>0</v>
      </c>
      <c r="S21" s="10">
        <v>0</v>
      </c>
      <c r="T21" s="10">
        <v>0</v>
      </c>
      <c r="U21" s="10">
        <v>0</v>
      </c>
      <c r="V21" s="10">
        <v>0</v>
      </c>
      <c r="W21" s="10">
        <v>0</v>
      </c>
      <c r="X21" s="10">
        <v>0</v>
      </c>
      <c r="Y21" s="10">
        <v>0</v>
      </c>
      <c r="Z21" s="10">
        <v>0</v>
      </c>
      <c r="AA21" s="10">
        <v>91.138999999999996</v>
      </c>
      <c r="AB21" s="10">
        <v>-58.7</v>
      </c>
      <c r="AC21" s="10">
        <v>-31.5</v>
      </c>
      <c r="AD21" s="10">
        <v>0</v>
      </c>
      <c r="AE21" s="10">
        <v>0</v>
      </c>
      <c r="AF21" s="10">
        <v>0</v>
      </c>
      <c r="AG21" s="10">
        <v>0</v>
      </c>
      <c r="AH21" s="10">
        <v>0</v>
      </c>
      <c r="AI21" s="10">
        <v>0</v>
      </c>
      <c r="AJ21" s="10">
        <v>0</v>
      </c>
      <c r="AK21" s="10">
        <v>0</v>
      </c>
      <c r="AL21" s="19"/>
      <c r="AM21" s="10">
        <v>0</v>
      </c>
      <c r="AN21" s="10">
        <v>0</v>
      </c>
      <c r="AO21" s="19"/>
      <c r="AP21" s="10">
        <v>0</v>
      </c>
      <c r="AQ21" s="10">
        <v>0</v>
      </c>
      <c r="AR21" s="10">
        <v>0</v>
      </c>
      <c r="AS21" s="10">
        <v>0</v>
      </c>
      <c r="AT21" s="10">
        <v>0</v>
      </c>
      <c r="AU21" s="10">
        <v>0</v>
      </c>
      <c r="AV21" s="10">
        <v>0</v>
      </c>
      <c r="AW21" s="10">
        <v>0</v>
      </c>
      <c r="AX21" s="10">
        <v>0</v>
      </c>
      <c r="AY21" s="19"/>
      <c r="AZ21" s="10">
        <v>0</v>
      </c>
    </row>
    <row r="22" spans="1:53" ht="13.4" customHeight="1" x14ac:dyDescent="0.3">
      <c r="A22" s="23" t="s">
        <v>54</v>
      </c>
      <c r="B22" s="99">
        <v>151</v>
      </c>
      <c r="C22" s="99">
        <v>261.39999999999998</v>
      </c>
      <c r="D22" s="99">
        <v>135.9</v>
      </c>
      <c r="E22" s="99">
        <v>281.3</v>
      </c>
      <c r="F22" s="99">
        <v>149.1</v>
      </c>
      <c r="G22" s="99">
        <v>177.6</v>
      </c>
      <c r="H22" s="99">
        <v>158</v>
      </c>
      <c r="I22" s="99">
        <v>264.5</v>
      </c>
      <c r="J22" s="99">
        <v>167.6</v>
      </c>
      <c r="K22" s="99">
        <v>152.30000000000001</v>
      </c>
      <c r="L22" s="99">
        <v>177.9</v>
      </c>
      <c r="M22" s="99">
        <v>347.96</v>
      </c>
      <c r="N22" s="99">
        <v>103.4</v>
      </c>
      <c r="O22" s="99">
        <v>245.37450372000001</v>
      </c>
      <c r="P22" s="99">
        <v>143.4</v>
      </c>
      <c r="Q22" s="99">
        <v>220.3</v>
      </c>
      <c r="R22" s="99">
        <v>89.499999999999901</v>
      </c>
      <c r="S22" s="99">
        <v>171.33</v>
      </c>
      <c r="T22" s="99">
        <v>104.8</v>
      </c>
      <c r="U22" s="99">
        <v>108.1</v>
      </c>
      <c r="V22" s="99">
        <v>30.9</v>
      </c>
      <c r="W22" s="99">
        <v>67</v>
      </c>
      <c r="X22" s="99">
        <v>18.2</v>
      </c>
      <c r="Y22" s="99">
        <v>65.8</v>
      </c>
      <c r="Z22" s="99">
        <v>64.900000000000006</v>
      </c>
      <c r="AA22" s="99">
        <v>-120.383</v>
      </c>
      <c r="AB22" s="99">
        <v>-8.2170000000000094</v>
      </c>
      <c r="AC22" s="99">
        <v>145.63043200000001</v>
      </c>
      <c r="AD22" s="99">
        <v>17.977449119999999</v>
      </c>
      <c r="AE22" s="99">
        <v>160.69999999999999</v>
      </c>
      <c r="AF22" s="99">
        <v>79.181186630000397</v>
      </c>
      <c r="AG22" s="99">
        <v>107.04387296</v>
      </c>
      <c r="AH22" s="99">
        <v>13.15750029</v>
      </c>
      <c r="AI22" s="99">
        <v>124.59670892</v>
      </c>
      <c r="AJ22" s="99">
        <v>92.814400070000005</v>
      </c>
      <c r="AK22" s="99">
        <v>228.20893036999999</v>
      </c>
      <c r="AL22" s="99">
        <v>10.340814549999999</v>
      </c>
      <c r="AM22" s="99">
        <v>148.93031260999999</v>
      </c>
      <c r="AN22" s="99">
        <v>149.32208385999999</v>
      </c>
      <c r="AO22" s="130">
        <v>253.49822629924199</v>
      </c>
      <c r="AP22" s="99">
        <v>47.1</v>
      </c>
      <c r="AQ22" s="99">
        <v>190.40644834</v>
      </c>
      <c r="AR22" s="99">
        <v>356.55455576000003</v>
      </c>
      <c r="AS22" s="99">
        <v>327.53262545000001</v>
      </c>
      <c r="AT22" s="99">
        <v>921.55713334999996</v>
      </c>
      <c r="AU22" s="99">
        <v>108.61509474</v>
      </c>
      <c r="AV22" s="99">
        <v>245.51415408</v>
      </c>
      <c r="AW22" s="99">
        <v>236.3</v>
      </c>
      <c r="AX22" s="99">
        <v>298.39999999999998</v>
      </c>
      <c r="AY22" s="99">
        <v>888.8</v>
      </c>
      <c r="AZ22" s="99">
        <f>SUM(AZ7:AZ21)</f>
        <v>143.60000000000002</v>
      </c>
      <c r="BA22" s="1"/>
    </row>
    <row r="23" spans="1:53" ht="13.4" customHeight="1" x14ac:dyDescent="0.3">
      <c r="A23" s="23" t="s">
        <v>55</v>
      </c>
      <c r="B23" s="126">
        <v>0.12154874023987799</v>
      </c>
      <c r="C23" s="126">
        <v>0.148413103957304</v>
      </c>
      <c r="D23" s="126">
        <v>0.1096232959587</v>
      </c>
      <c r="E23" s="126">
        <v>0.13752138841359099</v>
      </c>
      <c r="F23" s="126">
        <v>0.141206553650914</v>
      </c>
      <c r="G23" s="126">
        <v>0.117367168913561</v>
      </c>
      <c r="H23" s="126">
        <v>0.122995484975868</v>
      </c>
      <c r="I23" s="126">
        <v>0.12750674893945199</v>
      </c>
      <c r="J23" s="126">
        <v>0.12803666921314</v>
      </c>
      <c r="K23" s="126">
        <v>0.11146077283372401</v>
      </c>
      <c r="L23" s="126">
        <v>0.11700000000000001</v>
      </c>
      <c r="M23" s="126">
        <v>0.17159483183745899</v>
      </c>
      <c r="N23" s="126">
        <v>0.10075026795284001</v>
      </c>
      <c r="O23" s="126">
        <v>0.13866099893761299</v>
      </c>
      <c r="P23" s="126">
        <v>0.109432234432235</v>
      </c>
      <c r="Q23" s="126">
        <v>0.12712060011540699</v>
      </c>
      <c r="R23" s="126">
        <v>9.0221774193548293E-2</v>
      </c>
      <c r="S23" s="126">
        <v>0.13635495423796301</v>
      </c>
      <c r="T23" s="126">
        <v>9.0999999999999998E-2</v>
      </c>
      <c r="U23" s="126">
        <v>6.46956729906039E-2</v>
      </c>
      <c r="V23" s="126">
        <v>3.7531883881938503E-2</v>
      </c>
      <c r="W23" s="126">
        <v>4.85965039529992E-2</v>
      </c>
      <c r="X23" s="126">
        <v>1.54814562776455E-2</v>
      </c>
      <c r="Y23" s="126">
        <v>3.1558752997601899E-2</v>
      </c>
      <c r="Z23" s="126">
        <v>0.102398232881035</v>
      </c>
      <c r="AA23" s="126">
        <v>-0.22409344750558499</v>
      </c>
      <c r="AB23" s="126">
        <v>-1.08303677342823E-2</v>
      </c>
      <c r="AC23" s="126">
        <v>7.9086799174541103E-2</v>
      </c>
      <c r="AD23" s="126">
        <v>2.2268610330732099E-2</v>
      </c>
      <c r="AE23" s="126">
        <v>0.14214949137549801</v>
      </c>
      <c r="AF23" s="126">
        <v>8.2643968928087203E-2</v>
      </c>
      <c r="AG23" s="126">
        <v>8.2259181556904301E-2</v>
      </c>
      <c r="AH23" s="126">
        <v>2.1896322666001E-2</v>
      </c>
      <c r="AI23" s="126">
        <v>0.122285512729414</v>
      </c>
      <c r="AJ23" s="126">
        <v>9.9907857987082793E-2</v>
      </c>
      <c r="AK23" s="126">
        <v>0.11458572523097001</v>
      </c>
      <c r="AL23" s="126">
        <v>1.44283724710479E-2</v>
      </c>
      <c r="AM23" s="126">
        <v>0.115244380260001</v>
      </c>
      <c r="AN23" s="126">
        <v>0.116258240314544</v>
      </c>
      <c r="AO23" s="126">
        <v>0.12834703371942799</v>
      </c>
      <c r="AP23" s="126">
        <v>5.1999999999999998E-2</v>
      </c>
      <c r="AQ23" s="126">
        <v>0.127430362963459</v>
      </c>
      <c r="AR23" s="126">
        <v>0.21067983677617599</v>
      </c>
      <c r="AS23" s="126">
        <v>0.141697004304564</v>
      </c>
      <c r="AT23" s="126">
        <v>0.14411264537038501</v>
      </c>
      <c r="AU23" s="126">
        <v>9.8472434034451495E-2</v>
      </c>
      <c r="AV23" s="126">
        <v>0.13495720870712399</v>
      </c>
      <c r="AW23" s="126">
        <v>0.11799999999999999</v>
      </c>
      <c r="AX23" s="126">
        <v>0.113</v>
      </c>
      <c r="AY23" s="126">
        <v>0.11700000000000001</v>
      </c>
      <c r="AZ23" s="126">
        <v>9.9260385705398496E-2</v>
      </c>
      <c r="BA23" s="1"/>
    </row>
    <row r="24" spans="1:53" ht="13.4" customHeight="1" x14ac:dyDescent="0.3">
      <c r="AW24" s="2"/>
    </row>
    <row r="25" spans="1:53" ht="13.4" customHeight="1" x14ac:dyDescent="0.3">
      <c r="A25" s="33" t="s">
        <v>377</v>
      </c>
      <c r="AW25" s="2"/>
    </row>
    <row r="26" spans="1:53" ht="15" customHeight="1" x14ac:dyDescent="0.25"/>
    <row r="27" spans="1:53" ht="15" customHeight="1" x14ac:dyDescent="0.25"/>
    <row r="28" spans="1:53" ht="15" customHeight="1" x14ac:dyDescent="0.25"/>
    <row r="29" spans="1:53" ht="15" customHeight="1" x14ac:dyDescent="0.25"/>
    <row r="30" spans="1:53" ht="15" customHeight="1" x14ac:dyDescent="0.25"/>
    <row r="31" spans="1:53" ht="15" customHeight="1" x14ac:dyDescent="0.25"/>
    <row r="32" spans="1:5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Y50"/>
  <sheetViews>
    <sheetView workbookViewId="0">
      <pane xSplit="1" topLeftCell="AM1" activePane="topRight" state="frozen"/>
      <selection pane="topRight" activeCell="AV30" sqref="AV30"/>
    </sheetView>
  </sheetViews>
  <sheetFormatPr defaultColWidth="13.36328125" defaultRowHeight="12.5" x14ac:dyDescent="0.25"/>
  <cols>
    <col min="1" max="1" width="52" customWidth="1"/>
    <col min="2" max="51" width="11.36328125" customWidth="1"/>
  </cols>
  <sheetData>
    <row r="1" spans="1:51" ht="13.4" customHeight="1" x14ac:dyDescent="0.25"/>
    <row r="2" spans="1:51" ht="13.4" customHeight="1" x14ac:dyDescent="0.25"/>
    <row r="3" spans="1:51" ht="13.4" customHeight="1" x14ac:dyDescent="0.25"/>
    <row r="4" spans="1:51" ht="13.4" customHeight="1" x14ac:dyDescent="0.25"/>
    <row r="5" spans="1:51" ht="13.4" customHeight="1" x14ac:dyDescent="0.25">
      <c r="B5" s="5" t="s">
        <v>1</v>
      </c>
      <c r="C5" s="5" t="s">
        <v>1</v>
      </c>
      <c r="D5" s="5" t="s">
        <v>1</v>
      </c>
      <c r="E5" s="5" t="s">
        <v>1</v>
      </c>
      <c r="F5" s="5" t="s">
        <v>1</v>
      </c>
      <c r="G5" s="5" t="s">
        <v>1</v>
      </c>
      <c r="H5" s="5" t="s">
        <v>1</v>
      </c>
      <c r="I5" s="5" t="s">
        <v>1</v>
      </c>
      <c r="J5" s="5" t="s">
        <v>1</v>
      </c>
      <c r="K5" s="5" t="s">
        <v>1</v>
      </c>
      <c r="L5" s="5" t="s">
        <v>1</v>
      </c>
      <c r="M5" s="5" t="s">
        <v>1</v>
      </c>
      <c r="N5" s="5" t="s">
        <v>1</v>
      </c>
      <c r="O5" s="5" t="s">
        <v>1</v>
      </c>
      <c r="P5" s="5" t="s">
        <v>1</v>
      </c>
      <c r="Q5" s="5" t="s">
        <v>1</v>
      </c>
      <c r="R5" s="5" t="s">
        <v>1</v>
      </c>
      <c r="S5" s="5" t="s">
        <v>1</v>
      </c>
      <c r="T5" s="5" t="s">
        <v>1</v>
      </c>
      <c r="U5" s="5" t="s">
        <v>1</v>
      </c>
      <c r="V5" s="5" t="s">
        <v>1</v>
      </c>
      <c r="W5" s="5" t="s">
        <v>1</v>
      </c>
      <c r="X5" s="5" t="s">
        <v>1</v>
      </c>
      <c r="Y5" s="5" t="s">
        <v>1</v>
      </c>
      <c r="Z5" s="5" t="s">
        <v>1</v>
      </c>
      <c r="AA5" s="5" t="s">
        <v>1</v>
      </c>
      <c r="AB5" s="5" t="s">
        <v>1</v>
      </c>
      <c r="AC5" s="5" t="s">
        <v>1</v>
      </c>
      <c r="AD5" s="5" t="s">
        <v>1</v>
      </c>
      <c r="AE5" s="5" t="s">
        <v>1</v>
      </c>
      <c r="AF5" s="5" t="s">
        <v>1</v>
      </c>
      <c r="AG5" s="5" t="s">
        <v>1</v>
      </c>
      <c r="AH5" s="5" t="s">
        <v>1</v>
      </c>
      <c r="AI5" s="5" t="s">
        <v>1</v>
      </c>
      <c r="AJ5" s="5" t="s">
        <v>1</v>
      </c>
      <c r="AK5" s="5" t="s">
        <v>1</v>
      </c>
      <c r="AL5" s="5" t="s">
        <v>1</v>
      </c>
      <c r="AM5" s="5" t="s">
        <v>1</v>
      </c>
      <c r="AN5" s="5" t="s">
        <v>1</v>
      </c>
      <c r="AO5" s="5" t="s">
        <v>1</v>
      </c>
      <c r="AP5" s="5" t="s">
        <v>1</v>
      </c>
      <c r="AQ5" s="5" t="s">
        <v>1</v>
      </c>
      <c r="AR5" s="5" t="s">
        <v>1</v>
      </c>
      <c r="AS5" s="5" t="s">
        <v>1</v>
      </c>
      <c r="AT5" s="5" t="s">
        <v>1</v>
      </c>
      <c r="AU5" s="5" t="s">
        <v>1</v>
      </c>
      <c r="AV5" s="5" t="s">
        <v>1</v>
      </c>
      <c r="AW5" s="120" t="s">
        <v>1</v>
      </c>
      <c r="AX5" s="120" t="s">
        <v>1</v>
      </c>
      <c r="AY5" s="120" t="s">
        <v>1</v>
      </c>
    </row>
    <row r="6" spans="1:51" ht="13.4" customHeight="1" x14ac:dyDescent="0.25">
      <c r="B6" s="120" t="s">
        <v>4</v>
      </c>
      <c r="C6" s="120" t="s">
        <v>5</v>
      </c>
      <c r="D6" s="120" t="s">
        <v>6</v>
      </c>
      <c r="E6" s="120" t="s">
        <v>7</v>
      </c>
      <c r="F6" s="120" t="s">
        <v>8</v>
      </c>
      <c r="G6" s="120" t="s">
        <v>9</v>
      </c>
      <c r="H6" s="120" t="s">
        <v>10</v>
      </c>
      <c r="I6" s="120" t="s">
        <v>11</v>
      </c>
      <c r="J6" s="120" t="s">
        <v>12</v>
      </c>
      <c r="K6" s="120" t="s">
        <v>13</v>
      </c>
      <c r="L6" s="120" t="s">
        <v>14</v>
      </c>
      <c r="M6" s="120" t="s">
        <v>15</v>
      </c>
      <c r="N6" s="120" t="s">
        <v>16</v>
      </c>
      <c r="O6" s="120" t="s">
        <v>17</v>
      </c>
      <c r="P6" s="120" t="s">
        <v>18</v>
      </c>
      <c r="Q6" s="120" t="s">
        <v>19</v>
      </c>
      <c r="R6" s="120" t="s">
        <v>20</v>
      </c>
      <c r="S6" s="120" t="s">
        <v>21</v>
      </c>
      <c r="T6" s="120" t="s">
        <v>22</v>
      </c>
      <c r="U6" s="120" t="s">
        <v>23</v>
      </c>
      <c r="V6" s="120" t="s">
        <v>24</v>
      </c>
      <c r="W6" s="120" t="s">
        <v>25</v>
      </c>
      <c r="X6" s="120" t="s">
        <v>26</v>
      </c>
      <c r="Y6" s="120" t="s">
        <v>27</v>
      </c>
      <c r="Z6" s="120" t="s">
        <v>28</v>
      </c>
      <c r="AA6" s="120" t="s">
        <v>29</v>
      </c>
      <c r="AB6" s="120" t="s">
        <v>30</v>
      </c>
      <c r="AC6" s="120" t="s">
        <v>31</v>
      </c>
      <c r="AD6" s="120" t="s">
        <v>32</v>
      </c>
      <c r="AE6" s="120" t="s">
        <v>33</v>
      </c>
      <c r="AF6" s="120" t="s">
        <v>34</v>
      </c>
      <c r="AG6" s="120" t="s">
        <v>35</v>
      </c>
      <c r="AH6" s="120" t="s">
        <v>36</v>
      </c>
      <c r="AI6" s="120" t="s">
        <v>244</v>
      </c>
      <c r="AJ6" s="120" t="s">
        <v>38</v>
      </c>
      <c r="AK6" s="120" t="s">
        <v>39</v>
      </c>
      <c r="AL6" s="120" t="s">
        <v>40</v>
      </c>
      <c r="AM6" s="120" t="s">
        <v>41</v>
      </c>
      <c r="AN6" s="120" t="s">
        <v>42</v>
      </c>
      <c r="AO6" s="120" t="s">
        <v>43</v>
      </c>
      <c r="AP6" s="120" t="s">
        <v>44</v>
      </c>
      <c r="AQ6" s="120" t="s">
        <v>45</v>
      </c>
      <c r="AR6" s="120" t="s">
        <v>46</v>
      </c>
      <c r="AS6" s="120" t="s">
        <v>47</v>
      </c>
      <c r="AT6" s="120" t="s">
        <v>48</v>
      </c>
      <c r="AU6" s="120" t="s">
        <v>49</v>
      </c>
      <c r="AV6" s="120" t="s">
        <v>50</v>
      </c>
      <c r="AW6" s="120" t="s">
        <v>51</v>
      </c>
      <c r="AX6" s="120" t="s">
        <v>52</v>
      </c>
      <c r="AY6" s="120" t="s">
        <v>409</v>
      </c>
    </row>
    <row r="7" spans="1:51" ht="13.4" customHeight="1" x14ac:dyDescent="0.25">
      <c r="A7" s="131" t="s">
        <v>410</v>
      </c>
      <c r="B7" s="79">
        <v>0</v>
      </c>
      <c r="C7" s="132">
        <v>36647</v>
      </c>
      <c r="D7" s="132">
        <v>36688</v>
      </c>
      <c r="E7" s="132">
        <v>36733</v>
      </c>
      <c r="F7" s="132">
        <v>88190</v>
      </c>
      <c r="G7" s="132">
        <v>29427</v>
      </c>
      <c r="H7" s="132">
        <v>29438</v>
      </c>
      <c r="I7" s="132">
        <v>29445</v>
      </c>
      <c r="J7" s="132">
        <v>29478</v>
      </c>
      <c r="K7" s="132">
        <v>29497</v>
      </c>
      <c r="L7" s="132">
        <v>29397</v>
      </c>
      <c r="M7" s="132">
        <v>14690</v>
      </c>
      <c r="N7" s="132">
        <v>0</v>
      </c>
      <c r="O7" s="132">
        <v>29421</v>
      </c>
      <c r="P7" s="132">
        <v>29418</v>
      </c>
      <c r="Q7" s="132">
        <v>0</v>
      </c>
      <c r="R7" s="132">
        <v>65969</v>
      </c>
      <c r="S7" s="132">
        <v>14627</v>
      </c>
      <c r="T7" s="132">
        <v>14675</v>
      </c>
      <c r="U7" s="132">
        <v>0</v>
      </c>
      <c r="V7" s="132">
        <v>0</v>
      </c>
      <c r="W7" s="132">
        <v>0</v>
      </c>
      <c r="X7" s="132">
        <v>0</v>
      </c>
      <c r="Y7" s="132">
        <v>0</v>
      </c>
      <c r="Z7" s="132">
        <v>0</v>
      </c>
      <c r="AA7" s="132">
        <v>0</v>
      </c>
      <c r="AB7" s="132">
        <v>0</v>
      </c>
      <c r="AC7" s="132">
        <v>0</v>
      </c>
      <c r="AD7" s="132">
        <v>0</v>
      </c>
      <c r="AE7" s="132">
        <v>0</v>
      </c>
      <c r="AF7" s="132">
        <v>0</v>
      </c>
      <c r="AG7" s="132">
        <v>0</v>
      </c>
      <c r="AH7" s="132">
        <v>0</v>
      </c>
      <c r="AI7" s="132">
        <v>0</v>
      </c>
      <c r="AJ7" s="132">
        <v>0</v>
      </c>
      <c r="AK7" s="132">
        <v>0</v>
      </c>
      <c r="AL7" s="132">
        <v>0</v>
      </c>
      <c r="AM7" s="132">
        <v>0</v>
      </c>
      <c r="AN7" s="132">
        <v>0</v>
      </c>
      <c r="AO7" s="132">
        <v>0</v>
      </c>
      <c r="AP7" s="132">
        <v>0</v>
      </c>
      <c r="AQ7" s="132">
        <v>0</v>
      </c>
      <c r="AR7" s="132">
        <v>0</v>
      </c>
      <c r="AS7" s="132">
        <v>0</v>
      </c>
      <c r="AT7" s="132">
        <v>0</v>
      </c>
      <c r="AU7" s="132">
        <v>142800</v>
      </c>
      <c r="AV7" s="132">
        <v>66897</v>
      </c>
      <c r="AW7" s="132">
        <f>147898+79677</f>
        <v>227575</v>
      </c>
      <c r="AX7" s="132">
        <v>0</v>
      </c>
      <c r="AY7" s="132">
        <v>0</v>
      </c>
    </row>
    <row r="8" spans="1:51" ht="13.4" customHeight="1" x14ac:dyDescent="0.25">
      <c r="A8" s="133" t="s">
        <v>411</v>
      </c>
      <c r="B8" s="134">
        <v>0</v>
      </c>
      <c r="C8" s="134">
        <v>0.05</v>
      </c>
      <c r="D8" s="134">
        <v>0.05</v>
      </c>
      <c r="E8" s="134">
        <v>0.05</v>
      </c>
      <c r="F8" s="134">
        <v>0.12</v>
      </c>
      <c r="G8" s="134">
        <v>0.04</v>
      </c>
      <c r="H8" s="134">
        <v>0.04</v>
      </c>
      <c r="I8" s="134">
        <v>0.04</v>
      </c>
      <c r="J8" s="134">
        <v>0.04</v>
      </c>
      <c r="K8" s="134">
        <v>0.04</v>
      </c>
      <c r="L8" s="134">
        <v>0.04</v>
      </c>
      <c r="M8" s="134">
        <v>0.02</v>
      </c>
      <c r="N8" s="134">
        <v>0</v>
      </c>
      <c r="O8" s="134">
        <v>0.04</v>
      </c>
      <c r="P8" s="134">
        <v>0.04</v>
      </c>
      <c r="Q8" s="134">
        <v>0</v>
      </c>
      <c r="R8" s="134">
        <v>0.09</v>
      </c>
      <c r="S8" s="134">
        <v>0.02</v>
      </c>
      <c r="T8" s="134">
        <v>0.02</v>
      </c>
      <c r="U8" s="134">
        <v>0</v>
      </c>
      <c r="V8" s="134">
        <v>0</v>
      </c>
      <c r="W8" s="134">
        <v>0</v>
      </c>
      <c r="X8" s="134">
        <v>0</v>
      </c>
      <c r="Y8" s="134">
        <v>0</v>
      </c>
      <c r="Z8" s="134">
        <v>0</v>
      </c>
      <c r="AA8" s="134">
        <v>0</v>
      </c>
      <c r="AB8" s="134">
        <v>0</v>
      </c>
      <c r="AC8" s="134">
        <v>0</v>
      </c>
      <c r="AD8" s="134">
        <v>0</v>
      </c>
      <c r="AE8" s="134">
        <v>0</v>
      </c>
      <c r="AF8" s="134">
        <v>0</v>
      </c>
      <c r="AG8" s="134">
        <v>0</v>
      </c>
      <c r="AH8" s="134">
        <v>0</v>
      </c>
      <c r="AI8" s="134">
        <v>0</v>
      </c>
      <c r="AJ8" s="134">
        <v>0</v>
      </c>
      <c r="AK8" s="134">
        <v>0</v>
      </c>
      <c r="AL8" s="134">
        <v>0</v>
      </c>
      <c r="AM8" s="134">
        <v>0</v>
      </c>
      <c r="AN8" s="134">
        <v>0</v>
      </c>
      <c r="AO8" s="134">
        <v>0</v>
      </c>
      <c r="AP8" s="134">
        <v>0</v>
      </c>
      <c r="AQ8" s="134">
        <v>0</v>
      </c>
      <c r="AR8" s="134">
        <v>0</v>
      </c>
      <c r="AS8" s="134">
        <v>0</v>
      </c>
      <c r="AT8" s="134">
        <v>0</v>
      </c>
      <c r="AU8" s="134">
        <v>0.19</v>
      </c>
      <c r="AV8" s="134">
        <v>0.09</v>
      </c>
      <c r="AW8" s="134">
        <v>0.31185406535999999</v>
      </c>
      <c r="AX8" s="134">
        <v>0</v>
      </c>
      <c r="AY8" s="134">
        <v>0</v>
      </c>
    </row>
    <row r="9" spans="1:51" ht="13.4" customHeight="1" x14ac:dyDescent="0.25">
      <c r="A9" s="131" t="s">
        <v>412</v>
      </c>
      <c r="B9" s="135">
        <v>0</v>
      </c>
      <c r="C9" s="135">
        <v>8.8377999999999998E-2</v>
      </c>
      <c r="D9" s="135">
        <v>9.0805999999999998E-2</v>
      </c>
      <c r="E9" s="135">
        <v>8.1599000000000005E-2</v>
      </c>
      <c r="F9" s="135">
        <v>0.180228</v>
      </c>
      <c r="G9" s="135">
        <v>4.9875000000000003E-2</v>
      </c>
      <c r="H9" s="135">
        <v>5.1569999999999998E-2</v>
      </c>
      <c r="I9" s="135">
        <v>4.3874999999999997E-2</v>
      </c>
      <c r="J9" s="135">
        <v>4.0974999999999998E-2</v>
      </c>
      <c r="K9" s="135">
        <v>4.4957999999999998E-2</v>
      </c>
      <c r="L9" s="135">
        <v>4.9847000000000002E-2</v>
      </c>
      <c r="M9" s="135">
        <v>2.4643999999999999E-2</v>
      </c>
      <c r="N9" s="135">
        <v>0</v>
      </c>
      <c r="O9" s="135">
        <v>1.2625000000000001E-2</v>
      </c>
      <c r="P9" s="135">
        <v>1.2090999999999999E-2</v>
      </c>
      <c r="Q9" s="135">
        <v>0</v>
      </c>
      <c r="R9" s="135">
        <v>2.7206999999999999E-2</v>
      </c>
      <c r="S9" s="135">
        <v>6.0169999999999998E-3</v>
      </c>
      <c r="T9" s="135">
        <v>5.1869999999999998E-3</v>
      </c>
      <c r="U9" s="135">
        <v>0</v>
      </c>
      <c r="V9" s="135">
        <v>0</v>
      </c>
      <c r="W9" s="135">
        <v>0</v>
      </c>
      <c r="X9" s="135">
        <v>0</v>
      </c>
      <c r="Y9" s="135">
        <v>0</v>
      </c>
      <c r="Z9" s="135">
        <v>0</v>
      </c>
      <c r="AA9" s="135">
        <v>0</v>
      </c>
      <c r="AB9" s="135">
        <v>0</v>
      </c>
      <c r="AC9" s="135">
        <v>0</v>
      </c>
      <c r="AD9" s="135">
        <v>0</v>
      </c>
      <c r="AE9" s="135">
        <v>0</v>
      </c>
      <c r="AF9" s="135">
        <v>0</v>
      </c>
      <c r="AG9" s="135">
        <v>0</v>
      </c>
      <c r="AH9" s="135">
        <v>0</v>
      </c>
      <c r="AI9" s="135">
        <v>0</v>
      </c>
      <c r="AJ9" s="135">
        <v>0</v>
      </c>
      <c r="AK9" s="135">
        <v>0</v>
      </c>
      <c r="AL9" s="135">
        <v>0</v>
      </c>
      <c r="AM9" s="135">
        <v>0</v>
      </c>
      <c r="AN9" s="135">
        <v>0</v>
      </c>
      <c r="AO9" s="135">
        <v>0</v>
      </c>
      <c r="AP9" s="135">
        <v>0</v>
      </c>
      <c r="AQ9" s="135">
        <v>0</v>
      </c>
      <c r="AR9" s="135">
        <v>0</v>
      </c>
      <c r="AS9" s="135">
        <v>0</v>
      </c>
      <c r="AT9" s="135">
        <v>0</v>
      </c>
      <c r="AU9" s="135">
        <v>0.14000000000000001</v>
      </c>
      <c r="AV9" s="135">
        <v>0.06</v>
      </c>
      <c r="AW9" s="135">
        <v>0.22</v>
      </c>
      <c r="AX9" s="135">
        <v>0</v>
      </c>
      <c r="AY9" s="135">
        <v>0</v>
      </c>
    </row>
    <row r="10" spans="1:51" ht="13.4" customHeight="1" x14ac:dyDescent="0.25">
      <c r="A10" s="133" t="s">
        <v>413</v>
      </c>
      <c r="B10" s="136">
        <v>0</v>
      </c>
      <c r="C10" s="137">
        <v>41886</v>
      </c>
      <c r="D10" s="137" t="s">
        <v>414</v>
      </c>
      <c r="E10" s="137">
        <v>41922</v>
      </c>
      <c r="F10" s="137">
        <v>42248</v>
      </c>
      <c r="G10" s="137" t="s">
        <v>415</v>
      </c>
      <c r="H10" s="137" t="s">
        <v>416</v>
      </c>
      <c r="I10" s="137" t="s">
        <v>417</v>
      </c>
      <c r="J10" s="137" t="s">
        <v>418</v>
      </c>
      <c r="K10" s="137" t="s">
        <v>419</v>
      </c>
      <c r="L10" s="137" t="s">
        <v>420</v>
      </c>
      <c r="M10" s="137" t="s">
        <v>421</v>
      </c>
      <c r="N10" s="136">
        <v>0</v>
      </c>
      <c r="O10" s="137" t="s">
        <v>422</v>
      </c>
      <c r="P10" s="137" t="s">
        <v>423</v>
      </c>
      <c r="Q10" s="136">
        <v>0</v>
      </c>
      <c r="R10" s="137" t="s">
        <v>424</v>
      </c>
      <c r="S10" s="137" t="s">
        <v>425</v>
      </c>
      <c r="T10" s="137" t="s">
        <v>426</v>
      </c>
      <c r="U10" s="136">
        <v>0</v>
      </c>
      <c r="V10" s="136">
        <v>0</v>
      </c>
      <c r="W10" s="136">
        <v>0</v>
      </c>
      <c r="X10" s="136">
        <v>0</v>
      </c>
      <c r="Y10" s="136">
        <v>0</v>
      </c>
      <c r="Z10" s="136">
        <v>0</v>
      </c>
      <c r="AA10" s="136">
        <v>0</v>
      </c>
      <c r="AB10" s="136">
        <v>0</v>
      </c>
      <c r="AC10" s="136">
        <v>0</v>
      </c>
      <c r="AD10" s="136">
        <v>0</v>
      </c>
      <c r="AE10" s="136">
        <v>0</v>
      </c>
      <c r="AF10" s="136">
        <v>0</v>
      </c>
      <c r="AG10" s="136">
        <v>0</v>
      </c>
      <c r="AH10" s="136">
        <v>0</v>
      </c>
      <c r="AI10" s="136">
        <v>0</v>
      </c>
      <c r="AJ10" s="136">
        <v>0</v>
      </c>
      <c r="AK10" s="136">
        <v>0</v>
      </c>
      <c r="AL10" s="136">
        <v>0</v>
      </c>
      <c r="AM10" s="136">
        <v>0</v>
      </c>
      <c r="AN10" s="136">
        <v>0</v>
      </c>
      <c r="AO10" s="136">
        <v>0</v>
      </c>
      <c r="AP10" s="136">
        <v>0</v>
      </c>
      <c r="AQ10" s="136">
        <v>0</v>
      </c>
      <c r="AR10" s="136">
        <v>0</v>
      </c>
      <c r="AS10" s="136">
        <v>0</v>
      </c>
      <c r="AT10" s="136">
        <v>0</v>
      </c>
      <c r="AU10" s="137">
        <v>46162</v>
      </c>
      <c r="AV10" s="137">
        <v>46162</v>
      </c>
      <c r="AW10" s="137" t="s">
        <v>427</v>
      </c>
      <c r="AX10" s="136">
        <v>0</v>
      </c>
      <c r="AY10" s="136">
        <v>0</v>
      </c>
    </row>
    <row r="11" spans="1:51" ht="13.4" customHeight="1" x14ac:dyDescent="0.25">
      <c r="AT11" s="92"/>
      <c r="AX11" s="92"/>
      <c r="AY11" s="92"/>
    </row>
    <row r="12" spans="1:51" ht="13.4" customHeight="1" x14ac:dyDescent="0.25">
      <c r="A12" s="131" t="s">
        <v>428</v>
      </c>
      <c r="B12" s="79">
        <v>0</v>
      </c>
      <c r="C12" s="79">
        <v>0</v>
      </c>
      <c r="D12" s="79">
        <v>0</v>
      </c>
      <c r="E12" s="79">
        <v>0</v>
      </c>
      <c r="F12" s="79">
        <v>0</v>
      </c>
      <c r="G12" s="132">
        <v>16096</v>
      </c>
      <c r="H12" s="79">
        <v>0</v>
      </c>
      <c r="I12" s="79">
        <v>0</v>
      </c>
      <c r="J12" s="79">
        <v>0</v>
      </c>
      <c r="K12" s="79">
        <v>0</v>
      </c>
      <c r="L12" s="79">
        <v>0</v>
      </c>
      <c r="M12" s="79">
        <v>0</v>
      </c>
      <c r="N12" s="79">
        <v>0</v>
      </c>
      <c r="O12" s="79">
        <v>0</v>
      </c>
      <c r="P12" s="79">
        <v>0</v>
      </c>
      <c r="Q12" s="79">
        <v>0</v>
      </c>
      <c r="R12" s="79">
        <v>0</v>
      </c>
      <c r="S12" s="79">
        <v>0</v>
      </c>
      <c r="T12" s="79">
        <v>0</v>
      </c>
      <c r="U12" s="132">
        <v>7342</v>
      </c>
      <c r="V12" s="132">
        <v>7354</v>
      </c>
      <c r="W12" s="79">
        <v>0</v>
      </c>
      <c r="X12" s="79">
        <v>0</v>
      </c>
      <c r="Y12" s="79">
        <v>0</v>
      </c>
      <c r="Z12" s="79">
        <v>0</v>
      </c>
      <c r="AA12" s="79">
        <v>0</v>
      </c>
      <c r="AB12" s="79">
        <v>0</v>
      </c>
      <c r="AC12" s="79">
        <v>0</v>
      </c>
      <c r="AD12" s="79">
        <v>0</v>
      </c>
      <c r="AE12" s="79">
        <v>0</v>
      </c>
      <c r="AF12" s="79">
        <v>0</v>
      </c>
      <c r="AG12" s="79">
        <v>0</v>
      </c>
      <c r="AH12" s="79">
        <v>0</v>
      </c>
      <c r="AI12" s="79">
        <v>0</v>
      </c>
      <c r="AJ12" s="79">
        <v>0</v>
      </c>
      <c r="AK12" s="79">
        <v>0</v>
      </c>
      <c r="AL12" s="79">
        <v>0</v>
      </c>
      <c r="AM12" s="79">
        <v>0</v>
      </c>
      <c r="AN12" s="79">
        <v>0</v>
      </c>
      <c r="AO12" s="79">
        <v>0</v>
      </c>
      <c r="AP12" s="79">
        <v>0</v>
      </c>
      <c r="AQ12" s="79">
        <v>0</v>
      </c>
      <c r="AR12" s="79">
        <v>0</v>
      </c>
      <c r="AS12" s="79">
        <v>0</v>
      </c>
      <c r="AT12" s="79">
        <v>0</v>
      </c>
      <c r="AU12" s="132">
        <v>51429</v>
      </c>
      <c r="AV12" s="86"/>
      <c r="AW12" s="132">
        <v>80000</v>
      </c>
      <c r="AX12" s="79">
        <v>0</v>
      </c>
      <c r="AY12" s="132">
        <v>7646.0975099999996</v>
      </c>
    </row>
    <row r="13" spans="1:51" ht="13.4" customHeight="1" x14ac:dyDescent="0.25">
      <c r="A13" s="133" t="s">
        <v>429</v>
      </c>
      <c r="B13" s="134">
        <v>0</v>
      </c>
      <c r="C13" s="134">
        <v>0</v>
      </c>
      <c r="D13" s="134">
        <v>0</v>
      </c>
      <c r="E13" s="134">
        <v>0</v>
      </c>
      <c r="F13" s="134">
        <v>0</v>
      </c>
      <c r="G13" s="134">
        <v>2.1874999999999999E-2</v>
      </c>
      <c r="H13" s="134">
        <v>0</v>
      </c>
      <c r="I13" s="134">
        <v>0</v>
      </c>
      <c r="J13" s="134">
        <v>0</v>
      </c>
      <c r="K13" s="134">
        <v>0</v>
      </c>
      <c r="L13" s="134">
        <v>0</v>
      </c>
      <c r="M13" s="134">
        <v>0</v>
      </c>
      <c r="N13" s="134">
        <v>0</v>
      </c>
      <c r="O13" s="134">
        <v>0</v>
      </c>
      <c r="P13" s="134">
        <v>0</v>
      </c>
      <c r="Q13" s="134">
        <v>0</v>
      </c>
      <c r="R13" s="134">
        <v>0</v>
      </c>
      <c r="S13" s="134">
        <v>0</v>
      </c>
      <c r="T13" s="134">
        <v>0</v>
      </c>
      <c r="U13" s="134">
        <v>0.01</v>
      </c>
      <c r="V13" s="134">
        <v>0.01</v>
      </c>
      <c r="W13" s="134">
        <v>0</v>
      </c>
      <c r="X13" s="134">
        <v>0</v>
      </c>
      <c r="Y13" s="134">
        <v>0</v>
      </c>
      <c r="Z13" s="134">
        <v>0</v>
      </c>
      <c r="AA13" s="134">
        <v>0</v>
      </c>
      <c r="AB13" s="134">
        <v>0</v>
      </c>
      <c r="AC13" s="134">
        <v>0</v>
      </c>
      <c r="AD13" s="134">
        <v>0</v>
      </c>
      <c r="AE13" s="134">
        <v>0</v>
      </c>
      <c r="AF13" s="134">
        <v>0</v>
      </c>
      <c r="AG13" s="134">
        <v>0</v>
      </c>
      <c r="AH13" s="134">
        <v>0</v>
      </c>
      <c r="AI13" s="134">
        <v>0</v>
      </c>
      <c r="AJ13" s="134">
        <v>0</v>
      </c>
      <c r="AK13" s="134">
        <v>0</v>
      </c>
      <c r="AL13" s="134">
        <v>0</v>
      </c>
      <c r="AM13" s="134">
        <v>0</v>
      </c>
      <c r="AN13" s="134">
        <v>0</v>
      </c>
      <c r="AO13" s="134">
        <v>0</v>
      </c>
      <c r="AP13" s="134">
        <v>0</v>
      </c>
      <c r="AQ13" s="134">
        <v>0</v>
      </c>
      <c r="AR13" s="134">
        <v>0</v>
      </c>
      <c r="AS13" s="134">
        <v>0</v>
      </c>
      <c r="AT13" s="134">
        <v>0</v>
      </c>
      <c r="AU13" s="134">
        <v>7.0000000000000007E-2</v>
      </c>
      <c r="AV13" s="92"/>
      <c r="AW13" s="134">
        <v>0.110685871519501</v>
      </c>
      <c r="AX13" s="134">
        <v>0</v>
      </c>
      <c r="AY13" s="134">
        <v>1.074141828E-2</v>
      </c>
    </row>
    <row r="14" spans="1:51" ht="13.4" customHeight="1" x14ac:dyDescent="0.25">
      <c r="A14" s="131" t="s">
        <v>430</v>
      </c>
      <c r="B14" s="135">
        <v>0</v>
      </c>
      <c r="C14" s="135">
        <v>0</v>
      </c>
      <c r="D14" s="135">
        <v>0</v>
      </c>
      <c r="E14" s="135">
        <v>0</v>
      </c>
      <c r="F14" s="135">
        <v>0</v>
      </c>
      <c r="G14" s="135">
        <v>2.9229000000000002E-2</v>
      </c>
      <c r="H14" s="135">
        <v>0</v>
      </c>
      <c r="I14" s="135">
        <v>0</v>
      </c>
      <c r="J14" s="135">
        <v>0</v>
      </c>
      <c r="K14" s="135">
        <v>0</v>
      </c>
      <c r="L14" s="135">
        <v>0</v>
      </c>
      <c r="M14" s="135">
        <v>0</v>
      </c>
      <c r="N14" s="135">
        <v>0</v>
      </c>
      <c r="O14" s="135">
        <v>0</v>
      </c>
      <c r="P14" s="135">
        <v>0</v>
      </c>
      <c r="Q14" s="135">
        <v>0</v>
      </c>
      <c r="R14" s="135">
        <v>0</v>
      </c>
      <c r="S14" s="135">
        <v>0</v>
      </c>
      <c r="T14" s="135">
        <v>0</v>
      </c>
      <c r="U14" s="135">
        <v>2.4979999999999998E-3</v>
      </c>
      <c r="V14" s="135">
        <v>2.581E-3</v>
      </c>
      <c r="W14" s="135">
        <v>0</v>
      </c>
      <c r="X14" s="135">
        <v>0</v>
      </c>
      <c r="Y14" s="135">
        <v>0</v>
      </c>
      <c r="Z14" s="135">
        <v>0</v>
      </c>
      <c r="AA14" s="135">
        <v>0</v>
      </c>
      <c r="AB14" s="135">
        <v>0</v>
      </c>
      <c r="AC14" s="135">
        <v>0</v>
      </c>
      <c r="AD14" s="135">
        <v>0</v>
      </c>
      <c r="AE14" s="135">
        <v>0</v>
      </c>
      <c r="AF14" s="135">
        <v>0</v>
      </c>
      <c r="AG14" s="135">
        <v>0</v>
      </c>
      <c r="AH14" s="135">
        <v>0</v>
      </c>
      <c r="AI14" s="135">
        <v>0</v>
      </c>
      <c r="AJ14" s="135">
        <v>0</v>
      </c>
      <c r="AK14" s="135">
        <v>0</v>
      </c>
      <c r="AL14" s="135">
        <v>0</v>
      </c>
      <c r="AM14" s="135">
        <v>0</v>
      </c>
      <c r="AN14" s="135">
        <v>0</v>
      </c>
      <c r="AO14" s="135">
        <v>0</v>
      </c>
      <c r="AP14" s="135">
        <v>0</v>
      </c>
      <c r="AQ14" s="135">
        <v>0</v>
      </c>
      <c r="AR14" s="135">
        <v>0</v>
      </c>
      <c r="AS14" s="135">
        <v>0</v>
      </c>
      <c r="AT14" s="135">
        <v>0</v>
      </c>
      <c r="AU14" s="135">
        <v>0.05</v>
      </c>
      <c r="AV14" s="86"/>
      <c r="AW14" s="135">
        <v>8.3741911000000002E-2</v>
      </c>
      <c r="AX14" s="135">
        <v>0</v>
      </c>
      <c r="AY14" s="135">
        <v>7.3539879999999997E-3</v>
      </c>
    </row>
    <row r="15" spans="1:51" ht="13.4" customHeight="1" x14ac:dyDescent="0.25">
      <c r="A15" s="133" t="s">
        <v>431</v>
      </c>
      <c r="B15" s="136">
        <v>0</v>
      </c>
      <c r="C15" s="136">
        <v>0</v>
      </c>
      <c r="D15" s="136">
        <v>0</v>
      </c>
      <c r="E15" s="136">
        <v>0</v>
      </c>
      <c r="F15" s="136">
        <v>0</v>
      </c>
      <c r="G15" s="137" t="s">
        <v>432</v>
      </c>
      <c r="H15" s="136">
        <v>0</v>
      </c>
      <c r="I15" s="136">
        <v>0</v>
      </c>
      <c r="J15" s="136">
        <v>0</v>
      </c>
      <c r="K15" s="136">
        <v>0</v>
      </c>
      <c r="L15" s="136">
        <v>0</v>
      </c>
      <c r="M15" s="136">
        <v>0</v>
      </c>
      <c r="N15" s="136">
        <v>0</v>
      </c>
      <c r="O15" s="136">
        <v>0</v>
      </c>
      <c r="P15" s="136">
        <v>0</v>
      </c>
      <c r="Q15" s="136">
        <v>0</v>
      </c>
      <c r="R15" s="136">
        <v>0</v>
      </c>
      <c r="S15" s="136">
        <v>0</v>
      </c>
      <c r="T15" s="136">
        <v>0</v>
      </c>
      <c r="U15" s="137">
        <v>43414</v>
      </c>
      <c r="V15" s="137">
        <v>43770</v>
      </c>
      <c r="W15" s="136">
        <v>0</v>
      </c>
      <c r="X15" s="136">
        <v>0</v>
      </c>
      <c r="Y15" s="136">
        <v>0</v>
      </c>
      <c r="Z15" s="136">
        <v>0</v>
      </c>
      <c r="AA15" s="136">
        <v>0</v>
      </c>
      <c r="AB15" s="136">
        <v>0</v>
      </c>
      <c r="AC15" s="136">
        <v>0</v>
      </c>
      <c r="AD15" s="136">
        <v>0</v>
      </c>
      <c r="AE15" s="136">
        <v>0</v>
      </c>
      <c r="AF15" s="136">
        <v>0</v>
      </c>
      <c r="AG15" s="136">
        <v>0</v>
      </c>
      <c r="AH15" s="136">
        <v>0</v>
      </c>
      <c r="AI15" s="136">
        <v>0</v>
      </c>
      <c r="AJ15" s="136">
        <v>0</v>
      </c>
      <c r="AK15" s="136">
        <v>0</v>
      </c>
      <c r="AL15" s="136">
        <v>0</v>
      </c>
      <c r="AM15" s="136">
        <v>0</v>
      </c>
      <c r="AN15" s="136">
        <v>0</v>
      </c>
      <c r="AO15" s="136">
        <v>0</v>
      </c>
      <c r="AP15" s="136">
        <v>0</v>
      </c>
      <c r="AQ15" s="136">
        <v>0</v>
      </c>
      <c r="AR15" s="136">
        <v>0</v>
      </c>
      <c r="AS15" s="136">
        <v>0</v>
      </c>
      <c r="AT15" s="136">
        <v>0</v>
      </c>
      <c r="AU15" s="137" t="s">
        <v>433</v>
      </c>
      <c r="AV15" s="137"/>
      <c r="AW15" s="137">
        <v>46013</v>
      </c>
      <c r="AX15" s="136">
        <v>0</v>
      </c>
      <c r="AY15" s="137">
        <v>46162</v>
      </c>
    </row>
    <row r="16" spans="1:51" ht="13.4" customHeight="1" x14ac:dyDescent="0.25"/>
    <row r="17" spans="1:51" ht="13.4" customHeight="1" x14ac:dyDescent="0.25">
      <c r="A17" s="138"/>
      <c r="AK17" s="138"/>
    </row>
    <row r="18" spans="1:51" ht="13.4" customHeight="1" x14ac:dyDescent="0.25">
      <c r="A18" s="138" t="s">
        <v>434</v>
      </c>
      <c r="AK18" s="138"/>
    </row>
    <row r="19" spans="1:51" ht="27.5" customHeight="1" x14ac:dyDescent="0.25">
      <c r="A19" s="133" t="s">
        <v>435</v>
      </c>
      <c r="AN19" s="1"/>
      <c r="AP19" s="1"/>
    </row>
    <row r="20" spans="1:51" ht="15" customHeight="1" x14ac:dyDescent="0.25">
      <c r="A20" s="1"/>
      <c r="AS20" s="1"/>
      <c r="AT20" s="1"/>
      <c r="AU20" s="1"/>
      <c r="AV20" s="1"/>
      <c r="AW20" s="1"/>
      <c r="AX20" s="1"/>
      <c r="AY20" s="1"/>
    </row>
    <row r="21" spans="1:51" ht="15" customHeight="1" x14ac:dyDescent="0.25">
      <c r="AS21" s="1"/>
      <c r="AT21" s="1"/>
      <c r="AU21" s="1"/>
      <c r="AV21" s="1"/>
      <c r="AW21" s="1"/>
      <c r="AX21" s="1"/>
      <c r="AY21" s="1"/>
    </row>
    <row r="22" spans="1:51" ht="15" customHeight="1" x14ac:dyDescent="0.25">
      <c r="AQ22" s="156"/>
      <c r="AR22" s="156"/>
      <c r="AS22" s="1"/>
      <c r="AT22" s="1"/>
      <c r="AU22" s="1"/>
      <c r="AV22" s="1"/>
      <c r="AW22" s="1"/>
      <c r="AX22" s="1"/>
      <c r="AY22" s="1"/>
    </row>
    <row r="23" spans="1:51" ht="15" customHeight="1" x14ac:dyDescent="0.25">
      <c r="AQ23" s="156"/>
      <c r="AR23" s="156"/>
      <c r="AS23" s="128"/>
      <c r="AT23" s="111"/>
      <c r="AU23" s="111"/>
      <c r="AV23" s="111"/>
      <c r="AW23" s="111"/>
      <c r="AX23" s="111"/>
      <c r="AY23" s="1"/>
    </row>
    <row r="24" spans="1:51" ht="15" customHeight="1" x14ac:dyDescent="0.25">
      <c r="AQ24" s="156"/>
      <c r="AR24" s="156"/>
      <c r="AS24" s="1"/>
      <c r="AT24" s="111"/>
      <c r="AU24" s="111"/>
      <c r="AV24" s="111"/>
      <c r="AW24" s="111"/>
      <c r="AX24" s="111"/>
    </row>
    <row r="25" spans="1:51" ht="15" customHeight="1" x14ac:dyDescent="0.25">
      <c r="AQ25" s="156"/>
      <c r="AR25" s="156"/>
      <c r="AS25" s="1"/>
      <c r="AT25" s="111"/>
      <c r="AU25" s="111"/>
      <c r="AV25" s="111"/>
      <c r="AW25" s="111"/>
      <c r="AX25" s="111"/>
    </row>
    <row r="26" spans="1:51" ht="15" customHeight="1" x14ac:dyDescent="0.25"/>
    <row r="27" spans="1:51" ht="15" customHeight="1" x14ac:dyDescent="0.25">
      <c r="AW27" s="111"/>
    </row>
    <row r="28" spans="1:51" ht="15" customHeight="1" x14ac:dyDescent="0.25">
      <c r="AW28" s="111"/>
    </row>
    <row r="29" spans="1:51" ht="15" customHeight="1" x14ac:dyDescent="0.25"/>
    <row r="30" spans="1:51" ht="15" customHeight="1" x14ac:dyDescent="0.25"/>
    <row r="31" spans="1:51" ht="15" customHeight="1" x14ac:dyDescent="0.25">
      <c r="AW31" s="1"/>
    </row>
    <row r="32" spans="1:5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AQ25:AR25"/>
    <mergeCell ref="AQ22:AR22"/>
    <mergeCell ref="AQ23:AR23"/>
    <mergeCell ref="AQ24:AR2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50"/>
  <sheetViews>
    <sheetView workbookViewId="0">
      <pane xSplit="1" ySplit="7" topLeftCell="B8" activePane="bottomRight" state="frozen"/>
      <selection pane="topRight"/>
      <selection pane="bottomLeft"/>
      <selection pane="bottomRight" activeCell="B8" sqref="B8"/>
    </sheetView>
  </sheetViews>
  <sheetFormatPr defaultColWidth="13.36328125" defaultRowHeight="12.5" x14ac:dyDescent="0.25"/>
  <cols>
    <col min="1" max="1" width="49" customWidth="1"/>
    <col min="2" max="26" width="7.90625" customWidth="1"/>
    <col min="27" max="29" width="8.453125" customWidth="1"/>
    <col min="30" max="31" width="7.90625" customWidth="1"/>
    <col min="32" max="42" width="8.453125" customWidth="1"/>
    <col min="43" max="43" width="9" customWidth="1"/>
    <col min="44" max="49" width="8.453125" customWidth="1"/>
    <col min="50" max="51" width="7.90625" customWidth="1"/>
    <col min="52" max="54" width="8.453125" customWidth="1"/>
    <col min="55" max="59" width="7.90625" customWidth="1"/>
    <col min="60" max="60" width="9.453125" customWidth="1"/>
    <col min="61" max="62" width="7.90625" customWidth="1"/>
  </cols>
  <sheetData>
    <row r="1" spans="1:62" ht="13.4" customHeight="1" x14ac:dyDescent="0.25"/>
    <row r="2" spans="1:62" ht="13.4" customHeight="1" x14ac:dyDescent="0.3">
      <c r="BI2" s="2"/>
    </row>
    <row r="3" spans="1:62" ht="13.4" customHeight="1" x14ac:dyDescent="0.3">
      <c r="AM3" s="3">
        <f>AO14+AT14+AY14+BD14+200</f>
        <v>2041.3192249999997</v>
      </c>
    </row>
    <row r="4" spans="1:62" ht="13.4" customHeight="1" x14ac:dyDescent="0.25"/>
    <row r="5" spans="1:62" ht="13.4" customHeight="1" x14ac:dyDescent="0.3">
      <c r="A5" s="4" t="s">
        <v>0</v>
      </c>
      <c r="B5" s="5" t="s">
        <v>1</v>
      </c>
      <c r="C5" s="5" t="s">
        <v>1</v>
      </c>
      <c r="D5" s="5" t="s">
        <v>1</v>
      </c>
      <c r="E5" s="5" t="s">
        <v>1</v>
      </c>
      <c r="F5" s="5" t="s">
        <v>2</v>
      </c>
      <c r="G5" s="5" t="s">
        <v>1</v>
      </c>
      <c r="H5" s="5" t="s">
        <v>1</v>
      </c>
      <c r="I5" s="5" t="s">
        <v>1</v>
      </c>
      <c r="J5" s="5" t="s">
        <v>1</v>
      </c>
      <c r="K5" s="5" t="s">
        <v>2</v>
      </c>
      <c r="L5" s="5" t="s">
        <v>1</v>
      </c>
      <c r="M5" s="5" t="s">
        <v>1</v>
      </c>
      <c r="N5" s="5" t="s">
        <v>1</v>
      </c>
      <c r="O5" s="5" t="s">
        <v>1</v>
      </c>
      <c r="P5" s="5" t="s">
        <v>2</v>
      </c>
      <c r="Q5" s="5" t="s">
        <v>1</v>
      </c>
      <c r="R5" s="5" t="s">
        <v>1</v>
      </c>
      <c r="S5" s="5" t="s">
        <v>1</v>
      </c>
      <c r="T5" s="5" t="s">
        <v>1</v>
      </c>
      <c r="U5" s="5" t="s">
        <v>2</v>
      </c>
      <c r="V5" s="5" t="s">
        <v>1</v>
      </c>
      <c r="W5" s="5" t="s">
        <v>1</v>
      </c>
      <c r="X5" s="5" t="s">
        <v>1</v>
      </c>
      <c r="Y5" s="5" t="s">
        <v>1</v>
      </c>
      <c r="Z5" s="5" t="s">
        <v>2</v>
      </c>
      <c r="AA5" s="5" t="s">
        <v>1</v>
      </c>
      <c r="AB5" s="5" t="s">
        <v>1</v>
      </c>
      <c r="AC5" s="5" t="s">
        <v>1</v>
      </c>
      <c r="AD5" s="5" t="s">
        <v>1</v>
      </c>
      <c r="AE5" s="5" t="s">
        <v>2</v>
      </c>
      <c r="AF5" s="5" t="s">
        <v>1</v>
      </c>
      <c r="AG5" s="5" t="s">
        <v>1</v>
      </c>
      <c r="AH5" s="5" t="s">
        <v>1</v>
      </c>
      <c r="AI5" s="5" t="s">
        <v>1</v>
      </c>
      <c r="AJ5" s="5" t="s">
        <v>2</v>
      </c>
      <c r="AK5" s="5" t="s">
        <v>1</v>
      </c>
      <c r="AL5" s="5" t="s">
        <v>1</v>
      </c>
      <c r="AM5" s="5" t="s">
        <v>1</v>
      </c>
      <c r="AN5" s="5" t="s">
        <v>1</v>
      </c>
      <c r="AO5" s="5" t="s">
        <v>2</v>
      </c>
      <c r="AP5" s="5" t="s">
        <v>1</v>
      </c>
      <c r="AQ5" s="5" t="s">
        <v>1</v>
      </c>
      <c r="AR5" s="5" t="s">
        <v>1</v>
      </c>
      <c r="AS5" s="5" t="s">
        <v>1</v>
      </c>
      <c r="AT5" s="5" t="s">
        <v>2</v>
      </c>
      <c r="AU5" s="5" t="s">
        <v>1</v>
      </c>
      <c r="AV5" s="5" t="s">
        <v>1</v>
      </c>
      <c r="AW5" s="5" t="s">
        <v>1</v>
      </c>
      <c r="AX5" s="5" t="s">
        <v>1</v>
      </c>
      <c r="AY5" s="5" t="s">
        <v>2</v>
      </c>
      <c r="AZ5" s="5" t="s">
        <v>1</v>
      </c>
      <c r="BA5" s="5" t="s">
        <v>1</v>
      </c>
      <c r="BB5" s="5" t="s">
        <v>1</v>
      </c>
      <c r="BC5" s="5" t="s">
        <v>1</v>
      </c>
      <c r="BD5" s="5" t="s">
        <v>2</v>
      </c>
      <c r="BE5" s="5" t="s">
        <v>1</v>
      </c>
      <c r="BF5" s="5" t="s">
        <v>1</v>
      </c>
      <c r="BG5" s="5" t="s">
        <v>1</v>
      </c>
      <c r="BH5" s="5" t="s">
        <v>1</v>
      </c>
      <c r="BI5" s="5" t="s">
        <v>2</v>
      </c>
      <c r="BJ5" s="5" t="s">
        <v>1</v>
      </c>
    </row>
    <row r="6" spans="1:62" ht="13.4" customHeight="1" x14ac:dyDescent="0.3">
      <c r="A6" s="6" t="s">
        <v>3</v>
      </c>
      <c r="B6" s="7" t="s">
        <v>4</v>
      </c>
      <c r="C6" s="7" t="s">
        <v>5</v>
      </c>
      <c r="D6" s="7" t="s">
        <v>6</v>
      </c>
      <c r="E6" s="7" t="s">
        <v>7</v>
      </c>
      <c r="F6" s="8">
        <v>2014</v>
      </c>
      <c r="G6" s="7" t="s">
        <v>8</v>
      </c>
      <c r="H6" s="7" t="s">
        <v>9</v>
      </c>
      <c r="I6" s="7" t="s">
        <v>10</v>
      </c>
      <c r="J6" s="7" t="s">
        <v>11</v>
      </c>
      <c r="K6" s="8">
        <v>2015</v>
      </c>
      <c r="L6" s="7" t="s">
        <v>12</v>
      </c>
      <c r="M6" s="7" t="s">
        <v>13</v>
      </c>
      <c r="N6" s="7" t="s">
        <v>14</v>
      </c>
      <c r="O6" s="7" t="s">
        <v>15</v>
      </c>
      <c r="P6" s="8">
        <v>2016</v>
      </c>
      <c r="Q6" s="7" t="s">
        <v>16</v>
      </c>
      <c r="R6" s="7" t="s">
        <v>17</v>
      </c>
      <c r="S6" s="7" t="s">
        <v>18</v>
      </c>
      <c r="T6" s="7" t="s">
        <v>19</v>
      </c>
      <c r="U6" s="8">
        <v>2017</v>
      </c>
      <c r="V6" s="7" t="s">
        <v>20</v>
      </c>
      <c r="W6" s="7" t="s">
        <v>21</v>
      </c>
      <c r="X6" s="7" t="s">
        <v>22</v>
      </c>
      <c r="Y6" s="7" t="s">
        <v>23</v>
      </c>
      <c r="Z6" s="8">
        <v>2018</v>
      </c>
      <c r="AA6" s="7" t="s">
        <v>24</v>
      </c>
      <c r="AB6" s="7" t="s">
        <v>25</v>
      </c>
      <c r="AC6" s="7" t="s">
        <v>26</v>
      </c>
      <c r="AD6" s="7" t="s">
        <v>27</v>
      </c>
      <c r="AE6" s="8">
        <v>2019</v>
      </c>
      <c r="AF6" s="7" t="s">
        <v>28</v>
      </c>
      <c r="AG6" s="7" t="s">
        <v>29</v>
      </c>
      <c r="AH6" s="7" t="s">
        <v>30</v>
      </c>
      <c r="AI6" s="7" t="s">
        <v>31</v>
      </c>
      <c r="AJ6" s="8">
        <v>2020</v>
      </c>
      <c r="AK6" s="7" t="s">
        <v>32</v>
      </c>
      <c r="AL6" s="7" t="s">
        <v>33</v>
      </c>
      <c r="AM6" s="7" t="s">
        <v>34</v>
      </c>
      <c r="AN6" s="7" t="s">
        <v>35</v>
      </c>
      <c r="AO6" s="8">
        <v>2021</v>
      </c>
      <c r="AP6" s="7" t="s">
        <v>36</v>
      </c>
      <c r="AQ6" s="7" t="s">
        <v>37</v>
      </c>
      <c r="AR6" s="7" t="s">
        <v>38</v>
      </c>
      <c r="AS6" s="7" t="s">
        <v>39</v>
      </c>
      <c r="AT6" s="8">
        <v>2022</v>
      </c>
      <c r="AU6" s="7" t="s">
        <v>40</v>
      </c>
      <c r="AV6" s="7" t="s">
        <v>41</v>
      </c>
      <c r="AW6" s="7" t="s">
        <v>42</v>
      </c>
      <c r="AX6" s="7" t="s">
        <v>43</v>
      </c>
      <c r="AY6" s="8">
        <v>2023</v>
      </c>
      <c r="AZ6" s="7" t="s">
        <v>44</v>
      </c>
      <c r="BA6" s="7" t="s">
        <v>45</v>
      </c>
      <c r="BB6" s="7" t="s">
        <v>46</v>
      </c>
      <c r="BC6" s="7" t="s">
        <v>47</v>
      </c>
      <c r="BD6" s="8">
        <v>2024</v>
      </c>
      <c r="BE6" s="7" t="s">
        <v>48</v>
      </c>
      <c r="BF6" s="7" t="s">
        <v>49</v>
      </c>
      <c r="BG6" s="7" t="s">
        <v>50</v>
      </c>
      <c r="BH6" s="7" t="s">
        <v>51</v>
      </c>
      <c r="BI6" s="8">
        <v>2025</v>
      </c>
      <c r="BJ6" s="7" t="s">
        <v>52</v>
      </c>
    </row>
    <row r="7" spans="1:62" ht="13.4" customHeight="1" x14ac:dyDescent="0.3">
      <c r="A7" s="9" t="s">
        <v>53</v>
      </c>
      <c r="B7" s="10">
        <v>1242.3</v>
      </c>
      <c r="C7" s="10">
        <v>1761.3</v>
      </c>
      <c r="D7" s="10">
        <v>1239.7</v>
      </c>
      <c r="E7" s="10">
        <v>2045.5</v>
      </c>
      <c r="F7" s="10">
        <v>6288.8</v>
      </c>
      <c r="G7" s="10">
        <v>1055.9000000000001</v>
      </c>
      <c r="H7" s="10">
        <v>1513.2</v>
      </c>
      <c r="I7" s="10">
        <v>1284.5999999999999</v>
      </c>
      <c r="J7" s="10">
        <v>2074.4</v>
      </c>
      <c r="K7" s="10">
        <v>5928.1</v>
      </c>
      <c r="L7" s="10">
        <v>1309</v>
      </c>
      <c r="M7" s="10">
        <v>1366.4</v>
      </c>
      <c r="N7" s="10">
        <v>1514.3</v>
      </c>
      <c r="O7" s="10">
        <v>2027.8</v>
      </c>
      <c r="P7" s="10">
        <v>6217.5</v>
      </c>
      <c r="Q7" s="10">
        <v>1026.3</v>
      </c>
      <c r="R7" s="10">
        <v>1769.6</v>
      </c>
      <c r="S7" s="10">
        <v>1310.4000000000001</v>
      </c>
      <c r="T7" s="10">
        <v>1733</v>
      </c>
      <c r="U7" s="10">
        <v>5839.3</v>
      </c>
      <c r="V7" s="10">
        <v>992</v>
      </c>
      <c r="W7" s="10">
        <v>1256.5</v>
      </c>
      <c r="X7" s="10">
        <v>1151.7</v>
      </c>
      <c r="Y7" s="10">
        <v>1670.9</v>
      </c>
      <c r="Z7" s="10">
        <v>5071.1000000000004</v>
      </c>
      <c r="AA7" s="10">
        <v>823.3</v>
      </c>
      <c r="AB7" s="10">
        <v>1378.7</v>
      </c>
      <c r="AC7" s="10">
        <v>1175.5999999999999</v>
      </c>
      <c r="AD7" s="10">
        <v>2085</v>
      </c>
      <c r="AE7" s="10">
        <v>5462.6</v>
      </c>
      <c r="AF7" s="10">
        <v>633.79999999999995</v>
      </c>
      <c r="AG7" s="10">
        <v>537.20000000000005</v>
      </c>
      <c r="AH7" s="10">
        <v>758.7</v>
      </c>
      <c r="AI7" s="10">
        <v>1841.4</v>
      </c>
      <c r="AJ7" s="10">
        <v>3771.1</v>
      </c>
      <c r="AK7" s="10">
        <v>807.3</v>
      </c>
      <c r="AL7" s="10">
        <v>1130.5</v>
      </c>
      <c r="AM7" s="10">
        <v>958.1</v>
      </c>
      <c r="AN7" s="10">
        <v>1301.3</v>
      </c>
      <c r="AO7" s="10">
        <v>4197.2</v>
      </c>
      <c r="AP7" s="10">
        <v>600.9</v>
      </c>
      <c r="AQ7" s="10">
        <v>1018.9</v>
      </c>
      <c r="AR7" s="10">
        <v>929</v>
      </c>
      <c r="AS7" s="10">
        <v>1991.6</v>
      </c>
      <c r="AT7" s="10">
        <v>4540.3999999999996</v>
      </c>
      <c r="AU7" s="10">
        <v>716.7</v>
      </c>
      <c r="AV7" s="10">
        <v>1292.3</v>
      </c>
      <c r="AW7" s="10">
        <v>1284.4000000000001</v>
      </c>
      <c r="AX7" s="10">
        <v>1975.1</v>
      </c>
      <c r="AY7" s="10">
        <v>5268.5</v>
      </c>
      <c r="AZ7" s="10">
        <v>896.6</v>
      </c>
      <c r="BA7" s="10">
        <v>1494.2</v>
      </c>
      <c r="BB7" s="10">
        <v>1692.4</v>
      </c>
      <c r="BC7" s="10">
        <v>2311.5</v>
      </c>
      <c r="BD7" s="10">
        <v>6394.7</v>
      </c>
      <c r="BE7" s="10">
        <v>1103</v>
      </c>
      <c r="BF7" s="10">
        <v>1819.2</v>
      </c>
      <c r="BG7" s="10">
        <v>2003.5</v>
      </c>
      <c r="BH7" s="10">
        <v>2651.8</v>
      </c>
      <c r="BI7" s="10">
        <v>7577.5</v>
      </c>
      <c r="BJ7" s="10">
        <v>1446.7</v>
      </c>
    </row>
    <row r="8" spans="1:62" ht="13.4" customHeight="1" x14ac:dyDescent="0.3">
      <c r="A8" s="4" t="s">
        <v>54</v>
      </c>
      <c r="B8" s="11">
        <v>0</v>
      </c>
      <c r="C8" s="11">
        <v>0</v>
      </c>
      <c r="D8" s="11">
        <v>0</v>
      </c>
      <c r="E8" s="11">
        <v>0</v>
      </c>
      <c r="F8" s="11">
        <v>0</v>
      </c>
      <c r="G8" s="11">
        <v>0</v>
      </c>
      <c r="H8" s="11">
        <v>0</v>
      </c>
      <c r="I8" s="11">
        <v>0</v>
      </c>
      <c r="J8" s="11">
        <v>264.5</v>
      </c>
      <c r="K8" s="11">
        <v>749.2</v>
      </c>
      <c r="L8" s="11">
        <v>167.6</v>
      </c>
      <c r="M8" s="11">
        <v>152.30000000000001</v>
      </c>
      <c r="N8" s="11">
        <v>187.3</v>
      </c>
      <c r="O8" s="11">
        <v>347.96</v>
      </c>
      <c r="P8" s="11">
        <v>829.16</v>
      </c>
      <c r="Q8" s="11">
        <v>103.4</v>
      </c>
      <c r="R8" s="11">
        <v>245.37450372000001</v>
      </c>
      <c r="S8" s="11">
        <v>143.4</v>
      </c>
      <c r="T8" s="11">
        <v>220.3</v>
      </c>
      <c r="U8" s="11">
        <v>712.47450372000003</v>
      </c>
      <c r="V8" s="11">
        <v>89.499999999999901</v>
      </c>
      <c r="W8" s="11">
        <v>171.33</v>
      </c>
      <c r="X8" s="11">
        <v>104.8</v>
      </c>
      <c r="Y8" s="11">
        <v>108.1</v>
      </c>
      <c r="Z8" s="11">
        <v>473.7</v>
      </c>
      <c r="AA8" s="11">
        <v>30.9</v>
      </c>
      <c r="AB8" s="11">
        <v>67</v>
      </c>
      <c r="AC8" s="11">
        <v>18.2</v>
      </c>
      <c r="AD8" s="11">
        <v>65.8</v>
      </c>
      <c r="AE8" s="11">
        <v>181.9</v>
      </c>
      <c r="AF8" s="11">
        <v>64.900000000000006</v>
      </c>
      <c r="AG8" s="11">
        <v>-120.4</v>
      </c>
      <c r="AH8" s="11">
        <v>-8.1999999999999993</v>
      </c>
      <c r="AI8" s="11">
        <v>145.6</v>
      </c>
      <c r="AJ8" s="11">
        <v>82.1</v>
      </c>
      <c r="AK8" s="11">
        <v>17.977449119999999</v>
      </c>
      <c r="AL8" s="11">
        <v>160.69999999999999</v>
      </c>
      <c r="AM8" s="11">
        <v>79.181186630000397</v>
      </c>
      <c r="AN8" s="11">
        <v>107.04387296</v>
      </c>
      <c r="AO8" s="11">
        <v>362.50250870999997</v>
      </c>
      <c r="AP8" s="11">
        <v>13.15750029</v>
      </c>
      <c r="AQ8" s="11">
        <v>124.59670892</v>
      </c>
      <c r="AR8" s="11">
        <v>92.9</v>
      </c>
      <c r="AS8" s="11">
        <v>228.20893036999999</v>
      </c>
      <c r="AT8" s="11">
        <v>458.86930839000001</v>
      </c>
      <c r="AU8" s="11">
        <v>10.340814549999999</v>
      </c>
      <c r="AV8" s="11">
        <v>148.93031260999999</v>
      </c>
      <c r="AW8" s="11">
        <v>149.32208385999999</v>
      </c>
      <c r="AX8" s="11">
        <v>253.49822629924199</v>
      </c>
      <c r="AY8" s="11">
        <v>561.89143731924196</v>
      </c>
      <c r="AZ8" s="11">
        <v>47.1</v>
      </c>
      <c r="BA8" s="11">
        <v>190.40644834</v>
      </c>
      <c r="BB8" s="11">
        <v>356.55455576000003</v>
      </c>
      <c r="BC8" s="11">
        <v>327.53262545000001</v>
      </c>
      <c r="BD8" s="11">
        <v>921.55713334999996</v>
      </c>
      <c r="BE8" s="11">
        <v>108.61509474</v>
      </c>
      <c r="BF8" s="11">
        <v>245.5</v>
      </c>
      <c r="BG8" s="11">
        <v>236.3</v>
      </c>
      <c r="BH8" s="11">
        <v>298.39999999999998</v>
      </c>
      <c r="BI8" s="11">
        <v>888.8</v>
      </c>
      <c r="BJ8" s="11">
        <v>143.6</v>
      </c>
    </row>
    <row r="9" spans="1:62" ht="13.4" customHeight="1" x14ac:dyDescent="0.3">
      <c r="A9" s="9" t="s">
        <v>55</v>
      </c>
      <c r="B9" s="10">
        <v>0</v>
      </c>
      <c r="C9" s="10">
        <v>0</v>
      </c>
      <c r="D9" s="10">
        <v>0</v>
      </c>
      <c r="E9" s="10">
        <v>0</v>
      </c>
      <c r="F9" s="10">
        <v>0</v>
      </c>
      <c r="G9" s="10">
        <v>0</v>
      </c>
      <c r="H9" s="10">
        <v>0</v>
      </c>
      <c r="I9" s="10">
        <v>0</v>
      </c>
      <c r="J9" s="10">
        <v>0.128</v>
      </c>
      <c r="K9" s="12">
        <v>0.126</v>
      </c>
      <c r="L9" s="12">
        <v>0.12803666921314</v>
      </c>
      <c r="M9" s="12">
        <v>0.11146077283372401</v>
      </c>
      <c r="N9" s="12">
        <v>0.124</v>
      </c>
      <c r="O9" s="12">
        <v>0.17159483183745899</v>
      </c>
      <c r="P9" s="12">
        <v>0.133359067149176</v>
      </c>
      <c r="Q9" s="12">
        <v>0.10075026795284001</v>
      </c>
      <c r="R9" s="12">
        <v>0.13866099893761299</v>
      </c>
      <c r="S9" s="12">
        <v>0.109432234432235</v>
      </c>
      <c r="T9" s="12">
        <v>0.12712060011540699</v>
      </c>
      <c r="U9" s="12">
        <v>0.122013683784015</v>
      </c>
      <c r="V9" s="12">
        <v>9.0221774193548293E-2</v>
      </c>
      <c r="W9" s="12">
        <v>0.13635495423796301</v>
      </c>
      <c r="X9" s="12">
        <v>9.0995919076148304E-2</v>
      </c>
      <c r="Y9" s="12">
        <v>6.46956729906039E-2</v>
      </c>
      <c r="Z9" s="12">
        <v>9.3411685827532495E-2</v>
      </c>
      <c r="AA9" s="12">
        <v>3.7531883881938503E-2</v>
      </c>
      <c r="AB9" s="12">
        <v>4.85965039529992E-2</v>
      </c>
      <c r="AC9" s="12">
        <v>1.54814562776455E-2</v>
      </c>
      <c r="AD9" s="12">
        <v>3.1558752997601899E-2</v>
      </c>
      <c r="AE9" s="12">
        <v>3.3299161571412897E-2</v>
      </c>
      <c r="AF9" s="12">
        <v>0.102398232881035</v>
      </c>
      <c r="AG9" s="12">
        <v>-0.22412509307520501</v>
      </c>
      <c r="AH9" s="12">
        <v>-1.0807960985896901E-2</v>
      </c>
      <c r="AI9" s="12">
        <v>7.9070272618659704E-2</v>
      </c>
      <c r="AJ9" s="12">
        <v>2.1770836095568898E-2</v>
      </c>
      <c r="AK9" s="12">
        <v>2.2268610330732099E-2</v>
      </c>
      <c r="AL9" s="12">
        <v>0.14214949137549801</v>
      </c>
      <c r="AM9" s="12">
        <v>8.2643968928087203E-2</v>
      </c>
      <c r="AN9" s="12">
        <v>8.2259181556904301E-2</v>
      </c>
      <c r="AO9" s="12">
        <v>8.6367699587820396E-2</v>
      </c>
      <c r="AP9" s="12">
        <v>2.1896322666001E-2</v>
      </c>
      <c r="AQ9" s="12">
        <v>0.122285512729414</v>
      </c>
      <c r="AR9" s="12">
        <v>0.1</v>
      </c>
      <c r="AS9" s="12">
        <v>0.11458572523097001</v>
      </c>
      <c r="AT9" s="12">
        <v>0.101063630603031</v>
      </c>
      <c r="AU9" s="12">
        <v>1.44283724710479E-2</v>
      </c>
      <c r="AV9" s="10">
        <v>0.115244380260001</v>
      </c>
      <c r="AW9" s="12">
        <v>0.116258240314544</v>
      </c>
      <c r="AX9" s="12">
        <v>0.12834703371942799</v>
      </c>
      <c r="AY9" s="12">
        <v>0.106651122201621</v>
      </c>
      <c r="AZ9" s="12">
        <v>5.1999999999999998E-2</v>
      </c>
      <c r="BA9" s="12">
        <v>0.127430362963459</v>
      </c>
      <c r="BB9" s="12">
        <v>0.21067983677617599</v>
      </c>
      <c r="BC9" s="12">
        <v>0.141697004304564</v>
      </c>
      <c r="BD9" s="12">
        <v>0.14411264537038501</v>
      </c>
      <c r="BE9" s="12">
        <v>9.8472434034451495E-2</v>
      </c>
      <c r="BF9" s="12">
        <v>0.13494942832014101</v>
      </c>
      <c r="BG9" s="12">
        <v>0.11799999999999999</v>
      </c>
      <c r="BH9" s="12">
        <v>0.113</v>
      </c>
      <c r="BI9" s="12">
        <v>0.11700000000000001</v>
      </c>
      <c r="BJ9" s="12">
        <v>9.9299999999999999E-2</v>
      </c>
    </row>
    <row r="10" spans="1:62" ht="13.4" customHeight="1" x14ac:dyDescent="0.3">
      <c r="A10" s="4" t="s">
        <v>56</v>
      </c>
      <c r="B10" s="11">
        <v>0</v>
      </c>
      <c r="C10" s="11">
        <v>0</v>
      </c>
      <c r="D10" s="11">
        <v>0</v>
      </c>
      <c r="E10" s="11">
        <v>0</v>
      </c>
      <c r="F10" s="11">
        <v>0</v>
      </c>
      <c r="G10" s="11">
        <v>0</v>
      </c>
      <c r="H10" s="11">
        <v>0</v>
      </c>
      <c r="I10" s="11">
        <v>0</v>
      </c>
      <c r="J10" s="11">
        <v>166.2</v>
      </c>
      <c r="K10" s="11">
        <v>432.4</v>
      </c>
      <c r="L10" s="11">
        <v>85.7</v>
      </c>
      <c r="M10" s="11">
        <v>72.599999999999895</v>
      </c>
      <c r="N10" s="11">
        <v>94.700000000000102</v>
      </c>
      <c r="O10" s="11">
        <v>246.06</v>
      </c>
      <c r="P10" s="11">
        <v>499.06</v>
      </c>
      <c r="Q10" s="11">
        <v>31</v>
      </c>
      <c r="R10" s="11">
        <v>164.57450372</v>
      </c>
      <c r="S10" s="11">
        <v>68.800000000000097</v>
      </c>
      <c r="T10" s="11">
        <v>132.69999999999999</v>
      </c>
      <c r="U10" s="11">
        <v>397.07450372</v>
      </c>
      <c r="V10" s="11">
        <v>26.399999999999899</v>
      </c>
      <c r="W10" s="11">
        <v>109.53</v>
      </c>
      <c r="X10" s="11">
        <v>45.4</v>
      </c>
      <c r="Y10" s="11">
        <v>42.5</v>
      </c>
      <c r="Z10" s="11">
        <v>223.8</v>
      </c>
      <c r="AA10" s="11">
        <v>-15.2</v>
      </c>
      <c r="AB10" s="11">
        <v>26.6</v>
      </c>
      <c r="AC10" s="11">
        <v>-20.8</v>
      </c>
      <c r="AD10" s="11">
        <v>4</v>
      </c>
      <c r="AE10" s="11">
        <v>-5.4</v>
      </c>
      <c r="AF10" s="11">
        <v>8.6999999999999993</v>
      </c>
      <c r="AG10" s="11">
        <v>-140.5</v>
      </c>
      <c r="AH10" s="11">
        <v>-45.3</v>
      </c>
      <c r="AI10" s="11">
        <v>76.599999999999994</v>
      </c>
      <c r="AJ10" s="11">
        <v>-100.5</v>
      </c>
      <c r="AK10" s="11">
        <v>-29.622550879999999</v>
      </c>
      <c r="AL10" s="11">
        <v>104.7</v>
      </c>
      <c r="AM10" s="11">
        <v>35.681186630000397</v>
      </c>
      <c r="AN10" s="11">
        <v>56.2438729599995</v>
      </c>
      <c r="AO10" s="11">
        <v>167.00250871</v>
      </c>
      <c r="AP10" s="11">
        <v>-27.042499710000001</v>
      </c>
      <c r="AQ10" s="11">
        <v>81.196708920000106</v>
      </c>
      <c r="AR10" s="11">
        <v>49.9</v>
      </c>
      <c r="AS10" s="11">
        <v>166.20893036999999</v>
      </c>
      <c r="AT10" s="11">
        <v>270.26930838999999</v>
      </c>
      <c r="AU10" s="11">
        <v>-31.559185450000001</v>
      </c>
      <c r="AV10" s="11">
        <v>99.930312610000001</v>
      </c>
      <c r="AW10" s="11">
        <v>100.12208386</v>
      </c>
      <c r="AX10" s="11">
        <v>181.69822629924201</v>
      </c>
      <c r="AY10" s="11">
        <v>349.99143731924198</v>
      </c>
      <c r="AZ10" s="11">
        <v>6.8</v>
      </c>
      <c r="BA10" s="11">
        <v>138.80644834</v>
      </c>
      <c r="BB10" s="11">
        <v>297.45455576000001</v>
      </c>
      <c r="BC10" s="11">
        <v>265.13262544999998</v>
      </c>
      <c r="BD10" s="11">
        <v>708.15713334999998</v>
      </c>
      <c r="BE10" s="11">
        <v>62.015094740000002</v>
      </c>
      <c r="BF10" s="11">
        <v>191.8</v>
      </c>
      <c r="BG10" s="11">
        <v>172</v>
      </c>
      <c r="BH10" s="11">
        <v>230.9</v>
      </c>
      <c r="BI10" s="11">
        <v>656.8</v>
      </c>
      <c r="BJ10" s="11">
        <v>94</v>
      </c>
    </row>
    <row r="11" spans="1:62" ht="13.4" customHeight="1" x14ac:dyDescent="0.3">
      <c r="A11" s="9" t="s">
        <v>57</v>
      </c>
      <c r="B11" s="10">
        <v>0</v>
      </c>
      <c r="C11" s="10">
        <v>0</v>
      </c>
      <c r="D11" s="10">
        <v>0</v>
      </c>
      <c r="E11" s="10">
        <v>0</v>
      </c>
      <c r="F11" s="10">
        <v>0</v>
      </c>
      <c r="G11" s="10">
        <v>0</v>
      </c>
      <c r="H11" s="10">
        <v>0</v>
      </c>
      <c r="I11" s="10">
        <v>0</v>
      </c>
      <c r="J11" s="10">
        <v>0.08</v>
      </c>
      <c r="K11" s="12">
        <v>7.2999999999999995E-2</v>
      </c>
      <c r="L11" s="12">
        <v>6.5469824293353698E-2</v>
      </c>
      <c r="M11" s="12">
        <v>5.3132318501170901E-2</v>
      </c>
      <c r="N11" s="12">
        <v>6.25371458759824E-2</v>
      </c>
      <c r="O11" s="12">
        <v>0.121343327744354</v>
      </c>
      <c r="P11" s="12">
        <v>8.02669883393647E-2</v>
      </c>
      <c r="Q11" s="12">
        <v>3.0205592906557499E-2</v>
      </c>
      <c r="R11" s="12">
        <v>9.3000962771247697E-2</v>
      </c>
      <c r="S11" s="12">
        <v>5.2503052503052601E-2</v>
      </c>
      <c r="T11" s="12">
        <v>7.6572417772648393E-2</v>
      </c>
      <c r="U11" s="12">
        <v>6.8000360269210303E-2</v>
      </c>
      <c r="V11" s="12">
        <v>2.6612903225806402E-2</v>
      </c>
      <c r="W11" s="12">
        <v>8.7170712296060396E-2</v>
      </c>
      <c r="X11" s="12">
        <v>3.9419987844056599E-2</v>
      </c>
      <c r="Y11" s="12">
        <v>2.5435394098988599E-2</v>
      </c>
      <c r="Z11" s="12">
        <v>4.4132436749423201E-2</v>
      </c>
      <c r="AA11" s="12">
        <v>-1.8462285922507E-2</v>
      </c>
      <c r="AB11" s="12">
        <v>1.9293537390295198E-2</v>
      </c>
      <c r="AC11" s="12">
        <v>-1.7693092888737699E-2</v>
      </c>
      <c r="AD11" s="12">
        <v>1.91846522781775E-3</v>
      </c>
      <c r="AE11" s="12">
        <v>-9.8854025555596202E-4</v>
      </c>
      <c r="AF11" s="12">
        <v>1.3726727674345201E-2</v>
      </c>
      <c r="AG11" s="12">
        <v>-0.26154132539091601</v>
      </c>
      <c r="AH11" s="12">
        <v>-5.9707394226967199E-2</v>
      </c>
      <c r="AI11" s="12">
        <v>4.1598783534267401E-2</v>
      </c>
      <c r="AJ11" s="12">
        <v>-2.6650049057304202E-2</v>
      </c>
      <c r="AK11" s="12">
        <v>-3.6693361674718199E-2</v>
      </c>
      <c r="AL11" s="12">
        <v>9.2613887660327202E-2</v>
      </c>
      <c r="AM11" s="12">
        <v>3.7241610092892598E-2</v>
      </c>
      <c r="AN11" s="12">
        <v>4.3221296365172898E-2</v>
      </c>
      <c r="AO11" s="12">
        <v>3.9789028092537801E-2</v>
      </c>
      <c r="AP11" s="12">
        <v>-4.5003327858212698E-2</v>
      </c>
      <c r="AQ11" s="12">
        <v>7.9690557385415806E-2</v>
      </c>
      <c r="AR11" s="12">
        <v>5.3999999999999999E-2</v>
      </c>
      <c r="AS11" s="12">
        <v>8.3404765198835107E-2</v>
      </c>
      <c r="AT11" s="12">
        <v>5.9503415643996103E-2</v>
      </c>
      <c r="AU11" s="12">
        <v>-4.4034024626761502E-2</v>
      </c>
      <c r="AV11" s="12">
        <v>7.7327487897546995E-2</v>
      </c>
      <c r="AW11" s="12">
        <v>7.7952416583618706E-2</v>
      </c>
      <c r="AX11" s="12">
        <v>9.1994443977136395E-2</v>
      </c>
      <c r="AY11" s="12">
        <v>6.6430945680789999E-2</v>
      </c>
      <c r="AZ11" s="12">
        <v>8.0000000000000002E-3</v>
      </c>
      <c r="BA11" s="12">
        <v>9.2896833315486593E-2</v>
      </c>
      <c r="BB11" s="12">
        <v>0.17575901427558499</v>
      </c>
      <c r="BC11" s="12">
        <v>0.114701546809431</v>
      </c>
      <c r="BD11" s="12">
        <v>0.11074125969162001</v>
      </c>
      <c r="BE11" s="12">
        <v>5.6224020616500503E-2</v>
      </c>
      <c r="BF11" s="12">
        <v>0.105430958663149</v>
      </c>
      <c r="BG11" s="12">
        <v>8.5999999999999993E-2</v>
      </c>
      <c r="BH11" s="12">
        <v>8.6999999999999994E-2</v>
      </c>
      <c r="BI11" s="12">
        <v>8.6999999999999994E-2</v>
      </c>
      <c r="BJ11" s="12">
        <v>6.5000000000000002E-2</v>
      </c>
    </row>
    <row r="12" spans="1:62" ht="13.4" customHeight="1" x14ac:dyDescent="0.3">
      <c r="A12" s="4" t="s">
        <v>58</v>
      </c>
      <c r="B12" s="11">
        <v>62.9</v>
      </c>
      <c r="C12" s="11">
        <v>128.80000000000001</v>
      </c>
      <c r="D12" s="11">
        <v>92.600000000000307</v>
      </c>
      <c r="E12" s="11">
        <v>129.4</v>
      </c>
      <c r="F12" s="11">
        <v>413.8</v>
      </c>
      <c r="G12" s="11">
        <v>48.300000000000097</v>
      </c>
      <c r="H12" s="11">
        <v>122.5</v>
      </c>
      <c r="I12" s="11">
        <v>71.499999999999901</v>
      </c>
      <c r="J12" s="11">
        <v>29.700000000000301</v>
      </c>
      <c r="K12" s="11">
        <v>272</v>
      </c>
      <c r="L12" s="11">
        <v>-1.7000000000000199</v>
      </c>
      <c r="M12" s="11">
        <v>44.1</v>
      </c>
      <c r="N12" s="11">
        <v>79.099999999999994</v>
      </c>
      <c r="O12" s="11">
        <v>209.09360000000001</v>
      </c>
      <c r="P12" s="11">
        <v>290.53960000000001</v>
      </c>
      <c r="Q12" s="11">
        <v>23.216000000000001</v>
      </c>
      <c r="R12" s="11">
        <v>122.9691724552</v>
      </c>
      <c r="S12" s="11">
        <v>75.200000000000102</v>
      </c>
      <c r="T12" s="11">
        <v>58.313999999999602</v>
      </c>
      <c r="U12" s="11">
        <v>279.69917245520003</v>
      </c>
      <c r="V12" s="11">
        <v>-24.6</v>
      </c>
      <c r="W12" s="11">
        <v>6.0717999999999304</v>
      </c>
      <c r="X12" s="11">
        <v>-29.1</v>
      </c>
      <c r="Y12" s="11">
        <v>-6.6</v>
      </c>
      <c r="Z12" s="11">
        <v>-54.228200000000001</v>
      </c>
      <c r="AA12" s="11">
        <v>-61.8</v>
      </c>
      <c r="AB12" s="11">
        <v>-13.9</v>
      </c>
      <c r="AC12" s="11">
        <v>-48.4</v>
      </c>
      <c r="AD12" s="11">
        <v>-93.4</v>
      </c>
      <c r="AE12" s="11">
        <v>-217.5</v>
      </c>
      <c r="AF12" s="11">
        <v>-104</v>
      </c>
      <c r="AG12" s="11">
        <v>-198.8</v>
      </c>
      <c r="AH12" s="11">
        <v>-148.30000000000001</v>
      </c>
      <c r="AI12" s="11">
        <v>-12.5</v>
      </c>
      <c r="AJ12" s="11">
        <v>-463.7</v>
      </c>
      <c r="AK12" s="11">
        <v>-95.904883580800004</v>
      </c>
      <c r="AL12" s="11">
        <v>43.594000000000001</v>
      </c>
      <c r="AM12" s="11">
        <v>-33.850416824199598</v>
      </c>
      <c r="AN12" s="11">
        <v>57.2249561535995</v>
      </c>
      <c r="AO12" s="11">
        <v>-28.936344251400101</v>
      </c>
      <c r="AP12" s="11">
        <v>-75.3</v>
      </c>
      <c r="AQ12" s="11">
        <v>46.2</v>
      </c>
      <c r="AR12" s="11">
        <v>24.5</v>
      </c>
      <c r="AS12" s="11">
        <v>43.161572129999797</v>
      </c>
      <c r="AT12" s="11">
        <v>38.5</v>
      </c>
      <c r="AU12" s="11">
        <v>-88.932068329999893</v>
      </c>
      <c r="AV12" s="11">
        <v>57.944570689999999</v>
      </c>
      <c r="AW12" s="11">
        <v>32.863459059999897</v>
      </c>
      <c r="AX12" s="11">
        <v>77.621340055900006</v>
      </c>
      <c r="AY12" s="11">
        <v>79.497301475899903</v>
      </c>
      <c r="AZ12" s="11">
        <v>-12.8</v>
      </c>
      <c r="BA12" s="11">
        <v>80.406448340000097</v>
      </c>
      <c r="BB12" s="11">
        <v>220.95455576000001</v>
      </c>
      <c r="BC12" s="11">
        <v>173.03262545000001</v>
      </c>
      <c r="BD12" s="11">
        <v>461.55713335000002</v>
      </c>
      <c r="BE12" s="11">
        <v>-73.584905259999999</v>
      </c>
      <c r="BF12" s="11">
        <v>118.91415408</v>
      </c>
      <c r="BG12" s="11">
        <v>54.4</v>
      </c>
      <c r="BH12" s="11">
        <v>153.19999999999999</v>
      </c>
      <c r="BI12" s="11">
        <v>252.9</v>
      </c>
      <c r="BJ12" s="11">
        <v>27.7</v>
      </c>
    </row>
    <row r="13" spans="1:62" ht="13.4" customHeight="1" x14ac:dyDescent="0.3">
      <c r="A13" s="9" t="s">
        <v>59</v>
      </c>
      <c r="B13" s="10">
        <v>0</v>
      </c>
      <c r="C13" s="10">
        <v>0</v>
      </c>
      <c r="D13" s="10">
        <v>0</v>
      </c>
      <c r="E13" s="10">
        <v>0</v>
      </c>
      <c r="F13" s="10">
        <v>0</v>
      </c>
      <c r="G13" s="10">
        <v>0</v>
      </c>
      <c r="H13" s="10">
        <v>0</v>
      </c>
      <c r="I13" s="10">
        <v>0</v>
      </c>
      <c r="J13" s="10">
        <v>0</v>
      </c>
      <c r="K13" s="10">
        <v>0</v>
      </c>
      <c r="L13" s="10">
        <v>0</v>
      </c>
      <c r="M13" s="10">
        <v>0</v>
      </c>
      <c r="N13" s="10">
        <v>0</v>
      </c>
      <c r="O13" s="10">
        <v>0</v>
      </c>
      <c r="P13" s="13">
        <v>1.5799410336547901</v>
      </c>
      <c r="Q13" s="13">
        <v>0.126306396513857</v>
      </c>
      <c r="R13" s="13">
        <v>0.66883144905551595</v>
      </c>
      <c r="S13" s="13">
        <v>0.40894621131466302</v>
      </c>
      <c r="T13" s="13">
        <v>0.317673040107676</v>
      </c>
      <c r="U13" s="13">
        <v>1.5236973356217201</v>
      </c>
      <c r="V13" s="13">
        <v>-0.13417997474769999</v>
      </c>
      <c r="W13" s="13">
        <v>3.3110782168323298E-2</v>
      </c>
      <c r="X13" s="13">
        <v>-0.158627291084245</v>
      </c>
      <c r="Y13" s="13">
        <v>-3.5999999999999997E-2</v>
      </c>
      <c r="Z13" s="13">
        <v>-0.29549539724677398</v>
      </c>
      <c r="AA13" s="13">
        <v>-0.33600652439853201</v>
      </c>
      <c r="AB13" s="13">
        <v>-7.5564011959771707E-2</v>
      </c>
      <c r="AC13" s="13">
        <v>-0.2631</v>
      </c>
      <c r="AD13" s="13">
        <v>-0.50767767359695604</v>
      </c>
      <c r="AE13" s="13">
        <v>-1.18222584590298</v>
      </c>
      <c r="AF13" s="13">
        <v>-0.56514060589593795</v>
      </c>
      <c r="AG13" s="13">
        <v>-1.08014126596034</v>
      </c>
      <c r="AH13" s="13">
        <v>-0.80575930453681099</v>
      </c>
      <c r="AI13" s="13">
        <v>-6.7916327085031203E-2</v>
      </c>
      <c r="AJ13" s="13">
        <v>-2.5194240695463201</v>
      </c>
      <c r="AK13" s="13">
        <v>-0.52193133921523804</v>
      </c>
      <c r="AL13" s="13">
        <v>0.23731083287969501</v>
      </c>
      <c r="AM13" s="13">
        <v>-0.184270097028849</v>
      </c>
      <c r="AN13" s="13">
        <v>0.31155549831822299</v>
      </c>
      <c r="AO13" s="13">
        <v>-0.157541005860352</v>
      </c>
      <c r="AP13" s="13">
        <v>-0.4103</v>
      </c>
      <c r="AQ13" s="13">
        <v>0.2515</v>
      </c>
      <c r="AR13" s="13">
        <v>0.1336</v>
      </c>
      <c r="AS13" s="13">
        <v>0.23502081203375899</v>
      </c>
      <c r="AT13" s="13">
        <v>0.2099</v>
      </c>
      <c r="AU13" s="13">
        <v>-0.48424758143207203</v>
      </c>
      <c r="AV13" s="10">
        <v>0.31551631195208302</v>
      </c>
      <c r="AW13" s="13">
        <v>0.17894614244486701</v>
      </c>
      <c r="AX13" s="13">
        <v>0.42265908007568698</v>
      </c>
      <c r="AY13" s="13">
        <v>0.43287395304056597</v>
      </c>
      <c r="AZ13" s="13">
        <v>-6.6900000000000001E-2</v>
      </c>
      <c r="BA13" s="13">
        <v>0.43782438518921901</v>
      </c>
      <c r="BB13" s="13">
        <v>1.20312853667302</v>
      </c>
      <c r="BC13" s="13">
        <v>0.94218690688810003</v>
      </c>
      <c r="BD13" s="13">
        <v>2.5132433071059102</v>
      </c>
      <c r="BE13" s="13">
        <v>-0.40073467806671198</v>
      </c>
      <c r="BF13" s="13">
        <v>-2.5613079019073601E-2</v>
      </c>
      <c r="BG13" s="13">
        <v>0.63549999999999995</v>
      </c>
      <c r="BH13" s="13">
        <v>0.45490000000000003</v>
      </c>
      <c r="BI13" s="13">
        <v>1.9218999999999999</v>
      </c>
      <c r="BJ13" s="13">
        <v>0.18559999999999999</v>
      </c>
    </row>
    <row r="14" spans="1:62" ht="13.4" customHeight="1" x14ac:dyDescent="0.3">
      <c r="A14" s="4" t="s">
        <v>60</v>
      </c>
      <c r="B14" s="11">
        <v>0</v>
      </c>
      <c r="C14" s="11">
        <v>0</v>
      </c>
      <c r="D14" s="11">
        <v>0</v>
      </c>
      <c r="E14" s="11">
        <v>0</v>
      </c>
      <c r="F14" s="11">
        <v>0</v>
      </c>
      <c r="G14" s="11">
        <v>0</v>
      </c>
      <c r="H14" s="11">
        <v>0</v>
      </c>
      <c r="I14" s="11">
        <v>0</v>
      </c>
      <c r="J14" s="11">
        <v>0</v>
      </c>
      <c r="K14" s="11">
        <v>0</v>
      </c>
      <c r="L14" s="11">
        <v>0</v>
      </c>
      <c r="M14" s="11">
        <v>0</v>
      </c>
      <c r="N14" s="11">
        <v>0</v>
      </c>
      <c r="O14" s="11">
        <v>0</v>
      </c>
      <c r="P14" s="11">
        <v>-359.2</v>
      </c>
      <c r="Q14" s="11">
        <v>0</v>
      </c>
      <c r="R14" s="11">
        <v>0</v>
      </c>
      <c r="S14" s="11">
        <v>-22.692900000000002</v>
      </c>
      <c r="T14" s="11">
        <v>406.74799999999999</v>
      </c>
      <c r="U14" s="11">
        <v>404.79208061000003</v>
      </c>
      <c r="V14" s="11">
        <v>-430.9</v>
      </c>
      <c r="W14" s="11">
        <v>47.826999999999998</v>
      </c>
      <c r="X14" s="11">
        <v>-166.4</v>
      </c>
      <c r="Y14" s="11">
        <v>422</v>
      </c>
      <c r="Z14" s="11">
        <v>-127.5</v>
      </c>
      <c r="AA14" s="11">
        <v>-665.3</v>
      </c>
      <c r="AB14" s="11">
        <v>1.5</v>
      </c>
      <c r="AC14" s="11">
        <v>-257.39999999999998</v>
      </c>
      <c r="AD14" s="11">
        <v>739.4</v>
      </c>
      <c r="AE14" s="11">
        <v>-181.8</v>
      </c>
      <c r="AF14" s="11">
        <v>-676.5</v>
      </c>
      <c r="AG14" s="11">
        <v>-476.2</v>
      </c>
      <c r="AH14" s="11">
        <v>-566.5</v>
      </c>
      <c r="AI14" s="11">
        <v>725.1</v>
      </c>
      <c r="AJ14" s="11">
        <v>-990.2</v>
      </c>
      <c r="AK14" s="11">
        <v>-226.6</v>
      </c>
      <c r="AL14" s="11">
        <v>45.1</v>
      </c>
      <c r="AM14" s="11">
        <v>21.3</v>
      </c>
      <c r="AN14" s="11">
        <v>460.09477963028002</v>
      </c>
      <c r="AO14" s="11">
        <v>307.28600999999998</v>
      </c>
      <c r="AP14" s="11">
        <v>-65.931049999999999</v>
      </c>
      <c r="AQ14" s="11">
        <v>114.19024116999999</v>
      </c>
      <c r="AR14" s="11">
        <v>-92.443539999999999</v>
      </c>
      <c r="AS14" s="11">
        <v>584.31756383000004</v>
      </c>
      <c r="AT14" s="11">
        <v>540.13321499999995</v>
      </c>
      <c r="AU14" s="11">
        <v>-399</v>
      </c>
      <c r="AV14" s="11">
        <v>-10.7</v>
      </c>
      <c r="AW14" s="11">
        <v>44</v>
      </c>
      <c r="AX14" s="11">
        <v>684</v>
      </c>
      <c r="AY14" s="11">
        <v>318.3</v>
      </c>
      <c r="AZ14" s="11">
        <v>-346.1</v>
      </c>
      <c r="BA14" s="11">
        <v>-215.1</v>
      </c>
      <c r="BB14" s="11">
        <v>241.1</v>
      </c>
      <c r="BC14" s="11">
        <v>995.5</v>
      </c>
      <c r="BD14" s="11">
        <v>675.6</v>
      </c>
      <c r="BE14" s="11">
        <v>-385.8</v>
      </c>
      <c r="BF14" s="11">
        <v>-161.6</v>
      </c>
      <c r="BG14" s="11">
        <v>300.3</v>
      </c>
      <c r="BH14" s="11">
        <v>738.3</v>
      </c>
      <c r="BI14" s="11">
        <v>491.2</v>
      </c>
      <c r="BJ14" s="11">
        <v>-447.1</v>
      </c>
    </row>
    <row r="15" spans="1:62" ht="15.75" customHeight="1" x14ac:dyDescent="0.3">
      <c r="A15" s="9" t="s">
        <v>61</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0">
        <v>-1917.2</v>
      </c>
      <c r="AL15" s="10">
        <v>-1840.5</v>
      </c>
      <c r="AM15" s="10">
        <v>-1818.2</v>
      </c>
      <c r="AN15" s="10">
        <v>-1406.6</v>
      </c>
      <c r="AO15" s="10">
        <v>-1406.6</v>
      </c>
      <c r="AP15" s="10">
        <v>-1465.7</v>
      </c>
      <c r="AQ15" s="10">
        <v>-1528.7</v>
      </c>
      <c r="AR15" s="10">
        <v>-1604.8</v>
      </c>
      <c r="AS15" s="10">
        <v>-1032.5</v>
      </c>
      <c r="AT15" s="10">
        <v>-1032.5</v>
      </c>
      <c r="AU15" s="10">
        <v>-1432.1</v>
      </c>
      <c r="AV15" s="10">
        <v>-1459.4</v>
      </c>
      <c r="AW15" s="10">
        <v>-1357.3</v>
      </c>
      <c r="AX15" s="10">
        <v>-780.7</v>
      </c>
      <c r="AY15" s="10">
        <v>-780.7</v>
      </c>
      <c r="AZ15" s="10">
        <v>-1048.2</v>
      </c>
      <c r="BA15" s="10">
        <v>-1307.2</v>
      </c>
      <c r="BB15" s="10">
        <v>-1085.5999999999999</v>
      </c>
      <c r="BC15" s="10">
        <v>-110.7</v>
      </c>
      <c r="BD15" s="10">
        <v>-110.7</v>
      </c>
      <c r="BE15" s="10">
        <v>-468.2</v>
      </c>
      <c r="BF15" s="10">
        <v>-688.7</v>
      </c>
      <c r="BG15" s="10">
        <v>-439.3</v>
      </c>
      <c r="BH15" s="10">
        <v>109.3</v>
      </c>
      <c r="BI15" s="10">
        <v>109.3</v>
      </c>
      <c r="BJ15" s="10">
        <v>-530.1</v>
      </c>
    </row>
    <row r="16" spans="1:62" ht="15" customHeight="1" x14ac:dyDescent="0.3">
      <c r="BH16" s="14"/>
      <c r="BI16" s="14"/>
    </row>
    <row r="17" spans="1:62" ht="13.4" customHeight="1" x14ac:dyDescent="0.3">
      <c r="A17" s="9" t="s">
        <v>62</v>
      </c>
      <c r="B17" s="10">
        <v>92.1</v>
      </c>
      <c r="C17" s="10">
        <v>186.8</v>
      </c>
      <c r="D17" s="10">
        <v>68.100000000000307</v>
      </c>
      <c r="E17" s="10">
        <v>196.3</v>
      </c>
      <c r="F17" s="10">
        <v>543.29999999999995</v>
      </c>
      <c r="G17" s="10">
        <v>79.600000000000094</v>
      </c>
      <c r="H17" s="10">
        <v>102.2</v>
      </c>
      <c r="I17" s="10">
        <v>84.399999999999906</v>
      </c>
      <c r="J17" s="10">
        <v>65.300000000000296</v>
      </c>
      <c r="K17" s="10">
        <v>331.5</v>
      </c>
      <c r="L17" s="10">
        <v>85.7</v>
      </c>
      <c r="M17" s="10">
        <v>-127.4</v>
      </c>
      <c r="N17" s="10">
        <v>-28.899999999999899</v>
      </c>
      <c r="O17" s="10">
        <v>276.60000000000002</v>
      </c>
      <c r="P17" s="10">
        <v>206</v>
      </c>
      <c r="Q17" s="10">
        <v>23.4</v>
      </c>
      <c r="R17" s="10">
        <v>174</v>
      </c>
      <c r="S17" s="10">
        <v>65.200000000000102</v>
      </c>
      <c r="T17" s="10">
        <v>66.699999999999605</v>
      </c>
      <c r="U17" s="10">
        <v>329.3</v>
      </c>
      <c r="V17" s="10">
        <v>26.399999999999899</v>
      </c>
      <c r="W17" s="10">
        <v>-17.700000000000099</v>
      </c>
      <c r="X17" s="10">
        <v>45.4</v>
      </c>
      <c r="Y17" s="10">
        <v>-18.8</v>
      </c>
      <c r="Z17" s="10">
        <v>35.299999999999997</v>
      </c>
      <c r="AA17" s="10">
        <v>-15.2</v>
      </c>
      <c r="AB17" s="10">
        <v>26.6</v>
      </c>
      <c r="AC17" s="10">
        <v>-20.8</v>
      </c>
      <c r="AD17" s="10">
        <v>-67.599999999999994</v>
      </c>
      <c r="AE17" s="10">
        <v>-77</v>
      </c>
      <c r="AF17" s="10">
        <v>-46.9</v>
      </c>
      <c r="AG17" s="10">
        <v>-342.4</v>
      </c>
      <c r="AH17" s="10">
        <v>-37.700000000000003</v>
      </c>
      <c r="AI17" s="10">
        <v>103.6</v>
      </c>
      <c r="AJ17" s="10">
        <v>-323.39999999999998</v>
      </c>
      <c r="AK17" s="10">
        <v>-33.1</v>
      </c>
      <c r="AL17" s="10">
        <v>143.80000000000001</v>
      </c>
      <c r="AM17" s="10">
        <v>30.000000000000401</v>
      </c>
      <c r="AN17" s="10">
        <v>60.599999999999497</v>
      </c>
      <c r="AO17" s="10">
        <v>201.3</v>
      </c>
      <c r="AP17" s="10">
        <v>-36.299999999999997</v>
      </c>
      <c r="AQ17" s="10">
        <v>-227.1</v>
      </c>
      <c r="AR17" s="10">
        <v>11.1</v>
      </c>
      <c r="AS17" s="10">
        <v>141.80000000000001</v>
      </c>
      <c r="AT17" s="10">
        <v>-110.5</v>
      </c>
      <c r="AU17" s="10">
        <v>-52.1</v>
      </c>
      <c r="AV17" s="10">
        <v>73.2</v>
      </c>
      <c r="AW17" s="10">
        <v>84.399999999999906</v>
      </c>
      <c r="AX17" s="10">
        <v>209</v>
      </c>
      <c r="AY17" s="10">
        <v>314.5</v>
      </c>
      <c r="AZ17" s="10">
        <v>-3.9</v>
      </c>
      <c r="BA17" s="10">
        <v>127.9</v>
      </c>
      <c r="BB17" s="10">
        <v>285.2</v>
      </c>
      <c r="BC17" s="10">
        <v>258.3</v>
      </c>
      <c r="BD17" s="10">
        <v>667.5</v>
      </c>
      <c r="BE17" s="10">
        <v>51.2</v>
      </c>
      <c r="BF17" s="10">
        <v>179.5</v>
      </c>
      <c r="BG17" s="10">
        <v>159.6</v>
      </c>
      <c r="BH17" s="10">
        <v>217.3</v>
      </c>
      <c r="BI17" s="10">
        <v>607.6</v>
      </c>
      <c r="BJ17" s="10">
        <v>81.7</v>
      </c>
    </row>
    <row r="18" spans="1:62" ht="13.4" customHeight="1" x14ac:dyDescent="0.3">
      <c r="A18" s="15" t="s">
        <v>63</v>
      </c>
      <c r="B18" s="16">
        <v>7.4136681960878997E-2</v>
      </c>
      <c r="C18" s="16">
        <v>0.106058025322205</v>
      </c>
      <c r="D18" s="16">
        <v>5.4932644994757002E-2</v>
      </c>
      <c r="E18" s="16">
        <v>9.5966756294304498E-2</v>
      </c>
      <c r="F18" s="16">
        <v>8.63916804477802E-2</v>
      </c>
      <c r="G18" s="16">
        <v>7.5385926697603994E-2</v>
      </c>
      <c r="H18" s="16">
        <v>6.7538990219402503E-2</v>
      </c>
      <c r="I18" s="16">
        <v>6.5701385645336993E-2</v>
      </c>
      <c r="J18" s="16">
        <v>3.1478981874277001E-2</v>
      </c>
      <c r="K18" s="16">
        <v>5.5920109309896902E-2</v>
      </c>
      <c r="L18" s="16">
        <v>6.5469824293353698E-2</v>
      </c>
      <c r="M18" s="16">
        <v>-9.3237704918032793E-2</v>
      </c>
      <c r="N18" s="16">
        <v>-1.9084725615796001E-2</v>
      </c>
      <c r="O18" s="16">
        <v>0.13640398461386699</v>
      </c>
      <c r="P18" s="16">
        <v>3.3132287897064801E-2</v>
      </c>
      <c r="Q18" s="16">
        <v>2.28003507746273E-2</v>
      </c>
      <c r="R18" s="16">
        <v>9.8327305605786605E-2</v>
      </c>
      <c r="S18" s="16">
        <v>4.9755799755799801E-2</v>
      </c>
      <c r="T18" s="16">
        <v>3.8488170802077101E-2</v>
      </c>
      <c r="U18" s="16">
        <v>5.6393745825698199E-2</v>
      </c>
      <c r="V18" s="16">
        <v>2.6612903225806402E-2</v>
      </c>
      <c r="W18" s="16">
        <v>-1.40867489056905E-2</v>
      </c>
      <c r="X18" s="16">
        <v>3.9419987844056599E-2</v>
      </c>
      <c r="Y18" s="16">
        <v>-1.12514213896702E-2</v>
      </c>
      <c r="Z18" s="16">
        <v>6.9610143755792601E-3</v>
      </c>
      <c r="AA18" s="16">
        <v>-1.8462285922507E-2</v>
      </c>
      <c r="AB18" s="16">
        <v>1.9293537390295198E-2</v>
      </c>
      <c r="AC18" s="16">
        <v>-1.7999999999999999E-2</v>
      </c>
      <c r="AD18" s="16">
        <v>-3.24220623501199E-2</v>
      </c>
      <c r="AE18" s="16">
        <v>-1.4095851792186901E-2</v>
      </c>
      <c r="AF18" s="16">
        <v>-7.3998106658251794E-2</v>
      </c>
      <c r="AG18" s="16">
        <v>-0.63737900223380495</v>
      </c>
      <c r="AH18" s="16">
        <v>-4.9690259654672497E-2</v>
      </c>
      <c r="AI18" s="16">
        <v>5.6261540132507899E-2</v>
      </c>
      <c r="AJ18" s="16">
        <v>-8.5757471294847606E-2</v>
      </c>
      <c r="AK18" s="16">
        <v>-4.1000867087823599E-2</v>
      </c>
      <c r="AL18" s="16">
        <v>0.12720035382574099</v>
      </c>
      <c r="AM18" s="16">
        <v>3.1311971610479501E-2</v>
      </c>
      <c r="AN18" s="16">
        <v>4.6568815799584697E-2</v>
      </c>
      <c r="AO18" s="16">
        <v>4.7960545125321601E-2</v>
      </c>
      <c r="AP18" s="16">
        <v>-6.0409385921118303E-2</v>
      </c>
      <c r="AQ18" s="16">
        <v>-0.223</v>
      </c>
      <c r="AR18" s="16">
        <v>1.2E-2</v>
      </c>
      <c r="AS18" s="16">
        <v>7.1199035950994194E-2</v>
      </c>
      <c r="AT18" s="16">
        <v>-2.4337062813849002E-2</v>
      </c>
      <c r="AU18" s="16">
        <v>-7.2694293288684195E-2</v>
      </c>
      <c r="AV18" s="11">
        <v>5.6643194304728001E-2</v>
      </c>
      <c r="AW18" s="16">
        <v>6.5711616318903696E-2</v>
      </c>
      <c r="AX18" s="16">
        <v>0.10581742696572299</v>
      </c>
      <c r="AY18" s="16">
        <v>5.9694410173673801E-2</v>
      </c>
      <c r="AZ18" s="16">
        <v>-4.0000000000000001E-3</v>
      </c>
      <c r="BA18" s="16">
        <v>8.5597644224334204E-2</v>
      </c>
      <c r="BB18" s="16">
        <v>0.16851808083195499</v>
      </c>
      <c r="BC18" s="16">
        <v>0.11174561972744999</v>
      </c>
      <c r="BD18" s="16">
        <v>0.104383317434751</v>
      </c>
      <c r="BE18" s="16">
        <v>4.6418857660924802E-2</v>
      </c>
      <c r="BF18" s="16">
        <v>9.8669744942831997E-2</v>
      </c>
      <c r="BG18" s="16">
        <v>0.08</v>
      </c>
      <c r="BH18" s="16">
        <v>8.2000000000000003E-2</v>
      </c>
      <c r="BI18" s="16">
        <v>0.08</v>
      </c>
      <c r="BJ18" s="16">
        <v>5.5500000000000001E-2</v>
      </c>
    </row>
    <row r="19" spans="1:62" ht="13.4" customHeight="1" x14ac:dyDescent="0.3">
      <c r="A19" s="9" t="s">
        <v>64</v>
      </c>
      <c r="B19" s="10">
        <v>151</v>
      </c>
      <c r="C19" s="10">
        <v>261.39999999999998</v>
      </c>
      <c r="D19" s="10">
        <v>135.9</v>
      </c>
      <c r="E19" s="10">
        <v>281.3</v>
      </c>
      <c r="F19" s="10">
        <v>829.6</v>
      </c>
      <c r="G19" s="10">
        <v>149.1</v>
      </c>
      <c r="H19" s="10">
        <v>177.6</v>
      </c>
      <c r="I19" s="10">
        <v>158</v>
      </c>
      <c r="J19" s="10">
        <v>163.6</v>
      </c>
      <c r="K19" s="10">
        <v>648.29999999999995</v>
      </c>
      <c r="L19" s="10">
        <v>167.6</v>
      </c>
      <c r="M19" s="10">
        <v>-47.700000000000102</v>
      </c>
      <c r="N19" s="10">
        <v>63.7</v>
      </c>
      <c r="O19" s="10">
        <v>378.5</v>
      </c>
      <c r="P19" s="10">
        <v>536.1</v>
      </c>
      <c r="Q19" s="10">
        <v>95.8</v>
      </c>
      <c r="R19" s="10">
        <v>254.8</v>
      </c>
      <c r="S19" s="10">
        <v>139.80000000000001</v>
      </c>
      <c r="T19" s="10">
        <v>154.30000000000001</v>
      </c>
      <c r="U19" s="10">
        <v>644.70000000000005</v>
      </c>
      <c r="V19" s="10">
        <v>89.499999999999901</v>
      </c>
      <c r="W19" s="10">
        <v>44.099999999999902</v>
      </c>
      <c r="X19" s="10">
        <v>104.8</v>
      </c>
      <c r="Y19" s="10">
        <v>46.8</v>
      </c>
      <c r="Z19" s="10">
        <v>285.2</v>
      </c>
      <c r="AA19" s="10">
        <v>30.9</v>
      </c>
      <c r="AB19" s="10">
        <v>67</v>
      </c>
      <c r="AC19" s="10">
        <v>18.2</v>
      </c>
      <c r="AD19" s="10">
        <v>-5.8</v>
      </c>
      <c r="AE19" s="10">
        <v>110.3</v>
      </c>
      <c r="AF19" s="10">
        <v>9.3000000000000007</v>
      </c>
      <c r="AG19" s="10">
        <v>-221.1</v>
      </c>
      <c r="AH19" s="10">
        <v>-0.6</v>
      </c>
      <c r="AI19" s="10">
        <v>172.6</v>
      </c>
      <c r="AJ19" s="10">
        <v>-39.6</v>
      </c>
      <c r="AK19" s="10">
        <v>14.5</v>
      </c>
      <c r="AL19" s="10">
        <v>199.8</v>
      </c>
      <c r="AM19" s="10">
        <v>73.500000000000398</v>
      </c>
      <c r="AN19" s="10">
        <v>111.4</v>
      </c>
      <c r="AO19" s="10">
        <v>396.8</v>
      </c>
      <c r="AP19" s="10">
        <v>3.9</v>
      </c>
      <c r="AQ19" s="10">
        <v>-183.7</v>
      </c>
      <c r="AR19" s="10">
        <v>54.1</v>
      </c>
      <c r="AS19" s="10">
        <v>203.9</v>
      </c>
      <c r="AT19" s="10">
        <v>78.199999999999903</v>
      </c>
      <c r="AU19" s="10">
        <v>-10.199999999999999</v>
      </c>
      <c r="AV19" s="10">
        <v>122.2</v>
      </c>
      <c r="AW19" s="10">
        <v>133.6</v>
      </c>
      <c r="AX19" s="10">
        <v>280.8</v>
      </c>
      <c r="AY19" s="10">
        <v>526.4</v>
      </c>
      <c r="AZ19" s="10">
        <v>36.4</v>
      </c>
      <c r="BA19" s="10">
        <v>179.5</v>
      </c>
      <c r="BB19" s="10">
        <v>344.3</v>
      </c>
      <c r="BC19" s="10">
        <v>320.7</v>
      </c>
      <c r="BD19" s="10">
        <v>880.9</v>
      </c>
      <c r="BE19" s="10">
        <v>97.7</v>
      </c>
      <c r="BF19" s="10">
        <v>233.2</v>
      </c>
      <c r="BG19" s="10">
        <v>223.9</v>
      </c>
      <c r="BH19" s="10">
        <v>284.8</v>
      </c>
      <c r="BI19" s="10">
        <v>839.6</v>
      </c>
      <c r="BJ19" s="10">
        <v>131.30000000000001</v>
      </c>
    </row>
    <row r="20" spans="1:62" ht="13.4" customHeight="1" x14ac:dyDescent="0.3">
      <c r="A20" s="4" t="s">
        <v>65</v>
      </c>
      <c r="B20" s="16">
        <v>0.12154874023987799</v>
      </c>
      <c r="C20" s="16">
        <v>0.148413103957304</v>
      </c>
      <c r="D20" s="16">
        <v>0.1096232959587</v>
      </c>
      <c r="E20" s="16">
        <v>0.13752138841359099</v>
      </c>
      <c r="F20" s="16">
        <v>0.131917058898359</v>
      </c>
      <c r="G20" s="16">
        <v>0.141206553650914</v>
      </c>
      <c r="H20" s="16">
        <v>0.117367168913561</v>
      </c>
      <c r="I20" s="16">
        <v>0.122995484975868</v>
      </c>
      <c r="J20" s="16">
        <v>7.9000000000000001E-2</v>
      </c>
      <c r="K20" s="16">
        <v>0.109</v>
      </c>
      <c r="L20" s="16">
        <v>0.12803666921314</v>
      </c>
      <c r="M20" s="16">
        <v>-3.4909250585480202E-2</v>
      </c>
      <c r="N20" s="16">
        <v>4.2000000000000003E-2</v>
      </c>
      <c r="O20" s="16">
        <v>0.18665548870697299</v>
      </c>
      <c r="P20" s="16">
        <v>8.6224366706875805E-2</v>
      </c>
      <c r="Q20" s="16">
        <v>9.3345025820910102E-2</v>
      </c>
      <c r="R20" s="16">
        <v>0.143987341772152</v>
      </c>
      <c r="S20" s="16">
        <v>0.106684981684982</v>
      </c>
      <c r="T20" s="16">
        <v>8.9036353144835295E-2</v>
      </c>
      <c r="U20" s="16">
        <v>0.110407069340503</v>
      </c>
      <c r="V20" s="16">
        <v>9.0221774193548293E-2</v>
      </c>
      <c r="W20" s="16">
        <v>3.5097493036211701E-2</v>
      </c>
      <c r="X20" s="16">
        <v>9.0995919076148304E-2</v>
      </c>
      <c r="Y20" s="16">
        <v>2.8008857501945102E-2</v>
      </c>
      <c r="Z20" s="16">
        <v>5.6240263453688502E-2</v>
      </c>
      <c r="AA20" s="16">
        <v>3.7531883881938503E-2</v>
      </c>
      <c r="AB20" s="16">
        <v>4.85965039529992E-2</v>
      </c>
      <c r="AC20" s="16">
        <v>1.54814562776455E-2</v>
      </c>
      <c r="AD20" s="16">
        <v>-2.7817745803357299E-3</v>
      </c>
      <c r="AE20" s="16">
        <v>2.0191850034782001E-2</v>
      </c>
      <c r="AF20" s="16">
        <v>1.4673398548438001E-2</v>
      </c>
      <c r="AG20" s="16">
        <v>-0.41157855547282202</v>
      </c>
      <c r="AH20" s="16">
        <v>-7.9082641360221401E-4</v>
      </c>
      <c r="AI20" s="16">
        <v>9.3733029216900202E-2</v>
      </c>
      <c r="AJ20" s="16">
        <v>-1.05009148524303E-2</v>
      </c>
      <c r="AK20" s="16">
        <v>1.7961104917626598E-2</v>
      </c>
      <c r="AL20" s="16">
        <v>0.17673595754091101</v>
      </c>
      <c r="AM20" s="16">
        <v>7.6714330445674106E-2</v>
      </c>
      <c r="AN20" s="16">
        <v>8.5606700991315995E-2</v>
      </c>
      <c r="AO20" s="16">
        <v>9.4539216620604202E-2</v>
      </c>
      <c r="AP20" s="16">
        <v>6.4902646030953496E-3</v>
      </c>
      <c r="AQ20" s="16">
        <v>-0.18</v>
      </c>
      <c r="AR20" s="16">
        <v>5.8000000000000003E-2</v>
      </c>
      <c r="AS20" s="16">
        <v>0.102379995983129</v>
      </c>
      <c r="AT20" s="16">
        <v>1.72231521451854E-2</v>
      </c>
      <c r="AU20" s="16">
        <v>-1.4231896190874799E-2</v>
      </c>
      <c r="AV20" s="11">
        <v>9.4560086667182505E-2</v>
      </c>
      <c r="AW20" s="16">
        <v>0.104017440049829</v>
      </c>
      <c r="AX20" s="16">
        <v>0.14217001670801499</v>
      </c>
      <c r="AY20" s="16">
        <v>9.9914586694505106E-2</v>
      </c>
      <c r="AZ20" s="16">
        <v>4.1000000000000002E-2</v>
      </c>
      <c r="BA20" s="16">
        <v>0.120131173872306</v>
      </c>
      <c r="BB20" s="16">
        <v>0.203438903332545</v>
      </c>
      <c r="BC20" s="16">
        <v>0.138741077222583</v>
      </c>
      <c r="BD20" s="16">
        <v>0.13775470311351601</v>
      </c>
      <c r="BE20" s="16">
        <v>8.8576609247506793E-2</v>
      </c>
      <c r="BF20" s="16">
        <v>0.12818821459982399</v>
      </c>
      <c r="BG20" s="16">
        <v>0.112</v>
      </c>
      <c r="BH20" s="16">
        <v>0.107</v>
      </c>
      <c r="BI20" s="16">
        <v>0.111</v>
      </c>
      <c r="BJ20" s="16">
        <v>9.0800000000000006E-2</v>
      </c>
    </row>
    <row r="21" spans="1:62" ht="13.4" customHeight="1" x14ac:dyDescent="0.3">
      <c r="A21" s="9" t="s">
        <v>66</v>
      </c>
      <c r="B21" s="10">
        <v>110.6</v>
      </c>
      <c r="C21" s="10">
        <v>143.4</v>
      </c>
      <c r="D21" s="10">
        <v>-10.699999999999701</v>
      </c>
      <c r="E21" s="10">
        <v>91.399999999999693</v>
      </c>
      <c r="F21" s="10">
        <v>334.7</v>
      </c>
      <c r="G21" s="10">
        <v>-61.699999999999903</v>
      </c>
      <c r="H21" s="10">
        <v>129.30000000000001</v>
      </c>
      <c r="I21" s="10">
        <v>-109.6</v>
      </c>
      <c r="J21" s="10">
        <v>111.2</v>
      </c>
      <c r="K21" s="10">
        <v>69.200000000000202</v>
      </c>
      <c r="L21" s="10">
        <v>103.9</v>
      </c>
      <c r="M21" s="10">
        <v>-99.400000000000105</v>
      </c>
      <c r="N21" s="10">
        <v>-33.699999999999903</v>
      </c>
      <c r="O21" s="10">
        <v>195.2</v>
      </c>
      <c r="P21" s="10">
        <v>166.1</v>
      </c>
      <c r="Q21" s="10">
        <v>42.5</v>
      </c>
      <c r="R21" s="10">
        <v>59.099999999999902</v>
      </c>
      <c r="S21" s="10">
        <v>110</v>
      </c>
      <c r="T21" s="10">
        <v>35.199999999999598</v>
      </c>
      <c r="U21" s="10">
        <v>246.8</v>
      </c>
      <c r="V21" s="10">
        <v>-12.3000000000001</v>
      </c>
      <c r="W21" s="10">
        <v>-126.5</v>
      </c>
      <c r="X21" s="10">
        <v>-21.3</v>
      </c>
      <c r="Y21" s="10">
        <v>-18.100000000000001</v>
      </c>
      <c r="Z21" s="10">
        <v>-178.2</v>
      </c>
      <c r="AA21" s="10">
        <v>-42.5</v>
      </c>
      <c r="AB21" s="10">
        <v>7.2</v>
      </c>
      <c r="AC21" s="10">
        <v>-77.2</v>
      </c>
      <c r="AD21" s="10">
        <v>-209.8</v>
      </c>
      <c r="AE21" s="10">
        <v>-322.3</v>
      </c>
      <c r="AF21" s="10">
        <v>-292</v>
      </c>
      <c r="AG21" s="10">
        <v>-315.3</v>
      </c>
      <c r="AH21" s="10">
        <v>-121.2</v>
      </c>
      <c r="AI21" s="10">
        <v>-3.3</v>
      </c>
      <c r="AJ21" s="10">
        <v>-731.9</v>
      </c>
      <c r="AK21" s="10">
        <v>-89.7</v>
      </c>
      <c r="AL21" s="10">
        <v>87.899999999999906</v>
      </c>
      <c r="AM21" s="10">
        <v>-44.999999999999602</v>
      </c>
      <c r="AN21" s="10">
        <v>2.09999999999952</v>
      </c>
      <c r="AO21" s="10">
        <v>-44.700000000000102</v>
      </c>
      <c r="AP21" s="10">
        <v>-31.7</v>
      </c>
      <c r="AQ21" s="10">
        <v>-146.4</v>
      </c>
      <c r="AR21" s="10">
        <v>-30.2</v>
      </c>
      <c r="AS21" s="10">
        <v>22.8999999999998</v>
      </c>
      <c r="AT21" s="10">
        <v>-185.4</v>
      </c>
      <c r="AU21" s="10">
        <v>-70.8</v>
      </c>
      <c r="AV21" s="10">
        <v>-18.8</v>
      </c>
      <c r="AW21" s="10">
        <v>60.999999999999901</v>
      </c>
      <c r="AX21" s="10">
        <v>192.6</v>
      </c>
      <c r="AY21" s="10">
        <v>164</v>
      </c>
      <c r="AZ21" s="10">
        <v>28.7</v>
      </c>
      <c r="BA21" s="10">
        <v>99.400000000000105</v>
      </c>
      <c r="BB21" s="10">
        <v>178.8</v>
      </c>
      <c r="BC21" s="10">
        <v>45.599999999999604</v>
      </c>
      <c r="BD21" s="10">
        <v>352.5</v>
      </c>
      <c r="BE21" s="10">
        <v>73.400000000000006</v>
      </c>
      <c r="BF21" s="10">
        <v>78.599999999999994</v>
      </c>
      <c r="BG21" s="10">
        <v>116.6</v>
      </c>
      <c r="BH21" s="10">
        <v>83.3</v>
      </c>
      <c r="BI21" s="10">
        <v>351.9</v>
      </c>
      <c r="BJ21" s="10">
        <v>33.4</v>
      </c>
    </row>
    <row r="22" spans="1:62" ht="13.4" customHeight="1" x14ac:dyDescent="0.3">
      <c r="A22" s="4" t="s">
        <v>67</v>
      </c>
      <c r="B22" s="17">
        <v>0.60437158469945296</v>
      </c>
      <c r="C22" s="17">
        <v>0.78285792275146704</v>
      </c>
      <c r="D22" s="17">
        <v>-5.83662893767882E-2</v>
      </c>
      <c r="E22" s="17">
        <v>0.49829630639225703</v>
      </c>
      <c r="F22" s="17">
        <v>1.8247240016355499</v>
      </c>
      <c r="G22" s="17">
        <v>-0.33702034685238202</v>
      </c>
      <c r="H22" s="17">
        <v>0.70960000000000001</v>
      </c>
      <c r="I22" s="17">
        <v>-0.60132192651624095</v>
      </c>
      <c r="J22" s="17">
        <v>0.60914372154975005</v>
      </c>
      <c r="K22" s="17">
        <v>0.37867147483043601</v>
      </c>
      <c r="L22" s="17">
        <v>0.56898790846188396</v>
      </c>
      <c r="M22" s="17">
        <v>-0.54477083051039399</v>
      </c>
      <c r="N22" s="17">
        <v>-0.184771286397588</v>
      </c>
      <c r="O22" s="17">
        <v>1.0633528131310199</v>
      </c>
      <c r="P22" s="17">
        <v>0.90324419008651902</v>
      </c>
      <c r="Q22" s="17">
        <v>0.231220789620905</v>
      </c>
      <c r="R22" s="17">
        <v>0.32144591892396301</v>
      </c>
      <c r="S22" s="17">
        <v>0.59819259633793698</v>
      </c>
      <c r="T22" s="17">
        <v>0.19175654237044501</v>
      </c>
      <c r="U22" s="17">
        <v>1.3444748482109801</v>
      </c>
      <c r="V22" s="17">
        <v>-6.7089987373850093E-2</v>
      </c>
      <c r="W22" s="17">
        <v>-0.68983068353584598</v>
      </c>
      <c r="X22" s="17">
        <v>-0.116108635742076</v>
      </c>
      <c r="Y22" s="17">
        <v>-9.8628881101836305E-2</v>
      </c>
      <c r="Z22" s="17">
        <v>-0.97103130454957098</v>
      </c>
      <c r="AA22" s="17">
        <v>-0.231072448008699</v>
      </c>
      <c r="AB22" s="17">
        <v>3.9141070943191698E-2</v>
      </c>
      <c r="AC22" s="17">
        <v>-0.41970000000000002</v>
      </c>
      <c r="AD22" s="17">
        <v>-1.14037233319745</v>
      </c>
      <c r="AE22" s="17">
        <v>-1.7518684603886401</v>
      </c>
      <c r="AF22" s="17">
        <v>-1.5867409319386001</v>
      </c>
      <c r="AG22" s="17">
        <v>-1.71312143439283</v>
      </c>
      <c r="AH22" s="17">
        <v>-0.65851670741646195</v>
      </c>
      <c r="AI22" s="17">
        <v>-1.7929910350449399E-2</v>
      </c>
      <c r="AJ22" s="17">
        <v>-3.9766367834827498</v>
      </c>
      <c r="AK22" s="17">
        <v>-0.48816326530612297</v>
      </c>
      <c r="AL22" s="17">
        <v>0.47849755035383701</v>
      </c>
      <c r="AM22" s="17">
        <v>-0.244964616222099</v>
      </c>
      <c r="AN22" s="17">
        <v>1.1433238056346899E-2</v>
      </c>
      <c r="AO22" s="17">
        <v>-0.243364638628012</v>
      </c>
      <c r="AP22" s="17">
        <v>-0.172610944731827</v>
      </c>
      <c r="AQ22" s="17">
        <v>-0.79720000000000002</v>
      </c>
      <c r="AR22" s="17">
        <v>-0.16439999999999999</v>
      </c>
      <c r="AS22" s="17">
        <v>0.124693710863054</v>
      </c>
      <c r="AT22" s="17">
        <v>-1.0095000000000001</v>
      </c>
      <c r="AU22" s="17">
        <v>-0.385515927035121</v>
      </c>
      <c r="AV22" s="11">
        <v>-0.102368635992377</v>
      </c>
      <c r="AW22" s="17">
        <v>0.33215355295398802</v>
      </c>
      <c r="AX22" s="17">
        <v>1.04873400490063</v>
      </c>
      <c r="AY22" s="17">
        <v>0.89300299482711898</v>
      </c>
      <c r="AZ22" s="17">
        <v>0.15629999999999999</v>
      </c>
      <c r="BA22" s="17">
        <v>0.54124693710863103</v>
      </c>
      <c r="BB22" s="17">
        <v>0.97359106997004996</v>
      </c>
      <c r="BC22" s="17">
        <v>0.24829839368363499</v>
      </c>
      <c r="BD22" s="17">
        <v>1.91941192485706</v>
      </c>
      <c r="BE22" s="17">
        <v>0.39972770592239598</v>
      </c>
      <c r="BF22" s="17">
        <v>0.42830000000000001</v>
      </c>
      <c r="BG22" s="17">
        <v>0.63549999999999995</v>
      </c>
      <c r="BH22" s="17">
        <v>0.45490000000000003</v>
      </c>
      <c r="BI22" s="17">
        <v>1.9218999999999999</v>
      </c>
      <c r="BJ22" s="17">
        <v>0.18559999999999999</v>
      </c>
    </row>
    <row r="23" spans="1:62" ht="13.4" customHeight="1" x14ac:dyDescent="0.3">
      <c r="A23" s="9" t="s">
        <v>68</v>
      </c>
      <c r="B23" s="10">
        <v>0</v>
      </c>
      <c r="C23" s="10">
        <v>0</v>
      </c>
      <c r="D23" s="10">
        <v>0</v>
      </c>
      <c r="E23" s="10">
        <v>0</v>
      </c>
      <c r="F23" s="10">
        <v>0</v>
      </c>
      <c r="G23" s="10">
        <v>0</v>
      </c>
      <c r="H23" s="10">
        <v>0</v>
      </c>
      <c r="I23" s="10">
        <v>0</v>
      </c>
      <c r="J23" s="10">
        <v>0</v>
      </c>
      <c r="K23" s="10">
        <v>0</v>
      </c>
      <c r="L23" s="10">
        <v>0</v>
      </c>
      <c r="M23" s="10">
        <v>0</v>
      </c>
      <c r="N23" s="10">
        <v>0</v>
      </c>
      <c r="O23" s="10">
        <v>0</v>
      </c>
      <c r="P23" s="10">
        <v>-359.2</v>
      </c>
      <c r="Q23" s="10">
        <v>0</v>
      </c>
      <c r="R23" s="10">
        <v>0</v>
      </c>
      <c r="S23" s="10">
        <v>-22.692900000000002</v>
      </c>
      <c r="T23" s="10">
        <v>406.74799999999999</v>
      </c>
      <c r="U23" s="10">
        <v>404.79208061000003</v>
      </c>
      <c r="V23" s="10">
        <v>-430.9</v>
      </c>
      <c r="W23" s="10">
        <v>47.826999999999998</v>
      </c>
      <c r="X23" s="10">
        <v>-166.4</v>
      </c>
      <c r="Y23" s="10">
        <v>422</v>
      </c>
      <c r="Z23" s="10">
        <v>-127.5</v>
      </c>
      <c r="AA23" s="10">
        <v>-665.3</v>
      </c>
      <c r="AB23" s="10">
        <v>1.5</v>
      </c>
      <c r="AC23" s="10">
        <v>-257.39999999999998</v>
      </c>
      <c r="AD23" s="10">
        <v>739.4</v>
      </c>
      <c r="AE23" s="10">
        <v>-181.8</v>
      </c>
      <c r="AF23" s="10">
        <v>-676.5</v>
      </c>
      <c r="AG23" s="10">
        <v>-476.2</v>
      </c>
      <c r="AH23" s="10">
        <v>-566.5</v>
      </c>
      <c r="AI23" s="10">
        <v>725.1</v>
      </c>
      <c r="AJ23" s="10">
        <v>-990.2</v>
      </c>
      <c r="AK23" s="10">
        <v>-226.6</v>
      </c>
      <c r="AL23" s="10">
        <v>45.1</v>
      </c>
      <c r="AM23" s="10">
        <v>21.3</v>
      </c>
      <c r="AN23" s="10">
        <v>452.6</v>
      </c>
      <c r="AO23" s="10">
        <v>292.39999999999998</v>
      </c>
      <c r="AP23" s="10">
        <v>-67.8</v>
      </c>
      <c r="AQ23" s="10">
        <v>91.2</v>
      </c>
      <c r="AR23" s="10">
        <v>-109.4</v>
      </c>
      <c r="AS23" s="10">
        <v>563.6</v>
      </c>
      <c r="AT23" s="10">
        <v>477.6</v>
      </c>
      <c r="AU23" s="10">
        <v>-418.8</v>
      </c>
      <c r="AV23" s="10">
        <v>-38.200000000000003</v>
      </c>
      <c r="AW23" s="10">
        <v>21.1</v>
      </c>
      <c r="AX23" s="10">
        <v>659.6</v>
      </c>
      <c r="AY23" s="10">
        <v>223.7</v>
      </c>
      <c r="AZ23" s="10">
        <v>-382</v>
      </c>
      <c r="BA23" s="10">
        <v>-246.5</v>
      </c>
      <c r="BB23" s="10">
        <v>207.5</v>
      </c>
      <c r="BC23" s="10">
        <v>956</v>
      </c>
      <c r="BD23" s="10">
        <v>535.20000000000005</v>
      </c>
      <c r="BE23" s="10">
        <v>-410.9</v>
      </c>
      <c r="BF23" s="10">
        <v>-218.3</v>
      </c>
      <c r="BG23" s="10">
        <v>243.2</v>
      </c>
      <c r="BH23" s="10">
        <v>702.7</v>
      </c>
      <c r="BI23" s="10">
        <v>316.7</v>
      </c>
      <c r="BJ23" s="10">
        <v>-515.70000000000005</v>
      </c>
    </row>
    <row r="24" spans="1:62" ht="13.4" customHeight="1" x14ac:dyDescent="0.3">
      <c r="A24" s="4" t="s">
        <v>69</v>
      </c>
      <c r="B24" s="11">
        <v>52.699999999999797</v>
      </c>
      <c r="C24" s="11">
        <v>-114.3</v>
      </c>
      <c r="D24" s="11">
        <v>-326.599999999999</v>
      </c>
      <c r="E24" s="11">
        <v>-84.5</v>
      </c>
      <c r="F24" s="11">
        <v>-84.5</v>
      </c>
      <c r="G24" s="11">
        <v>-581.29999999999995</v>
      </c>
      <c r="H24" s="11">
        <v>-510.7</v>
      </c>
      <c r="I24" s="11">
        <v>-643.9</v>
      </c>
      <c r="J24" s="11">
        <v>7.1999999999998199</v>
      </c>
      <c r="K24" s="11">
        <v>7.1999999999998199</v>
      </c>
      <c r="L24" s="11">
        <v>-219.9</v>
      </c>
      <c r="M24" s="11">
        <v>-613.29999999999995</v>
      </c>
      <c r="N24" s="11">
        <v>-652.70000000000005</v>
      </c>
      <c r="O24" s="11">
        <v>-574.70000000000005</v>
      </c>
      <c r="P24" s="11">
        <v>-574.70000000000005</v>
      </c>
      <c r="Q24" s="11">
        <v>-805.8</v>
      </c>
      <c r="R24" s="11">
        <v>-661.5</v>
      </c>
      <c r="S24" s="11">
        <v>-722.8</v>
      </c>
      <c r="T24" s="11">
        <v>-310.8</v>
      </c>
      <c r="U24" s="11">
        <v>-310.8</v>
      </c>
      <c r="V24" s="11">
        <v>-758.6</v>
      </c>
      <c r="W24" s="11">
        <v>-721.2</v>
      </c>
      <c r="X24" s="11">
        <v>-880.5</v>
      </c>
      <c r="Y24" s="11">
        <v>-439.9</v>
      </c>
      <c r="Z24" s="11">
        <v>-439.9</v>
      </c>
      <c r="AA24" s="11">
        <v>-1103.7</v>
      </c>
      <c r="AB24" s="11">
        <v>-1090.3</v>
      </c>
      <c r="AC24" s="11">
        <v>-1347.2</v>
      </c>
      <c r="AD24" s="11">
        <v>-612.400000000001</v>
      </c>
      <c r="AE24" s="11">
        <v>-612.400000000001</v>
      </c>
      <c r="AF24" s="11">
        <v>-1331.6</v>
      </c>
      <c r="AG24" s="11">
        <v>-1800.7</v>
      </c>
      <c r="AH24" s="11">
        <v>-2365.1</v>
      </c>
      <c r="AI24" s="11">
        <v>-1695.7</v>
      </c>
      <c r="AJ24" s="11">
        <v>-1695.7</v>
      </c>
      <c r="AK24" s="11">
        <v>-1902.2</v>
      </c>
      <c r="AL24" s="11">
        <v>-1840.5</v>
      </c>
      <c r="AM24" s="11">
        <v>-1803.6</v>
      </c>
      <c r="AN24" s="11">
        <v>-1392.2</v>
      </c>
      <c r="AO24" s="11">
        <v>-1392.2</v>
      </c>
      <c r="AP24" s="11">
        <v>-1453.2</v>
      </c>
      <c r="AQ24" s="11">
        <v>-1197.9000000000001</v>
      </c>
      <c r="AR24" s="11">
        <v>1274.9000000000001</v>
      </c>
      <c r="AS24" s="11">
        <v>-721.9</v>
      </c>
      <c r="AT24" s="11">
        <v>-721.9</v>
      </c>
      <c r="AU24" s="11">
        <v>-1137.7</v>
      </c>
      <c r="AV24" s="11">
        <v>-1190.4000000000001</v>
      </c>
      <c r="AW24" s="11">
        <v>-1112.3</v>
      </c>
      <c r="AX24" s="11">
        <v>-565.5</v>
      </c>
      <c r="AY24" s="11">
        <v>-565.5</v>
      </c>
      <c r="AZ24" s="11">
        <v>-865.9</v>
      </c>
      <c r="BA24" s="11">
        <v>-1153.8</v>
      </c>
      <c r="BB24" s="11">
        <v>-874.6</v>
      </c>
      <c r="BC24" s="11">
        <v>59.899999999999601</v>
      </c>
      <c r="BD24" s="11">
        <v>59.899999999999601</v>
      </c>
      <c r="BE24" s="11">
        <v>-323.8</v>
      </c>
      <c r="BF24" s="11">
        <v>-600</v>
      </c>
      <c r="BG24" s="11">
        <v>-196.8</v>
      </c>
      <c r="BH24" s="11">
        <v>320.89999999999998</v>
      </c>
      <c r="BI24" s="11">
        <v>320.89999999999998</v>
      </c>
      <c r="BJ24" s="11">
        <v>-391.5</v>
      </c>
    </row>
    <row r="25" spans="1:62" ht="13.4" customHeight="1" x14ac:dyDescent="0.3">
      <c r="A25" s="9" t="s">
        <v>70</v>
      </c>
      <c r="B25" s="10">
        <v>0</v>
      </c>
      <c r="C25" s="10">
        <v>0</v>
      </c>
      <c r="D25" s="10">
        <v>0</v>
      </c>
      <c r="E25" s="10">
        <v>0</v>
      </c>
      <c r="F25" s="10">
        <v>0</v>
      </c>
      <c r="G25" s="10">
        <v>0</v>
      </c>
      <c r="H25" s="10">
        <v>0</v>
      </c>
      <c r="I25" s="10">
        <v>0</v>
      </c>
      <c r="J25" s="10">
        <v>0</v>
      </c>
      <c r="K25" s="10">
        <v>0</v>
      </c>
      <c r="L25" s="10">
        <v>0</v>
      </c>
      <c r="M25" s="10">
        <v>584.4</v>
      </c>
      <c r="N25" s="10">
        <v>771.7</v>
      </c>
      <c r="O25" s="10">
        <v>855.16</v>
      </c>
      <c r="P25" s="10">
        <v>829.16</v>
      </c>
      <c r="Q25" s="10">
        <v>790.96</v>
      </c>
      <c r="R25" s="10">
        <v>884.03450371999998</v>
      </c>
      <c r="S25" s="10">
        <v>840.13450372</v>
      </c>
      <c r="T25" s="10">
        <v>712.47450372000003</v>
      </c>
      <c r="U25" s="10">
        <v>712.47450372000003</v>
      </c>
      <c r="V25" s="10">
        <v>698.57450371999903</v>
      </c>
      <c r="W25" s="10">
        <v>624.53</v>
      </c>
      <c r="X25" s="10">
        <v>585.92999999999904</v>
      </c>
      <c r="Y25" s="10">
        <v>473.73</v>
      </c>
      <c r="Z25" s="10">
        <v>473.7</v>
      </c>
      <c r="AA25" s="10">
        <v>415.13</v>
      </c>
      <c r="AB25" s="10">
        <v>310.8</v>
      </c>
      <c r="AC25" s="10">
        <v>224.2</v>
      </c>
      <c r="AD25" s="10">
        <v>181.9</v>
      </c>
      <c r="AE25" s="10">
        <v>181.9</v>
      </c>
      <c r="AF25" s="10">
        <v>215.9</v>
      </c>
      <c r="AG25" s="10">
        <v>28.5</v>
      </c>
      <c r="AH25" s="10">
        <v>2.1000000000000099</v>
      </c>
      <c r="AI25" s="10">
        <v>81.900000000000006</v>
      </c>
      <c r="AJ25" s="10">
        <v>82.1</v>
      </c>
      <c r="AK25" s="10">
        <v>34.977449120000003</v>
      </c>
      <c r="AL25" s="10">
        <v>316.07744911999998</v>
      </c>
      <c r="AM25" s="10">
        <v>403.45863574999998</v>
      </c>
      <c r="AN25" s="10">
        <v>364.90250871000001</v>
      </c>
      <c r="AO25" s="10">
        <v>362.50250870999997</v>
      </c>
      <c r="AP25" s="10">
        <v>360.08255988000002</v>
      </c>
      <c r="AQ25" s="10">
        <v>323.9792688</v>
      </c>
      <c r="AR25" s="10">
        <v>337.7</v>
      </c>
      <c r="AS25" s="10">
        <v>458.9</v>
      </c>
      <c r="AT25" s="10">
        <v>458.9</v>
      </c>
      <c r="AU25" s="10">
        <v>456.05262264999999</v>
      </c>
      <c r="AV25" s="10">
        <v>480.39445760000001</v>
      </c>
      <c r="AW25" s="10">
        <v>536.80214138999997</v>
      </c>
      <c r="AX25" s="10">
        <v>561.89143731924196</v>
      </c>
      <c r="AY25" s="10">
        <v>561.89143731924196</v>
      </c>
      <c r="AZ25" s="10">
        <v>598.79999999999995</v>
      </c>
      <c r="BA25" s="10">
        <v>640.20000000000005</v>
      </c>
      <c r="BB25" s="10">
        <v>847.42273419924197</v>
      </c>
      <c r="BC25" s="10">
        <v>921.55713334999996</v>
      </c>
      <c r="BD25" s="10">
        <v>921.55713334999996</v>
      </c>
      <c r="BE25" s="10">
        <v>983.10872429000005</v>
      </c>
      <c r="BF25" s="10">
        <v>1038.2022759500001</v>
      </c>
      <c r="BG25" s="10">
        <v>917.9</v>
      </c>
      <c r="BH25" s="10">
        <v>888.8</v>
      </c>
      <c r="BI25" s="10">
        <v>888.8</v>
      </c>
      <c r="BJ25" s="10">
        <f>BJ8+BH8+BG8+BF8</f>
        <v>923.8</v>
      </c>
    </row>
    <row r="26" spans="1:62" ht="13.4" customHeight="1" x14ac:dyDescent="0.25"/>
    <row r="27" spans="1:62" ht="13.4" customHeight="1" x14ac:dyDescent="0.3">
      <c r="A27" s="18" t="s">
        <v>71</v>
      </c>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62" ht="13.4" customHeight="1" x14ac:dyDescent="0.3">
      <c r="A28" s="18" t="s">
        <v>72</v>
      </c>
      <c r="B28" s="20"/>
      <c r="C28" s="20"/>
      <c r="D28" s="20"/>
      <c r="E28" s="20"/>
      <c r="F28" s="20"/>
      <c r="G28" s="20"/>
      <c r="H28" s="20"/>
      <c r="I28" s="20"/>
      <c r="J28" s="20"/>
      <c r="K28" s="20"/>
      <c r="L28" s="20"/>
      <c r="M28" s="20"/>
      <c r="N28" s="20"/>
      <c r="O28" s="20"/>
      <c r="P28" s="20"/>
      <c r="Q28" s="20"/>
      <c r="R28" s="20"/>
      <c r="S28" s="20"/>
      <c r="T28" s="20"/>
      <c r="U28" s="20"/>
      <c r="V28" s="20"/>
      <c r="W28" s="20"/>
      <c r="X28" s="20"/>
      <c r="Y28" s="20"/>
      <c r="Z28" s="20"/>
      <c r="BI28" s="2"/>
    </row>
    <row r="29" spans="1:62" ht="13.4" customHeight="1" x14ac:dyDescent="0.3">
      <c r="A29" s="150" t="s">
        <v>73</v>
      </c>
      <c r="B29" s="150"/>
      <c r="C29" s="150"/>
      <c r="D29" s="150"/>
      <c r="E29" s="150"/>
      <c r="F29" s="150"/>
      <c r="G29" s="150"/>
      <c r="H29" s="150"/>
      <c r="I29" s="150"/>
      <c r="J29" s="150"/>
      <c r="K29" s="150"/>
      <c r="L29" s="150"/>
    </row>
    <row r="30" spans="1:62" ht="13.4" customHeight="1" x14ac:dyDescent="0.3">
      <c r="A30" s="18" t="s">
        <v>74</v>
      </c>
    </row>
    <row r="31" spans="1:62" ht="15" customHeight="1" x14ac:dyDescent="0.3">
      <c r="A31" s="150" t="s">
        <v>75</v>
      </c>
      <c r="B31" s="18"/>
      <c r="C31" s="18"/>
      <c r="D31" s="18"/>
      <c r="E31" s="18"/>
      <c r="F31" s="18"/>
      <c r="G31" s="18"/>
      <c r="H31" s="18"/>
      <c r="I31" s="18"/>
      <c r="J31" s="18"/>
      <c r="K31" s="18"/>
      <c r="L31" s="18"/>
    </row>
    <row r="32" spans="1:62" ht="15" customHeight="1" x14ac:dyDescent="0.3">
      <c r="A32" s="150"/>
      <c r="B32" s="18"/>
      <c r="C32" s="18"/>
      <c r="D32" s="18"/>
      <c r="E32" s="18"/>
      <c r="F32" s="18"/>
      <c r="G32" s="18"/>
      <c r="H32" s="18"/>
      <c r="I32" s="18"/>
      <c r="J32" s="18"/>
      <c r="K32" s="18"/>
      <c r="L32" s="18"/>
    </row>
    <row r="33" spans="1:12" ht="15" customHeight="1" x14ac:dyDescent="0.3">
      <c r="A33" s="150"/>
      <c r="B33" s="18"/>
      <c r="C33" s="18"/>
      <c r="D33" s="18"/>
      <c r="E33" s="18"/>
      <c r="F33" s="18"/>
      <c r="G33" s="18"/>
      <c r="H33" s="18"/>
      <c r="I33" s="18"/>
      <c r="J33" s="18"/>
      <c r="K33" s="18"/>
      <c r="L33" s="18"/>
    </row>
    <row r="34" spans="1:12" ht="15" customHeight="1" x14ac:dyDescent="0.3">
      <c r="A34" s="18"/>
      <c r="B34" s="18"/>
      <c r="C34" s="18"/>
      <c r="D34" s="18"/>
      <c r="E34" s="18"/>
      <c r="F34" s="18"/>
      <c r="G34" s="18"/>
      <c r="H34" s="18"/>
      <c r="I34" s="18"/>
      <c r="J34" s="18"/>
      <c r="K34" s="18"/>
      <c r="L34" s="18"/>
    </row>
    <row r="35" spans="1:12" ht="15" customHeight="1" x14ac:dyDescent="0.25"/>
    <row r="36" spans="1:12" ht="15" customHeight="1" x14ac:dyDescent="0.25"/>
    <row r="37" spans="1:12" ht="15" customHeight="1" x14ac:dyDescent="0.25"/>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47" spans="1:12" ht="15" customHeight="1" x14ac:dyDescent="0.25"/>
    <row r="48" spans="1:12" ht="15" customHeight="1" x14ac:dyDescent="0.25"/>
    <row r="49" ht="15" customHeight="1" x14ac:dyDescent="0.25"/>
    <row r="50" ht="15" customHeight="1" x14ac:dyDescent="0.25"/>
  </sheetData>
  <mergeCells count="2">
    <mergeCell ref="A31:A33"/>
    <mergeCell ref="A29:L29"/>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50"/>
  <sheetViews>
    <sheetView workbookViewId="0">
      <pane xSplit="1" ySplit="6" topLeftCell="I7" activePane="bottomRight" state="frozen"/>
      <selection pane="topRight"/>
      <selection pane="bottomLeft"/>
      <selection pane="bottomRight" activeCell="B7" sqref="B7"/>
    </sheetView>
  </sheetViews>
  <sheetFormatPr defaultColWidth="13.36328125" defaultRowHeight="12.5" x14ac:dyDescent="0.25"/>
  <cols>
    <col min="1" max="1" width="35.81640625" customWidth="1"/>
    <col min="2" max="5" width="8" customWidth="1"/>
    <col min="6" max="8" width="7.453125" customWidth="1"/>
    <col min="9" max="25" width="9" customWidth="1"/>
    <col min="26" max="26" width="8.81640625" customWidth="1"/>
  </cols>
  <sheetData>
    <row r="1" spans="1:26" ht="13.4" customHeight="1" x14ac:dyDescent="0.3">
      <c r="A1" s="146"/>
      <c r="B1" s="146"/>
      <c r="C1" s="146"/>
      <c r="D1" s="146"/>
      <c r="E1" s="146"/>
      <c r="F1" s="146"/>
      <c r="G1" s="146"/>
      <c r="H1" s="146"/>
      <c r="I1" s="146"/>
      <c r="J1" s="146"/>
      <c r="K1" s="146"/>
      <c r="L1" s="146"/>
      <c r="M1" s="146"/>
      <c r="N1" s="146"/>
      <c r="O1" s="146"/>
      <c r="P1" s="146"/>
      <c r="Q1" s="146"/>
      <c r="R1" s="146"/>
      <c r="S1" s="146"/>
      <c r="T1" s="146"/>
      <c r="U1" s="146"/>
      <c r="V1" s="146"/>
      <c r="W1" s="146"/>
      <c r="X1" s="146"/>
      <c r="Y1" s="146"/>
    </row>
    <row r="2" spans="1:26" ht="13.4" customHeight="1" x14ac:dyDescent="0.3">
      <c r="A2" s="146"/>
      <c r="B2" s="146"/>
      <c r="C2" s="146"/>
      <c r="D2" s="146"/>
      <c r="E2" s="146"/>
      <c r="F2" s="146"/>
      <c r="G2" s="146"/>
      <c r="H2" s="146"/>
      <c r="I2" s="146"/>
      <c r="J2" s="146"/>
      <c r="K2" s="146"/>
      <c r="L2" s="146"/>
      <c r="M2" s="146"/>
      <c r="N2" s="146"/>
      <c r="O2" s="146"/>
      <c r="P2" s="146"/>
      <c r="Q2" s="146"/>
      <c r="R2" s="146"/>
      <c r="S2" s="146"/>
      <c r="T2" s="146"/>
      <c r="U2" s="146"/>
      <c r="V2" s="146"/>
      <c r="W2" s="146"/>
      <c r="X2" s="146"/>
      <c r="Y2" s="146"/>
    </row>
    <row r="3" spans="1:26" ht="13.4" customHeight="1" x14ac:dyDescent="0.3">
      <c r="A3" s="146"/>
      <c r="B3" s="146"/>
      <c r="C3" s="146"/>
      <c r="D3" s="146"/>
      <c r="E3" s="146"/>
      <c r="F3" s="146"/>
      <c r="G3" s="146"/>
      <c r="H3" s="146"/>
      <c r="I3" s="146"/>
      <c r="J3" s="146"/>
      <c r="K3" s="146"/>
      <c r="L3" s="146"/>
      <c r="M3" s="146"/>
      <c r="N3" s="146"/>
      <c r="O3" s="146"/>
      <c r="P3" s="146"/>
      <c r="Q3" s="146"/>
      <c r="R3" s="146"/>
      <c r="S3" s="146"/>
      <c r="T3" s="146"/>
      <c r="U3" s="146"/>
      <c r="V3" s="146"/>
      <c r="W3" s="146"/>
      <c r="X3" s="146"/>
      <c r="Y3" s="146"/>
    </row>
    <row r="4" spans="1:26" ht="13.4" customHeight="1" x14ac:dyDescent="0.3">
      <c r="A4" s="146"/>
      <c r="B4" s="146"/>
      <c r="C4" s="146"/>
      <c r="D4" s="146"/>
      <c r="E4" s="146"/>
      <c r="F4" s="146"/>
      <c r="G4" s="146"/>
      <c r="H4" s="146"/>
      <c r="I4" s="146"/>
      <c r="J4" s="146"/>
      <c r="K4" s="146"/>
      <c r="L4" s="146"/>
      <c r="M4" s="146"/>
      <c r="N4" s="146"/>
      <c r="O4" s="146"/>
      <c r="P4" s="146"/>
      <c r="Q4" s="146"/>
      <c r="R4" s="146"/>
      <c r="S4" s="146"/>
      <c r="T4" s="146"/>
      <c r="U4" s="146"/>
      <c r="V4" s="146"/>
      <c r="W4" s="146"/>
      <c r="X4" s="146"/>
      <c r="Y4" s="146"/>
    </row>
    <row r="5" spans="1:26" ht="13.4" customHeight="1" x14ac:dyDescent="0.3">
      <c r="A5" s="146"/>
      <c r="B5" s="146"/>
      <c r="C5" s="146"/>
      <c r="D5" s="146"/>
      <c r="E5" s="146"/>
      <c r="F5" s="146"/>
      <c r="G5" s="146"/>
      <c r="H5" s="146"/>
      <c r="I5" s="146"/>
      <c r="J5" s="146"/>
      <c r="K5" s="146"/>
      <c r="L5" s="146"/>
      <c r="M5" s="146"/>
      <c r="N5" s="146"/>
      <c r="O5" s="146"/>
      <c r="P5" s="146"/>
      <c r="Q5" s="146"/>
      <c r="R5" s="146"/>
      <c r="S5" s="146"/>
      <c r="T5" s="146"/>
      <c r="U5" s="146"/>
      <c r="V5" s="146"/>
      <c r="W5" s="146"/>
      <c r="X5" s="146"/>
      <c r="Y5" s="146"/>
    </row>
    <row r="6" spans="1:26" ht="13.4" customHeight="1" x14ac:dyDescent="0.3">
      <c r="A6" s="6" t="s">
        <v>437</v>
      </c>
      <c r="B6" s="7" t="s">
        <v>438</v>
      </c>
      <c r="C6" s="7" t="s">
        <v>439</v>
      </c>
      <c r="D6" s="7" t="s">
        <v>440</v>
      </c>
      <c r="E6" s="7" t="s">
        <v>441</v>
      </c>
      <c r="F6" s="7" t="s">
        <v>32</v>
      </c>
      <c r="G6" s="7" t="s">
        <v>33</v>
      </c>
      <c r="H6" s="7" t="s">
        <v>34</v>
      </c>
      <c r="I6" s="7" t="s">
        <v>35</v>
      </c>
      <c r="J6" s="7" t="s">
        <v>36</v>
      </c>
      <c r="K6" s="7" t="s">
        <v>244</v>
      </c>
      <c r="L6" s="7" t="s">
        <v>38</v>
      </c>
      <c r="M6" s="7" t="s">
        <v>39</v>
      </c>
      <c r="N6" s="7" t="s">
        <v>40</v>
      </c>
      <c r="O6" s="7" t="s">
        <v>41</v>
      </c>
      <c r="P6" s="7" t="s">
        <v>42</v>
      </c>
      <c r="Q6" s="7" t="s">
        <v>43</v>
      </c>
      <c r="R6" s="7" t="s">
        <v>44</v>
      </c>
      <c r="S6" s="7" t="s">
        <v>45</v>
      </c>
      <c r="T6" s="7" t="s">
        <v>46</v>
      </c>
      <c r="U6" s="7" t="s">
        <v>47</v>
      </c>
      <c r="V6" s="7" t="s">
        <v>48</v>
      </c>
      <c r="W6" s="7" t="s">
        <v>49</v>
      </c>
      <c r="X6" s="7" t="s">
        <v>50</v>
      </c>
      <c r="Y6" s="7" t="s">
        <v>51</v>
      </c>
      <c r="Z6" s="7" t="s">
        <v>52</v>
      </c>
    </row>
    <row r="7" spans="1:26" ht="13.4" customHeight="1" x14ac:dyDescent="0.3">
      <c r="A7" s="9" t="s">
        <v>442</v>
      </c>
      <c r="B7" s="116">
        <v>0</v>
      </c>
      <c r="C7" s="116">
        <v>0</v>
      </c>
      <c r="D7" s="116">
        <v>0</v>
      </c>
      <c r="E7" s="116">
        <v>0</v>
      </c>
      <c r="F7" s="116">
        <v>45</v>
      </c>
      <c r="G7" s="116">
        <v>45</v>
      </c>
      <c r="H7" s="116">
        <v>45</v>
      </c>
      <c r="I7" s="116">
        <v>45</v>
      </c>
      <c r="J7" s="116">
        <v>60</v>
      </c>
      <c r="K7" s="116">
        <v>60</v>
      </c>
      <c r="L7" s="116">
        <v>60</v>
      </c>
      <c r="M7" s="116">
        <v>60</v>
      </c>
      <c r="N7" s="116">
        <v>65</v>
      </c>
      <c r="O7" s="116">
        <v>65</v>
      </c>
      <c r="P7" s="116">
        <v>65</v>
      </c>
      <c r="Q7" s="116">
        <v>65</v>
      </c>
      <c r="R7" s="116">
        <v>72</v>
      </c>
      <c r="S7" s="116">
        <v>72</v>
      </c>
      <c r="T7" s="116">
        <v>72</v>
      </c>
      <c r="U7" s="116">
        <v>70</v>
      </c>
      <c r="V7" s="116">
        <v>77</v>
      </c>
      <c r="W7" s="116">
        <v>77</v>
      </c>
      <c r="X7" s="116">
        <v>77</v>
      </c>
      <c r="Y7" s="116">
        <v>77</v>
      </c>
      <c r="Z7" s="139">
        <v>80</v>
      </c>
    </row>
    <row r="8" spans="1:26" ht="13.4" customHeight="1" x14ac:dyDescent="0.3">
      <c r="A8" s="4" t="s">
        <v>443</v>
      </c>
      <c r="B8" s="115">
        <v>0</v>
      </c>
      <c r="C8" s="115">
        <v>0</v>
      </c>
      <c r="D8" s="115">
        <v>0</v>
      </c>
      <c r="E8" s="115">
        <v>0</v>
      </c>
      <c r="F8" s="115">
        <v>50</v>
      </c>
      <c r="G8" s="115">
        <v>50</v>
      </c>
      <c r="H8" s="115">
        <v>50</v>
      </c>
      <c r="I8" s="115">
        <v>50</v>
      </c>
      <c r="J8" s="115">
        <v>70</v>
      </c>
      <c r="K8" s="115">
        <v>70</v>
      </c>
      <c r="L8" s="115">
        <v>70</v>
      </c>
      <c r="M8" s="115">
        <v>70</v>
      </c>
      <c r="N8" s="115">
        <v>70</v>
      </c>
      <c r="O8" s="115">
        <v>70</v>
      </c>
      <c r="P8" s="115">
        <v>70</v>
      </c>
      <c r="Q8" s="115">
        <v>70</v>
      </c>
      <c r="R8" s="115">
        <v>80</v>
      </c>
      <c r="S8" s="115">
        <v>80</v>
      </c>
      <c r="T8" s="115">
        <v>80</v>
      </c>
      <c r="U8" s="115">
        <v>73</v>
      </c>
      <c r="V8" s="115">
        <v>85</v>
      </c>
      <c r="W8" s="115">
        <v>85</v>
      </c>
      <c r="X8" s="115">
        <v>85</v>
      </c>
      <c r="Y8" s="115">
        <v>85</v>
      </c>
      <c r="Z8" s="140">
        <v>85</v>
      </c>
    </row>
    <row r="9" spans="1:26" ht="13.4" customHeight="1" x14ac:dyDescent="0.3">
      <c r="A9" s="83"/>
      <c r="B9" s="19"/>
      <c r="C9" s="19"/>
      <c r="D9" s="19"/>
      <c r="E9" s="19"/>
      <c r="F9" s="19"/>
      <c r="G9" s="19"/>
      <c r="H9" s="19"/>
      <c r="I9" s="19"/>
      <c r="J9" s="19"/>
      <c r="K9" s="19"/>
      <c r="L9" s="19"/>
      <c r="M9" s="19"/>
      <c r="N9" s="19"/>
      <c r="O9" s="19"/>
      <c r="P9" s="19"/>
      <c r="Q9" s="19"/>
      <c r="R9" s="19"/>
      <c r="S9" s="19"/>
      <c r="T9" s="19"/>
      <c r="U9" s="19"/>
      <c r="V9" s="19"/>
      <c r="W9" s="19"/>
      <c r="X9" s="19"/>
      <c r="Y9" s="19"/>
      <c r="Z9" s="19"/>
    </row>
    <row r="10" spans="1:26" ht="13.4" customHeight="1" x14ac:dyDescent="0.3">
      <c r="A10" s="4" t="s">
        <v>444</v>
      </c>
      <c r="B10" s="115">
        <v>0</v>
      </c>
      <c r="C10" s="115">
        <v>0</v>
      </c>
      <c r="D10" s="115">
        <v>0</v>
      </c>
      <c r="E10" s="115">
        <v>0</v>
      </c>
      <c r="F10" s="115">
        <v>90</v>
      </c>
      <c r="G10" s="115">
        <v>90</v>
      </c>
      <c r="H10" s="115">
        <v>90</v>
      </c>
      <c r="I10" s="115">
        <v>90</v>
      </c>
      <c r="J10" s="115">
        <v>100</v>
      </c>
      <c r="K10" s="115">
        <v>100</v>
      </c>
      <c r="L10" s="115">
        <v>100</v>
      </c>
      <c r="M10" s="115">
        <v>100</v>
      </c>
      <c r="N10" s="115">
        <v>120</v>
      </c>
      <c r="O10" s="115">
        <v>120</v>
      </c>
      <c r="P10" s="115">
        <v>120</v>
      </c>
      <c r="Q10" s="115">
        <v>120</v>
      </c>
      <c r="R10" s="115">
        <v>125</v>
      </c>
      <c r="S10" s="115">
        <v>125</v>
      </c>
      <c r="T10" s="115">
        <v>125</v>
      </c>
      <c r="U10" s="115">
        <v>125</v>
      </c>
      <c r="V10" s="115">
        <v>145</v>
      </c>
      <c r="W10" s="115">
        <v>145</v>
      </c>
      <c r="X10" s="115">
        <v>145</v>
      </c>
      <c r="Y10" s="115">
        <v>145</v>
      </c>
      <c r="Z10" s="140">
        <v>160</v>
      </c>
    </row>
    <row r="11" spans="1:26" ht="13.4" customHeight="1" x14ac:dyDescent="0.3">
      <c r="A11" s="9" t="s">
        <v>445</v>
      </c>
      <c r="B11" s="116">
        <v>0</v>
      </c>
      <c r="C11" s="116">
        <v>0</v>
      </c>
      <c r="D11" s="116">
        <v>0</v>
      </c>
      <c r="E11" s="116">
        <v>0</v>
      </c>
      <c r="F11" s="116">
        <v>95</v>
      </c>
      <c r="G11" s="116">
        <v>95</v>
      </c>
      <c r="H11" s="116">
        <v>95</v>
      </c>
      <c r="I11" s="116">
        <v>95</v>
      </c>
      <c r="J11" s="116">
        <v>110</v>
      </c>
      <c r="K11" s="116">
        <v>110</v>
      </c>
      <c r="L11" s="116">
        <v>110</v>
      </c>
      <c r="M11" s="116">
        <v>110</v>
      </c>
      <c r="N11" s="116">
        <v>130</v>
      </c>
      <c r="O11" s="116">
        <v>130</v>
      </c>
      <c r="P11" s="116">
        <v>130</v>
      </c>
      <c r="Q11" s="116">
        <v>130</v>
      </c>
      <c r="R11" s="116">
        <v>135</v>
      </c>
      <c r="S11" s="116">
        <v>135</v>
      </c>
      <c r="T11" s="116">
        <v>135</v>
      </c>
      <c r="U11" s="116">
        <v>135</v>
      </c>
      <c r="V11" s="116">
        <v>155</v>
      </c>
      <c r="W11" s="116">
        <v>155</v>
      </c>
      <c r="X11" s="116">
        <v>155</v>
      </c>
      <c r="Y11" s="116">
        <v>155</v>
      </c>
      <c r="Z11" s="139">
        <v>170</v>
      </c>
    </row>
    <row r="12" spans="1:26" ht="13.4" customHeight="1" x14ac:dyDescent="0.3">
      <c r="Y12" s="14"/>
    </row>
    <row r="13" spans="1:26" ht="13.4" customHeight="1" x14ac:dyDescent="0.3">
      <c r="A13" s="9" t="s">
        <v>446</v>
      </c>
      <c r="B13" s="116">
        <v>0</v>
      </c>
      <c r="C13" s="116">
        <v>0</v>
      </c>
      <c r="D13" s="116">
        <v>0</v>
      </c>
      <c r="E13" s="116">
        <v>0</v>
      </c>
      <c r="F13" s="10">
        <v>4</v>
      </c>
      <c r="G13" s="10">
        <v>4</v>
      </c>
      <c r="H13" s="10">
        <v>4</v>
      </c>
      <c r="I13" s="10">
        <v>4</v>
      </c>
      <c r="J13" s="10">
        <v>4.5</v>
      </c>
      <c r="K13" s="10">
        <v>4.5</v>
      </c>
      <c r="L13" s="10">
        <v>4.5</v>
      </c>
      <c r="M13" s="10">
        <v>4.5</v>
      </c>
      <c r="N13" s="10">
        <v>5.2</v>
      </c>
      <c r="O13" s="10">
        <v>5.2</v>
      </c>
      <c r="P13" s="10">
        <v>5.2</v>
      </c>
      <c r="Q13" s="10">
        <v>5.2</v>
      </c>
      <c r="R13" s="10">
        <v>6</v>
      </c>
      <c r="S13" s="10">
        <v>6</v>
      </c>
      <c r="T13" s="10">
        <v>6</v>
      </c>
      <c r="U13" s="10">
        <v>6</v>
      </c>
      <c r="V13" s="10">
        <v>7</v>
      </c>
      <c r="W13" s="10">
        <v>7</v>
      </c>
      <c r="X13" s="10">
        <v>7</v>
      </c>
      <c r="Y13" s="10">
        <v>7</v>
      </c>
      <c r="Z13" s="50">
        <v>8.1999999999999993</v>
      </c>
    </row>
    <row r="14" spans="1:26" ht="13.4" customHeight="1" x14ac:dyDescent="0.3">
      <c r="A14" s="4" t="s">
        <v>447</v>
      </c>
      <c r="B14" s="115">
        <v>0</v>
      </c>
      <c r="C14" s="115">
        <v>0</v>
      </c>
      <c r="D14" s="115">
        <v>0</v>
      </c>
      <c r="E14" s="115">
        <v>0</v>
      </c>
      <c r="F14" s="11">
        <v>4.5</v>
      </c>
      <c r="G14" s="11">
        <v>4.5</v>
      </c>
      <c r="H14" s="11">
        <v>4.5</v>
      </c>
      <c r="I14" s="11">
        <v>4.5</v>
      </c>
      <c r="J14" s="11">
        <v>5</v>
      </c>
      <c r="K14" s="11">
        <v>5</v>
      </c>
      <c r="L14" s="11">
        <v>5</v>
      </c>
      <c r="M14" s="11">
        <v>5</v>
      </c>
      <c r="N14" s="11">
        <v>5.7</v>
      </c>
      <c r="O14" s="11">
        <v>5.7</v>
      </c>
      <c r="P14" s="11">
        <v>5.7</v>
      </c>
      <c r="Q14" s="11">
        <v>5.7</v>
      </c>
      <c r="R14" s="11">
        <v>6.4</v>
      </c>
      <c r="S14" s="11">
        <v>6.4</v>
      </c>
      <c r="T14" s="11">
        <v>6.4</v>
      </c>
      <c r="U14" s="11">
        <v>6.4</v>
      </c>
      <c r="V14" s="11">
        <v>7.5</v>
      </c>
      <c r="W14" s="11">
        <v>7.5</v>
      </c>
      <c r="X14" s="11">
        <v>7.5</v>
      </c>
      <c r="Y14" s="11">
        <v>7.5</v>
      </c>
      <c r="Z14" s="49">
        <v>8.5</v>
      </c>
    </row>
    <row r="15" spans="1:26" ht="13.4" customHeight="1" x14ac:dyDescent="0.3">
      <c r="A15" s="83"/>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ht="13.4" customHeight="1" x14ac:dyDescent="0.3">
      <c r="A16" s="4" t="s">
        <v>448</v>
      </c>
      <c r="B16" s="115">
        <v>0</v>
      </c>
      <c r="C16" s="115">
        <v>0</v>
      </c>
      <c r="D16" s="115">
        <v>0</v>
      </c>
      <c r="E16" s="115">
        <v>0</v>
      </c>
      <c r="F16" s="16">
        <v>0.03</v>
      </c>
      <c r="G16" s="16">
        <v>0.03</v>
      </c>
      <c r="H16" s="16">
        <v>0.03</v>
      </c>
      <c r="I16" s="16">
        <v>0.03</v>
      </c>
      <c r="J16" s="16">
        <v>3.5000000000000003E-2</v>
      </c>
      <c r="K16" s="16">
        <v>3.5000000000000003E-2</v>
      </c>
      <c r="L16" s="16">
        <v>3.5000000000000003E-2</v>
      </c>
      <c r="M16" s="16">
        <v>3.5000000000000003E-2</v>
      </c>
      <c r="N16" s="16">
        <v>6.4000000000000001E-2</v>
      </c>
      <c r="O16" s="16">
        <v>6.4000000000000001E-2</v>
      </c>
      <c r="P16" s="16">
        <v>6.4000000000000001E-2</v>
      </c>
      <c r="Q16" s="16">
        <v>6.4000000000000001E-2</v>
      </c>
      <c r="R16" s="16">
        <v>6.5000000000000002E-2</v>
      </c>
      <c r="S16" s="16">
        <v>6.5000000000000002E-2</v>
      </c>
      <c r="T16" s="16">
        <v>6.5000000000000002E-2</v>
      </c>
      <c r="U16" s="16">
        <v>0.09</v>
      </c>
      <c r="V16" s="16">
        <v>7.4999999999999997E-2</v>
      </c>
      <c r="W16" s="16">
        <v>7.4999999999999997E-2</v>
      </c>
      <c r="X16" s="16">
        <v>7.4999999999999997E-2</v>
      </c>
      <c r="Y16" s="16">
        <v>7.4999999999999997E-2</v>
      </c>
      <c r="Z16" s="141" t="s">
        <v>449</v>
      </c>
    </row>
    <row r="17" spans="1:26" ht="13.4" customHeight="1" x14ac:dyDescent="0.3">
      <c r="A17" s="9" t="s">
        <v>450</v>
      </c>
      <c r="B17" s="116">
        <v>0</v>
      </c>
      <c r="C17" s="116">
        <v>0</v>
      </c>
      <c r="D17" s="116">
        <v>0</v>
      </c>
      <c r="E17" s="116">
        <v>0</v>
      </c>
      <c r="F17" s="12">
        <v>0.04</v>
      </c>
      <c r="G17" s="12">
        <v>0.04</v>
      </c>
      <c r="H17" s="12">
        <v>0.04</v>
      </c>
      <c r="I17" s="12">
        <v>0.04</v>
      </c>
      <c r="J17" s="12">
        <v>4.4999999999999998E-2</v>
      </c>
      <c r="K17" s="12">
        <v>4.4999999999999998E-2</v>
      </c>
      <c r="L17" s="12">
        <v>4.4999999999999998E-2</v>
      </c>
      <c r="M17" s="12">
        <v>4.4999999999999998E-2</v>
      </c>
      <c r="N17" s="12">
        <v>7.3999999999999996E-2</v>
      </c>
      <c r="O17" s="12">
        <v>7.3999999999999996E-2</v>
      </c>
      <c r="P17" s="12">
        <v>7.3999999999999996E-2</v>
      </c>
      <c r="Q17" s="12">
        <v>7.3999999999999996E-2</v>
      </c>
      <c r="R17" s="12">
        <v>7.4999999999999997E-2</v>
      </c>
      <c r="S17" s="12">
        <v>7.4999999999999997E-2</v>
      </c>
      <c r="T17" s="12">
        <v>7.4999999999999997E-2</v>
      </c>
      <c r="U17" s="12">
        <v>0.1</v>
      </c>
      <c r="V17" s="12">
        <v>8.3000000000000004E-2</v>
      </c>
      <c r="W17" s="12">
        <v>8.3000000000000004E-2</v>
      </c>
      <c r="X17" s="12">
        <v>8.3000000000000004E-2</v>
      </c>
      <c r="Y17" s="12">
        <v>8.3000000000000004E-2</v>
      </c>
      <c r="Z17" s="142" t="s">
        <v>451</v>
      </c>
    </row>
    <row r="18" spans="1:26" ht="13.4" customHeight="1" x14ac:dyDescent="0.3">
      <c r="Y18" s="14"/>
    </row>
    <row r="19" spans="1:26" ht="13.4" customHeight="1" x14ac:dyDescent="0.3">
      <c r="A19" s="9" t="s">
        <v>452</v>
      </c>
      <c r="B19" s="116">
        <v>0</v>
      </c>
      <c r="C19" s="116">
        <v>0</v>
      </c>
      <c r="D19" s="116">
        <v>0</v>
      </c>
      <c r="E19" s="116">
        <v>0</v>
      </c>
      <c r="F19" s="12">
        <v>8.5000000000000006E-2</v>
      </c>
      <c r="G19" s="12">
        <v>8.5000000000000006E-2</v>
      </c>
      <c r="H19" s="12">
        <v>8.5000000000000006E-2</v>
      </c>
      <c r="I19" s="12">
        <v>8.5000000000000006E-2</v>
      </c>
      <c r="J19" s="12">
        <v>0.08</v>
      </c>
      <c r="K19" s="12">
        <v>0.08</v>
      </c>
      <c r="L19" s="12">
        <v>0.08</v>
      </c>
      <c r="M19" s="12">
        <v>0.08</v>
      </c>
      <c r="N19" s="19" t="s">
        <v>436</v>
      </c>
      <c r="O19" s="19" t="s">
        <v>436</v>
      </c>
      <c r="P19" s="19" t="s">
        <v>436</v>
      </c>
      <c r="Q19" s="19" t="s">
        <v>436</v>
      </c>
      <c r="R19" s="19" t="s">
        <v>436</v>
      </c>
      <c r="S19" s="19" t="s">
        <v>436</v>
      </c>
      <c r="T19" s="19" t="s">
        <v>436</v>
      </c>
      <c r="U19" s="19" t="s">
        <v>436</v>
      </c>
      <c r="V19" s="19" t="s">
        <v>436</v>
      </c>
      <c r="W19" s="19" t="s">
        <v>436</v>
      </c>
      <c r="X19" s="19" t="s">
        <v>436</v>
      </c>
      <c r="Y19" s="19" t="s">
        <v>436</v>
      </c>
      <c r="Z19" s="19" t="s">
        <v>436</v>
      </c>
    </row>
    <row r="20" spans="1:26" ht="13.4" customHeight="1" x14ac:dyDescent="0.3">
      <c r="A20" s="4" t="s">
        <v>453</v>
      </c>
      <c r="B20" s="115">
        <v>0</v>
      </c>
      <c r="C20" s="115">
        <v>0</v>
      </c>
      <c r="D20" s="115">
        <v>0</v>
      </c>
      <c r="E20" s="115">
        <v>0</v>
      </c>
      <c r="F20" s="16">
        <v>9.5000000000000001E-2</v>
      </c>
      <c r="G20" s="16">
        <v>9.5000000000000001E-2</v>
      </c>
      <c r="H20" s="16">
        <v>9.5000000000000001E-2</v>
      </c>
      <c r="I20" s="16">
        <v>9.5000000000000001E-2</v>
      </c>
      <c r="J20" s="16">
        <v>0.09</v>
      </c>
      <c r="K20" s="16">
        <v>0.09</v>
      </c>
      <c r="L20" s="16">
        <v>0.09</v>
      </c>
      <c r="M20" s="16">
        <v>0.09</v>
      </c>
      <c r="N20" s="14" t="s">
        <v>436</v>
      </c>
      <c r="O20" s="14" t="s">
        <v>436</v>
      </c>
      <c r="P20" s="14" t="s">
        <v>436</v>
      </c>
      <c r="Q20" s="14" t="s">
        <v>436</v>
      </c>
      <c r="R20" s="14" t="s">
        <v>436</v>
      </c>
      <c r="S20" s="14" t="s">
        <v>436</v>
      </c>
      <c r="T20" s="14" t="s">
        <v>436</v>
      </c>
      <c r="U20" s="14" t="s">
        <v>436</v>
      </c>
      <c r="V20" s="14" t="s">
        <v>436</v>
      </c>
      <c r="W20" s="14" t="s">
        <v>436</v>
      </c>
      <c r="X20" s="14" t="s">
        <v>436</v>
      </c>
      <c r="Y20" s="14" t="s">
        <v>436</v>
      </c>
      <c r="Z20" s="14" t="s">
        <v>436</v>
      </c>
    </row>
    <row r="21" spans="1:26" ht="13.4" customHeight="1" x14ac:dyDescent="0.3">
      <c r="A21" s="83"/>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3.4" customHeight="1" x14ac:dyDescent="0.3">
      <c r="A22" s="133" t="s">
        <v>454</v>
      </c>
      <c r="B22" s="115">
        <v>0</v>
      </c>
      <c r="C22" s="115">
        <v>0</v>
      </c>
      <c r="D22" s="115">
        <v>0</v>
      </c>
      <c r="E22" s="115">
        <v>0</v>
      </c>
      <c r="F22" s="143">
        <v>-150</v>
      </c>
      <c r="G22" s="143">
        <v>-150</v>
      </c>
      <c r="H22" s="143">
        <v>-150</v>
      </c>
      <c r="I22" s="143">
        <v>100</v>
      </c>
      <c r="J22" s="143">
        <v>50</v>
      </c>
      <c r="K22" s="143">
        <v>50</v>
      </c>
      <c r="L22" s="143">
        <v>50</v>
      </c>
      <c r="M22" s="143">
        <v>150</v>
      </c>
      <c r="N22" s="143">
        <v>150</v>
      </c>
      <c r="O22" s="143">
        <v>150</v>
      </c>
      <c r="P22" s="143">
        <v>150</v>
      </c>
      <c r="Q22" s="143">
        <v>150</v>
      </c>
      <c r="R22" s="143">
        <v>220</v>
      </c>
      <c r="S22" s="143">
        <v>220</v>
      </c>
      <c r="T22" s="143">
        <v>220</v>
      </c>
      <c r="U22" s="143">
        <v>300</v>
      </c>
      <c r="V22" s="143">
        <v>200</v>
      </c>
      <c r="W22" s="143">
        <v>200</v>
      </c>
      <c r="X22" s="143">
        <v>200</v>
      </c>
      <c r="Y22" s="143">
        <v>200</v>
      </c>
      <c r="Z22" s="144">
        <v>200</v>
      </c>
    </row>
    <row r="23" spans="1:26" ht="13.4" customHeight="1" x14ac:dyDescent="0.3">
      <c r="A23" s="131" t="s">
        <v>455</v>
      </c>
      <c r="B23" s="116">
        <v>0</v>
      </c>
      <c r="C23" s="116">
        <v>0</v>
      </c>
      <c r="D23" s="116">
        <v>0</v>
      </c>
      <c r="E23" s="116">
        <v>0</v>
      </c>
      <c r="F23" s="145">
        <v>0</v>
      </c>
      <c r="G23" s="145">
        <v>0</v>
      </c>
      <c r="H23" s="145">
        <v>0</v>
      </c>
      <c r="I23" s="19" t="s">
        <v>456</v>
      </c>
      <c r="J23" s="19" t="s">
        <v>456</v>
      </c>
      <c r="K23" s="19" t="s">
        <v>456</v>
      </c>
      <c r="L23" s="19" t="s">
        <v>456</v>
      </c>
      <c r="M23" s="19" t="s">
        <v>456</v>
      </c>
      <c r="N23" s="19" t="s">
        <v>456</v>
      </c>
      <c r="O23" s="19" t="s">
        <v>456</v>
      </c>
      <c r="P23" s="19" t="s">
        <v>456</v>
      </c>
      <c r="Q23" s="19" t="s">
        <v>456</v>
      </c>
      <c r="R23" s="19" t="s">
        <v>456</v>
      </c>
      <c r="S23" s="19" t="s">
        <v>456</v>
      </c>
      <c r="T23" s="19" t="s">
        <v>456</v>
      </c>
      <c r="U23" s="19" t="s">
        <v>456</v>
      </c>
      <c r="V23" s="19" t="s">
        <v>456</v>
      </c>
      <c r="W23" s="19" t="s">
        <v>456</v>
      </c>
      <c r="X23" s="19" t="s">
        <v>456</v>
      </c>
      <c r="Y23" s="19" t="s">
        <v>456</v>
      </c>
      <c r="Z23" s="19" t="s">
        <v>456</v>
      </c>
    </row>
    <row r="24" spans="1:26" ht="13.4" customHeight="1" x14ac:dyDescent="0.3">
      <c r="A24" s="4" t="s">
        <v>457</v>
      </c>
    </row>
    <row r="25" spans="1:26" ht="15" customHeight="1" x14ac:dyDescent="0.25"/>
    <row r="26" spans="1:26" ht="15" customHeight="1" x14ac:dyDescent="0.25"/>
    <row r="27" spans="1:26" ht="15" customHeight="1" x14ac:dyDescent="0.25"/>
    <row r="28" spans="1:26" ht="15" customHeight="1" x14ac:dyDescent="0.25"/>
    <row r="29" spans="1:26" ht="15" customHeight="1" x14ac:dyDescent="0.25"/>
    <row r="30" spans="1:26" ht="15" customHeight="1" x14ac:dyDescent="0.25"/>
    <row r="31" spans="1:26" ht="15" customHeight="1" x14ac:dyDescent="0.25"/>
    <row r="32" spans="1:2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50"/>
  <sheetViews>
    <sheetView showRuler="0" workbookViewId="0">
      <selection activeCell="M12" sqref="M12"/>
    </sheetView>
  </sheetViews>
  <sheetFormatPr defaultColWidth="13.36328125" defaultRowHeight="12.5" x14ac:dyDescent="0.25"/>
  <cols>
    <col min="1" max="15" width="9.36328125" customWidth="1"/>
  </cols>
  <sheetData>
    <row r="1" spans="1:15" ht="13.4" customHeight="1" x14ac:dyDescent="0.25">
      <c r="A1" s="148"/>
      <c r="B1" s="148"/>
      <c r="C1" s="148"/>
      <c r="D1" s="148"/>
      <c r="E1" s="148"/>
      <c r="F1" s="148"/>
      <c r="G1" s="148"/>
      <c r="H1" s="148"/>
      <c r="I1" s="148"/>
      <c r="J1" s="148"/>
      <c r="K1" s="148"/>
      <c r="L1" s="148"/>
      <c r="M1" s="148"/>
      <c r="N1" s="148"/>
      <c r="O1" s="148"/>
    </row>
    <row r="2" spans="1:15" ht="13.4" customHeight="1" x14ac:dyDescent="0.25">
      <c r="A2" s="148"/>
      <c r="B2" s="148"/>
      <c r="C2" s="148"/>
      <c r="D2" s="148"/>
      <c r="E2" s="148"/>
      <c r="F2" s="148"/>
      <c r="G2" s="148"/>
      <c r="H2" s="148"/>
      <c r="I2" s="148"/>
      <c r="J2" s="148"/>
      <c r="K2" s="148"/>
      <c r="L2" s="148"/>
      <c r="M2" s="148"/>
      <c r="N2" s="148"/>
      <c r="O2" s="148"/>
    </row>
    <row r="3" spans="1:15" ht="13.4" customHeight="1" x14ac:dyDescent="0.25">
      <c r="A3" s="148"/>
      <c r="B3" s="148"/>
      <c r="C3" s="148"/>
      <c r="D3" s="148"/>
      <c r="E3" s="148"/>
      <c r="F3" s="148"/>
      <c r="G3" s="148"/>
      <c r="H3" s="148"/>
      <c r="I3" s="148"/>
      <c r="J3" s="148"/>
      <c r="K3" s="148"/>
      <c r="L3" s="148"/>
      <c r="M3" s="148"/>
      <c r="N3" s="148"/>
      <c r="O3" s="148"/>
    </row>
    <row r="4" spans="1:15" ht="13.4" customHeight="1" x14ac:dyDescent="0.25">
      <c r="A4" s="148"/>
      <c r="B4" s="149"/>
      <c r="C4" s="149"/>
      <c r="D4" s="149"/>
      <c r="E4" s="149"/>
      <c r="F4" s="149"/>
      <c r="G4" s="149"/>
      <c r="H4" s="149"/>
      <c r="I4" s="149"/>
      <c r="J4" s="149"/>
      <c r="K4" s="149"/>
      <c r="L4" s="149"/>
      <c r="M4" s="149"/>
      <c r="N4" s="149"/>
      <c r="O4" s="148"/>
    </row>
    <row r="5" spans="1:15" ht="13.4" customHeight="1" x14ac:dyDescent="0.25">
      <c r="A5" s="148"/>
      <c r="B5" s="148"/>
      <c r="C5" s="148"/>
      <c r="D5" s="148"/>
      <c r="E5" s="148"/>
      <c r="F5" s="148"/>
      <c r="G5" s="148"/>
      <c r="H5" s="148"/>
      <c r="I5" s="148"/>
      <c r="J5" s="148"/>
      <c r="K5" s="148"/>
      <c r="L5" s="148"/>
      <c r="M5" s="148"/>
      <c r="N5" s="148"/>
      <c r="O5" s="148"/>
    </row>
    <row r="6" spans="1:15" ht="13.4" customHeight="1" x14ac:dyDescent="0.25">
      <c r="A6" s="148"/>
      <c r="B6" s="148"/>
      <c r="C6" s="148"/>
      <c r="D6" s="148"/>
      <c r="E6" s="148"/>
      <c r="F6" s="148"/>
      <c r="G6" s="148"/>
      <c r="H6" s="148"/>
      <c r="I6" s="148"/>
      <c r="J6" s="148"/>
      <c r="K6" s="148"/>
      <c r="L6" s="148"/>
      <c r="M6" s="148"/>
      <c r="N6" s="148"/>
      <c r="O6" s="148"/>
    </row>
    <row r="7" spans="1:15" ht="13.4" customHeight="1" x14ac:dyDescent="0.25">
      <c r="A7" s="148"/>
      <c r="B7" s="148"/>
      <c r="C7" s="148"/>
      <c r="D7" s="148"/>
      <c r="E7" s="148"/>
      <c r="F7" s="148"/>
      <c r="G7" s="148"/>
      <c r="H7" s="148"/>
      <c r="I7" s="148"/>
      <c r="J7" s="148"/>
      <c r="K7" s="148"/>
      <c r="L7" s="148"/>
      <c r="M7" s="148"/>
      <c r="N7" s="148"/>
      <c r="O7" s="148"/>
    </row>
    <row r="8" spans="1:15" ht="13.4" customHeight="1" x14ac:dyDescent="0.25">
      <c r="A8" s="148"/>
      <c r="B8" s="148"/>
      <c r="C8" s="148"/>
      <c r="D8" s="148"/>
      <c r="E8" s="148"/>
      <c r="F8" s="148"/>
      <c r="G8" s="148"/>
      <c r="H8" s="148"/>
      <c r="I8" s="148"/>
      <c r="J8" s="148"/>
      <c r="K8" s="148"/>
      <c r="L8" s="148"/>
      <c r="M8" s="148"/>
      <c r="N8" s="148"/>
      <c r="O8" s="148"/>
    </row>
    <row r="9" spans="1:15" ht="13.4" customHeight="1" x14ac:dyDescent="0.25">
      <c r="A9" s="148"/>
      <c r="B9" s="148"/>
      <c r="C9" s="148"/>
      <c r="D9" s="148"/>
      <c r="E9" s="148"/>
      <c r="F9" s="148"/>
      <c r="G9" s="148"/>
      <c r="H9" s="148"/>
      <c r="I9" s="148"/>
      <c r="J9" s="148"/>
      <c r="K9" s="148"/>
      <c r="L9" s="148"/>
      <c r="M9" s="148"/>
      <c r="N9" s="148"/>
      <c r="O9" s="148"/>
    </row>
    <row r="10" spans="1:15" ht="13.4" customHeight="1" x14ac:dyDescent="0.25">
      <c r="A10" s="148"/>
      <c r="B10" s="148"/>
      <c r="C10" s="148"/>
      <c r="D10" s="148"/>
      <c r="E10" s="148"/>
      <c r="F10" s="148"/>
      <c r="G10" s="148"/>
      <c r="H10" s="148"/>
      <c r="I10" s="148"/>
      <c r="J10" s="148"/>
      <c r="K10" s="148"/>
      <c r="L10" s="148"/>
      <c r="M10" s="148"/>
      <c r="N10" s="148"/>
      <c r="O10" s="148"/>
    </row>
    <row r="11" spans="1:15" ht="13.4" customHeight="1" x14ac:dyDescent="0.25">
      <c r="A11" s="148"/>
      <c r="B11" s="148"/>
      <c r="C11" s="148"/>
      <c r="D11" s="148"/>
      <c r="E11" s="148"/>
      <c r="F11" s="148"/>
      <c r="G11" s="148"/>
      <c r="H11" s="148"/>
      <c r="I11" s="148"/>
      <c r="J11" s="148"/>
      <c r="K11" s="148"/>
      <c r="L11" s="148"/>
      <c r="M11" s="148"/>
      <c r="N11" s="148"/>
      <c r="O11" s="148"/>
    </row>
    <row r="12" spans="1:15" ht="13.4" customHeight="1" x14ac:dyDescent="0.25">
      <c r="A12" s="148"/>
      <c r="B12" s="148"/>
      <c r="C12" s="148"/>
      <c r="D12" s="148"/>
      <c r="E12" s="148"/>
      <c r="F12" s="148"/>
      <c r="G12" s="148"/>
      <c r="H12" s="148"/>
      <c r="I12" s="148"/>
      <c r="J12" s="148"/>
      <c r="K12" s="148"/>
      <c r="L12" s="148"/>
      <c r="M12" s="148"/>
      <c r="N12" s="148"/>
      <c r="O12" s="148"/>
    </row>
    <row r="13" spans="1:15" ht="13.4" customHeight="1" x14ac:dyDescent="0.25">
      <c r="A13" s="148"/>
      <c r="B13" s="148"/>
      <c r="C13" s="148"/>
      <c r="D13" s="148"/>
      <c r="E13" s="148"/>
      <c r="F13" s="148"/>
      <c r="G13" s="148"/>
      <c r="H13" s="148"/>
      <c r="I13" s="148"/>
      <c r="J13" s="148"/>
      <c r="K13" s="148"/>
      <c r="L13" s="148"/>
      <c r="M13" s="148"/>
      <c r="N13" s="148"/>
      <c r="O13" s="148"/>
    </row>
    <row r="14" spans="1:15" ht="13.4" customHeight="1" x14ac:dyDescent="0.25">
      <c r="A14" s="148"/>
      <c r="B14" s="148"/>
      <c r="C14" s="148"/>
      <c r="D14" s="148"/>
      <c r="E14" s="148"/>
      <c r="F14" s="148"/>
      <c r="G14" s="148"/>
      <c r="H14" s="148"/>
      <c r="I14" s="148"/>
      <c r="J14" s="148"/>
      <c r="K14" s="148"/>
      <c r="L14" s="148"/>
      <c r="M14" s="148"/>
      <c r="N14" s="148"/>
      <c r="O14" s="148"/>
    </row>
    <row r="15" spans="1:15" ht="13.4" customHeight="1" x14ac:dyDescent="0.25">
      <c r="A15" s="148"/>
      <c r="B15" s="148"/>
      <c r="C15" s="148"/>
      <c r="D15" s="148"/>
      <c r="E15" s="148"/>
      <c r="F15" s="148"/>
      <c r="G15" s="148"/>
      <c r="H15" s="148"/>
      <c r="I15" s="148"/>
      <c r="J15" s="148"/>
      <c r="K15" s="148"/>
      <c r="L15" s="148"/>
      <c r="M15" s="148"/>
      <c r="N15" s="148"/>
      <c r="O15" s="148"/>
    </row>
    <row r="16" spans="1:15" ht="13.4" customHeight="1" x14ac:dyDescent="0.25">
      <c r="A16" s="148"/>
      <c r="B16" s="148"/>
      <c r="C16" s="148"/>
      <c r="D16" s="148"/>
      <c r="E16" s="148"/>
      <c r="F16" s="148"/>
      <c r="G16" s="148"/>
      <c r="H16" s="148"/>
      <c r="I16" s="148"/>
      <c r="J16" s="148"/>
      <c r="K16" s="148"/>
      <c r="L16" s="148"/>
      <c r="M16" s="148"/>
      <c r="N16" s="148"/>
      <c r="O16" s="148"/>
    </row>
    <row r="17" spans="1:15" ht="13.4" customHeight="1" x14ac:dyDescent="0.25">
      <c r="A17" s="148"/>
      <c r="B17" s="148"/>
      <c r="C17" s="148"/>
      <c r="D17" s="148"/>
      <c r="E17" s="148"/>
      <c r="F17" s="148"/>
      <c r="G17" s="148"/>
      <c r="H17" s="148"/>
      <c r="I17" s="148"/>
      <c r="J17" s="148"/>
      <c r="K17" s="148"/>
      <c r="L17" s="148"/>
      <c r="M17" s="148"/>
      <c r="N17" s="148"/>
      <c r="O17" s="148"/>
    </row>
    <row r="18" spans="1:15" ht="13.4" customHeight="1" x14ac:dyDescent="0.25">
      <c r="A18" s="148"/>
      <c r="B18" s="148"/>
      <c r="C18" s="148"/>
      <c r="D18" s="148"/>
      <c r="E18" s="148"/>
      <c r="F18" s="148"/>
      <c r="G18" s="148"/>
      <c r="H18" s="148"/>
      <c r="I18" s="148"/>
      <c r="J18" s="148"/>
      <c r="K18" s="148"/>
      <c r="L18" s="148"/>
      <c r="M18" s="148"/>
      <c r="N18" s="148"/>
      <c r="O18" s="148"/>
    </row>
    <row r="19" spans="1:15" ht="13.4" customHeight="1" x14ac:dyDescent="0.25">
      <c r="A19" s="148"/>
      <c r="B19" s="148"/>
      <c r="C19" s="148"/>
      <c r="D19" s="148"/>
      <c r="E19" s="148"/>
      <c r="F19" s="148"/>
      <c r="G19" s="148"/>
      <c r="H19" s="148"/>
      <c r="I19" s="148"/>
      <c r="J19" s="148"/>
      <c r="K19" s="148"/>
      <c r="L19" s="148"/>
      <c r="M19" s="148"/>
      <c r="N19" s="148"/>
      <c r="O19" s="148"/>
    </row>
    <row r="20" spans="1:15" ht="13.4" customHeight="1" x14ac:dyDescent="0.25">
      <c r="A20" s="148"/>
      <c r="B20" s="148"/>
      <c r="C20" s="148"/>
      <c r="D20" s="148"/>
      <c r="E20" s="148"/>
      <c r="F20" s="148"/>
      <c r="G20" s="148"/>
      <c r="H20" s="148"/>
      <c r="I20" s="148"/>
      <c r="J20" s="148"/>
      <c r="K20" s="148"/>
      <c r="L20" s="148"/>
      <c r="M20" s="148"/>
      <c r="N20" s="148"/>
      <c r="O20" s="148"/>
    </row>
    <row r="21" spans="1:15" ht="13.4" customHeight="1" x14ac:dyDescent="0.25">
      <c r="A21" s="148"/>
      <c r="B21" s="148"/>
      <c r="C21" s="148"/>
      <c r="D21" s="148"/>
      <c r="E21" s="148"/>
      <c r="F21" s="148"/>
      <c r="G21" s="148"/>
      <c r="H21" s="148"/>
      <c r="I21" s="148"/>
      <c r="J21" s="148"/>
      <c r="K21" s="148"/>
      <c r="L21" s="148"/>
      <c r="M21" s="148"/>
      <c r="N21" s="148"/>
      <c r="O21" s="148"/>
    </row>
    <row r="22" spans="1:15" ht="13.4" customHeight="1" x14ac:dyDescent="0.25">
      <c r="A22" s="148"/>
      <c r="B22" s="148"/>
      <c r="C22" s="148"/>
      <c r="D22" s="148"/>
      <c r="E22" s="148"/>
      <c r="F22" s="148"/>
      <c r="G22" s="148"/>
      <c r="H22" s="148"/>
      <c r="I22" s="148"/>
      <c r="J22" s="148"/>
      <c r="K22" s="148"/>
      <c r="L22" s="148"/>
      <c r="M22" s="148"/>
      <c r="N22" s="148"/>
      <c r="O22" s="148"/>
    </row>
    <row r="23" spans="1:15" ht="13.4" customHeight="1" x14ac:dyDescent="0.25">
      <c r="A23" s="148"/>
      <c r="B23" s="148"/>
      <c r="C23" s="148"/>
      <c r="D23" s="148"/>
      <c r="E23" s="148"/>
      <c r="F23" s="148"/>
      <c r="G23" s="148"/>
      <c r="H23" s="148"/>
      <c r="I23" s="148"/>
      <c r="J23" s="148"/>
      <c r="K23" s="148"/>
      <c r="L23" s="148"/>
      <c r="M23" s="148"/>
      <c r="N23" s="148"/>
      <c r="O23" s="148"/>
    </row>
    <row r="24" spans="1:15" ht="13.4" customHeight="1" x14ac:dyDescent="0.25">
      <c r="A24" s="148"/>
      <c r="B24" s="148"/>
      <c r="C24" s="148"/>
      <c r="D24" s="148"/>
      <c r="E24" s="148"/>
      <c r="F24" s="148"/>
      <c r="G24" s="148"/>
      <c r="H24" s="148"/>
      <c r="I24" s="148"/>
      <c r="J24" s="148"/>
      <c r="K24" s="148"/>
      <c r="L24" s="148"/>
      <c r="M24" s="148"/>
      <c r="N24" s="148"/>
      <c r="O24" s="148"/>
    </row>
    <row r="25" spans="1:15" ht="13.4" customHeight="1" x14ac:dyDescent="0.25">
      <c r="A25" s="148"/>
      <c r="B25" s="148"/>
      <c r="C25" s="148"/>
      <c r="D25" s="148"/>
      <c r="E25" s="148"/>
      <c r="F25" s="148"/>
      <c r="G25" s="148"/>
      <c r="H25" s="148"/>
      <c r="I25" s="148"/>
      <c r="J25" s="148"/>
      <c r="K25" s="148"/>
      <c r="L25" s="148"/>
      <c r="M25" s="148"/>
      <c r="N25" s="148"/>
      <c r="O25" s="148"/>
    </row>
    <row r="26" spans="1:15" ht="13.4" customHeight="1" x14ac:dyDescent="0.25">
      <c r="A26" s="148"/>
      <c r="B26" s="148"/>
      <c r="C26" s="148"/>
      <c r="D26" s="148"/>
      <c r="E26" s="148"/>
      <c r="F26" s="148"/>
      <c r="G26" s="148"/>
      <c r="H26" s="148"/>
      <c r="I26" s="148"/>
      <c r="J26" s="148"/>
      <c r="K26" s="148"/>
      <c r="L26" s="148"/>
      <c r="M26" s="148"/>
      <c r="N26" s="148"/>
      <c r="O26" s="148"/>
    </row>
    <row r="27" spans="1:15" ht="13.4" customHeight="1" x14ac:dyDescent="0.25">
      <c r="A27" s="148"/>
      <c r="B27" s="148"/>
      <c r="C27" s="148"/>
      <c r="D27" s="148"/>
      <c r="E27" s="148"/>
      <c r="F27" s="148"/>
      <c r="G27" s="148"/>
      <c r="H27" s="148"/>
      <c r="I27" s="148"/>
      <c r="J27" s="148"/>
      <c r="K27" s="148"/>
      <c r="L27" s="148"/>
      <c r="M27" s="148"/>
      <c r="N27" s="148"/>
      <c r="O27" s="148"/>
    </row>
    <row r="28" spans="1:15" ht="13.4" customHeight="1" x14ac:dyDescent="0.25">
      <c r="A28" s="148"/>
      <c r="B28" s="148"/>
      <c r="C28" s="148"/>
      <c r="D28" s="148"/>
      <c r="E28" s="148"/>
      <c r="F28" s="148"/>
      <c r="G28" s="148"/>
      <c r="H28" s="148"/>
      <c r="I28" s="148"/>
      <c r="J28" s="148"/>
      <c r="K28" s="148"/>
      <c r="L28" s="148"/>
      <c r="M28" s="148"/>
      <c r="N28" s="148"/>
      <c r="O28" s="148"/>
    </row>
    <row r="29" spans="1:15" ht="13.4" customHeight="1" x14ac:dyDescent="0.25">
      <c r="A29" s="148"/>
      <c r="B29" s="148"/>
      <c r="C29" s="148"/>
      <c r="D29" s="148"/>
      <c r="E29" s="148"/>
      <c r="F29" s="148"/>
      <c r="G29" s="148"/>
      <c r="H29" s="148"/>
      <c r="I29" s="148"/>
      <c r="J29" s="148"/>
      <c r="K29" s="148"/>
      <c r="L29" s="148"/>
      <c r="M29" s="148"/>
      <c r="N29" s="148"/>
      <c r="O29" s="148"/>
    </row>
    <row r="30" spans="1:15" ht="13.4" customHeight="1" x14ac:dyDescent="0.25">
      <c r="A30" s="148"/>
      <c r="B30" s="148"/>
      <c r="C30" s="148"/>
      <c r="D30" s="148"/>
      <c r="E30" s="148"/>
      <c r="F30" s="148"/>
      <c r="G30" s="148"/>
      <c r="H30" s="148"/>
      <c r="I30" s="148"/>
      <c r="J30" s="148"/>
      <c r="K30" s="148"/>
      <c r="L30" s="148"/>
      <c r="M30" s="148"/>
      <c r="N30" s="148"/>
      <c r="O30" s="148"/>
    </row>
    <row r="31" spans="1:15" ht="13.4" customHeight="1" x14ac:dyDescent="0.25">
      <c r="A31" s="148"/>
      <c r="B31" s="148"/>
      <c r="C31" s="148"/>
      <c r="D31" s="148"/>
      <c r="E31" s="148"/>
      <c r="F31" s="148"/>
      <c r="G31" s="148"/>
      <c r="H31" s="148"/>
      <c r="I31" s="148"/>
      <c r="J31" s="148"/>
      <c r="K31" s="148"/>
      <c r="L31" s="148"/>
      <c r="M31" s="148"/>
      <c r="N31" s="148"/>
      <c r="O31" s="148"/>
    </row>
    <row r="32" spans="1:15" ht="13.4" customHeight="1" x14ac:dyDescent="0.25">
      <c r="A32" s="148"/>
      <c r="B32" s="148"/>
      <c r="C32" s="148"/>
      <c r="D32" s="148"/>
      <c r="E32" s="148"/>
      <c r="F32" s="148"/>
      <c r="G32" s="148"/>
      <c r="H32" s="148"/>
      <c r="I32" s="148"/>
      <c r="J32" s="148"/>
      <c r="K32" s="148"/>
      <c r="L32" s="148"/>
      <c r="M32" s="148"/>
      <c r="N32" s="148"/>
      <c r="O32" s="148"/>
    </row>
    <row r="33" spans="1:15" ht="13.4" customHeight="1" x14ac:dyDescent="0.25">
      <c r="A33" s="148"/>
      <c r="B33" s="148"/>
      <c r="C33" s="148"/>
      <c r="D33" s="148"/>
      <c r="E33" s="148"/>
      <c r="F33" s="148"/>
      <c r="G33" s="148"/>
      <c r="H33" s="148"/>
      <c r="I33" s="148"/>
      <c r="J33" s="148"/>
      <c r="K33" s="148"/>
      <c r="L33" s="148"/>
      <c r="M33" s="148"/>
      <c r="N33" s="148"/>
      <c r="O33" s="148"/>
    </row>
    <row r="34" spans="1:15" ht="13.4" customHeight="1" x14ac:dyDescent="0.25">
      <c r="A34" s="148"/>
      <c r="B34" s="148"/>
      <c r="C34" s="148"/>
      <c r="D34" s="148"/>
      <c r="E34" s="148"/>
      <c r="F34" s="148"/>
      <c r="G34" s="148"/>
      <c r="H34" s="148"/>
      <c r="I34" s="148"/>
      <c r="J34" s="148"/>
      <c r="K34" s="148"/>
      <c r="L34" s="148"/>
      <c r="M34" s="148"/>
      <c r="N34" s="148"/>
      <c r="O34" s="148"/>
    </row>
    <row r="35" spans="1:15" ht="15" customHeight="1" x14ac:dyDescent="0.25"/>
    <row r="36" spans="1:15" ht="15" customHeight="1" x14ac:dyDescent="0.25"/>
    <row r="37" spans="1:15" ht="15" customHeight="1" x14ac:dyDescent="0.25"/>
    <row r="38" spans="1:15" ht="15" customHeight="1" x14ac:dyDescent="0.25"/>
    <row r="39" spans="1:15" ht="15" customHeight="1" x14ac:dyDescent="0.25"/>
    <row r="40" spans="1:15" ht="15" customHeight="1" x14ac:dyDescent="0.25"/>
    <row r="41" spans="1:15" ht="15" customHeight="1" x14ac:dyDescent="0.25"/>
    <row r="42" spans="1:15" ht="15" customHeight="1" x14ac:dyDescent="0.25"/>
    <row r="43" spans="1:15" ht="15" customHeight="1" x14ac:dyDescent="0.25"/>
    <row r="44" spans="1:15" ht="15" customHeight="1" x14ac:dyDescent="0.25"/>
    <row r="45" spans="1:15" ht="15" customHeight="1" x14ac:dyDescent="0.25"/>
    <row r="46" spans="1:15" ht="15" customHeight="1" x14ac:dyDescent="0.25"/>
    <row r="47" spans="1:15" ht="15" customHeight="1" x14ac:dyDescent="0.25"/>
    <row r="48" spans="1:15" ht="15" customHeight="1" x14ac:dyDescent="0.25"/>
    <row r="49" ht="15" customHeight="1" x14ac:dyDescent="0.25"/>
    <row r="50" ht="15" customHeight="1" x14ac:dyDescent="0.25"/>
  </sheetData>
  <mergeCells count="1">
    <mergeCell ref="B4:N4"/>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43"/>
  <sheetViews>
    <sheetView workbookViewId="0">
      <pane xSplit="1" topLeftCell="AI1" activePane="topRight" state="frozen"/>
      <selection pane="topRight" activeCell="H52" sqref="H52"/>
    </sheetView>
  </sheetViews>
  <sheetFormatPr defaultColWidth="13.36328125" defaultRowHeight="12.5" x14ac:dyDescent="0.25"/>
  <cols>
    <col min="1" max="1" width="46" customWidth="1"/>
    <col min="2" max="34" width="9.81640625" customWidth="1"/>
    <col min="35" max="35" width="10.36328125" customWidth="1"/>
    <col min="36" max="50" width="9.81640625" customWidth="1"/>
  </cols>
  <sheetData>
    <row r="1" spans="1:50" ht="13.4" customHeight="1" x14ac:dyDescent="0.25"/>
    <row r="2" spans="1:50" ht="13.4" customHeight="1" x14ac:dyDescent="0.25"/>
    <row r="3" spans="1:50" ht="13.4" customHeight="1" x14ac:dyDescent="0.25"/>
    <row r="4" spans="1:50" ht="13.4" customHeight="1" x14ac:dyDescent="0.25"/>
    <row r="5" spans="1:50" ht="13.4" customHeight="1" x14ac:dyDescent="0.3">
      <c r="A5" s="21" t="s">
        <v>76</v>
      </c>
    </row>
    <row r="6" spans="1:50" ht="13.4" customHeight="1" x14ac:dyDescent="0.3">
      <c r="A6" s="6" t="s">
        <v>77</v>
      </c>
      <c r="B6" s="7" t="s">
        <v>4</v>
      </c>
      <c r="C6" s="7" t="s">
        <v>5</v>
      </c>
      <c r="D6" s="7" t="s">
        <v>6</v>
      </c>
      <c r="E6" s="7" t="s">
        <v>7</v>
      </c>
      <c r="F6" s="7" t="s">
        <v>8</v>
      </c>
      <c r="G6" s="7" t="s">
        <v>9</v>
      </c>
      <c r="H6" s="7" t="s">
        <v>10</v>
      </c>
      <c r="I6" s="7" t="s">
        <v>11</v>
      </c>
      <c r="J6" s="7" t="s">
        <v>12</v>
      </c>
      <c r="K6" s="7" t="s">
        <v>13</v>
      </c>
      <c r="L6" s="7" t="s">
        <v>14</v>
      </c>
      <c r="M6" s="7" t="s">
        <v>15</v>
      </c>
      <c r="N6" s="7" t="s">
        <v>16</v>
      </c>
      <c r="O6" s="7" t="s">
        <v>17</v>
      </c>
      <c r="P6" s="7" t="s">
        <v>18</v>
      </c>
      <c r="Q6" s="7" t="s">
        <v>19</v>
      </c>
      <c r="R6" s="7" t="s">
        <v>20</v>
      </c>
      <c r="S6" s="7" t="s">
        <v>21</v>
      </c>
      <c r="T6" s="7" t="s">
        <v>22</v>
      </c>
      <c r="U6" s="7" t="s">
        <v>23</v>
      </c>
      <c r="V6" s="7" t="s">
        <v>24</v>
      </c>
      <c r="W6" s="7" t="s">
        <v>25</v>
      </c>
      <c r="X6" s="7" t="s">
        <v>26</v>
      </c>
      <c r="Y6" s="7" t="s">
        <v>27</v>
      </c>
      <c r="Z6" s="7" t="s">
        <v>28</v>
      </c>
      <c r="AA6" s="7" t="s">
        <v>29</v>
      </c>
      <c r="AB6" s="7" t="s">
        <v>30</v>
      </c>
      <c r="AC6" s="7" t="s">
        <v>31</v>
      </c>
      <c r="AD6" s="7" t="s">
        <v>32</v>
      </c>
      <c r="AE6" s="7" t="s">
        <v>33</v>
      </c>
      <c r="AF6" s="7" t="s">
        <v>34</v>
      </c>
      <c r="AG6" s="7" t="s">
        <v>35</v>
      </c>
      <c r="AH6" s="7" t="s">
        <v>36</v>
      </c>
      <c r="AI6" s="7" t="s">
        <v>78</v>
      </c>
      <c r="AJ6" s="7" t="s">
        <v>38</v>
      </c>
      <c r="AK6" s="7" t="s">
        <v>39</v>
      </c>
      <c r="AL6" s="7" t="s">
        <v>40</v>
      </c>
      <c r="AM6" s="7" t="s">
        <v>41</v>
      </c>
      <c r="AN6" s="7" t="s">
        <v>42</v>
      </c>
      <c r="AO6" s="7" t="s">
        <v>43</v>
      </c>
      <c r="AP6" s="7" t="s">
        <v>44</v>
      </c>
      <c r="AQ6" s="7" t="s">
        <v>45</v>
      </c>
      <c r="AR6" s="7" t="s">
        <v>46</v>
      </c>
      <c r="AS6" s="7" t="s">
        <v>47</v>
      </c>
      <c r="AT6" s="7" t="s">
        <v>48</v>
      </c>
      <c r="AU6" s="7" t="s">
        <v>49</v>
      </c>
      <c r="AV6" s="7" t="s">
        <v>50</v>
      </c>
      <c r="AW6" s="22" t="s">
        <v>51</v>
      </c>
      <c r="AX6" s="22" t="s">
        <v>52</v>
      </c>
    </row>
    <row r="7" spans="1:50" ht="13.4" customHeight="1" x14ac:dyDescent="0.3">
      <c r="A7" s="34"/>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row>
    <row r="8" spans="1:50" ht="13.4" customHeight="1" x14ac:dyDescent="0.3">
      <c r="A8" s="23" t="s">
        <v>79</v>
      </c>
    </row>
    <row r="9" spans="1:50" ht="13.4" customHeight="1" x14ac:dyDescent="0.3">
      <c r="A9" s="24" t="s">
        <v>80</v>
      </c>
      <c r="B9" s="10">
        <v>1259.5</v>
      </c>
      <c r="C9" s="10">
        <v>1383.1</v>
      </c>
      <c r="D9" s="10">
        <v>1176</v>
      </c>
      <c r="E9" s="10">
        <v>1713</v>
      </c>
      <c r="F9" s="10">
        <v>1064.8</v>
      </c>
      <c r="G9" s="10">
        <v>2346.8000000000002</v>
      </c>
      <c r="H9" s="10">
        <v>1954.5</v>
      </c>
      <c r="I9" s="10">
        <v>2165.5</v>
      </c>
      <c r="J9" s="10">
        <v>1959.4</v>
      </c>
      <c r="K9" s="10">
        <v>1223.2</v>
      </c>
      <c r="L9" s="10">
        <v>1455.5</v>
      </c>
      <c r="M9" s="10">
        <v>1241.5</v>
      </c>
      <c r="N9" s="10">
        <v>1030.9000000000001</v>
      </c>
      <c r="O9" s="10">
        <v>1207.4000000000001</v>
      </c>
      <c r="P9" s="10">
        <v>772.5</v>
      </c>
      <c r="Q9" s="10">
        <v>1270.8</v>
      </c>
      <c r="R9" s="10">
        <v>1287.5</v>
      </c>
      <c r="S9" s="10">
        <v>1132.5999999999999</v>
      </c>
      <c r="T9" s="10">
        <v>1648.8</v>
      </c>
      <c r="U9" s="10">
        <v>1280.9000000000001</v>
      </c>
      <c r="V9" s="10">
        <v>777.5</v>
      </c>
      <c r="W9" s="10">
        <v>855.5</v>
      </c>
      <c r="X9" s="10">
        <v>1156.4000000000001</v>
      </c>
      <c r="Y9" s="10">
        <v>2307.6999999999998</v>
      </c>
      <c r="Z9" s="10">
        <v>2394.4</v>
      </c>
      <c r="AA9" s="10">
        <v>1872.8</v>
      </c>
      <c r="AB9" s="10">
        <v>1701.1</v>
      </c>
      <c r="AC9" s="10">
        <v>1883.1</v>
      </c>
      <c r="AD9" s="10">
        <v>1123.2</v>
      </c>
      <c r="AE9" s="10">
        <v>1351.2</v>
      </c>
      <c r="AF9" s="10">
        <v>1596.8</v>
      </c>
      <c r="AG9" s="10">
        <v>1818.3</v>
      </c>
      <c r="AH9" s="10">
        <v>1129.8</v>
      </c>
      <c r="AI9" s="10">
        <v>1041.3</v>
      </c>
      <c r="AJ9" s="10">
        <v>1305.0999999999999</v>
      </c>
      <c r="AK9" s="10">
        <v>1816.9</v>
      </c>
      <c r="AL9" s="10">
        <v>1156.4000000000001</v>
      </c>
      <c r="AM9" s="10">
        <v>1356.8</v>
      </c>
      <c r="AN9" s="10">
        <v>1030.5</v>
      </c>
      <c r="AO9" s="10">
        <v>1629.2</v>
      </c>
      <c r="AP9" s="10">
        <v>919.7</v>
      </c>
      <c r="AQ9" s="10">
        <v>721.1</v>
      </c>
      <c r="AR9" s="10">
        <v>831.5</v>
      </c>
      <c r="AS9" s="10">
        <v>1563</v>
      </c>
      <c r="AT9" s="10">
        <v>813</v>
      </c>
      <c r="AU9" s="10">
        <v>654</v>
      </c>
      <c r="AV9" s="10">
        <v>1065.4000000000001</v>
      </c>
      <c r="AW9" s="10">
        <v>1949.8</v>
      </c>
      <c r="AX9" s="10">
        <v>1315.7</v>
      </c>
    </row>
    <row r="10" spans="1:50" ht="13.4" customHeight="1" x14ac:dyDescent="0.3">
      <c r="A10" s="25" t="s">
        <v>81</v>
      </c>
      <c r="B10" s="11">
        <v>1011</v>
      </c>
      <c r="C10" s="11">
        <v>915.1</v>
      </c>
      <c r="D10" s="11">
        <v>870.4</v>
      </c>
      <c r="E10" s="11">
        <v>710.6</v>
      </c>
      <c r="F10" s="11">
        <v>743.2</v>
      </c>
      <c r="G10" s="11">
        <v>671.9</v>
      </c>
      <c r="H10" s="11">
        <v>524</v>
      </c>
      <c r="I10" s="11">
        <v>622.6</v>
      </c>
      <c r="J10" s="11">
        <v>728</v>
      </c>
      <c r="K10" s="11">
        <v>1072.2</v>
      </c>
      <c r="L10" s="11">
        <v>1236.0999999999999</v>
      </c>
      <c r="M10" s="11">
        <v>1775.5</v>
      </c>
      <c r="N10" s="11">
        <v>2064.1999999999998</v>
      </c>
      <c r="O10" s="11">
        <v>1953.8</v>
      </c>
      <c r="P10" s="11">
        <v>2420.9</v>
      </c>
      <c r="Q10" s="11">
        <v>2365.6</v>
      </c>
      <c r="R10" s="11">
        <v>1890.2</v>
      </c>
      <c r="S10" s="11">
        <v>1956.5</v>
      </c>
      <c r="T10" s="11">
        <v>1241.9000000000001</v>
      </c>
      <c r="U10" s="11">
        <v>1743.4</v>
      </c>
      <c r="V10" s="11">
        <v>1644.2</v>
      </c>
      <c r="W10" s="11">
        <v>1561.7</v>
      </c>
      <c r="X10" s="11">
        <v>957.4</v>
      </c>
      <c r="Y10" s="11">
        <v>410.9</v>
      </c>
      <c r="Z10" s="11">
        <v>60.1</v>
      </c>
      <c r="AA10" s="11">
        <v>125.7</v>
      </c>
      <c r="AB10" s="11">
        <v>483.1</v>
      </c>
      <c r="AC10" s="11">
        <v>817.5</v>
      </c>
      <c r="AD10" s="11">
        <v>1288.4000000000001</v>
      </c>
      <c r="AE10" s="11">
        <v>1092.8</v>
      </c>
      <c r="AF10" s="11">
        <v>855.3</v>
      </c>
      <c r="AG10" s="11">
        <v>750.8</v>
      </c>
      <c r="AH10" s="11">
        <v>802.9</v>
      </c>
      <c r="AI10" s="11">
        <v>753.8</v>
      </c>
      <c r="AJ10" s="11">
        <v>382.6</v>
      </c>
      <c r="AK10" s="11">
        <v>494.4</v>
      </c>
      <c r="AL10" s="11">
        <v>874</v>
      </c>
      <c r="AM10" s="11">
        <v>768.4</v>
      </c>
      <c r="AN10" s="11">
        <v>551.70000000000005</v>
      </c>
      <c r="AO10" s="11">
        <v>521.70000000000005</v>
      </c>
      <c r="AP10" s="11">
        <v>555.5</v>
      </c>
      <c r="AQ10" s="11">
        <v>491.3</v>
      </c>
      <c r="AR10" s="11">
        <v>643.5</v>
      </c>
      <c r="AS10" s="11">
        <v>639.70000000000005</v>
      </c>
      <c r="AT10" s="11">
        <v>544.79999999999995</v>
      </c>
      <c r="AU10" s="11">
        <v>603.6</v>
      </c>
      <c r="AV10" s="11">
        <v>699.5</v>
      </c>
      <c r="AW10" s="11">
        <v>676.1</v>
      </c>
      <c r="AX10" s="11">
        <v>799.1</v>
      </c>
    </row>
    <row r="11" spans="1:50" ht="13.4" customHeight="1" x14ac:dyDescent="0.3">
      <c r="A11" s="24" t="s">
        <v>82</v>
      </c>
      <c r="B11" s="10">
        <v>699.4</v>
      </c>
      <c r="C11" s="10">
        <v>808.3</v>
      </c>
      <c r="D11" s="10">
        <v>789.8</v>
      </c>
      <c r="E11" s="10">
        <v>696.9</v>
      </c>
      <c r="F11" s="10">
        <v>752.5</v>
      </c>
      <c r="G11" s="10">
        <v>846</v>
      </c>
      <c r="H11" s="10">
        <v>827.2</v>
      </c>
      <c r="I11" s="10">
        <v>781.9</v>
      </c>
      <c r="J11" s="10">
        <v>791.8</v>
      </c>
      <c r="K11" s="10">
        <v>823.8</v>
      </c>
      <c r="L11" s="10">
        <v>719.9</v>
      </c>
      <c r="M11" s="10">
        <v>665.4</v>
      </c>
      <c r="N11" s="10">
        <v>678.7</v>
      </c>
      <c r="O11" s="10">
        <v>752.9</v>
      </c>
      <c r="P11" s="10">
        <v>708.3</v>
      </c>
      <c r="Q11" s="10">
        <v>717.1</v>
      </c>
      <c r="R11" s="10">
        <v>898.4</v>
      </c>
      <c r="S11" s="10">
        <v>918.9</v>
      </c>
      <c r="T11" s="10">
        <v>899.7</v>
      </c>
      <c r="U11" s="10">
        <v>318</v>
      </c>
      <c r="V11" s="10">
        <v>324.5</v>
      </c>
      <c r="W11" s="10">
        <v>329.4</v>
      </c>
      <c r="X11" s="10">
        <v>335.1</v>
      </c>
      <c r="Y11" s="10">
        <v>294.2</v>
      </c>
      <c r="Z11" s="10">
        <v>272.39999999999998</v>
      </c>
      <c r="AA11" s="10">
        <v>230.9</v>
      </c>
      <c r="AB11" s="10">
        <v>203.2</v>
      </c>
      <c r="AC11" s="10">
        <v>203.4</v>
      </c>
      <c r="AD11" s="10">
        <v>190.2</v>
      </c>
      <c r="AE11" s="10">
        <v>198.8</v>
      </c>
      <c r="AF11" s="10">
        <v>203.1</v>
      </c>
      <c r="AG11" s="10">
        <v>189</v>
      </c>
      <c r="AH11" s="10">
        <v>197</v>
      </c>
      <c r="AI11" s="10">
        <v>240.4</v>
      </c>
      <c r="AJ11" s="10">
        <v>257.2</v>
      </c>
      <c r="AK11" s="10">
        <v>202.9</v>
      </c>
      <c r="AL11" s="10">
        <v>197</v>
      </c>
      <c r="AM11" s="10">
        <v>208.8</v>
      </c>
      <c r="AN11" s="10">
        <v>263.5</v>
      </c>
      <c r="AO11" s="10">
        <v>217.6</v>
      </c>
      <c r="AP11" s="10">
        <v>212.9</v>
      </c>
      <c r="AQ11" s="10">
        <v>222.5</v>
      </c>
      <c r="AR11" s="10">
        <v>253.9</v>
      </c>
      <c r="AS11" s="10">
        <v>320.8</v>
      </c>
      <c r="AT11" s="10">
        <v>252.3</v>
      </c>
      <c r="AU11" s="10">
        <v>356.9</v>
      </c>
      <c r="AV11" s="10">
        <v>234.5</v>
      </c>
      <c r="AW11" s="10">
        <v>289.39999999999998</v>
      </c>
      <c r="AX11" s="10">
        <v>325.8</v>
      </c>
    </row>
    <row r="12" spans="1:50" ht="13.4" customHeight="1" x14ac:dyDescent="0.3">
      <c r="A12" s="25" t="s">
        <v>83</v>
      </c>
      <c r="B12" s="11">
        <v>11.9</v>
      </c>
      <c r="C12" s="11">
        <v>14</v>
      </c>
      <c r="D12" s="11">
        <v>15.4</v>
      </c>
      <c r="E12" s="11">
        <v>5.2</v>
      </c>
      <c r="F12" s="11">
        <v>5.0999999999999996</v>
      </c>
      <c r="G12" s="11">
        <v>4.9000000000000004</v>
      </c>
      <c r="H12" s="11">
        <v>5.2</v>
      </c>
      <c r="I12" s="11">
        <v>5.2</v>
      </c>
      <c r="J12" s="11">
        <v>15.1</v>
      </c>
      <c r="K12" s="11">
        <v>28.9</v>
      </c>
      <c r="L12" s="11">
        <v>26.4</v>
      </c>
      <c r="M12" s="11">
        <v>21</v>
      </c>
      <c r="N12" s="11">
        <v>38</v>
      </c>
      <c r="O12" s="11">
        <v>22.4</v>
      </c>
      <c r="P12" s="11">
        <v>41.8</v>
      </c>
      <c r="Q12" s="11">
        <v>29.5</v>
      </c>
      <c r="R12" s="11">
        <v>23.8</v>
      </c>
      <c r="S12" s="11">
        <v>10.9</v>
      </c>
      <c r="T12" s="11">
        <v>7.6</v>
      </c>
      <c r="U12" s="11">
        <v>5.4</v>
      </c>
      <c r="V12" s="11">
        <v>4</v>
      </c>
      <c r="W12" s="11">
        <v>5.2</v>
      </c>
      <c r="X12" s="11">
        <v>3.2</v>
      </c>
      <c r="Y12" s="11">
        <v>1.4</v>
      </c>
      <c r="Z12" s="11">
        <v>0.7</v>
      </c>
      <c r="AA12" s="11">
        <v>1</v>
      </c>
      <c r="AB12" s="11">
        <v>0.9</v>
      </c>
      <c r="AC12" s="11">
        <v>8.3000000000000007</v>
      </c>
      <c r="AD12" s="11">
        <v>1.6</v>
      </c>
      <c r="AE12" s="11">
        <v>4.3</v>
      </c>
      <c r="AF12" s="11">
        <v>0.5</v>
      </c>
      <c r="AG12" s="11">
        <v>0.1</v>
      </c>
      <c r="AH12" s="11">
        <v>9.6999999999999993</v>
      </c>
      <c r="AI12" s="11">
        <v>2.5</v>
      </c>
      <c r="AJ12" s="11">
        <v>2.8</v>
      </c>
      <c r="AK12" s="11">
        <v>5.4</v>
      </c>
      <c r="AL12" s="11">
        <v>13.4</v>
      </c>
      <c r="AM12" s="11">
        <v>14.9</v>
      </c>
      <c r="AN12" s="11">
        <v>4.7</v>
      </c>
      <c r="AO12" s="11">
        <v>17.5</v>
      </c>
      <c r="AP12" s="11">
        <v>53.9</v>
      </c>
      <c r="AQ12" s="11">
        <v>52.9</v>
      </c>
      <c r="AR12" s="11">
        <v>105.6</v>
      </c>
      <c r="AS12" s="11">
        <v>13.2</v>
      </c>
      <c r="AT12" s="11">
        <v>17</v>
      </c>
      <c r="AU12" s="11">
        <v>46.1</v>
      </c>
      <c r="AV12" s="11">
        <v>54.5</v>
      </c>
      <c r="AW12" s="11">
        <v>8.6999999999999993</v>
      </c>
      <c r="AX12" s="11">
        <v>22.2</v>
      </c>
    </row>
    <row r="13" spans="1:50" ht="13.4" customHeight="1" x14ac:dyDescent="0.3">
      <c r="A13" s="24" t="s">
        <v>84</v>
      </c>
      <c r="B13" s="10">
        <v>20.399999999999999</v>
      </c>
      <c r="C13" s="10">
        <v>21</v>
      </c>
      <c r="D13" s="10">
        <v>18.7</v>
      </c>
      <c r="E13" s="10">
        <v>13.6</v>
      </c>
      <c r="F13" s="10">
        <v>13.7</v>
      </c>
      <c r="G13" s="10">
        <v>10.199999999999999</v>
      </c>
      <c r="H13" s="10">
        <v>8.9</v>
      </c>
      <c r="I13" s="10">
        <v>10.8</v>
      </c>
      <c r="J13" s="10">
        <v>8.4</v>
      </c>
      <c r="K13" s="10">
        <v>9.6</v>
      </c>
      <c r="L13" s="10">
        <v>6.3</v>
      </c>
      <c r="M13" s="10">
        <v>8.5</v>
      </c>
      <c r="N13" s="10">
        <v>6.8</v>
      </c>
      <c r="O13" s="10">
        <v>5.2</v>
      </c>
      <c r="P13" s="10">
        <v>2.2000000000000002</v>
      </c>
      <c r="Q13" s="10">
        <v>2.1</v>
      </c>
      <c r="R13" s="10">
        <v>2</v>
      </c>
      <c r="S13" s="10">
        <v>1.9</v>
      </c>
      <c r="T13" s="10">
        <v>1.8</v>
      </c>
      <c r="U13" s="10">
        <v>1.2</v>
      </c>
      <c r="V13" s="10">
        <v>1.3</v>
      </c>
      <c r="W13" s="10">
        <v>1.3</v>
      </c>
      <c r="X13" s="10">
        <v>1.3</v>
      </c>
      <c r="Y13" s="10">
        <v>1.5</v>
      </c>
      <c r="Z13" s="10">
        <v>1.1000000000000001</v>
      </c>
      <c r="AA13" s="10">
        <v>1</v>
      </c>
      <c r="AB13" s="10">
        <v>9.1</v>
      </c>
      <c r="AC13" s="10">
        <v>8.5</v>
      </c>
      <c r="AD13" s="10">
        <v>6.6</v>
      </c>
      <c r="AE13" s="10">
        <v>7.4</v>
      </c>
      <c r="AF13" s="10">
        <v>7.9</v>
      </c>
      <c r="AG13" s="10">
        <v>9.6</v>
      </c>
      <c r="AH13" s="10">
        <v>9.8000000000000007</v>
      </c>
      <c r="AI13" s="10">
        <v>5.8</v>
      </c>
      <c r="AJ13" s="10">
        <v>9.9</v>
      </c>
      <c r="AK13" s="10">
        <v>50.8</v>
      </c>
      <c r="AL13" s="10">
        <v>50.7</v>
      </c>
      <c r="AM13" s="10">
        <v>9.5</v>
      </c>
      <c r="AN13" s="10">
        <v>6.4</v>
      </c>
      <c r="AO13" s="10">
        <v>8.4</v>
      </c>
      <c r="AP13" s="10">
        <v>12.9</v>
      </c>
      <c r="AQ13" s="10">
        <v>12.5</v>
      </c>
      <c r="AR13" s="10">
        <v>13.8</v>
      </c>
      <c r="AS13" s="10">
        <v>12.2</v>
      </c>
      <c r="AT13" s="10">
        <v>13.1</v>
      </c>
      <c r="AU13" s="10">
        <v>5.7</v>
      </c>
      <c r="AV13" s="10">
        <v>2.1</v>
      </c>
      <c r="AW13" s="10">
        <v>0.4</v>
      </c>
      <c r="AX13" s="10">
        <v>0.4</v>
      </c>
    </row>
    <row r="14" spans="1:50" ht="13.4" customHeight="1" x14ac:dyDescent="0.3">
      <c r="A14" s="25" t="s">
        <v>85</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358</v>
      </c>
      <c r="V14" s="11">
        <v>450.8</v>
      </c>
      <c r="W14" s="11">
        <v>488.1</v>
      </c>
      <c r="X14" s="11">
        <v>556.20000000000005</v>
      </c>
      <c r="Y14" s="11">
        <v>495.7</v>
      </c>
      <c r="Z14" s="11">
        <v>469.5</v>
      </c>
      <c r="AA14" s="11">
        <v>402.8</v>
      </c>
      <c r="AB14" s="11">
        <v>463.3</v>
      </c>
      <c r="AC14" s="11">
        <v>461.8</v>
      </c>
      <c r="AD14" s="11">
        <v>517.1</v>
      </c>
      <c r="AE14" s="11">
        <v>630.70000000000005</v>
      </c>
      <c r="AF14" s="11">
        <v>618.79999999999995</v>
      </c>
      <c r="AG14" s="11">
        <v>582.29999999999995</v>
      </c>
      <c r="AH14" s="11">
        <v>615.5</v>
      </c>
      <c r="AI14" s="11">
        <v>620</v>
      </c>
      <c r="AJ14" s="11">
        <v>632.20000000000005</v>
      </c>
      <c r="AK14" s="11">
        <v>505.4</v>
      </c>
      <c r="AL14" s="11">
        <v>566.4</v>
      </c>
      <c r="AM14" s="11">
        <v>583.5</v>
      </c>
      <c r="AN14" s="11">
        <v>569</v>
      </c>
      <c r="AO14" s="11">
        <v>509.1</v>
      </c>
      <c r="AP14" s="11">
        <v>542.1</v>
      </c>
      <c r="AQ14" s="11">
        <v>623.20000000000005</v>
      </c>
      <c r="AR14" s="11">
        <v>743.8</v>
      </c>
      <c r="AS14" s="11">
        <v>622.70000000000005</v>
      </c>
      <c r="AT14" s="11">
        <v>676.4</v>
      </c>
      <c r="AU14" s="11">
        <v>786.9</v>
      </c>
      <c r="AV14" s="11">
        <v>712.7</v>
      </c>
      <c r="AW14" s="11">
        <v>510.1</v>
      </c>
      <c r="AX14" s="11">
        <v>558.6</v>
      </c>
    </row>
    <row r="15" spans="1:50" ht="13.4" customHeight="1" x14ac:dyDescent="0.3">
      <c r="A15" s="24" t="s">
        <v>86</v>
      </c>
      <c r="B15" s="10">
        <v>11</v>
      </c>
      <c r="C15" s="10">
        <v>9.4</v>
      </c>
      <c r="D15" s="10">
        <v>9.6</v>
      </c>
      <c r="E15" s="10">
        <v>9</v>
      </c>
      <c r="F15" s="10">
        <v>8.6999999999999993</v>
      </c>
      <c r="G15" s="10">
        <v>9</v>
      </c>
      <c r="H15" s="10">
        <v>9.3000000000000007</v>
      </c>
      <c r="I15" s="10">
        <v>91.4</v>
      </c>
      <c r="J15" s="10">
        <v>104.6</v>
      </c>
      <c r="K15" s="10">
        <v>123.4</v>
      </c>
      <c r="L15" s="10">
        <v>136.9</v>
      </c>
      <c r="M15" s="10">
        <v>142.80000000000001</v>
      </c>
      <c r="N15" s="10">
        <v>156.1</v>
      </c>
      <c r="O15" s="10">
        <v>160.4</v>
      </c>
      <c r="P15" s="10">
        <v>173.8</v>
      </c>
      <c r="Q15" s="10">
        <v>185.6</v>
      </c>
      <c r="R15" s="10">
        <v>195.2</v>
      </c>
      <c r="S15" s="10">
        <v>204.9</v>
      </c>
      <c r="T15" s="10">
        <v>162.1</v>
      </c>
      <c r="U15" s="10">
        <v>218.5</v>
      </c>
      <c r="V15" s="10">
        <v>194</v>
      </c>
      <c r="W15" s="10">
        <v>141.6</v>
      </c>
      <c r="X15" s="10">
        <v>71.8</v>
      </c>
      <c r="Y15" s="10">
        <v>4</v>
      </c>
      <c r="Z15" s="10">
        <v>4</v>
      </c>
      <c r="AA15" s="10">
        <v>4.0999999999999996</v>
      </c>
      <c r="AB15" s="10">
        <v>4.0999999999999996</v>
      </c>
      <c r="AC15" s="10">
        <v>4.2</v>
      </c>
      <c r="AD15" s="10">
        <v>4.2</v>
      </c>
      <c r="AE15" s="10">
        <v>4.2</v>
      </c>
      <c r="AF15" s="10">
        <v>0</v>
      </c>
      <c r="AG15" s="10">
        <v>0</v>
      </c>
      <c r="AH15" s="10">
        <v>0</v>
      </c>
      <c r="AI15" s="10">
        <v>0</v>
      </c>
      <c r="AJ15" s="10">
        <v>0</v>
      </c>
      <c r="AK15" s="10">
        <v>0</v>
      </c>
      <c r="AL15" s="10">
        <v>0</v>
      </c>
      <c r="AM15" s="10">
        <v>0</v>
      </c>
      <c r="AN15" s="10">
        <v>0</v>
      </c>
      <c r="AO15" s="10">
        <v>0</v>
      </c>
      <c r="AP15" s="10">
        <v>0</v>
      </c>
      <c r="AQ15" s="10">
        <v>0</v>
      </c>
      <c r="AR15" s="10">
        <v>0</v>
      </c>
      <c r="AS15" s="10">
        <v>0</v>
      </c>
      <c r="AT15" s="10">
        <v>0</v>
      </c>
      <c r="AU15" s="10">
        <v>0</v>
      </c>
      <c r="AV15" s="10">
        <v>0</v>
      </c>
      <c r="AW15" s="10">
        <v>0</v>
      </c>
      <c r="AX15" s="10">
        <v>0</v>
      </c>
    </row>
    <row r="16" spans="1:50" ht="13.4" customHeight="1" x14ac:dyDescent="0.3">
      <c r="A16" s="25" t="s">
        <v>87</v>
      </c>
      <c r="B16" s="11">
        <v>2542.3000000000002</v>
      </c>
      <c r="C16" s="11">
        <v>2439.4</v>
      </c>
      <c r="D16" s="11">
        <v>2767</v>
      </c>
      <c r="E16" s="11">
        <v>2405.3000000000002</v>
      </c>
      <c r="F16" s="11">
        <v>2696.1</v>
      </c>
      <c r="G16" s="11">
        <v>2639.8</v>
      </c>
      <c r="H16" s="11">
        <v>2762.8</v>
      </c>
      <c r="I16" s="11">
        <v>2314.6</v>
      </c>
      <c r="J16" s="11">
        <v>2505.3000000000002</v>
      </c>
      <c r="K16" s="11">
        <v>2719.6</v>
      </c>
      <c r="L16" s="11">
        <v>2838.8</v>
      </c>
      <c r="M16" s="11">
        <v>2496.4</v>
      </c>
      <c r="N16" s="11">
        <v>2658.2</v>
      </c>
      <c r="O16" s="11">
        <v>2460.9</v>
      </c>
      <c r="P16" s="11">
        <v>2443.3000000000002</v>
      </c>
      <c r="Q16" s="11">
        <v>2148.6999999999998</v>
      </c>
      <c r="R16" s="11">
        <v>2480.4</v>
      </c>
      <c r="S16" s="11">
        <v>2535</v>
      </c>
      <c r="T16" s="11">
        <v>2790.8</v>
      </c>
      <c r="U16" s="11">
        <v>2507</v>
      </c>
      <c r="V16" s="11">
        <v>2994.2</v>
      </c>
      <c r="W16" s="11">
        <v>3004.3</v>
      </c>
      <c r="X16" s="11">
        <v>3082.7</v>
      </c>
      <c r="Y16" s="11">
        <v>2384</v>
      </c>
      <c r="Z16" s="11">
        <v>2925.3</v>
      </c>
      <c r="AA16" s="11">
        <v>3128.8</v>
      </c>
      <c r="AB16" s="11">
        <v>3238.4</v>
      </c>
      <c r="AC16" s="11">
        <v>2437.9</v>
      </c>
      <c r="AD16" s="11">
        <v>2483.3000000000002</v>
      </c>
      <c r="AE16" s="11">
        <v>2315</v>
      </c>
      <c r="AF16" s="11">
        <v>2305</v>
      </c>
      <c r="AG16" s="11">
        <v>1986</v>
      </c>
      <c r="AH16" s="11">
        <v>2222.8000000000002</v>
      </c>
      <c r="AI16" s="11">
        <v>2392.9</v>
      </c>
      <c r="AJ16" s="11">
        <v>2678.6</v>
      </c>
      <c r="AK16" s="11">
        <v>2329</v>
      </c>
      <c r="AL16" s="11">
        <v>2803.4</v>
      </c>
      <c r="AM16" s="11">
        <v>2888.9</v>
      </c>
      <c r="AN16" s="11">
        <v>3053.1</v>
      </c>
      <c r="AO16" s="11">
        <v>2636</v>
      </c>
      <c r="AP16" s="11">
        <v>3120.7</v>
      </c>
      <c r="AQ16" s="11">
        <v>3245.9</v>
      </c>
      <c r="AR16" s="11">
        <v>3340.4</v>
      </c>
      <c r="AS16" s="11">
        <v>2936.1</v>
      </c>
      <c r="AT16" s="11">
        <v>3487.3</v>
      </c>
      <c r="AU16" s="11">
        <v>3579.2</v>
      </c>
      <c r="AV16" s="11">
        <v>3645.5</v>
      </c>
      <c r="AW16" s="11">
        <v>3267.1</v>
      </c>
      <c r="AX16" s="11">
        <v>3666.6</v>
      </c>
    </row>
    <row r="17" spans="1:50" ht="13.4" customHeight="1" x14ac:dyDescent="0.3">
      <c r="A17" s="24" t="s">
        <v>88</v>
      </c>
      <c r="B17" s="10">
        <v>0</v>
      </c>
      <c r="C17" s="10">
        <v>0</v>
      </c>
      <c r="D17" s="10">
        <v>0</v>
      </c>
      <c r="E17" s="10">
        <v>89.159000000000006</v>
      </c>
      <c r="F17" s="10">
        <v>90.598870000000005</v>
      </c>
      <c r="G17" s="10">
        <v>118.2</v>
      </c>
      <c r="H17" s="10">
        <v>131.6</v>
      </c>
      <c r="I17" s="10">
        <v>130.19999999999999</v>
      </c>
      <c r="J17" s="10">
        <v>93.5</v>
      </c>
      <c r="K17" s="10">
        <v>182.8</v>
      </c>
      <c r="L17" s="10">
        <v>220.5</v>
      </c>
      <c r="M17" s="10">
        <v>80.7</v>
      </c>
      <c r="N17" s="10">
        <v>97.4</v>
      </c>
      <c r="O17" s="10">
        <v>111.2</v>
      </c>
      <c r="P17" s="10">
        <v>127.7</v>
      </c>
      <c r="Q17" s="10">
        <v>76.900000000000006</v>
      </c>
      <c r="R17" s="10">
        <v>101.5</v>
      </c>
      <c r="S17" s="10">
        <v>104.4</v>
      </c>
      <c r="T17" s="10">
        <v>100.3</v>
      </c>
      <c r="U17" s="10">
        <v>95.3</v>
      </c>
      <c r="V17" s="10">
        <v>84.7</v>
      </c>
      <c r="W17" s="10">
        <v>88.7</v>
      </c>
      <c r="X17" s="10">
        <v>89.8</v>
      </c>
      <c r="Y17" s="10">
        <v>92.6</v>
      </c>
      <c r="Z17" s="10">
        <v>96.9</v>
      </c>
      <c r="AA17" s="10">
        <v>95.1</v>
      </c>
      <c r="AB17" s="10">
        <v>122.5</v>
      </c>
      <c r="AC17" s="10">
        <v>114.1</v>
      </c>
      <c r="AD17" s="10">
        <v>108.8</v>
      </c>
      <c r="AE17" s="10">
        <v>134.69999999999999</v>
      </c>
      <c r="AF17" s="10">
        <v>128.19999999999999</v>
      </c>
      <c r="AG17" s="10">
        <v>114.5</v>
      </c>
      <c r="AH17" s="10">
        <v>105</v>
      </c>
      <c r="AI17" s="10">
        <v>101.9</v>
      </c>
      <c r="AJ17" s="10">
        <v>105.2</v>
      </c>
      <c r="AK17" s="10">
        <v>105.5</v>
      </c>
      <c r="AL17" s="10">
        <v>113.4</v>
      </c>
      <c r="AM17" s="10">
        <v>169.4</v>
      </c>
      <c r="AN17" s="10">
        <v>179.2</v>
      </c>
      <c r="AO17" s="10">
        <v>203</v>
      </c>
      <c r="AP17" s="10">
        <v>211.4</v>
      </c>
      <c r="AQ17" s="10">
        <v>220.9</v>
      </c>
      <c r="AR17" s="10">
        <v>138.30000000000001</v>
      </c>
      <c r="AS17" s="10">
        <v>142</v>
      </c>
      <c r="AT17" s="10">
        <v>175.2</v>
      </c>
      <c r="AU17" s="10">
        <v>215.3</v>
      </c>
      <c r="AV17" s="10">
        <v>144</v>
      </c>
      <c r="AW17" s="10">
        <v>78.8</v>
      </c>
      <c r="AX17" s="10">
        <v>127.1</v>
      </c>
    </row>
    <row r="18" spans="1:50" ht="13.4" customHeight="1" x14ac:dyDescent="0.3">
      <c r="A18" s="25" t="s">
        <v>89</v>
      </c>
      <c r="B18" s="11">
        <v>0</v>
      </c>
      <c r="C18" s="11">
        <v>0</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0</v>
      </c>
      <c r="U18" s="11">
        <v>339.9</v>
      </c>
      <c r="V18" s="11">
        <v>330</v>
      </c>
      <c r="W18" s="11">
        <v>306.39999999999998</v>
      </c>
      <c r="X18" s="11">
        <v>273.39999999999998</v>
      </c>
      <c r="Y18" s="11">
        <v>0.2</v>
      </c>
      <c r="Z18" s="11">
        <v>0.2</v>
      </c>
      <c r="AA18" s="11">
        <v>0.2</v>
      </c>
      <c r="AB18" s="11">
        <v>0.2</v>
      </c>
      <c r="AC18" s="11">
        <v>0.2</v>
      </c>
      <c r="AD18" s="11">
        <v>0.2</v>
      </c>
      <c r="AE18" s="11">
        <v>0.2</v>
      </c>
      <c r="AF18" s="11">
        <v>101.9</v>
      </c>
      <c r="AG18" s="11">
        <v>0.6</v>
      </c>
      <c r="AH18" s="11">
        <v>0</v>
      </c>
      <c r="AI18" s="11">
        <v>0</v>
      </c>
      <c r="AJ18" s="11">
        <v>0</v>
      </c>
      <c r="AK18" s="11">
        <v>0</v>
      </c>
      <c r="AL18" s="11">
        <v>0</v>
      </c>
      <c r="AM18" s="11">
        <v>0</v>
      </c>
      <c r="AN18" s="11">
        <v>0</v>
      </c>
      <c r="AO18" s="11">
        <v>0</v>
      </c>
      <c r="AP18" s="11">
        <v>0</v>
      </c>
      <c r="AQ18" s="11">
        <v>0</v>
      </c>
      <c r="AR18" s="11">
        <v>0</v>
      </c>
      <c r="AS18" s="11">
        <v>0</v>
      </c>
      <c r="AT18" s="11">
        <v>0</v>
      </c>
      <c r="AU18" s="11">
        <v>0</v>
      </c>
      <c r="AV18" s="11">
        <v>0</v>
      </c>
      <c r="AW18" s="11">
        <v>0</v>
      </c>
      <c r="AX18" s="11">
        <v>0</v>
      </c>
    </row>
    <row r="19" spans="1:50" ht="13.4" customHeight="1" x14ac:dyDescent="0.3">
      <c r="A19" s="24" t="s">
        <v>90</v>
      </c>
      <c r="B19" s="10">
        <v>327.8</v>
      </c>
      <c r="C19" s="10">
        <v>330.4</v>
      </c>
      <c r="D19" s="10">
        <v>338.3</v>
      </c>
      <c r="E19" s="10">
        <v>167.941</v>
      </c>
      <c r="F19" s="10">
        <v>192.70113000000001</v>
      </c>
      <c r="G19" s="10">
        <v>181</v>
      </c>
      <c r="H19" s="10">
        <v>155.5</v>
      </c>
      <c r="I19" s="10">
        <v>289.39999999999998</v>
      </c>
      <c r="J19" s="10">
        <v>343</v>
      </c>
      <c r="K19" s="10">
        <v>387.7</v>
      </c>
      <c r="L19" s="10">
        <v>382.3</v>
      </c>
      <c r="M19" s="10">
        <v>349.9</v>
      </c>
      <c r="N19" s="10">
        <v>408</v>
      </c>
      <c r="O19" s="10">
        <v>273.8</v>
      </c>
      <c r="P19" s="10">
        <v>256.10000000000002</v>
      </c>
      <c r="Q19" s="10">
        <v>255.4</v>
      </c>
      <c r="R19" s="10">
        <v>273.2</v>
      </c>
      <c r="S19" s="10">
        <v>226.6</v>
      </c>
      <c r="T19" s="10">
        <v>214.9</v>
      </c>
      <c r="U19" s="10">
        <v>203.4</v>
      </c>
      <c r="V19" s="10">
        <v>195.1</v>
      </c>
      <c r="W19" s="10">
        <v>227</v>
      </c>
      <c r="X19" s="10">
        <v>209.9</v>
      </c>
      <c r="Y19" s="10">
        <v>199.4</v>
      </c>
      <c r="Z19" s="10">
        <v>217.6</v>
      </c>
      <c r="AA19" s="10">
        <v>219</v>
      </c>
      <c r="AB19" s="10">
        <v>184.9</v>
      </c>
      <c r="AC19" s="10">
        <v>176.8</v>
      </c>
      <c r="AD19" s="10">
        <v>179.4</v>
      </c>
      <c r="AE19" s="10">
        <v>190</v>
      </c>
      <c r="AF19" s="10">
        <v>202.3</v>
      </c>
      <c r="AG19" s="10">
        <v>193.7</v>
      </c>
      <c r="AH19" s="10">
        <v>217</v>
      </c>
      <c r="AI19" s="10">
        <v>209.3</v>
      </c>
      <c r="AJ19" s="10">
        <v>208</v>
      </c>
      <c r="AK19" s="10">
        <v>246.3</v>
      </c>
      <c r="AL19" s="10">
        <v>250.4</v>
      </c>
      <c r="AM19" s="10">
        <v>232.3</v>
      </c>
      <c r="AN19" s="10">
        <v>233.8</v>
      </c>
      <c r="AO19" s="10">
        <v>312.89999999999998</v>
      </c>
      <c r="AP19" s="10">
        <v>233.8</v>
      </c>
      <c r="AQ19" s="10">
        <v>234.5</v>
      </c>
      <c r="AR19" s="10">
        <v>410.2</v>
      </c>
      <c r="AS19" s="10">
        <v>262.7</v>
      </c>
      <c r="AT19" s="10">
        <v>283.2</v>
      </c>
      <c r="AU19" s="10">
        <v>269.89999999999998</v>
      </c>
      <c r="AV19" s="10">
        <v>314</v>
      </c>
      <c r="AW19" s="10">
        <v>369.7</v>
      </c>
      <c r="AX19" s="10">
        <v>369</v>
      </c>
    </row>
    <row r="20" spans="1:50" ht="13.4" customHeight="1" x14ac:dyDescent="0.3">
      <c r="A20" s="25" t="s">
        <v>91</v>
      </c>
      <c r="B20" s="11">
        <v>0</v>
      </c>
      <c r="C20" s="11">
        <v>0</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0</v>
      </c>
      <c r="U20" s="11">
        <v>0</v>
      </c>
      <c r="V20" s="11">
        <v>0</v>
      </c>
      <c r="W20" s="11">
        <v>0</v>
      </c>
      <c r="X20" s="11">
        <v>0</v>
      </c>
      <c r="Y20" s="11">
        <v>0</v>
      </c>
      <c r="Z20" s="11">
        <v>0</v>
      </c>
      <c r="AA20" s="11">
        <v>0</v>
      </c>
      <c r="AB20" s="11">
        <v>0</v>
      </c>
      <c r="AC20" s="11">
        <v>0</v>
      </c>
      <c r="AD20" s="11">
        <v>0</v>
      </c>
      <c r="AE20" s="11">
        <v>0</v>
      </c>
      <c r="AF20" s="11">
        <v>0</v>
      </c>
      <c r="AG20" s="11">
        <v>230.9</v>
      </c>
      <c r="AH20" s="11">
        <v>227.1</v>
      </c>
      <c r="AI20" s="11">
        <v>0</v>
      </c>
      <c r="AJ20" s="11">
        <v>0</v>
      </c>
      <c r="AK20" s="11">
        <v>0</v>
      </c>
      <c r="AL20" s="11">
        <v>0</v>
      </c>
      <c r="AM20" s="11">
        <v>0</v>
      </c>
      <c r="AN20" s="11">
        <v>6.6</v>
      </c>
      <c r="AO20" s="11">
        <v>0</v>
      </c>
      <c r="AP20" s="11">
        <v>0</v>
      </c>
      <c r="AQ20" s="11">
        <v>0</v>
      </c>
      <c r="AR20" s="11">
        <v>0</v>
      </c>
      <c r="AS20" s="11">
        <v>0</v>
      </c>
      <c r="AT20" s="11">
        <v>0</v>
      </c>
      <c r="AU20" s="11">
        <v>0</v>
      </c>
      <c r="AV20" s="11">
        <v>0</v>
      </c>
      <c r="AW20" s="11">
        <v>0</v>
      </c>
      <c r="AX20" s="11">
        <v>0</v>
      </c>
    </row>
    <row r="21" spans="1:50" ht="13.4" customHeight="1" x14ac:dyDescent="0.3">
      <c r="A21" s="26" t="s">
        <v>92</v>
      </c>
      <c r="B21" s="27">
        <v>5883.3</v>
      </c>
      <c r="C21" s="27">
        <v>5920.7</v>
      </c>
      <c r="D21" s="27">
        <v>5985.2</v>
      </c>
      <c r="E21" s="27">
        <v>5810.7</v>
      </c>
      <c r="F21" s="27">
        <v>5567.4</v>
      </c>
      <c r="G21" s="27">
        <v>6827.8</v>
      </c>
      <c r="H21" s="27">
        <v>6379</v>
      </c>
      <c r="I21" s="27">
        <v>6411.6</v>
      </c>
      <c r="J21" s="27">
        <v>6549.1</v>
      </c>
      <c r="K21" s="27">
        <v>6571.2</v>
      </c>
      <c r="L21" s="27">
        <v>7022.7</v>
      </c>
      <c r="M21" s="27">
        <v>6781.7</v>
      </c>
      <c r="N21" s="27">
        <v>7138.3</v>
      </c>
      <c r="O21" s="27">
        <v>6948</v>
      </c>
      <c r="P21" s="27">
        <v>6946.6</v>
      </c>
      <c r="Q21" s="27">
        <v>7051.7</v>
      </c>
      <c r="R21" s="27">
        <v>7152.2</v>
      </c>
      <c r="S21" s="27">
        <v>7091.7</v>
      </c>
      <c r="T21" s="27">
        <v>7067.9</v>
      </c>
      <c r="U21" s="27">
        <v>7071</v>
      </c>
      <c r="V21" s="27">
        <v>7000.3</v>
      </c>
      <c r="W21" s="27">
        <v>7009.2</v>
      </c>
      <c r="X21" s="27">
        <v>6737.2</v>
      </c>
      <c r="Y21" s="27">
        <v>6191.6</v>
      </c>
      <c r="Z21" s="27">
        <v>6442.2</v>
      </c>
      <c r="AA21" s="27">
        <v>6081.4</v>
      </c>
      <c r="AB21" s="27">
        <v>6410.8</v>
      </c>
      <c r="AC21" s="27">
        <v>6115.8</v>
      </c>
      <c r="AD21" s="27">
        <v>5903</v>
      </c>
      <c r="AE21" s="27">
        <v>5929.3</v>
      </c>
      <c r="AF21" s="27">
        <v>6019.8</v>
      </c>
      <c r="AG21" s="27">
        <v>5875.8</v>
      </c>
      <c r="AH21" s="27">
        <v>5536.6</v>
      </c>
      <c r="AI21" s="27">
        <v>5367.9</v>
      </c>
      <c r="AJ21" s="27">
        <v>5581.6</v>
      </c>
      <c r="AK21" s="27">
        <v>5756.6</v>
      </c>
      <c r="AL21" s="27">
        <v>6025.1</v>
      </c>
      <c r="AM21" s="27">
        <v>6232.5</v>
      </c>
      <c r="AN21" s="27">
        <v>5898.5</v>
      </c>
      <c r="AO21" s="27">
        <v>6055.4</v>
      </c>
      <c r="AP21" s="27">
        <v>5862.9</v>
      </c>
      <c r="AQ21" s="27">
        <v>5824.8</v>
      </c>
      <c r="AR21" s="27">
        <v>6481</v>
      </c>
      <c r="AS21" s="27">
        <v>6512.4</v>
      </c>
      <c r="AT21" s="27">
        <v>6262.3</v>
      </c>
      <c r="AU21" s="27">
        <v>6517.6</v>
      </c>
      <c r="AV21" s="27">
        <f>SUM(AV9:AV20)</f>
        <v>6872.2</v>
      </c>
      <c r="AW21" s="27">
        <v>7150.1</v>
      </c>
      <c r="AX21" s="27">
        <f>SUM(AX9:AX20)</f>
        <v>7184.5</v>
      </c>
    </row>
    <row r="22" spans="1:50" ht="13.4" customHeight="1" x14ac:dyDescent="0.3">
      <c r="A22" s="24"/>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row>
    <row r="23" spans="1:50" ht="13.4" customHeight="1" x14ac:dyDescent="0.3">
      <c r="A23" s="23" t="s">
        <v>93</v>
      </c>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13.4" customHeight="1" x14ac:dyDescent="0.3">
      <c r="A24" s="24" t="s">
        <v>81</v>
      </c>
      <c r="B24" s="30">
        <v>45.4</v>
      </c>
      <c r="C24" s="30">
        <v>45.8</v>
      </c>
      <c r="D24" s="30">
        <v>46.9</v>
      </c>
      <c r="E24" s="30">
        <v>45.8</v>
      </c>
      <c r="F24" s="30">
        <v>45.7</v>
      </c>
      <c r="G24" s="30">
        <v>46.2</v>
      </c>
      <c r="H24" s="30">
        <v>267</v>
      </c>
      <c r="I24" s="30">
        <v>749.6</v>
      </c>
      <c r="J24" s="30">
        <v>755.9</v>
      </c>
      <c r="K24" s="30">
        <v>760.6</v>
      </c>
      <c r="L24" s="30">
        <v>478.8</v>
      </c>
      <c r="M24" s="30">
        <v>168.2</v>
      </c>
      <c r="N24" s="30">
        <v>386.9</v>
      </c>
      <c r="O24" s="30">
        <v>389.3</v>
      </c>
      <c r="P24" s="30">
        <v>390.7</v>
      </c>
      <c r="Q24" s="30">
        <v>251.3</v>
      </c>
      <c r="R24" s="30">
        <v>250.7</v>
      </c>
      <c r="S24" s="30">
        <v>252</v>
      </c>
      <c r="T24" s="30">
        <v>251.4</v>
      </c>
      <c r="U24" s="30">
        <v>183.5</v>
      </c>
      <c r="V24" s="30">
        <v>61.7</v>
      </c>
      <c r="W24" s="30">
        <v>61.6</v>
      </c>
      <c r="X24" s="30">
        <v>61.6</v>
      </c>
      <c r="Y24" s="30">
        <v>61.3</v>
      </c>
      <c r="Z24" s="30">
        <v>46.1</v>
      </c>
      <c r="AA24" s="30">
        <v>0</v>
      </c>
      <c r="AB24" s="30">
        <v>0</v>
      </c>
      <c r="AC24" s="30">
        <v>51.7</v>
      </c>
      <c r="AD24" s="30">
        <v>51.7</v>
      </c>
      <c r="AE24" s="30">
        <v>47.3</v>
      </c>
      <c r="AF24" s="30">
        <v>51.6</v>
      </c>
      <c r="AG24" s="30">
        <v>65.599999999999994</v>
      </c>
      <c r="AH24" s="30">
        <v>169.9</v>
      </c>
      <c r="AI24" s="30">
        <v>169.9</v>
      </c>
      <c r="AJ24" s="30">
        <v>170</v>
      </c>
      <c r="AK24" s="30">
        <v>170</v>
      </c>
      <c r="AL24" s="30">
        <v>170</v>
      </c>
      <c r="AM24" s="30">
        <v>170</v>
      </c>
      <c r="AN24" s="30">
        <v>170</v>
      </c>
      <c r="AO24" s="30">
        <v>170</v>
      </c>
      <c r="AP24" s="30">
        <v>283.2</v>
      </c>
      <c r="AQ24" s="30">
        <v>293.60000000000002</v>
      </c>
      <c r="AR24" s="30">
        <v>296.39999999999998</v>
      </c>
      <c r="AS24" s="30">
        <v>348.3</v>
      </c>
      <c r="AT24" s="30">
        <v>364.4</v>
      </c>
      <c r="AU24" s="30">
        <v>347.7</v>
      </c>
      <c r="AV24" s="30">
        <v>316.60000000000002</v>
      </c>
      <c r="AW24" s="30">
        <v>288.8</v>
      </c>
      <c r="AX24" s="30">
        <v>183.8</v>
      </c>
    </row>
    <row r="25" spans="1:50" ht="13.4" customHeight="1" x14ac:dyDescent="0.3">
      <c r="A25" s="25" t="s">
        <v>85</v>
      </c>
      <c r="B25" s="11">
        <v>0</v>
      </c>
      <c r="C25" s="11">
        <v>0</v>
      </c>
      <c r="D25" s="11">
        <v>0</v>
      </c>
      <c r="E25" s="11">
        <v>0</v>
      </c>
      <c r="F25" s="11">
        <v>0</v>
      </c>
      <c r="G25" s="11">
        <v>0</v>
      </c>
      <c r="H25" s="11">
        <v>0</v>
      </c>
      <c r="I25" s="11">
        <v>0</v>
      </c>
      <c r="J25" s="11">
        <v>0</v>
      </c>
      <c r="K25" s="11">
        <v>0</v>
      </c>
      <c r="L25" s="11">
        <v>0</v>
      </c>
      <c r="M25" s="11">
        <v>0</v>
      </c>
      <c r="N25" s="11">
        <v>0</v>
      </c>
      <c r="O25" s="11">
        <v>0</v>
      </c>
      <c r="P25" s="11">
        <v>0</v>
      </c>
      <c r="Q25" s="11">
        <v>0</v>
      </c>
      <c r="R25" s="11">
        <v>0</v>
      </c>
      <c r="S25" s="11">
        <v>0</v>
      </c>
      <c r="T25" s="11">
        <v>0</v>
      </c>
      <c r="U25" s="11">
        <v>0</v>
      </c>
      <c r="V25" s="11">
        <v>0</v>
      </c>
      <c r="W25" s="11">
        <v>0</v>
      </c>
      <c r="X25" s="11">
        <v>0</v>
      </c>
      <c r="Y25" s="11">
        <v>0</v>
      </c>
      <c r="Z25" s="11">
        <v>0</v>
      </c>
      <c r="AA25" s="11">
        <v>0</v>
      </c>
      <c r="AB25" s="11">
        <v>0</v>
      </c>
      <c r="AC25" s="11">
        <v>0</v>
      </c>
      <c r="AD25" s="11">
        <v>0</v>
      </c>
      <c r="AE25" s="11">
        <v>0</v>
      </c>
      <c r="AF25" s="11">
        <v>0</v>
      </c>
      <c r="AG25" s="11">
        <v>0</v>
      </c>
      <c r="AH25" s="11">
        <v>1.6</v>
      </c>
      <c r="AI25" s="11">
        <v>1.5</v>
      </c>
      <c r="AJ25" s="11">
        <v>2.9</v>
      </c>
      <c r="AK25" s="11">
        <v>0.7</v>
      </c>
      <c r="AL25" s="11">
        <v>3.4</v>
      </c>
      <c r="AM25" s="11">
        <v>3.4</v>
      </c>
      <c r="AN25" s="11">
        <v>3.3</v>
      </c>
      <c r="AO25" s="11">
        <v>2.4</v>
      </c>
      <c r="AP25" s="11">
        <v>2.2999999999999998</v>
      </c>
      <c r="AQ25" s="11">
        <v>2.6</v>
      </c>
      <c r="AR25" s="11">
        <v>2.2000000000000002</v>
      </c>
      <c r="AS25" s="11">
        <v>1.4</v>
      </c>
      <c r="AT25" s="11">
        <v>3</v>
      </c>
      <c r="AU25" s="11">
        <v>0</v>
      </c>
      <c r="AV25" s="11">
        <v>84.8</v>
      </c>
      <c r="AW25" s="11">
        <v>51.9</v>
      </c>
      <c r="AX25" s="11">
        <v>57.2</v>
      </c>
    </row>
    <row r="26" spans="1:50" ht="13.4" customHeight="1" x14ac:dyDescent="0.3">
      <c r="A26" s="24" t="s">
        <v>82</v>
      </c>
      <c r="B26" s="10">
        <v>6.6</v>
      </c>
      <c r="C26" s="10">
        <v>6.8</v>
      </c>
      <c r="D26" s="10">
        <v>6.8</v>
      </c>
      <c r="E26" s="10">
        <v>6.9</v>
      </c>
      <c r="F26" s="10">
        <v>6.9</v>
      </c>
      <c r="G26" s="10">
        <v>6.9</v>
      </c>
      <c r="H26" s="10">
        <v>3</v>
      </c>
      <c r="I26" s="10">
        <v>1.5</v>
      </c>
      <c r="J26" s="10">
        <v>1.6</v>
      </c>
      <c r="K26" s="10">
        <v>0.3</v>
      </c>
      <c r="L26" s="10">
        <v>0.3</v>
      </c>
      <c r="M26" s="10">
        <v>0</v>
      </c>
      <c r="N26" s="10">
        <v>0</v>
      </c>
      <c r="O26" s="10">
        <v>0</v>
      </c>
      <c r="P26" s="10">
        <v>0</v>
      </c>
      <c r="Q26" s="10">
        <v>0</v>
      </c>
      <c r="R26" s="10">
        <v>0</v>
      </c>
      <c r="S26" s="10">
        <v>0</v>
      </c>
      <c r="T26" s="19"/>
      <c r="U26" s="10">
        <v>0</v>
      </c>
      <c r="V26" s="10">
        <v>0</v>
      </c>
      <c r="W26" s="10">
        <v>0</v>
      </c>
      <c r="X26" s="10">
        <v>0</v>
      </c>
      <c r="Y26" s="10">
        <v>0</v>
      </c>
      <c r="Z26" s="10">
        <v>0</v>
      </c>
      <c r="AA26" s="10">
        <v>0</v>
      </c>
      <c r="AB26" s="10">
        <v>0</v>
      </c>
      <c r="AC26" s="10">
        <v>0</v>
      </c>
      <c r="AD26" s="10">
        <v>0</v>
      </c>
      <c r="AE26" s="10">
        <v>0</v>
      </c>
      <c r="AF26" s="10">
        <v>0</v>
      </c>
      <c r="AG26" s="10">
        <v>0</v>
      </c>
      <c r="AH26" s="10">
        <v>0</v>
      </c>
      <c r="AI26" s="10">
        <v>0.9</v>
      </c>
      <c r="AJ26" s="10">
        <v>0.9</v>
      </c>
      <c r="AK26" s="10">
        <v>2.2999999999999998</v>
      </c>
      <c r="AL26" s="10">
        <v>2.8</v>
      </c>
      <c r="AM26" s="10">
        <v>2.9</v>
      </c>
      <c r="AN26" s="10">
        <v>2.8</v>
      </c>
      <c r="AO26" s="10">
        <v>3.4</v>
      </c>
      <c r="AP26" s="10">
        <v>2</v>
      </c>
      <c r="AQ26" s="10">
        <v>1.4</v>
      </c>
      <c r="AR26" s="10">
        <v>1.5</v>
      </c>
      <c r="AS26" s="10">
        <v>2</v>
      </c>
      <c r="AT26" s="10">
        <v>2.2000000000000002</v>
      </c>
      <c r="AU26" s="10">
        <v>1.5</v>
      </c>
      <c r="AV26" s="10">
        <v>3.2</v>
      </c>
      <c r="AW26" s="10">
        <v>1.7</v>
      </c>
      <c r="AX26" s="10">
        <v>3.9</v>
      </c>
    </row>
    <row r="27" spans="1:50" ht="12.5" customHeight="1" x14ac:dyDescent="0.3">
      <c r="A27" s="25" t="s">
        <v>83</v>
      </c>
      <c r="B27" s="11">
        <v>15.4</v>
      </c>
      <c r="C27" s="11">
        <v>15</v>
      </c>
      <c r="D27" s="11">
        <v>13.5</v>
      </c>
      <c r="E27" s="11">
        <v>12.7</v>
      </c>
      <c r="F27" s="11">
        <v>12.8</v>
      </c>
      <c r="G27" s="11">
        <v>11.3</v>
      </c>
      <c r="H27" s="11">
        <v>11.6</v>
      </c>
      <c r="I27" s="11">
        <v>9.1999999999999993</v>
      </c>
      <c r="J27" s="11">
        <v>1.9</v>
      </c>
      <c r="K27" s="11">
        <v>1.6</v>
      </c>
      <c r="L27" s="11">
        <v>1.5</v>
      </c>
      <c r="M27" s="11">
        <v>11.1</v>
      </c>
      <c r="N27" s="11">
        <v>12.6</v>
      </c>
      <c r="O27" s="11">
        <v>8.6</v>
      </c>
      <c r="P27" s="11">
        <v>8.6</v>
      </c>
      <c r="Q27" s="11">
        <v>4.8</v>
      </c>
      <c r="R27" s="11">
        <v>7.4</v>
      </c>
      <c r="S27" s="11">
        <v>5.4</v>
      </c>
      <c r="T27" s="11">
        <v>5.5</v>
      </c>
      <c r="U27" s="11">
        <v>4.0999999999999996</v>
      </c>
      <c r="V27" s="11">
        <v>2.1</v>
      </c>
      <c r="W27" s="11">
        <v>2.1</v>
      </c>
      <c r="X27" s="11">
        <v>1.8</v>
      </c>
      <c r="Y27" s="11">
        <v>0.7</v>
      </c>
      <c r="Z27" s="11">
        <v>0.5</v>
      </c>
      <c r="AA27" s="11">
        <v>0.4</v>
      </c>
      <c r="AB27" s="11">
        <v>0.3</v>
      </c>
      <c r="AC27" s="11">
        <v>1.3</v>
      </c>
      <c r="AD27" s="11">
        <v>0.1</v>
      </c>
      <c r="AE27" s="11">
        <v>0.1</v>
      </c>
      <c r="AF27" s="11">
        <v>0</v>
      </c>
      <c r="AG27" s="11">
        <v>0</v>
      </c>
      <c r="AH27" s="11">
        <v>1.6</v>
      </c>
      <c r="AI27" s="11">
        <v>3.2</v>
      </c>
      <c r="AJ27" s="11">
        <v>5.4</v>
      </c>
      <c r="AK27" s="11">
        <v>5.7</v>
      </c>
      <c r="AL27" s="11">
        <v>0.7</v>
      </c>
      <c r="AM27" s="11">
        <v>1.8</v>
      </c>
      <c r="AN27" s="11">
        <v>0</v>
      </c>
      <c r="AO27" s="11">
        <v>0</v>
      </c>
      <c r="AP27" s="11">
        <v>0.1</v>
      </c>
      <c r="AQ27" s="11">
        <v>1.1000000000000001</v>
      </c>
      <c r="AR27" s="11">
        <v>0.6</v>
      </c>
      <c r="AS27" s="11">
        <v>0</v>
      </c>
      <c r="AT27" s="11">
        <v>0</v>
      </c>
      <c r="AU27" s="11">
        <v>0</v>
      </c>
      <c r="AV27" s="11">
        <v>0.3</v>
      </c>
      <c r="AW27" s="11">
        <v>0</v>
      </c>
      <c r="AX27" s="11">
        <v>2.7</v>
      </c>
    </row>
    <row r="28" spans="1:50" ht="13.4" customHeight="1" x14ac:dyDescent="0.3">
      <c r="A28" s="24" t="s">
        <v>84</v>
      </c>
      <c r="B28" s="10">
        <v>58.8</v>
      </c>
      <c r="C28" s="10">
        <v>60.3</v>
      </c>
      <c r="D28" s="10">
        <v>55.9</v>
      </c>
      <c r="E28" s="10">
        <v>55</v>
      </c>
      <c r="F28" s="10">
        <v>54</v>
      </c>
      <c r="G28" s="10">
        <v>46.6</v>
      </c>
      <c r="H28" s="10">
        <v>46</v>
      </c>
      <c r="I28" s="10">
        <v>45.4</v>
      </c>
      <c r="J28" s="10">
        <v>26.3</v>
      </c>
      <c r="K28" s="10">
        <v>31.4</v>
      </c>
      <c r="L28" s="10">
        <v>21.3</v>
      </c>
      <c r="M28" s="10">
        <v>28.9</v>
      </c>
      <c r="N28" s="10">
        <v>30.4</v>
      </c>
      <c r="O28" s="10">
        <v>28</v>
      </c>
      <c r="P28" s="10">
        <v>14.8</v>
      </c>
      <c r="Q28" s="10">
        <v>14.3</v>
      </c>
      <c r="R28" s="10">
        <v>13.9</v>
      </c>
      <c r="S28" s="10">
        <v>13.4</v>
      </c>
      <c r="T28" s="10">
        <v>13</v>
      </c>
      <c r="U28" s="10">
        <v>10.5</v>
      </c>
      <c r="V28" s="10">
        <v>10.199999999999999</v>
      </c>
      <c r="W28" s="10">
        <v>9.9</v>
      </c>
      <c r="X28" s="10">
        <v>9.6</v>
      </c>
      <c r="Y28" s="10">
        <v>9.1999999999999993</v>
      </c>
      <c r="Z28" s="10">
        <v>6.8</v>
      </c>
      <c r="AA28" s="10">
        <v>6.6</v>
      </c>
      <c r="AB28" s="10">
        <v>99.7</v>
      </c>
      <c r="AC28" s="10">
        <v>21.4</v>
      </c>
      <c r="AD28" s="10">
        <v>21.5</v>
      </c>
      <c r="AE28" s="10">
        <v>23</v>
      </c>
      <c r="AF28" s="10">
        <v>25.4</v>
      </c>
      <c r="AG28" s="10">
        <v>22.4</v>
      </c>
      <c r="AH28" s="10">
        <v>23.4</v>
      </c>
      <c r="AI28" s="10">
        <v>14.5</v>
      </c>
      <c r="AJ28" s="10">
        <v>29.2</v>
      </c>
      <c r="AK28" s="10">
        <v>50.4</v>
      </c>
      <c r="AL28" s="10">
        <v>55.5</v>
      </c>
      <c r="AM28" s="10">
        <v>68.3</v>
      </c>
      <c r="AN28" s="10">
        <v>34.6</v>
      </c>
      <c r="AO28" s="10">
        <v>54.4</v>
      </c>
      <c r="AP28" s="10">
        <v>49.2</v>
      </c>
      <c r="AQ28" s="10">
        <v>34.4</v>
      </c>
      <c r="AR28" s="10">
        <v>28.2</v>
      </c>
      <c r="AS28" s="10">
        <v>20.2</v>
      </c>
      <c r="AT28" s="10">
        <v>22</v>
      </c>
      <c r="AU28" s="10">
        <v>18.3</v>
      </c>
      <c r="AV28" s="10">
        <v>3</v>
      </c>
      <c r="AW28" s="10">
        <v>7.6</v>
      </c>
      <c r="AX28" s="10">
        <v>7.5</v>
      </c>
    </row>
    <row r="29" spans="1:50" ht="13.4" customHeight="1" x14ac:dyDescent="0.3">
      <c r="A29" s="25" t="s">
        <v>86</v>
      </c>
      <c r="B29" s="11">
        <v>415.3</v>
      </c>
      <c r="C29" s="11">
        <v>415.7</v>
      </c>
      <c r="D29" s="11">
        <v>417.6</v>
      </c>
      <c r="E29" s="11">
        <v>416.6</v>
      </c>
      <c r="F29" s="11">
        <v>414</v>
      </c>
      <c r="G29" s="11">
        <v>406.5</v>
      </c>
      <c r="H29" s="11">
        <v>418.9</v>
      </c>
      <c r="I29" s="11">
        <v>316.60000000000002</v>
      </c>
      <c r="J29" s="11">
        <v>285.60000000000002</v>
      </c>
      <c r="K29" s="11">
        <v>247.5</v>
      </c>
      <c r="L29" s="11">
        <v>207.7</v>
      </c>
      <c r="M29" s="11">
        <v>180.5</v>
      </c>
      <c r="N29" s="11">
        <v>158.5</v>
      </c>
      <c r="O29" s="11">
        <v>143.9</v>
      </c>
      <c r="P29" s="11">
        <v>126.6</v>
      </c>
      <c r="Q29" s="11">
        <v>103.1</v>
      </c>
      <c r="R29" s="11">
        <v>88.6</v>
      </c>
      <c r="S29" s="11">
        <v>73</v>
      </c>
      <c r="T29" s="11">
        <v>89</v>
      </c>
      <c r="U29" s="11">
        <v>17.399999999999999</v>
      </c>
      <c r="V29" s="11">
        <v>16.100000000000001</v>
      </c>
      <c r="W29" s="11">
        <v>15.5</v>
      </c>
      <c r="X29" s="11">
        <v>14.3</v>
      </c>
      <c r="Y29" s="11">
        <v>13.6</v>
      </c>
      <c r="Z29" s="11">
        <v>12.4</v>
      </c>
      <c r="AA29" s="11">
        <v>11.7</v>
      </c>
      <c r="AB29" s="11">
        <v>10.4</v>
      </c>
      <c r="AC29" s="11">
        <v>9.6999999999999993</v>
      </c>
      <c r="AD29" s="11">
        <v>8.4</v>
      </c>
      <c r="AE29" s="11">
        <v>7.6</v>
      </c>
      <c r="AF29" s="11">
        <v>0</v>
      </c>
      <c r="AG29" s="11">
        <v>0</v>
      </c>
      <c r="AH29" s="11">
        <v>0</v>
      </c>
      <c r="AI29" s="11">
        <v>0</v>
      </c>
      <c r="AJ29" s="11">
        <v>0</v>
      </c>
      <c r="AK29" s="11">
        <v>0</v>
      </c>
      <c r="AL29" s="11">
        <v>0</v>
      </c>
      <c r="AM29" s="11">
        <v>0</v>
      </c>
      <c r="AN29" s="11">
        <v>0</v>
      </c>
      <c r="AO29" s="11">
        <v>0</v>
      </c>
      <c r="AP29" s="11">
        <v>0</v>
      </c>
      <c r="AQ29" s="11">
        <v>0</v>
      </c>
      <c r="AR29" s="11">
        <v>0</v>
      </c>
      <c r="AS29" s="11">
        <v>0</v>
      </c>
      <c r="AT29" s="11">
        <v>0</v>
      </c>
      <c r="AU29" s="11">
        <v>0</v>
      </c>
      <c r="AV29" s="11">
        <v>0</v>
      </c>
      <c r="AW29" s="11">
        <v>0</v>
      </c>
      <c r="AX29" s="11">
        <v>0</v>
      </c>
    </row>
    <row r="30" spans="1:50" ht="13.4" customHeight="1" x14ac:dyDescent="0.3">
      <c r="A30" s="24" t="s">
        <v>89</v>
      </c>
      <c r="B30" s="10">
        <v>561.20000000000005</v>
      </c>
      <c r="C30" s="10">
        <v>565.79999999999995</v>
      </c>
      <c r="D30" s="10">
        <v>572.20000000000005</v>
      </c>
      <c r="E30" s="10">
        <v>582</v>
      </c>
      <c r="F30" s="10">
        <v>587.4</v>
      </c>
      <c r="G30" s="10">
        <v>582.79999999999995</v>
      </c>
      <c r="H30" s="10">
        <v>580.20000000000005</v>
      </c>
      <c r="I30" s="10">
        <v>577.29999999999995</v>
      </c>
      <c r="J30" s="10">
        <v>578</v>
      </c>
      <c r="K30" s="10">
        <v>584</v>
      </c>
      <c r="L30" s="10">
        <v>587.4</v>
      </c>
      <c r="M30" s="10">
        <v>511.4</v>
      </c>
      <c r="N30" s="10">
        <v>411.2</v>
      </c>
      <c r="O30" s="10">
        <v>418.2</v>
      </c>
      <c r="P30" s="10">
        <v>422.3</v>
      </c>
      <c r="Q30" s="10">
        <v>393.8</v>
      </c>
      <c r="R30" s="10">
        <v>396.9</v>
      </c>
      <c r="S30" s="10">
        <v>386.9</v>
      </c>
      <c r="T30" s="10">
        <v>373.1</v>
      </c>
      <c r="U30" s="10">
        <v>9.8000000000000007</v>
      </c>
      <c r="V30" s="10">
        <v>9.6</v>
      </c>
      <c r="W30" s="10">
        <v>9.9</v>
      </c>
      <c r="X30" s="10">
        <v>9</v>
      </c>
      <c r="Y30" s="10">
        <v>0.8</v>
      </c>
      <c r="Z30" s="10">
        <v>0.9</v>
      </c>
      <c r="AA30" s="10">
        <v>1.2</v>
      </c>
      <c r="AB30" s="10">
        <v>1.3</v>
      </c>
      <c r="AC30" s="10">
        <v>1.5</v>
      </c>
      <c r="AD30" s="10">
        <v>16.600000000000001</v>
      </c>
      <c r="AE30" s="10">
        <v>42.1</v>
      </c>
      <c r="AF30" s="10">
        <v>2.4</v>
      </c>
      <c r="AG30" s="10">
        <v>2.4</v>
      </c>
      <c r="AH30" s="10">
        <v>0</v>
      </c>
      <c r="AI30" s="10">
        <v>0</v>
      </c>
      <c r="AJ30" s="10">
        <v>0</v>
      </c>
      <c r="AK30" s="10">
        <v>0</v>
      </c>
      <c r="AL30" s="10">
        <v>0</v>
      </c>
      <c r="AM30" s="10">
        <v>0</v>
      </c>
      <c r="AN30" s="10">
        <v>0</v>
      </c>
      <c r="AO30" s="10">
        <v>0</v>
      </c>
      <c r="AP30" s="10">
        <v>0</v>
      </c>
      <c r="AQ30" s="10">
        <v>0</v>
      </c>
      <c r="AR30" s="10">
        <v>0</v>
      </c>
      <c r="AS30" s="10">
        <v>0</v>
      </c>
      <c r="AT30" s="10">
        <v>0</v>
      </c>
      <c r="AU30" s="10">
        <v>0</v>
      </c>
      <c r="AV30" s="10">
        <v>0</v>
      </c>
      <c r="AW30" s="10">
        <v>0</v>
      </c>
      <c r="AX30" s="10">
        <v>0</v>
      </c>
    </row>
    <row r="31" spans="1:50" ht="13.4" customHeight="1" x14ac:dyDescent="0.3">
      <c r="A31" s="25" t="s">
        <v>94</v>
      </c>
      <c r="B31" s="11">
        <v>8.1</v>
      </c>
      <c r="C31" s="11">
        <v>7.8</v>
      </c>
      <c r="D31" s="11">
        <v>8.6999999999999993</v>
      </c>
      <c r="E31" s="11">
        <v>8.1</v>
      </c>
      <c r="F31" s="11">
        <v>8.6</v>
      </c>
      <c r="G31" s="11">
        <v>1.2</v>
      </c>
      <c r="H31" s="11">
        <v>1.1000000000000001</v>
      </c>
      <c r="I31" s="11">
        <v>4.5</v>
      </c>
      <c r="J31" s="11">
        <v>2.2999999999999998</v>
      </c>
      <c r="K31" s="11">
        <v>4.5</v>
      </c>
      <c r="L31" s="11">
        <v>3</v>
      </c>
      <c r="M31" s="11">
        <v>3.4</v>
      </c>
      <c r="N31" s="11">
        <v>20.100000000000001</v>
      </c>
      <c r="O31" s="11">
        <v>17.399999999999999</v>
      </c>
      <c r="P31" s="11">
        <v>4</v>
      </c>
      <c r="Q31" s="11">
        <v>2.8</v>
      </c>
      <c r="R31" s="11">
        <v>4.9000000000000004</v>
      </c>
      <c r="S31" s="11">
        <v>4.7</v>
      </c>
      <c r="T31" s="11">
        <v>4.5</v>
      </c>
      <c r="U31" s="11">
        <v>21.6</v>
      </c>
      <c r="V31" s="11">
        <v>22.1</v>
      </c>
      <c r="W31" s="11">
        <v>22.4</v>
      </c>
      <c r="X31" s="11">
        <v>21.8</v>
      </c>
      <c r="Y31" s="11">
        <v>35</v>
      </c>
      <c r="Z31" s="11">
        <v>93.6</v>
      </c>
      <c r="AA31" s="11">
        <v>160.30000000000001</v>
      </c>
      <c r="AB31" s="11">
        <v>165.9</v>
      </c>
      <c r="AC31" s="11">
        <v>104.6</v>
      </c>
      <c r="AD31" s="11">
        <v>124.4</v>
      </c>
      <c r="AE31" s="11">
        <v>99.9</v>
      </c>
      <c r="AF31" s="11">
        <v>77</v>
      </c>
      <c r="AG31" s="11">
        <v>97.6</v>
      </c>
      <c r="AH31" s="11">
        <v>22.8</v>
      </c>
      <c r="AI31" s="11">
        <v>22.6</v>
      </c>
      <c r="AJ31" s="11">
        <v>22.8</v>
      </c>
      <c r="AK31" s="11">
        <v>48.1</v>
      </c>
      <c r="AL31" s="11">
        <v>49.7</v>
      </c>
      <c r="AM31" s="11">
        <v>49.8</v>
      </c>
      <c r="AN31" s="11">
        <v>49.8</v>
      </c>
      <c r="AO31" s="11">
        <v>137.69999999999999</v>
      </c>
      <c r="AP31" s="11">
        <v>126.6</v>
      </c>
      <c r="AQ31" s="11">
        <v>131.5</v>
      </c>
      <c r="AR31" s="11">
        <v>132.5</v>
      </c>
      <c r="AS31" s="11">
        <v>174</v>
      </c>
      <c r="AT31" s="11">
        <v>172.6</v>
      </c>
      <c r="AU31" s="11">
        <v>168.8</v>
      </c>
      <c r="AV31" s="11">
        <v>143</v>
      </c>
      <c r="AW31" s="11">
        <v>118.1</v>
      </c>
      <c r="AX31" s="11">
        <v>118.6</v>
      </c>
    </row>
    <row r="32" spans="1:50" ht="13.4" customHeight="1" x14ac:dyDescent="0.3">
      <c r="A32" s="24" t="s">
        <v>90</v>
      </c>
      <c r="B32" s="10">
        <v>161.69999999999999</v>
      </c>
      <c r="C32" s="10">
        <v>169</v>
      </c>
      <c r="D32" s="10">
        <v>165.8</v>
      </c>
      <c r="E32" s="10">
        <v>186.1</v>
      </c>
      <c r="F32" s="10">
        <v>196.2</v>
      </c>
      <c r="G32" s="10">
        <v>229.3</v>
      </c>
      <c r="H32" s="10">
        <v>216.2</v>
      </c>
      <c r="I32" s="10">
        <v>119.8</v>
      </c>
      <c r="J32" s="10">
        <v>136.19999999999999</v>
      </c>
      <c r="K32" s="10">
        <v>153.6</v>
      </c>
      <c r="L32" s="10">
        <v>154.5</v>
      </c>
      <c r="M32" s="10">
        <v>156.69999999999999</v>
      </c>
      <c r="N32" s="10">
        <v>123.6</v>
      </c>
      <c r="O32" s="10">
        <v>115</v>
      </c>
      <c r="P32" s="10">
        <v>119.5</v>
      </c>
      <c r="Q32" s="10">
        <v>121.5</v>
      </c>
      <c r="R32" s="10">
        <v>121.2</v>
      </c>
      <c r="S32" s="10">
        <v>119.9</v>
      </c>
      <c r="T32" s="10">
        <v>104.2</v>
      </c>
      <c r="U32" s="10">
        <v>105.6</v>
      </c>
      <c r="V32" s="10">
        <v>100.9</v>
      </c>
      <c r="W32" s="10">
        <v>97</v>
      </c>
      <c r="X32" s="10">
        <v>93.1</v>
      </c>
      <c r="Y32" s="10">
        <v>93.9</v>
      </c>
      <c r="Z32" s="10">
        <v>76</v>
      </c>
      <c r="AA32" s="10">
        <v>77.2</v>
      </c>
      <c r="AB32" s="10">
        <v>97.1</v>
      </c>
      <c r="AC32" s="10">
        <v>110.899999999998</v>
      </c>
      <c r="AD32" s="10">
        <v>103.9</v>
      </c>
      <c r="AE32" s="10">
        <v>119.3</v>
      </c>
      <c r="AF32" s="10">
        <v>121.2</v>
      </c>
      <c r="AG32" s="10">
        <v>125.6</v>
      </c>
      <c r="AH32" s="10">
        <v>142.9</v>
      </c>
      <c r="AI32" s="10">
        <v>165</v>
      </c>
      <c r="AJ32" s="10">
        <v>162.1</v>
      </c>
      <c r="AK32" s="10">
        <v>135.19999999999999</v>
      </c>
      <c r="AL32" s="10">
        <v>145.69999999999999</v>
      </c>
      <c r="AM32" s="10">
        <v>155.80000000000001</v>
      </c>
      <c r="AN32" s="10">
        <v>150.4</v>
      </c>
      <c r="AO32" s="10">
        <v>141.30000000000001</v>
      </c>
      <c r="AP32" s="10">
        <v>135.5</v>
      </c>
      <c r="AQ32" s="10">
        <v>163.19999999999999</v>
      </c>
      <c r="AR32" s="10">
        <v>205.9</v>
      </c>
      <c r="AS32" s="10">
        <v>173.4</v>
      </c>
      <c r="AT32" s="10">
        <v>179.6</v>
      </c>
      <c r="AU32" s="10">
        <v>183.9</v>
      </c>
      <c r="AV32" s="10">
        <v>223.8</v>
      </c>
      <c r="AW32" s="10">
        <v>313.3</v>
      </c>
      <c r="AX32" s="10">
        <v>323.3</v>
      </c>
    </row>
    <row r="33" spans="1:50" ht="13.4" customHeight="1" x14ac:dyDescent="0.3">
      <c r="AR33" s="11">
        <v>0</v>
      </c>
      <c r="AS33" s="11">
        <v>0</v>
      </c>
      <c r="AT33" s="11">
        <v>0</v>
      </c>
      <c r="AU33" s="11">
        <v>0</v>
      </c>
      <c r="AV33" s="11">
        <v>0</v>
      </c>
      <c r="AW33" s="11">
        <v>0</v>
      </c>
      <c r="AX33" s="11">
        <v>0</v>
      </c>
    </row>
    <row r="34" spans="1:50" ht="13.4" customHeight="1" x14ac:dyDescent="0.3">
      <c r="A34" s="24" t="s">
        <v>95</v>
      </c>
      <c r="B34" s="10">
        <v>0</v>
      </c>
      <c r="C34" s="10">
        <v>0</v>
      </c>
      <c r="D34" s="10">
        <v>0.5</v>
      </c>
      <c r="E34" s="10">
        <v>0.4</v>
      </c>
      <c r="F34" s="10">
        <v>0.2</v>
      </c>
      <c r="G34" s="10">
        <v>0.4</v>
      </c>
      <c r="H34" s="10">
        <v>0.4</v>
      </c>
      <c r="I34" s="10">
        <v>1.2</v>
      </c>
      <c r="J34" s="10">
        <v>2.7</v>
      </c>
      <c r="K34" s="10">
        <v>2.9</v>
      </c>
      <c r="L34" s="10">
        <v>3.7</v>
      </c>
      <c r="M34" s="10">
        <v>3.9</v>
      </c>
      <c r="N34" s="10">
        <v>3.9</v>
      </c>
      <c r="O34" s="10">
        <v>4</v>
      </c>
      <c r="P34" s="10">
        <v>4.2</v>
      </c>
      <c r="Q34" s="10">
        <v>5.6</v>
      </c>
      <c r="R34" s="10">
        <v>6.2</v>
      </c>
      <c r="S34" s="10">
        <v>6.4</v>
      </c>
      <c r="T34" s="10">
        <v>6.1</v>
      </c>
      <c r="U34" s="10">
        <v>6.3</v>
      </c>
      <c r="V34" s="10">
        <v>8.1</v>
      </c>
      <c r="W34" s="10">
        <v>8.4</v>
      </c>
      <c r="X34" s="10">
        <v>8</v>
      </c>
      <c r="Y34" s="10">
        <v>8.1</v>
      </c>
      <c r="Z34" s="10">
        <v>8.4</v>
      </c>
      <c r="AA34" s="10">
        <v>8.8000000000000007</v>
      </c>
      <c r="AB34" s="10">
        <v>9.1999999999999993</v>
      </c>
      <c r="AC34" s="10">
        <v>5.2</v>
      </c>
      <c r="AD34" s="10">
        <v>5.4</v>
      </c>
      <c r="AE34" s="10">
        <v>6.1</v>
      </c>
      <c r="AF34" s="10">
        <v>6.6</v>
      </c>
      <c r="AG34" s="10">
        <v>4.4000000000000004</v>
      </c>
      <c r="AH34" s="10">
        <v>6.9</v>
      </c>
      <c r="AI34" s="10">
        <v>9.3000000000000007</v>
      </c>
      <c r="AJ34" s="10">
        <v>10.9</v>
      </c>
      <c r="AK34" s="10">
        <v>12.3</v>
      </c>
      <c r="AL34" s="10">
        <v>11.2</v>
      </c>
      <c r="AM34" s="10">
        <v>13.9</v>
      </c>
      <c r="AN34" s="10">
        <v>19.8</v>
      </c>
      <c r="AO34" s="10">
        <v>28.2</v>
      </c>
      <c r="AP34" s="10">
        <v>53.2</v>
      </c>
      <c r="AQ34" s="10">
        <v>47.5</v>
      </c>
      <c r="AR34" s="10">
        <v>46.1</v>
      </c>
      <c r="AS34" s="10">
        <v>43.7</v>
      </c>
      <c r="AT34" s="10">
        <v>44.4</v>
      </c>
      <c r="AU34" s="10">
        <v>47.4</v>
      </c>
      <c r="AV34" s="10">
        <v>54.6</v>
      </c>
      <c r="AW34" s="10">
        <v>30.3</v>
      </c>
      <c r="AX34" s="10">
        <v>31.9</v>
      </c>
    </row>
    <row r="35" spans="1:50" ht="13.4" customHeight="1" x14ac:dyDescent="0.3">
      <c r="A35" s="25" t="s">
        <v>96</v>
      </c>
      <c r="B35" s="11">
        <v>1990.5</v>
      </c>
      <c r="C35" s="11">
        <v>2017.2</v>
      </c>
      <c r="D35" s="11">
        <v>2020.6</v>
      </c>
      <c r="E35" s="11">
        <v>2025.8</v>
      </c>
      <c r="F35" s="11">
        <v>2005.3</v>
      </c>
      <c r="G35" s="11">
        <v>2026.2</v>
      </c>
      <c r="H35" s="11">
        <v>2024</v>
      </c>
      <c r="I35" s="11">
        <v>2027.4</v>
      </c>
      <c r="J35" s="11">
        <v>2071.1999999999998</v>
      </c>
      <c r="K35" s="11">
        <v>2081.1</v>
      </c>
      <c r="L35" s="11">
        <v>2145.6999999999998</v>
      </c>
      <c r="M35" s="11">
        <v>2154.1999999999998</v>
      </c>
      <c r="N35" s="11">
        <v>2183.6999999999998</v>
      </c>
      <c r="O35" s="11">
        <v>2158.9</v>
      </c>
      <c r="P35" s="11">
        <v>2125.3000000000002</v>
      </c>
      <c r="Q35" s="11">
        <v>2104.9</v>
      </c>
      <c r="R35" s="11">
        <v>2075.1999999999998</v>
      </c>
      <c r="S35" s="11">
        <v>2004.1</v>
      </c>
      <c r="T35" s="11">
        <v>1985</v>
      </c>
      <c r="U35" s="11">
        <v>1964.7</v>
      </c>
      <c r="V35" s="11">
        <v>1948.2</v>
      </c>
      <c r="W35" s="11">
        <v>1989.6</v>
      </c>
      <c r="X35" s="11">
        <v>2017.1</v>
      </c>
      <c r="Y35" s="11">
        <v>2058.6</v>
      </c>
      <c r="Z35" s="11">
        <v>2035.5</v>
      </c>
      <c r="AA35" s="11">
        <v>1943.7</v>
      </c>
      <c r="AB35" s="11">
        <v>1966.3</v>
      </c>
      <c r="AC35" s="11">
        <v>1956</v>
      </c>
      <c r="AD35" s="11">
        <v>1934.3</v>
      </c>
      <c r="AE35" s="11">
        <v>1913.1</v>
      </c>
      <c r="AF35" s="11">
        <v>1902</v>
      </c>
      <c r="AG35" s="11">
        <v>1687.6</v>
      </c>
      <c r="AH35" s="11">
        <v>1679.3</v>
      </c>
      <c r="AI35" s="11">
        <v>1652.5</v>
      </c>
      <c r="AJ35" s="11">
        <v>1645.4</v>
      </c>
      <c r="AK35" s="11">
        <v>1649.2</v>
      </c>
      <c r="AL35" s="11">
        <v>1668.6</v>
      </c>
      <c r="AM35" s="11">
        <v>1680.1</v>
      </c>
      <c r="AN35" s="11">
        <v>1709.2</v>
      </c>
      <c r="AO35" s="11">
        <v>1770.7</v>
      </c>
      <c r="AP35" s="11">
        <v>1790.8</v>
      </c>
      <c r="AQ35" s="11">
        <v>1852</v>
      </c>
      <c r="AR35" s="11">
        <v>1905.1</v>
      </c>
      <c r="AS35" s="11">
        <v>1941.3</v>
      </c>
      <c r="AT35" s="11">
        <v>1987.4</v>
      </c>
      <c r="AU35" s="11">
        <v>2072.6</v>
      </c>
      <c r="AV35" s="11">
        <v>2095.1</v>
      </c>
      <c r="AW35" s="11">
        <v>2130.9</v>
      </c>
      <c r="AX35" s="11">
        <v>2152.9</v>
      </c>
    </row>
    <row r="36" spans="1:50" ht="13.4" customHeight="1" x14ac:dyDescent="0.3">
      <c r="A36" s="24" t="s">
        <v>97</v>
      </c>
      <c r="B36" s="10">
        <v>1116</v>
      </c>
      <c r="C36" s="10">
        <v>1123.8</v>
      </c>
      <c r="D36" s="10">
        <v>1160.3</v>
      </c>
      <c r="E36" s="10">
        <v>1260.9000000000001</v>
      </c>
      <c r="F36" s="10">
        <v>1267.0999999999999</v>
      </c>
      <c r="G36" s="10">
        <v>1296.7</v>
      </c>
      <c r="H36" s="10">
        <v>1348.5</v>
      </c>
      <c r="I36" s="10">
        <v>1405.4</v>
      </c>
      <c r="J36" s="10">
        <v>1390.7</v>
      </c>
      <c r="K36" s="10">
        <v>1498.2</v>
      </c>
      <c r="L36" s="10">
        <v>1574.4</v>
      </c>
      <c r="M36" s="10">
        <v>1664.6</v>
      </c>
      <c r="N36" s="10">
        <v>1678.2</v>
      </c>
      <c r="O36" s="10">
        <v>1770.5</v>
      </c>
      <c r="P36" s="10">
        <v>1857.9</v>
      </c>
      <c r="Q36" s="10">
        <v>1882.4</v>
      </c>
      <c r="R36" s="10">
        <v>1877.9</v>
      </c>
      <c r="S36" s="10">
        <v>1853.6</v>
      </c>
      <c r="T36" s="10">
        <v>1894.8</v>
      </c>
      <c r="U36" s="10">
        <v>1898.8</v>
      </c>
      <c r="V36" s="10">
        <v>1950.7</v>
      </c>
      <c r="W36" s="10">
        <v>1998.5</v>
      </c>
      <c r="X36" s="10">
        <v>2042.1</v>
      </c>
      <c r="Y36" s="10">
        <v>2051.6999999999998</v>
      </c>
      <c r="Z36" s="10">
        <v>2070.1</v>
      </c>
      <c r="AA36" s="10">
        <v>1972.4</v>
      </c>
      <c r="AB36" s="10">
        <v>2030.5</v>
      </c>
      <c r="AC36" s="10">
        <v>2075.6</v>
      </c>
      <c r="AD36" s="10">
        <v>2079.3000000000002</v>
      </c>
      <c r="AE36" s="10">
        <v>2097.6999999999998</v>
      </c>
      <c r="AF36" s="10">
        <v>2115.9</v>
      </c>
      <c r="AG36" s="10">
        <v>2213.4</v>
      </c>
      <c r="AH36" s="10">
        <v>2227.5</v>
      </c>
      <c r="AI36" s="10">
        <v>2231.3000000000002</v>
      </c>
      <c r="AJ36" s="10">
        <v>2241</v>
      </c>
      <c r="AK36" s="10">
        <v>2246.5</v>
      </c>
      <c r="AL36" s="10">
        <v>2260</v>
      </c>
      <c r="AM36" s="10">
        <v>2283.6999999999998</v>
      </c>
      <c r="AN36" s="10">
        <v>2304.1</v>
      </c>
      <c r="AO36" s="10">
        <v>2331</v>
      </c>
      <c r="AP36" s="10">
        <v>2381.5</v>
      </c>
      <c r="AQ36" s="10">
        <v>2432.3000000000002</v>
      </c>
      <c r="AR36" s="10">
        <v>2466.9</v>
      </c>
      <c r="AS36" s="10">
        <v>2502.9</v>
      </c>
      <c r="AT36" s="10">
        <v>2548.1999999999998</v>
      </c>
      <c r="AU36" s="10">
        <v>2606.8000000000002</v>
      </c>
      <c r="AV36" s="10">
        <v>2667.1</v>
      </c>
      <c r="AW36" s="10">
        <v>2721.3</v>
      </c>
      <c r="AX36" s="10">
        <v>2788.8</v>
      </c>
    </row>
    <row r="37" spans="1:50" ht="13.4" customHeight="1" x14ac:dyDescent="0.3">
      <c r="A37" s="25" t="s">
        <v>98</v>
      </c>
      <c r="V37" s="11">
        <v>55.6</v>
      </c>
      <c r="W37" s="11">
        <v>49.3</v>
      </c>
      <c r="X37" s="11">
        <v>46.9</v>
      </c>
      <c r="Y37" s="11">
        <v>48</v>
      </c>
      <c r="Z37" s="11">
        <v>63.6</v>
      </c>
      <c r="AA37" s="11">
        <v>61.7</v>
      </c>
      <c r="AB37" s="11">
        <v>62.3</v>
      </c>
      <c r="AC37" s="11">
        <v>62.3</v>
      </c>
      <c r="AD37" s="11">
        <v>59.5</v>
      </c>
      <c r="AE37" s="11">
        <v>55.8</v>
      </c>
      <c r="AF37" s="11">
        <v>60.8</v>
      </c>
      <c r="AG37" s="11">
        <v>60.2</v>
      </c>
      <c r="AH37" s="11">
        <v>55.9</v>
      </c>
      <c r="AI37" s="11">
        <v>59.5</v>
      </c>
      <c r="AJ37" s="11">
        <v>60.2</v>
      </c>
      <c r="AK37" s="11">
        <v>65.099999999999994</v>
      </c>
      <c r="AL37" s="11">
        <v>65</v>
      </c>
      <c r="AM37" s="11">
        <v>66.5</v>
      </c>
      <c r="AN37" s="11">
        <v>71.099999999999994</v>
      </c>
      <c r="AO37" s="11">
        <v>88</v>
      </c>
      <c r="AP37" s="11">
        <v>86.4</v>
      </c>
      <c r="AQ37" s="11">
        <v>91.7</v>
      </c>
      <c r="AR37" s="11">
        <v>104.9</v>
      </c>
      <c r="AS37" s="11">
        <v>104.7</v>
      </c>
      <c r="AT37" s="11">
        <v>110.5</v>
      </c>
      <c r="AU37" s="11">
        <v>108.9</v>
      </c>
      <c r="AV37" s="11">
        <v>104.4</v>
      </c>
      <c r="AW37" s="11">
        <v>106.2</v>
      </c>
      <c r="AX37" s="11">
        <v>103.5</v>
      </c>
    </row>
    <row r="38" spans="1:50" ht="13.4" customHeight="1" x14ac:dyDescent="0.3">
      <c r="A38" s="26" t="s">
        <v>99</v>
      </c>
      <c r="B38" s="27">
        <v>4379</v>
      </c>
      <c r="C38" s="27">
        <v>4427.2</v>
      </c>
      <c r="D38" s="27">
        <v>4468.8</v>
      </c>
      <c r="E38" s="27">
        <v>4600.3</v>
      </c>
      <c r="F38" s="27">
        <v>4598.2</v>
      </c>
      <c r="G38" s="27">
        <v>4654.1000000000004</v>
      </c>
      <c r="H38" s="27">
        <v>4916.8999999999996</v>
      </c>
      <c r="I38" s="27">
        <v>5257.9</v>
      </c>
      <c r="J38" s="27">
        <v>5252.4</v>
      </c>
      <c r="K38" s="27">
        <v>5365.7</v>
      </c>
      <c r="L38" s="27">
        <v>5178.3</v>
      </c>
      <c r="M38" s="27">
        <v>4882.8999999999996</v>
      </c>
      <c r="N38" s="27">
        <v>5009.1000000000004</v>
      </c>
      <c r="O38" s="27">
        <v>5053.8</v>
      </c>
      <c r="P38" s="27">
        <v>5073.8999999999996</v>
      </c>
      <c r="Q38" s="27">
        <v>4884.5</v>
      </c>
      <c r="R38" s="27">
        <v>4842.8999999999996</v>
      </c>
      <c r="S38" s="27">
        <v>4719.3999999999996</v>
      </c>
      <c r="T38" s="27">
        <v>4726.6000000000004</v>
      </c>
      <c r="U38" s="27">
        <v>4222.3</v>
      </c>
      <c r="V38" s="27">
        <v>4185.2</v>
      </c>
      <c r="W38" s="27">
        <v>4264.2</v>
      </c>
      <c r="X38" s="27">
        <v>4325.3</v>
      </c>
      <c r="Y38" s="27">
        <v>4380.8999999999996</v>
      </c>
      <c r="Z38" s="27">
        <v>4413.8999999999996</v>
      </c>
      <c r="AA38" s="27">
        <v>4244</v>
      </c>
      <c r="AB38" s="27">
        <v>4443</v>
      </c>
      <c r="AC38" s="27">
        <v>4400.2</v>
      </c>
      <c r="AD38" s="27">
        <v>4405.1000000000004</v>
      </c>
      <c r="AE38" s="27">
        <v>4412</v>
      </c>
      <c r="AF38" s="27">
        <v>4362.8999999999996</v>
      </c>
      <c r="AG38" s="27">
        <v>4279.2</v>
      </c>
      <c r="AH38" s="27">
        <v>4331.8</v>
      </c>
      <c r="AI38" s="27">
        <v>4330.2</v>
      </c>
      <c r="AJ38" s="27">
        <v>4350.8</v>
      </c>
      <c r="AK38" s="27">
        <v>4385.5</v>
      </c>
      <c r="AL38" s="27">
        <v>4432.6000000000004</v>
      </c>
      <c r="AM38" s="27">
        <v>4496.2</v>
      </c>
      <c r="AN38" s="27">
        <v>4515.1000000000004</v>
      </c>
      <c r="AO38" s="27">
        <v>4727.1000000000004</v>
      </c>
      <c r="AP38" s="27">
        <v>4910.8</v>
      </c>
      <c r="AQ38" s="27">
        <v>5051.3</v>
      </c>
      <c r="AR38" s="27">
        <v>5190.3</v>
      </c>
      <c r="AS38" s="27">
        <v>5311.9</v>
      </c>
      <c r="AT38" s="27">
        <v>5434.3</v>
      </c>
      <c r="AU38" s="27">
        <v>5555.9</v>
      </c>
      <c r="AV38" s="27">
        <f>SUM(AV24:AV37)</f>
        <v>5695.9</v>
      </c>
      <c r="AW38" s="27">
        <v>5770.1</v>
      </c>
      <c r="AX38" s="27">
        <f>SUM(AX24:AX37)</f>
        <v>5774.1</v>
      </c>
    </row>
    <row r="39" spans="1:50" ht="14.15" customHeight="1" x14ac:dyDescent="0.3">
      <c r="A39" s="24"/>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row>
    <row r="40" spans="1:50" ht="13.4" customHeight="1" x14ac:dyDescent="0.3">
      <c r="A40" s="23" t="s">
        <v>100</v>
      </c>
      <c r="B40" s="32">
        <v>10262.299999999999</v>
      </c>
      <c r="C40" s="32">
        <v>10347.9</v>
      </c>
      <c r="D40" s="32">
        <v>10454</v>
      </c>
      <c r="E40" s="32">
        <v>10411</v>
      </c>
      <c r="F40" s="32">
        <v>10165.6</v>
      </c>
      <c r="G40" s="32">
        <v>11481.9</v>
      </c>
      <c r="H40" s="32">
        <v>11295.9</v>
      </c>
      <c r="I40" s="32">
        <v>11669.5</v>
      </c>
      <c r="J40" s="32">
        <v>11801.5</v>
      </c>
      <c r="K40" s="32">
        <v>11936.9</v>
      </c>
      <c r="L40" s="32">
        <v>12201</v>
      </c>
      <c r="M40" s="32">
        <v>11664.6</v>
      </c>
      <c r="N40" s="32">
        <v>12147.4</v>
      </c>
      <c r="O40" s="32">
        <v>12001.8</v>
      </c>
      <c r="P40" s="32">
        <v>12020.5</v>
      </c>
      <c r="Q40" s="32">
        <v>11936.2</v>
      </c>
      <c r="R40" s="32">
        <v>11995.1</v>
      </c>
      <c r="S40" s="32">
        <v>11811.1</v>
      </c>
      <c r="T40" s="32">
        <v>11794.5</v>
      </c>
      <c r="U40" s="32">
        <v>11293.3</v>
      </c>
      <c r="V40" s="32">
        <v>11185.6</v>
      </c>
      <c r="W40" s="32">
        <v>11273.4</v>
      </c>
      <c r="X40" s="32">
        <v>11062.5</v>
      </c>
      <c r="Y40" s="32">
        <v>10572.5</v>
      </c>
      <c r="Z40" s="32">
        <v>10856.1</v>
      </c>
      <c r="AA40" s="32">
        <v>10325.4</v>
      </c>
      <c r="AB40" s="32">
        <v>10853.8</v>
      </c>
      <c r="AC40" s="32">
        <v>10516</v>
      </c>
      <c r="AD40" s="32">
        <v>10308.1</v>
      </c>
      <c r="AE40" s="32">
        <v>10341.299999999999</v>
      </c>
      <c r="AF40" s="32">
        <v>10382.700000000001</v>
      </c>
      <c r="AG40" s="32">
        <v>10155</v>
      </c>
      <c r="AH40" s="32">
        <v>9868.4</v>
      </c>
      <c r="AI40" s="32">
        <v>9698.1</v>
      </c>
      <c r="AJ40" s="32">
        <v>9932.4</v>
      </c>
      <c r="AK40" s="32">
        <v>10142.1</v>
      </c>
      <c r="AL40" s="32">
        <v>10457.700000000001</v>
      </c>
      <c r="AM40" s="32">
        <v>10728.7</v>
      </c>
      <c r="AN40" s="32">
        <v>10413.6</v>
      </c>
      <c r="AO40" s="32">
        <v>10782.5</v>
      </c>
      <c r="AP40" s="32">
        <v>10773.7</v>
      </c>
      <c r="AQ40" s="32">
        <v>10876.1</v>
      </c>
      <c r="AR40" s="32">
        <v>11671.3</v>
      </c>
      <c r="AS40" s="32">
        <v>11824.3</v>
      </c>
      <c r="AT40" s="32">
        <v>11696.6</v>
      </c>
      <c r="AU40" s="32">
        <v>12073.5</v>
      </c>
      <c r="AV40" s="32">
        <f>AV21+AV38</f>
        <v>12568.099999999999</v>
      </c>
      <c r="AW40" s="32">
        <v>12920.2</v>
      </c>
      <c r="AX40" s="32">
        <f>AX21+AX38</f>
        <v>12958.6</v>
      </c>
    </row>
    <row r="41" spans="1:50" ht="13.4" customHeight="1" x14ac:dyDescent="0.25"/>
    <row r="42" spans="1:50" ht="13.4" customHeight="1" x14ac:dyDescent="0.3">
      <c r="A42" s="33" t="s">
        <v>101</v>
      </c>
    </row>
    <row r="43" spans="1:50" ht="15" customHeight="1" x14ac:dyDescent="0.25"/>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58"/>
  <sheetViews>
    <sheetView topLeftCell="A48" workbookViewId="0">
      <pane xSplit="1" topLeftCell="B1" activePane="topRight" state="frozen"/>
      <selection pane="topRight" activeCell="D69" sqref="D69"/>
    </sheetView>
  </sheetViews>
  <sheetFormatPr defaultColWidth="13.36328125" defaultRowHeight="12.5" x14ac:dyDescent="0.25"/>
  <cols>
    <col min="1" max="1" width="50.36328125" customWidth="1"/>
    <col min="2" max="34" width="9.81640625" customWidth="1"/>
    <col min="35" max="35" width="10.36328125" customWidth="1"/>
    <col min="36" max="50" width="9.81640625" customWidth="1"/>
  </cols>
  <sheetData>
    <row r="1" spans="1:50" ht="13.4" customHeight="1" x14ac:dyDescent="0.25"/>
    <row r="2" spans="1:50" ht="13.4" customHeight="1" x14ac:dyDescent="0.25"/>
    <row r="3" spans="1:50" ht="13.4" customHeight="1" x14ac:dyDescent="0.25"/>
    <row r="4" spans="1:50" ht="13.4" customHeight="1" x14ac:dyDescent="0.25"/>
    <row r="5" spans="1:50" ht="13.4" customHeight="1" x14ac:dyDescent="0.3">
      <c r="A5" s="21" t="s">
        <v>76</v>
      </c>
    </row>
    <row r="6" spans="1:50" ht="16.649999999999999" customHeight="1" x14ac:dyDescent="0.3">
      <c r="A6" s="6" t="s">
        <v>102</v>
      </c>
      <c r="B6" s="7" t="s">
        <v>4</v>
      </c>
      <c r="C6" s="7" t="s">
        <v>5</v>
      </c>
      <c r="D6" s="7" t="s">
        <v>6</v>
      </c>
      <c r="E6" s="7" t="s">
        <v>7</v>
      </c>
      <c r="F6" s="7" t="s">
        <v>8</v>
      </c>
      <c r="G6" s="7" t="s">
        <v>9</v>
      </c>
      <c r="H6" s="7" t="s">
        <v>10</v>
      </c>
      <c r="I6" s="7" t="s">
        <v>11</v>
      </c>
      <c r="J6" s="7" t="s">
        <v>12</v>
      </c>
      <c r="K6" s="7" t="s">
        <v>13</v>
      </c>
      <c r="L6" s="7" t="s">
        <v>14</v>
      </c>
      <c r="M6" s="7" t="s">
        <v>15</v>
      </c>
      <c r="N6" s="7" t="s">
        <v>16</v>
      </c>
      <c r="O6" s="7" t="s">
        <v>17</v>
      </c>
      <c r="P6" s="7" t="s">
        <v>18</v>
      </c>
      <c r="Q6" s="7" t="s">
        <v>19</v>
      </c>
      <c r="R6" s="7" t="s">
        <v>20</v>
      </c>
      <c r="S6" s="7" t="s">
        <v>21</v>
      </c>
      <c r="T6" s="7" t="s">
        <v>22</v>
      </c>
      <c r="U6" s="7" t="s">
        <v>23</v>
      </c>
      <c r="V6" s="7" t="s">
        <v>24</v>
      </c>
      <c r="W6" s="7" t="s">
        <v>25</v>
      </c>
      <c r="X6" s="7" t="s">
        <v>26</v>
      </c>
      <c r="Y6" s="7" t="s">
        <v>27</v>
      </c>
      <c r="Z6" s="7" t="s">
        <v>28</v>
      </c>
      <c r="AA6" s="7" t="s">
        <v>29</v>
      </c>
      <c r="AB6" s="7" t="s">
        <v>30</v>
      </c>
      <c r="AC6" s="7" t="s">
        <v>31</v>
      </c>
      <c r="AD6" s="7" t="s">
        <v>32</v>
      </c>
      <c r="AE6" s="7" t="s">
        <v>33</v>
      </c>
      <c r="AF6" s="7" t="s">
        <v>34</v>
      </c>
      <c r="AG6" s="7" t="s">
        <v>35</v>
      </c>
      <c r="AH6" s="7" t="s">
        <v>36</v>
      </c>
      <c r="AI6" s="7" t="s">
        <v>78</v>
      </c>
      <c r="AJ6" s="7" t="s">
        <v>38</v>
      </c>
      <c r="AK6" s="7" t="s">
        <v>39</v>
      </c>
      <c r="AL6" s="7" t="s">
        <v>40</v>
      </c>
      <c r="AM6" s="7" t="s">
        <v>41</v>
      </c>
      <c r="AN6" s="7" t="s">
        <v>42</v>
      </c>
      <c r="AO6" s="7" t="s">
        <v>43</v>
      </c>
      <c r="AP6" s="7" t="s">
        <v>44</v>
      </c>
      <c r="AQ6" s="7" t="s">
        <v>45</v>
      </c>
      <c r="AR6" s="7" t="s">
        <v>46</v>
      </c>
      <c r="AS6" s="7" t="s">
        <v>47</v>
      </c>
      <c r="AT6" s="7" t="s">
        <v>48</v>
      </c>
      <c r="AU6" s="7" t="s">
        <v>49</v>
      </c>
      <c r="AV6" s="22" t="s">
        <v>50</v>
      </c>
      <c r="AW6" s="22" t="s">
        <v>51</v>
      </c>
      <c r="AX6" s="22" t="s">
        <v>52</v>
      </c>
    </row>
    <row r="7" spans="1:50" ht="13.4" customHeight="1" x14ac:dyDescent="0.3">
      <c r="A7" s="34" t="s">
        <v>79</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row>
    <row r="8" spans="1:50" ht="13.4" customHeight="1" x14ac:dyDescent="0.3">
      <c r="A8" s="25" t="s">
        <v>103</v>
      </c>
      <c r="B8" s="11">
        <v>951.9</v>
      </c>
      <c r="C8" s="11">
        <v>885.5</v>
      </c>
      <c r="D8" s="11">
        <v>945</v>
      </c>
      <c r="E8" s="11">
        <v>980.6</v>
      </c>
      <c r="F8" s="11">
        <v>1016.7</v>
      </c>
      <c r="G8" s="11">
        <v>968.4</v>
      </c>
      <c r="H8" s="11">
        <v>983.6</v>
      </c>
      <c r="I8" s="11">
        <v>1034.9000000000001</v>
      </c>
      <c r="J8" s="11">
        <v>989.3</v>
      </c>
      <c r="K8" s="11">
        <v>1068.2</v>
      </c>
      <c r="L8" s="11">
        <v>1125.9000000000001</v>
      </c>
      <c r="M8" s="11">
        <v>952.1</v>
      </c>
      <c r="N8" s="11">
        <v>894.8</v>
      </c>
      <c r="O8" s="11">
        <v>923.9</v>
      </c>
      <c r="P8" s="11">
        <v>786.3</v>
      </c>
      <c r="Q8" s="11">
        <v>824.7</v>
      </c>
      <c r="R8" s="11">
        <v>893.5</v>
      </c>
      <c r="S8" s="11">
        <v>941.2</v>
      </c>
      <c r="T8" s="11">
        <v>958.1</v>
      </c>
      <c r="U8" s="11">
        <v>892.1</v>
      </c>
      <c r="V8" s="11">
        <v>870</v>
      </c>
      <c r="W8" s="11">
        <v>925.6</v>
      </c>
      <c r="X8" s="11">
        <v>856.6</v>
      </c>
      <c r="Y8" s="11">
        <v>832.7</v>
      </c>
      <c r="Z8" s="11">
        <v>860.8</v>
      </c>
      <c r="AA8" s="11">
        <v>787.1</v>
      </c>
      <c r="AB8" s="11">
        <v>677.3</v>
      </c>
      <c r="AC8" s="11">
        <v>502.3</v>
      </c>
      <c r="AD8" s="11">
        <v>524.4</v>
      </c>
      <c r="AE8" s="11">
        <v>515.4</v>
      </c>
      <c r="AF8" s="11">
        <v>548.79999999999995</v>
      </c>
      <c r="AG8" s="11">
        <v>495.2</v>
      </c>
      <c r="AH8" s="11">
        <v>562.70000000000005</v>
      </c>
      <c r="AI8" s="35">
        <v>727.4</v>
      </c>
      <c r="AJ8" s="35">
        <v>760.5</v>
      </c>
      <c r="AK8" s="35">
        <v>739.5</v>
      </c>
      <c r="AL8" s="35">
        <v>814.7</v>
      </c>
      <c r="AM8" s="35">
        <v>819.8</v>
      </c>
      <c r="AN8" s="35">
        <v>881.6</v>
      </c>
      <c r="AO8" s="11">
        <v>787</v>
      </c>
      <c r="AP8" s="35">
        <v>922.1</v>
      </c>
      <c r="AQ8" s="35">
        <v>1041.2</v>
      </c>
      <c r="AR8" s="35">
        <v>1159.5999999999999</v>
      </c>
      <c r="AS8" s="11">
        <v>966.3</v>
      </c>
      <c r="AT8" s="11">
        <v>1147.0999999999999</v>
      </c>
      <c r="AU8" s="11">
        <v>1167.5</v>
      </c>
      <c r="AV8" s="11">
        <v>1197</v>
      </c>
      <c r="AW8" s="11">
        <v>1116.8</v>
      </c>
      <c r="AX8" s="11">
        <v>1225.2</v>
      </c>
    </row>
    <row r="9" spans="1:50" ht="13.4" customHeight="1" x14ac:dyDescent="0.3">
      <c r="A9" s="24" t="s">
        <v>104</v>
      </c>
      <c r="B9" s="10">
        <v>0</v>
      </c>
      <c r="C9" s="10">
        <v>0</v>
      </c>
      <c r="D9" s="10">
        <v>0</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15.9</v>
      </c>
      <c r="AE9" s="10">
        <v>2</v>
      </c>
      <c r="AF9" s="10">
        <v>6.5</v>
      </c>
      <c r="AG9" s="10">
        <v>14.8</v>
      </c>
      <c r="AH9" s="10">
        <v>14.1</v>
      </c>
      <c r="AI9" s="36">
        <v>12.3</v>
      </c>
      <c r="AJ9" s="36">
        <v>27.5</v>
      </c>
      <c r="AK9" s="36">
        <v>27.5</v>
      </c>
      <c r="AL9" s="36">
        <v>29.2</v>
      </c>
      <c r="AM9" s="36">
        <v>29.7</v>
      </c>
      <c r="AN9" s="36">
        <v>37.1</v>
      </c>
      <c r="AO9" s="10">
        <v>37.6</v>
      </c>
      <c r="AP9" s="36">
        <v>40.299999999999997</v>
      </c>
      <c r="AQ9" s="36">
        <v>47.9</v>
      </c>
      <c r="AR9" s="36">
        <v>48.4</v>
      </c>
      <c r="AS9" s="10">
        <v>43.3</v>
      </c>
      <c r="AT9" s="10">
        <v>43.9</v>
      </c>
      <c r="AU9" s="10">
        <v>50.6</v>
      </c>
      <c r="AV9" s="10">
        <v>51</v>
      </c>
      <c r="AW9" s="10">
        <v>62.9</v>
      </c>
      <c r="AX9" s="10">
        <v>52.3</v>
      </c>
    </row>
    <row r="10" spans="1:50" ht="13.4" customHeight="1" x14ac:dyDescent="0.3">
      <c r="A10" s="25" t="s">
        <v>105</v>
      </c>
      <c r="B10" s="11">
        <v>79.3</v>
      </c>
      <c r="C10" s="11">
        <v>88.5</v>
      </c>
      <c r="D10" s="11">
        <v>85.1</v>
      </c>
      <c r="E10" s="11">
        <v>89.7</v>
      </c>
      <c r="F10" s="11">
        <v>260.5</v>
      </c>
      <c r="G10" s="11">
        <v>339.9</v>
      </c>
      <c r="H10" s="11">
        <v>311.8</v>
      </c>
      <c r="I10" s="11">
        <v>219.4</v>
      </c>
      <c r="J10" s="11">
        <v>502.3</v>
      </c>
      <c r="K10" s="11">
        <v>466.3</v>
      </c>
      <c r="L10" s="11">
        <v>498.5</v>
      </c>
      <c r="M10" s="11">
        <v>510.3</v>
      </c>
      <c r="N10" s="11">
        <v>322.89999999999998</v>
      </c>
      <c r="O10" s="11">
        <v>304.2</v>
      </c>
      <c r="P10" s="11">
        <v>289</v>
      </c>
      <c r="Q10" s="11">
        <v>388.9</v>
      </c>
      <c r="R10" s="11">
        <v>438</v>
      </c>
      <c r="S10" s="11">
        <v>361</v>
      </c>
      <c r="T10" s="11">
        <v>328.1</v>
      </c>
      <c r="U10" s="11">
        <v>179.3</v>
      </c>
      <c r="V10" s="11">
        <v>299.8</v>
      </c>
      <c r="W10" s="11">
        <v>296.10000000000002</v>
      </c>
      <c r="X10" s="11">
        <v>275</v>
      </c>
      <c r="Y10" s="11">
        <v>215</v>
      </c>
      <c r="Z10" s="11">
        <v>663</v>
      </c>
      <c r="AA10" s="11">
        <v>471.2</v>
      </c>
      <c r="AB10" s="11">
        <v>477.4</v>
      </c>
      <c r="AC10" s="11">
        <v>375.5</v>
      </c>
      <c r="AD10" s="11">
        <v>357.2</v>
      </c>
      <c r="AE10" s="11">
        <v>808.6</v>
      </c>
      <c r="AF10" s="11">
        <v>783.8</v>
      </c>
      <c r="AG10" s="11">
        <v>574.20000000000005</v>
      </c>
      <c r="AH10" s="11">
        <v>326.8</v>
      </c>
      <c r="AI10" s="35">
        <v>70.2</v>
      </c>
      <c r="AJ10" s="35">
        <v>280.2</v>
      </c>
      <c r="AK10" s="35">
        <v>308.5</v>
      </c>
      <c r="AL10" s="37">
        <v>301</v>
      </c>
      <c r="AM10" s="37">
        <v>854.5</v>
      </c>
      <c r="AN10" s="37">
        <v>111.6</v>
      </c>
      <c r="AO10" s="11">
        <v>127.1</v>
      </c>
      <c r="AP10" s="35">
        <v>96.5</v>
      </c>
      <c r="AQ10" s="35">
        <v>126.5</v>
      </c>
      <c r="AR10" s="35">
        <v>101.5</v>
      </c>
      <c r="AS10" s="11">
        <v>113.8</v>
      </c>
      <c r="AT10" s="11">
        <v>91.5</v>
      </c>
      <c r="AU10" s="11">
        <v>121.8</v>
      </c>
      <c r="AV10" s="11">
        <v>100</v>
      </c>
      <c r="AW10" s="11">
        <v>105.3</v>
      </c>
      <c r="AX10" s="11">
        <v>95.5</v>
      </c>
    </row>
    <row r="11" spans="1:50" ht="13.4" customHeight="1" x14ac:dyDescent="0.3">
      <c r="A11" s="24" t="s">
        <v>106</v>
      </c>
      <c r="B11" s="10">
        <v>0</v>
      </c>
      <c r="C11" s="10">
        <v>0</v>
      </c>
      <c r="D11" s="10">
        <v>0</v>
      </c>
      <c r="E11" s="10">
        <v>0</v>
      </c>
      <c r="F11" s="10">
        <v>0</v>
      </c>
      <c r="G11" s="10">
        <v>0</v>
      </c>
      <c r="H11" s="10">
        <v>0</v>
      </c>
      <c r="I11" s="10">
        <v>0</v>
      </c>
      <c r="J11" s="10">
        <v>0</v>
      </c>
      <c r="K11" s="10">
        <v>0</v>
      </c>
      <c r="L11" s="10">
        <v>0</v>
      </c>
      <c r="M11" s="10">
        <v>0</v>
      </c>
      <c r="N11" s="10">
        <v>0</v>
      </c>
      <c r="O11" s="10">
        <v>0</v>
      </c>
      <c r="P11" s="10">
        <v>0</v>
      </c>
      <c r="Q11" s="10">
        <v>0</v>
      </c>
      <c r="R11" s="10">
        <v>0</v>
      </c>
      <c r="S11" s="10">
        <v>0</v>
      </c>
      <c r="T11" s="10">
        <v>0</v>
      </c>
      <c r="U11" s="10">
        <v>0</v>
      </c>
      <c r="V11" s="10">
        <v>8.5</v>
      </c>
      <c r="W11" s="10">
        <v>9.5</v>
      </c>
      <c r="X11" s="10">
        <v>9.1</v>
      </c>
      <c r="Y11" s="10">
        <v>8</v>
      </c>
      <c r="Z11" s="10">
        <v>9.4</v>
      </c>
      <c r="AA11" s="10">
        <v>9.6</v>
      </c>
      <c r="AB11" s="10">
        <v>10</v>
      </c>
      <c r="AC11" s="10">
        <v>11.4</v>
      </c>
      <c r="AD11" s="10">
        <v>11.4</v>
      </c>
      <c r="AE11" s="10">
        <v>10.8</v>
      </c>
      <c r="AF11" s="10">
        <v>11.2</v>
      </c>
      <c r="AG11" s="10">
        <v>11.5</v>
      </c>
      <c r="AH11" s="10">
        <v>11</v>
      </c>
      <c r="AI11" s="36">
        <v>11.3</v>
      </c>
      <c r="AJ11" s="38">
        <v>11</v>
      </c>
      <c r="AK11" s="38">
        <v>12</v>
      </c>
      <c r="AL11" s="36">
        <v>12.2</v>
      </c>
      <c r="AM11" s="36">
        <v>11.5</v>
      </c>
      <c r="AN11" s="36">
        <v>12.2</v>
      </c>
      <c r="AO11" s="10">
        <v>13.8</v>
      </c>
      <c r="AP11" s="36">
        <v>15.4</v>
      </c>
      <c r="AQ11" s="36">
        <v>16.3</v>
      </c>
      <c r="AR11" s="36">
        <v>18.3</v>
      </c>
      <c r="AS11" s="10">
        <v>19.2</v>
      </c>
      <c r="AT11" s="10">
        <v>21.2</v>
      </c>
      <c r="AU11" s="10">
        <v>21</v>
      </c>
      <c r="AV11" s="10">
        <v>20.3</v>
      </c>
      <c r="AW11" s="10">
        <v>20.7</v>
      </c>
      <c r="AX11" s="10">
        <v>22</v>
      </c>
    </row>
    <row r="12" spans="1:50" ht="13.4" customHeight="1" x14ac:dyDescent="0.3">
      <c r="A12" s="25" t="s">
        <v>107</v>
      </c>
      <c r="B12" s="11">
        <v>15.2</v>
      </c>
      <c r="C12" s="11">
        <v>16.3</v>
      </c>
      <c r="D12" s="11">
        <v>20.3</v>
      </c>
      <c r="E12" s="11">
        <v>10.3</v>
      </c>
      <c r="F12" s="11">
        <v>12.2</v>
      </c>
      <c r="G12" s="11">
        <v>14.8</v>
      </c>
      <c r="H12" s="11">
        <v>17.3</v>
      </c>
      <c r="I12" s="11">
        <v>10.1</v>
      </c>
      <c r="J12" s="11">
        <v>13.4</v>
      </c>
      <c r="K12" s="11">
        <v>17.3</v>
      </c>
      <c r="L12" s="11">
        <v>28.9</v>
      </c>
      <c r="M12" s="11">
        <v>22.9</v>
      </c>
      <c r="N12" s="11">
        <v>26.9</v>
      </c>
      <c r="O12" s="11">
        <v>22.5</v>
      </c>
      <c r="P12" s="11">
        <v>26.9</v>
      </c>
      <c r="Q12" s="11">
        <v>17.600000000000001</v>
      </c>
      <c r="R12" s="11">
        <v>21.7</v>
      </c>
      <c r="S12" s="11">
        <v>26</v>
      </c>
      <c r="T12" s="11">
        <v>335.5</v>
      </c>
      <c r="U12" s="11">
        <v>324</v>
      </c>
      <c r="V12" s="11">
        <v>319.60000000000002</v>
      </c>
      <c r="W12" s="11">
        <v>292.89999999999998</v>
      </c>
      <c r="X12" s="11">
        <v>256.60000000000002</v>
      </c>
      <c r="Y12" s="11">
        <v>4</v>
      </c>
      <c r="Z12" s="11">
        <v>4</v>
      </c>
      <c r="AA12" s="11">
        <v>4.0999999999999996</v>
      </c>
      <c r="AB12" s="11">
        <v>4.0999999999999996</v>
      </c>
      <c r="AC12" s="11">
        <v>4.2</v>
      </c>
      <c r="AD12" s="11">
        <v>4.2</v>
      </c>
      <c r="AE12" s="11">
        <v>4.2</v>
      </c>
      <c r="AF12" s="11">
        <v>0</v>
      </c>
      <c r="AG12" s="11">
        <v>0</v>
      </c>
      <c r="AH12" s="11">
        <v>0</v>
      </c>
      <c r="AI12" s="11">
        <v>0</v>
      </c>
      <c r="AJ12" s="11">
        <v>0</v>
      </c>
      <c r="AK12" s="11">
        <v>0</v>
      </c>
      <c r="AL12" s="39">
        <v>0</v>
      </c>
      <c r="AM12" s="39">
        <v>0</v>
      </c>
      <c r="AN12" s="39">
        <v>0</v>
      </c>
      <c r="AO12" s="11">
        <v>0</v>
      </c>
      <c r="AP12" s="11">
        <v>0</v>
      </c>
      <c r="AQ12" s="11">
        <v>0</v>
      </c>
      <c r="AR12" s="11">
        <v>0</v>
      </c>
      <c r="AS12" s="11">
        <v>0</v>
      </c>
      <c r="AT12" s="11">
        <v>0</v>
      </c>
      <c r="AU12" s="11">
        <v>0</v>
      </c>
      <c r="AV12" s="11">
        <v>0</v>
      </c>
      <c r="AW12" s="11">
        <v>0</v>
      </c>
      <c r="AX12" s="11">
        <v>0</v>
      </c>
    </row>
    <row r="13" spans="1:50" ht="13.4" customHeight="1" x14ac:dyDescent="0.3">
      <c r="A13" s="24" t="s">
        <v>108</v>
      </c>
      <c r="B13" s="10">
        <v>353.5</v>
      </c>
      <c r="C13" s="10">
        <v>347.7</v>
      </c>
      <c r="D13" s="10">
        <v>388.3</v>
      </c>
      <c r="E13" s="10">
        <v>324.5</v>
      </c>
      <c r="F13" s="10">
        <v>346</v>
      </c>
      <c r="G13" s="10">
        <v>345.4</v>
      </c>
      <c r="H13" s="10">
        <v>310.10000000000002</v>
      </c>
      <c r="I13" s="10">
        <v>291.10000000000002</v>
      </c>
      <c r="J13" s="10">
        <v>314.3</v>
      </c>
      <c r="K13" s="10">
        <v>355</v>
      </c>
      <c r="L13" s="10">
        <v>556.6</v>
      </c>
      <c r="M13" s="10">
        <v>379.5</v>
      </c>
      <c r="N13" s="10">
        <v>380.2</v>
      </c>
      <c r="O13" s="10">
        <v>338.5</v>
      </c>
      <c r="P13" s="10">
        <v>322.8</v>
      </c>
      <c r="Q13" s="10">
        <v>292.2</v>
      </c>
      <c r="R13" s="10">
        <v>321</v>
      </c>
      <c r="S13" s="10">
        <v>252.1</v>
      </c>
      <c r="T13" s="10">
        <v>296</v>
      </c>
      <c r="U13" s="10">
        <v>288.39999999999998</v>
      </c>
      <c r="V13" s="10">
        <v>280</v>
      </c>
      <c r="W13" s="10">
        <v>288</v>
      </c>
      <c r="X13" s="10">
        <v>305.10000000000002</v>
      </c>
      <c r="Y13" s="10">
        <v>289.8</v>
      </c>
      <c r="Z13" s="10">
        <v>250.4</v>
      </c>
      <c r="AA13" s="10">
        <v>234.8</v>
      </c>
      <c r="AB13" s="10">
        <v>260.2</v>
      </c>
      <c r="AC13" s="10">
        <v>245.7</v>
      </c>
      <c r="AD13" s="10">
        <v>235.3</v>
      </c>
      <c r="AE13" s="10">
        <v>247.6</v>
      </c>
      <c r="AF13" s="10">
        <v>283.89999999999998</v>
      </c>
      <c r="AG13" s="10">
        <v>241.3</v>
      </c>
      <c r="AH13" s="10">
        <v>263.3</v>
      </c>
      <c r="AI13" s="36">
        <v>258.8</v>
      </c>
      <c r="AJ13" s="38">
        <v>305</v>
      </c>
      <c r="AK13" s="38">
        <v>319.89999999999998</v>
      </c>
      <c r="AL13" s="36">
        <v>368.1</v>
      </c>
      <c r="AM13" s="36">
        <v>348.7</v>
      </c>
      <c r="AN13" s="36">
        <v>368.9</v>
      </c>
      <c r="AO13" s="10">
        <v>332.3</v>
      </c>
      <c r="AP13" s="36">
        <v>397.1</v>
      </c>
      <c r="AQ13" s="36">
        <v>343.9</v>
      </c>
      <c r="AR13" s="36">
        <v>411.9</v>
      </c>
      <c r="AS13" s="10">
        <v>359.8</v>
      </c>
      <c r="AT13" s="10">
        <v>413.8</v>
      </c>
      <c r="AU13" s="10">
        <v>413.3</v>
      </c>
      <c r="AV13" s="10">
        <v>531.1</v>
      </c>
      <c r="AW13" s="10">
        <v>610.29999999999995</v>
      </c>
      <c r="AX13" s="10">
        <v>630.5</v>
      </c>
    </row>
    <row r="14" spans="1:50" ht="13.4" customHeight="1" x14ac:dyDescent="0.3">
      <c r="A14" s="25" t="s">
        <v>109</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1045.4000000000001</v>
      </c>
      <c r="V14" s="11">
        <v>1100.3</v>
      </c>
      <c r="W14" s="11">
        <v>1167.9000000000001</v>
      </c>
      <c r="X14" s="11">
        <v>1220</v>
      </c>
      <c r="Y14" s="11">
        <v>1171.7</v>
      </c>
      <c r="Z14" s="11">
        <v>1211.5999999999999</v>
      </c>
      <c r="AA14" s="11">
        <v>1084.8</v>
      </c>
      <c r="AB14" s="11">
        <v>1068.2</v>
      </c>
      <c r="AC14" s="11">
        <v>1033</v>
      </c>
      <c r="AD14" s="11">
        <v>1016.4</v>
      </c>
      <c r="AE14" s="11">
        <v>991.7</v>
      </c>
      <c r="AF14" s="11">
        <v>1041.4000000000001</v>
      </c>
      <c r="AG14" s="11">
        <v>1204.5999999999999</v>
      </c>
      <c r="AH14" s="11">
        <v>1301.8</v>
      </c>
      <c r="AI14" s="35">
        <v>1317.8</v>
      </c>
      <c r="AJ14" s="35">
        <v>1410.2</v>
      </c>
      <c r="AK14" s="37">
        <v>1469</v>
      </c>
      <c r="AL14" s="35">
        <v>1580.9</v>
      </c>
      <c r="AM14" s="35">
        <v>1658.4</v>
      </c>
      <c r="AN14" s="40">
        <v>1784</v>
      </c>
      <c r="AO14" s="11">
        <v>1919</v>
      </c>
      <c r="AP14" s="35">
        <v>1995.4</v>
      </c>
      <c r="AQ14" s="35">
        <v>1922.1</v>
      </c>
      <c r="AR14" s="35">
        <v>2126.1</v>
      </c>
      <c r="AS14" s="11">
        <v>2563.4</v>
      </c>
      <c r="AT14" s="11">
        <v>2681.1</v>
      </c>
      <c r="AU14" s="11">
        <v>2733.6</v>
      </c>
      <c r="AV14" s="11">
        <v>2595.4</v>
      </c>
      <c r="AW14" s="11">
        <v>2563.4</v>
      </c>
      <c r="AX14" s="11">
        <v>2510.3000000000002</v>
      </c>
    </row>
    <row r="15" spans="1:50" ht="13.4" customHeight="1" x14ac:dyDescent="0.3">
      <c r="A15" s="24" t="s">
        <v>110</v>
      </c>
      <c r="B15" s="10">
        <v>1.6</v>
      </c>
      <c r="C15" s="10">
        <v>39.9</v>
      </c>
      <c r="D15" s="10">
        <v>0.9</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9" t="s">
        <v>111</v>
      </c>
      <c r="AK15" s="10">
        <v>0</v>
      </c>
      <c r="AL15" s="41">
        <v>0</v>
      </c>
      <c r="AM15" s="41">
        <v>0</v>
      </c>
      <c r="AN15" s="41">
        <v>0</v>
      </c>
      <c r="AO15" s="10">
        <v>0</v>
      </c>
      <c r="AP15" s="10">
        <v>0</v>
      </c>
      <c r="AQ15" s="10">
        <v>0</v>
      </c>
      <c r="AR15" s="10">
        <v>0</v>
      </c>
      <c r="AS15" s="10">
        <v>0</v>
      </c>
      <c r="AT15" s="10">
        <v>0</v>
      </c>
      <c r="AU15" s="10">
        <v>0</v>
      </c>
      <c r="AV15" s="10">
        <v>0</v>
      </c>
      <c r="AW15" s="10">
        <v>0</v>
      </c>
      <c r="AX15" s="10">
        <v>0</v>
      </c>
    </row>
    <row r="16" spans="1:50" ht="13.4" customHeight="1" x14ac:dyDescent="0.3">
      <c r="A16" s="25" t="s">
        <v>112</v>
      </c>
      <c r="B16" s="11">
        <v>972.9</v>
      </c>
      <c r="C16" s="11">
        <v>795.5</v>
      </c>
      <c r="D16" s="11">
        <v>898.4</v>
      </c>
      <c r="E16" s="11">
        <v>652.5</v>
      </c>
      <c r="F16" s="11">
        <v>586.6</v>
      </c>
      <c r="G16" s="11">
        <v>623.1</v>
      </c>
      <c r="H16" s="11">
        <v>681.9</v>
      </c>
      <c r="I16" s="11">
        <v>743.8</v>
      </c>
      <c r="J16" s="11">
        <v>792.6</v>
      </c>
      <c r="K16" s="11">
        <v>779</v>
      </c>
      <c r="L16" s="11">
        <v>812.7</v>
      </c>
      <c r="M16" s="11">
        <v>716.4</v>
      </c>
      <c r="N16" s="11">
        <v>709.6</v>
      </c>
      <c r="O16" s="11">
        <v>726.9</v>
      </c>
      <c r="P16" s="11">
        <v>747.8</v>
      </c>
      <c r="Q16" s="11">
        <v>799.2</v>
      </c>
      <c r="R16" s="11">
        <v>859.4</v>
      </c>
      <c r="S16" s="11">
        <v>992.4</v>
      </c>
      <c r="T16" s="11">
        <v>973.2</v>
      </c>
      <c r="U16" s="11">
        <v>0</v>
      </c>
      <c r="V16" s="11">
        <v>0</v>
      </c>
      <c r="W16" s="11">
        <v>0</v>
      </c>
      <c r="X16" s="11">
        <v>0</v>
      </c>
      <c r="Y16" s="11">
        <v>0</v>
      </c>
      <c r="Z16" s="11">
        <v>0</v>
      </c>
      <c r="AA16" s="11">
        <v>0</v>
      </c>
      <c r="AB16" s="11">
        <v>0</v>
      </c>
      <c r="AC16" s="11">
        <v>0</v>
      </c>
      <c r="AD16" s="11">
        <v>0</v>
      </c>
      <c r="AE16" s="11">
        <v>0</v>
      </c>
      <c r="AF16" s="11">
        <v>0</v>
      </c>
      <c r="AG16" s="11">
        <v>0</v>
      </c>
      <c r="AH16" s="11">
        <v>0</v>
      </c>
      <c r="AI16" s="11">
        <v>0</v>
      </c>
      <c r="AJ16" s="11">
        <v>0</v>
      </c>
      <c r="AK16" s="11">
        <v>0</v>
      </c>
      <c r="AL16" s="39">
        <v>0</v>
      </c>
      <c r="AM16" s="39">
        <v>0</v>
      </c>
      <c r="AN16" s="39">
        <v>0</v>
      </c>
      <c r="AO16" s="11">
        <v>0</v>
      </c>
      <c r="AP16" s="11">
        <v>0</v>
      </c>
      <c r="AQ16" s="11">
        <v>0</v>
      </c>
      <c r="AR16" s="11">
        <v>0</v>
      </c>
      <c r="AS16" s="11">
        <v>0</v>
      </c>
      <c r="AT16" s="11">
        <v>0</v>
      </c>
      <c r="AU16" s="11">
        <v>0</v>
      </c>
      <c r="AV16" s="11">
        <v>0</v>
      </c>
      <c r="AW16" s="11">
        <v>0</v>
      </c>
      <c r="AX16" s="11">
        <v>0</v>
      </c>
    </row>
    <row r="17" spans="1:50" ht="13.4" customHeight="1" x14ac:dyDescent="0.3">
      <c r="A17" s="24" t="s">
        <v>113</v>
      </c>
      <c r="B17" s="10">
        <v>14.1</v>
      </c>
      <c r="C17" s="10">
        <v>9.9</v>
      </c>
      <c r="D17" s="10">
        <v>10.3</v>
      </c>
      <c r="E17" s="10">
        <v>15.4</v>
      </c>
      <c r="F17" s="10">
        <v>31.6</v>
      </c>
      <c r="G17" s="10">
        <v>15.4</v>
      </c>
      <c r="H17" s="10">
        <v>42.8</v>
      </c>
      <c r="I17" s="10">
        <v>12.3</v>
      </c>
      <c r="J17" s="10">
        <v>4.5</v>
      </c>
      <c r="K17" s="10">
        <v>3.1</v>
      </c>
      <c r="L17" s="10">
        <v>3.5</v>
      </c>
      <c r="M17" s="10">
        <v>8.4</v>
      </c>
      <c r="N17" s="10">
        <v>13.6</v>
      </c>
      <c r="O17" s="10">
        <v>6.6</v>
      </c>
      <c r="P17" s="10">
        <v>9.3000000000000007</v>
      </c>
      <c r="Q17" s="10">
        <v>8.8000000000000007</v>
      </c>
      <c r="R17" s="10">
        <v>5.0999999999999996</v>
      </c>
      <c r="S17" s="10">
        <v>22.7</v>
      </c>
      <c r="T17" s="10">
        <v>23.7</v>
      </c>
      <c r="U17" s="10">
        <v>8.1</v>
      </c>
      <c r="V17" s="10">
        <v>5.5</v>
      </c>
      <c r="W17" s="10">
        <v>2</v>
      </c>
      <c r="X17" s="10">
        <v>18.100000000000001</v>
      </c>
      <c r="Y17" s="10">
        <v>4.5</v>
      </c>
      <c r="Z17" s="10">
        <v>13.6</v>
      </c>
      <c r="AA17" s="10">
        <v>11.4</v>
      </c>
      <c r="AB17" s="10">
        <v>7.7</v>
      </c>
      <c r="AC17" s="10">
        <v>1.2</v>
      </c>
      <c r="AD17" s="10">
        <v>1.9</v>
      </c>
      <c r="AE17" s="10">
        <v>2.2999999999999998</v>
      </c>
      <c r="AF17" s="10">
        <v>2.8</v>
      </c>
      <c r="AG17" s="10">
        <v>2.9</v>
      </c>
      <c r="AH17" s="10">
        <v>3.2</v>
      </c>
      <c r="AI17" s="36">
        <v>61.4</v>
      </c>
      <c r="AJ17" s="36">
        <v>103.7</v>
      </c>
      <c r="AK17" s="36">
        <v>57.4</v>
      </c>
      <c r="AL17" s="36">
        <v>60.9</v>
      </c>
      <c r="AM17" s="36">
        <v>99.3</v>
      </c>
      <c r="AN17" s="36">
        <v>87.4</v>
      </c>
      <c r="AO17" s="10">
        <v>85.7</v>
      </c>
      <c r="AP17" s="36">
        <v>61.8</v>
      </c>
      <c r="AQ17" s="38">
        <v>55</v>
      </c>
      <c r="AR17" s="38">
        <v>29.3</v>
      </c>
      <c r="AS17" s="10">
        <v>71.900000000000006</v>
      </c>
      <c r="AT17" s="10">
        <v>34.200000000000003</v>
      </c>
      <c r="AU17" s="10">
        <v>82.1</v>
      </c>
      <c r="AV17" s="10">
        <v>35.299999999999997</v>
      </c>
      <c r="AW17" s="10">
        <v>38.4</v>
      </c>
      <c r="AX17" s="10">
        <v>27.5</v>
      </c>
    </row>
    <row r="18" spans="1:50" ht="13.4" customHeight="1" x14ac:dyDescent="0.3">
      <c r="A18" s="25" t="s">
        <v>114</v>
      </c>
      <c r="B18" s="11">
        <v>116.9</v>
      </c>
      <c r="C18" s="11">
        <v>136.30000000000001</v>
      </c>
      <c r="D18" s="11">
        <v>116.4</v>
      </c>
      <c r="E18" s="11">
        <v>125.6</v>
      </c>
      <c r="F18" s="11">
        <v>93.3</v>
      </c>
      <c r="G18" s="11">
        <v>96.2</v>
      </c>
      <c r="H18" s="11">
        <v>62.3</v>
      </c>
      <c r="I18" s="11">
        <v>70.8</v>
      </c>
      <c r="J18" s="11">
        <v>47</v>
      </c>
      <c r="K18" s="11">
        <v>42</v>
      </c>
      <c r="L18" s="11">
        <v>38.200000000000003</v>
      </c>
      <c r="M18" s="11">
        <v>43.6</v>
      </c>
      <c r="N18" s="11">
        <v>38.1</v>
      </c>
      <c r="O18" s="11">
        <v>38.6</v>
      </c>
      <c r="P18" s="11">
        <v>65.099999999999994</v>
      </c>
      <c r="Q18" s="11">
        <v>70.7</v>
      </c>
      <c r="R18" s="11">
        <v>45.4</v>
      </c>
      <c r="S18" s="11">
        <v>37.700000000000003</v>
      </c>
      <c r="T18" s="11">
        <v>40</v>
      </c>
      <c r="U18" s="11">
        <v>68.400000000000006</v>
      </c>
      <c r="V18" s="11">
        <v>74.099999999999994</v>
      </c>
      <c r="W18" s="11">
        <v>73.3</v>
      </c>
      <c r="X18" s="11">
        <v>70.400000000000006</v>
      </c>
      <c r="Y18" s="11">
        <v>63.8</v>
      </c>
      <c r="Z18" s="11">
        <v>70.7</v>
      </c>
      <c r="AA18" s="11">
        <v>81.2</v>
      </c>
      <c r="AB18" s="11">
        <v>66.2</v>
      </c>
      <c r="AC18" s="11">
        <v>71.900000000000006</v>
      </c>
      <c r="AD18" s="11">
        <v>60.9</v>
      </c>
      <c r="AE18" s="11">
        <v>44.3</v>
      </c>
      <c r="AF18" s="11">
        <v>38</v>
      </c>
      <c r="AG18" s="11">
        <v>40.4</v>
      </c>
      <c r="AH18" s="11">
        <v>38</v>
      </c>
      <c r="AI18" s="35">
        <v>37.1</v>
      </c>
      <c r="AJ18" s="35">
        <v>36.299999999999997</v>
      </c>
      <c r="AK18" s="35">
        <v>47.2</v>
      </c>
      <c r="AL18" s="35">
        <v>32.299999999999997</v>
      </c>
      <c r="AM18" s="35">
        <v>33.9</v>
      </c>
      <c r="AN18" s="35">
        <v>34.799999999999997</v>
      </c>
      <c r="AO18" s="11">
        <v>42.6</v>
      </c>
      <c r="AP18" s="35">
        <v>38.1</v>
      </c>
      <c r="AQ18" s="35">
        <v>33.9</v>
      </c>
      <c r="AR18" s="40">
        <v>37</v>
      </c>
      <c r="AS18" s="11">
        <v>45.8</v>
      </c>
      <c r="AT18" s="11">
        <v>46.7</v>
      </c>
      <c r="AU18" s="11">
        <v>39.4</v>
      </c>
      <c r="AV18" s="11">
        <v>46.2</v>
      </c>
      <c r="AW18" s="11">
        <v>63.3</v>
      </c>
      <c r="AX18" s="11">
        <v>60.8</v>
      </c>
    </row>
    <row r="19" spans="1:50" ht="13.4" customHeight="1" x14ac:dyDescent="0.3">
      <c r="A19" s="24" t="s">
        <v>115</v>
      </c>
      <c r="B19" s="10">
        <v>46.7</v>
      </c>
      <c r="C19" s="10">
        <v>94.8</v>
      </c>
      <c r="D19" s="10">
        <v>61</v>
      </c>
      <c r="E19" s="10">
        <v>8.6</v>
      </c>
      <c r="F19" s="10">
        <v>14.8</v>
      </c>
      <c r="G19" s="10">
        <v>63.1</v>
      </c>
      <c r="H19" s="10">
        <v>36.700000000000003</v>
      </c>
      <c r="I19" s="10">
        <v>118.1</v>
      </c>
      <c r="J19" s="10">
        <v>128.5</v>
      </c>
      <c r="K19" s="10">
        <v>173.3</v>
      </c>
      <c r="L19" s="10">
        <v>161.1</v>
      </c>
      <c r="M19" s="10">
        <v>25.9</v>
      </c>
      <c r="N19" s="10">
        <v>26.8</v>
      </c>
      <c r="O19" s="10">
        <v>39.4</v>
      </c>
      <c r="P19" s="10">
        <v>46.5</v>
      </c>
      <c r="Q19" s="10">
        <v>16.100000000000001</v>
      </c>
      <c r="R19" s="10">
        <v>10.4</v>
      </c>
      <c r="S19" s="10">
        <v>22.9</v>
      </c>
      <c r="T19" s="10">
        <v>36</v>
      </c>
      <c r="U19" s="10">
        <v>48</v>
      </c>
      <c r="V19" s="10">
        <v>21</v>
      </c>
      <c r="W19" s="10">
        <v>30.9</v>
      </c>
      <c r="X19" s="10">
        <v>37.200000000000003</v>
      </c>
      <c r="Y19" s="10">
        <v>97.5</v>
      </c>
      <c r="Z19" s="10">
        <v>139.5</v>
      </c>
      <c r="AA19" s="10">
        <v>101.8</v>
      </c>
      <c r="AB19" s="10">
        <v>74.400000000000006</v>
      </c>
      <c r="AC19" s="10">
        <v>40.700000000000003</v>
      </c>
      <c r="AD19" s="10">
        <v>47.2</v>
      </c>
      <c r="AE19" s="10">
        <v>73.5</v>
      </c>
      <c r="AF19" s="10">
        <v>85.3</v>
      </c>
      <c r="AG19" s="10">
        <v>71.599999999999994</v>
      </c>
      <c r="AH19" s="10">
        <v>71.400000000000006</v>
      </c>
      <c r="AI19" s="36">
        <v>79.8</v>
      </c>
      <c r="AJ19" s="36">
        <v>97.9</v>
      </c>
      <c r="AK19" s="36">
        <v>107.2</v>
      </c>
      <c r="AL19" s="36">
        <v>117.3</v>
      </c>
      <c r="AM19" s="36">
        <v>141.9</v>
      </c>
      <c r="AN19" s="36">
        <v>147.30000000000001</v>
      </c>
      <c r="AO19" s="10">
        <v>195.6</v>
      </c>
      <c r="AP19" s="36">
        <v>201.7</v>
      </c>
      <c r="AQ19" s="36">
        <v>193.9</v>
      </c>
      <c r="AR19" s="36">
        <v>115.7</v>
      </c>
      <c r="AS19" s="10">
        <v>124.7</v>
      </c>
      <c r="AT19" s="10">
        <v>146.9</v>
      </c>
      <c r="AU19" s="10">
        <v>163.9</v>
      </c>
      <c r="AV19" s="10">
        <v>94.2</v>
      </c>
      <c r="AW19" s="10">
        <v>23.3</v>
      </c>
      <c r="AX19" s="10">
        <v>58.9</v>
      </c>
    </row>
    <row r="20" spans="1:50" ht="13.4" customHeight="1" x14ac:dyDescent="0.3">
      <c r="A20" s="25" t="s">
        <v>116</v>
      </c>
      <c r="B20" s="11">
        <v>89.9</v>
      </c>
      <c r="C20" s="11">
        <v>36.799999999999997</v>
      </c>
      <c r="D20" s="11">
        <v>41.4</v>
      </c>
      <c r="E20" s="11">
        <v>29.5</v>
      </c>
      <c r="F20" s="11">
        <v>59.6</v>
      </c>
      <c r="G20" s="11">
        <v>64</v>
      </c>
      <c r="H20" s="11">
        <v>68.5</v>
      </c>
      <c r="I20" s="11">
        <v>161.5</v>
      </c>
      <c r="J20" s="11">
        <v>165.3</v>
      </c>
      <c r="K20" s="11">
        <v>78.099999999999994</v>
      </c>
      <c r="L20" s="11">
        <v>74.900000000000006</v>
      </c>
      <c r="M20" s="11">
        <v>49.7</v>
      </c>
      <c r="N20" s="11">
        <v>32.700000000000003</v>
      </c>
      <c r="O20" s="11">
        <v>25.1</v>
      </c>
      <c r="P20" s="11">
        <v>20</v>
      </c>
      <c r="Q20" s="11">
        <v>22.2</v>
      </c>
      <c r="R20" s="11">
        <v>35.9</v>
      </c>
      <c r="S20" s="11">
        <v>39</v>
      </c>
      <c r="T20" s="11">
        <v>48.5</v>
      </c>
      <c r="U20" s="11">
        <v>51</v>
      </c>
      <c r="V20" s="11">
        <v>18.100000000000001</v>
      </c>
      <c r="W20" s="11">
        <v>21.9</v>
      </c>
      <c r="X20" s="11">
        <v>21.2</v>
      </c>
      <c r="Y20" s="11">
        <v>30.7</v>
      </c>
      <c r="Z20" s="11">
        <v>35.200000000000003</v>
      </c>
      <c r="AA20" s="11">
        <v>51.7</v>
      </c>
      <c r="AB20" s="11">
        <v>54.8</v>
      </c>
      <c r="AC20" s="11">
        <v>42.6</v>
      </c>
      <c r="AD20" s="11">
        <v>38.799999999999997</v>
      </c>
      <c r="AE20" s="11">
        <v>38.700000000000003</v>
      </c>
      <c r="AF20" s="11">
        <v>34.1</v>
      </c>
      <c r="AG20" s="11">
        <v>15.8</v>
      </c>
      <c r="AH20" s="11">
        <v>0</v>
      </c>
      <c r="AI20" s="40">
        <v>0</v>
      </c>
      <c r="AJ20" s="40">
        <v>0</v>
      </c>
      <c r="AK20" s="40">
        <v>0</v>
      </c>
      <c r="AL20" s="40">
        <v>0</v>
      </c>
      <c r="AM20" s="40">
        <v>0</v>
      </c>
      <c r="AN20" s="40">
        <v>0</v>
      </c>
      <c r="AO20" s="11">
        <v>0</v>
      </c>
      <c r="AP20" s="40">
        <v>0</v>
      </c>
      <c r="AQ20" s="40">
        <v>0</v>
      </c>
      <c r="AR20" s="40">
        <v>0</v>
      </c>
      <c r="AS20" s="11">
        <v>0</v>
      </c>
      <c r="AT20" s="11">
        <v>0</v>
      </c>
      <c r="AU20" s="11">
        <v>0</v>
      </c>
      <c r="AV20" s="11">
        <v>0</v>
      </c>
      <c r="AW20" s="11">
        <v>0</v>
      </c>
      <c r="AX20" s="11">
        <v>0</v>
      </c>
    </row>
    <row r="21" spans="1:50" ht="13.4" customHeight="1" x14ac:dyDescent="0.3">
      <c r="A21" s="24" t="s">
        <v>117</v>
      </c>
      <c r="B21" s="10">
        <v>36</v>
      </c>
      <c r="C21" s="10">
        <v>14.7</v>
      </c>
      <c r="D21" s="10">
        <v>13.2</v>
      </c>
      <c r="E21" s="10">
        <v>37.299999999999997</v>
      </c>
      <c r="F21" s="10">
        <v>14.8</v>
      </c>
      <c r="G21" s="10">
        <v>10.1</v>
      </c>
      <c r="H21" s="10">
        <v>7.9</v>
      </c>
      <c r="I21" s="10">
        <v>2.7</v>
      </c>
      <c r="J21" s="10">
        <v>10.7</v>
      </c>
      <c r="K21" s="10">
        <v>9.6999999999999993</v>
      </c>
      <c r="L21" s="10">
        <v>5.7</v>
      </c>
      <c r="M21" s="10">
        <v>24.8</v>
      </c>
      <c r="N21" s="10">
        <v>33.9</v>
      </c>
      <c r="O21" s="10">
        <v>9.5</v>
      </c>
      <c r="P21" s="10">
        <v>9.8000000000000007</v>
      </c>
      <c r="Q21" s="10">
        <v>36.799999999999997</v>
      </c>
      <c r="R21" s="10">
        <v>23.3</v>
      </c>
      <c r="S21" s="10">
        <v>7.1</v>
      </c>
      <c r="T21" s="10">
        <v>4.8</v>
      </c>
      <c r="U21" s="10">
        <v>5</v>
      </c>
      <c r="V21" s="10">
        <v>3.1</v>
      </c>
      <c r="W21" s="10">
        <v>2</v>
      </c>
      <c r="X21" s="10">
        <v>1.4</v>
      </c>
      <c r="Y21" s="10">
        <v>1.4</v>
      </c>
      <c r="Z21" s="10">
        <v>1.1000000000000001</v>
      </c>
      <c r="AA21" s="10">
        <v>1</v>
      </c>
      <c r="AB21" s="10">
        <v>1</v>
      </c>
      <c r="AC21" s="10">
        <v>1.2</v>
      </c>
      <c r="AD21" s="10">
        <v>1</v>
      </c>
      <c r="AE21" s="10">
        <v>1.1000000000000001</v>
      </c>
      <c r="AF21" s="10">
        <v>1.2</v>
      </c>
      <c r="AG21" s="10">
        <v>0</v>
      </c>
      <c r="AH21" s="10">
        <v>0</v>
      </c>
      <c r="AI21" s="42">
        <v>0</v>
      </c>
      <c r="AJ21" s="42">
        <v>0</v>
      </c>
      <c r="AK21" s="42">
        <v>0</v>
      </c>
      <c r="AL21" s="42">
        <v>0</v>
      </c>
      <c r="AM21" s="42">
        <v>0</v>
      </c>
      <c r="AN21" s="42">
        <v>0</v>
      </c>
      <c r="AO21" s="10">
        <v>0</v>
      </c>
      <c r="AP21" s="42">
        <v>0</v>
      </c>
      <c r="AQ21" s="42">
        <v>0</v>
      </c>
      <c r="AR21" s="42">
        <v>0</v>
      </c>
      <c r="AS21" s="10">
        <v>0</v>
      </c>
      <c r="AT21" s="10">
        <v>0</v>
      </c>
      <c r="AU21" s="10">
        <v>0</v>
      </c>
      <c r="AV21" s="10">
        <v>0</v>
      </c>
      <c r="AW21" s="10">
        <v>0</v>
      </c>
      <c r="AX21" s="10">
        <v>0</v>
      </c>
    </row>
    <row r="22" spans="1:50" ht="13.4" customHeight="1" x14ac:dyDescent="0.3">
      <c r="A22" s="25" t="s">
        <v>118</v>
      </c>
      <c r="B22" s="11">
        <v>216.5</v>
      </c>
      <c r="C22" s="11">
        <v>227.1</v>
      </c>
      <c r="D22" s="11">
        <v>272.60000000000002</v>
      </c>
      <c r="E22" s="11">
        <v>183.5</v>
      </c>
      <c r="F22" s="11">
        <v>173.1</v>
      </c>
      <c r="G22" s="11">
        <v>175.8</v>
      </c>
      <c r="H22" s="11">
        <v>167</v>
      </c>
      <c r="I22" s="11">
        <v>320</v>
      </c>
      <c r="J22" s="11">
        <v>312.7</v>
      </c>
      <c r="K22" s="11">
        <v>310.10000000000002</v>
      </c>
      <c r="L22" s="11">
        <v>325.8</v>
      </c>
      <c r="M22" s="11">
        <v>311.5</v>
      </c>
      <c r="N22" s="11">
        <v>294.5</v>
      </c>
      <c r="O22" s="11">
        <v>172.5</v>
      </c>
      <c r="P22" s="11">
        <v>157.9</v>
      </c>
      <c r="Q22" s="11">
        <v>164.1</v>
      </c>
      <c r="R22" s="11">
        <v>148.1</v>
      </c>
      <c r="S22" s="11">
        <v>148</v>
      </c>
      <c r="T22" s="11">
        <v>157.5</v>
      </c>
      <c r="U22" s="11">
        <v>2</v>
      </c>
      <c r="V22" s="11">
        <v>2</v>
      </c>
      <c r="W22" s="11">
        <v>2</v>
      </c>
      <c r="X22" s="11">
        <v>2</v>
      </c>
      <c r="Y22" s="11">
        <v>2</v>
      </c>
      <c r="Z22" s="11">
        <v>2</v>
      </c>
      <c r="AA22" s="11">
        <v>2.5</v>
      </c>
      <c r="AB22" s="11">
        <v>1</v>
      </c>
      <c r="AC22" s="11">
        <v>0.5</v>
      </c>
      <c r="AD22" s="11">
        <v>0</v>
      </c>
      <c r="AE22" s="11">
        <v>2.5</v>
      </c>
      <c r="AF22" s="11">
        <v>2.5</v>
      </c>
      <c r="AG22" s="11">
        <v>2.5</v>
      </c>
      <c r="AH22" s="11">
        <v>2.8</v>
      </c>
      <c r="AI22" s="35">
        <v>2.6</v>
      </c>
      <c r="AJ22" s="35">
        <v>2.6</v>
      </c>
      <c r="AK22" s="35">
        <v>2.6</v>
      </c>
      <c r="AL22" s="35">
        <v>2.6</v>
      </c>
      <c r="AM22" s="35">
        <v>6.4</v>
      </c>
      <c r="AN22" s="40">
        <v>9</v>
      </c>
      <c r="AO22" s="11">
        <v>10.199999999999999</v>
      </c>
      <c r="AP22" s="35">
        <v>8.6</v>
      </c>
      <c r="AQ22" s="35">
        <v>7.9</v>
      </c>
      <c r="AR22" s="35">
        <v>10.1</v>
      </c>
      <c r="AS22" s="11">
        <v>18</v>
      </c>
      <c r="AT22" s="11">
        <v>20.3</v>
      </c>
      <c r="AU22" s="11">
        <v>22.7</v>
      </c>
      <c r="AV22" s="11">
        <v>26.1</v>
      </c>
      <c r="AW22" s="11">
        <v>29.7</v>
      </c>
      <c r="AX22" s="11">
        <v>34.200000000000003</v>
      </c>
    </row>
    <row r="23" spans="1:50" ht="13.4" customHeight="1" x14ac:dyDescent="0.3">
      <c r="A23" s="24" t="s">
        <v>119</v>
      </c>
      <c r="B23" s="10">
        <v>103.8</v>
      </c>
      <c r="C23" s="10">
        <v>107.9</v>
      </c>
      <c r="D23" s="10">
        <v>98.8</v>
      </c>
      <c r="E23" s="10">
        <v>95.4</v>
      </c>
      <c r="F23" s="10">
        <v>93.7</v>
      </c>
      <c r="G23" s="10">
        <v>106.2</v>
      </c>
      <c r="H23" s="10">
        <v>102.9</v>
      </c>
      <c r="I23" s="10">
        <v>95.7</v>
      </c>
      <c r="J23" s="10">
        <v>94.9</v>
      </c>
      <c r="K23" s="10">
        <v>298.8</v>
      </c>
      <c r="L23" s="10">
        <v>221.5</v>
      </c>
      <c r="M23" s="10">
        <v>135.80000000000001</v>
      </c>
      <c r="N23" s="10">
        <v>148.69999999999999</v>
      </c>
      <c r="O23" s="10">
        <v>123.4</v>
      </c>
      <c r="P23" s="10">
        <v>120</v>
      </c>
      <c r="Q23" s="10">
        <v>141.30000000000001</v>
      </c>
      <c r="R23" s="10">
        <v>137.1</v>
      </c>
      <c r="S23" s="10">
        <v>131.9</v>
      </c>
      <c r="T23" s="10">
        <v>120</v>
      </c>
      <c r="U23" s="10">
        <v>116.9</v>
      </c>
      <c r="V23" s="10">
        <v>114.8</v>
      </c>
      <c r="W23" s="10">
        <v>123</v>
      </c>
      <c r="X23" s="10">
        <v>128.19999999999999</v>
      </c>
      <c r="Y23" s="10">
        <v>117.3</v>
      </c>
      <c r="Z23" s="10">
        <v>103</v>
      </c>
      <c r="AA23" s="10">
        <v>96.8</v>
      </c>
      <c r="AB23" s="10">
        <v>94.6</v>
      </c>
      <c r="AC23" s="10">
        <v>98.5</v>
      </c>
      <c r="AD23" s="10">
        <v>95.6</v>
      </c>
      <c r="AE23" s="10">
        <v>113.5</v>
      </c>
      <c r="AF23" s="10">
        <v>114.1</v>
      </c>
      <c r="AG23" s="10">
        <v>108.9</v>
      </c>
      <c r="AH23" s="10">
        <v>113.8</v>
      </c>
      <c r="AI23" s="36">
        <v>111.8</v>
      </c>
      <c r="AJ23" s="36">
        <v>115.7</v>
      </c>
      <c r="AK23" s="36">
        <v>126.4</v>
      </c>
      <c r="AL23" s="36">
        <v>124.9</v>
      </c>
      <c r="AM23" s="36">
        <v>100.4</v>
      </c>
      <c r="AN23" s="36">
        <v>102.5</v>
      </c>
      <c r="AO23" s="10">
        <v>114.7</v>
      </c>
      <c r="AP23" s="36">
        <v>93.6</v>
      </c>
      <c r="AQ23" s="36">
        <v>89.5</v>
      </c>
      <c r="AR23" s="36">
        <v>99.6</v>
      </c>
      <c r="AS23" s="10">
        <v>90.1</v>
      </c>
      <c r="AT23" s="10">
        <v>94</v>
      </c>
      <c r="AU23" s="10">
        <v>94.3</v>
      </c>
      <c r="AV23" s="10">
        <v>100.6</v>
      </c>
      <c r="AW23" s="10">
        <v>127.6</v>
      </c>
      <c r="AX23" s="10">
        <v>133.9</v>
      </c>
    </row>
    <row r="24" spans="1:50" ht="14.15" customHeight="1" x14ac:dyDescent="0.3">
      <c r="A24" s="25" t="s">
        <v>120</v>
      </c>
      <c r="B24" s="43">
        <v>0</v>
      </c>
      <c r="C24" s="43">
        <v>0</v>
      </c>
      <c r="D24" s="43">
        <v>0</v>
      </c>
      <c r="E24" s="43">
        <v>0</v>
      </c>
      <c r="F24" s="43">
        <v>0</v>
      </c>
      <c r="G24" s="43">
        <v>0</v>
      </c>
      <c r="H24" s="43">
        <v>0</v>
      </c>
      <c r="I24" s="43">
        <v>0</v>
      </c>
      <c r="J24" s="43">
        <v>0</v>
      </c>
      <c r="K24" s="43">
        <v>0</v>
      </c>
      <c r="L24" s="43">
        <v>0</v>
      </c>
      <c r="M24" s="43">
        <v>0</v>
      </c>
      <c r="N24" s="43">
        <v>0</v>
      </c>
      <c r="O24" s="43">
        <v>0</v>
      </c>
      <c r="P24" s="43">
        <v>0</v>
      </c>
      <c r="Q24" s="43">
        <v>0</v>
      </c>
      <c r="R24" s="43">
        <v>0</v>
      </c>
      <c r="S24" s="43">
        <v>0</v>
      </c>
      <c r="T24" s="43">
        <v>0</v>
      </c>
      <c r="U24" s="43">
        <v>0</v>
      </c>
      <c r="V24" s="43">
        <v>0</v>
      </c>
      <c r="W24" s="43">
        <v>0</v>
      </c>
      <c r="X24" s="43">
        <v>0</v>
      </c>
      <c r="Y24" s="43">
        <v>0</v>
      </c>
      <c r="Z24" s="43">
        <v>0</v>
      </c>
      <c r="AA24" s="43">
        <v>0</v>
      </c>
      <c r="AB24" s="43">
        <v>0</v>
      </c>
      <c r="AC24" s="43">
        <v>0</v>
      </c>
      <c r="AD24" s="43">
        <v>0</v>
      </c>
      <c r="AE24" s="43">
        <v>0</v>
      </c>
      <c r="AF24" s="43">
        <v>0</v>
      </c>
      <c r="AG24" s="43">
        <v>45.1</v>
      </c>
      <c r="AH24" s="43">
        <v>47.4</v>
      </c>
      <c r="AI24" s="43">
        <v>0</v>
      </c>
      <c r="AJ24" s="43">
        <v>0</v>
      </c>
      <c r="AK24" s="43">
        <v>0</v>
      </c>
      <c r="AL24" s="44">
        <v>0</v>
      </c>
      <c r="AM24" s="44">
        <v>0</v>
      </c>
      <c r="AN24" s="44">
        <v>0.7</v>
      </c>
      <c r="AO24" s="43">
        <v>0</v>
      </c>
      <c r="AP24" s="43">
        <v>0</v>
      </c>
      <c r="AQ24" s="43">
        <v>0</v>
      </c>
      <c r="AR24" s="43">
        <v>0</v>
      </c>
      <c r="AS24" s="43">
        <v>0</v>
      </c>
      <c r="AT24" s="43">
        <v>0</v>
      </c>
      <c r="AU24" s="43">
        <v>0</v>
      </c>
      <c r="AV24" s="43">
        <v>0</v>
      </c>
      <c r="AW24" s="43">
        <v>0</v>
      </c>
      <c r="AX24" s="43">
        <v>0</v>
      </c>
    </row>
    <row r="25" spans="1:50" ht="14.15" customHeight="1" x14ac:dyDescent="0.3">
      <c r="A25" s="45" t="s">
        <v>121</v>
      </c>
      <c r="B25" s="46">
        <v>2998.3</v>
      </c>
      <c r="C25" s="46">
        <v>2800.9</v>
      </c>
      <c r="D25" s="46">
        <v>2951.7</v>
      </c>
      <c r="E25" s="46">
        <v>2552.9</v>
      </c>
      <c r="F25" s="46">
        <v>2702.9</v>
      </c>
      <c r="G25" s="46">
        <v>2822.4</v>
      </c>
      <c r="H25" s="46">
        <v>2792.8</v>
      </c>
      <c r="I25" s="46">
        <v>3080.4</v>
      </c>
      <c r="J25" s="46">
        <v>3375.5</v>
      </c>
      <c r="K25" s="46">
        <v>3600.9</v>
      </c>
      <c r="L25" s="46">
        <v>3853.3</v>
      </c>
      <c r="M25" s="46">
        <v>3180.9</v>
      </c>
      <c r="N25" s="46">
        <v>2922.7</v>
      </c>
      <c r="O25" s="46">
        <v>2731.1</v>
      </c>
      <c r="P25" s="46">
        <v>2601.4</v>
      </c>
      <c r="Q25" s="46">
        <v>2782.6</v>
      </c>
      <c r="R25" s="46">
        <v>2938.9</v>
      </c>
      <c r="S25" s="46">
        <v>2982</v>
      </c>
      <c r="T25" s="46">
        <v>3321.4</v>
      </c>
      <c r="U25" s="46">
        <v>3028.6</v>
      </c>
      <c r="V25" s="46">
        <v>3116.8</v>
      </c>
      <c r="W25" s="46">
        <v>3235.1</v>
      </c>
      <c r="X25" s="46">
        <v>3200.9</v>
      </c>
      <c r="Y25" s="46">
        <v>2838.4</v>
      </c>
      <c r="Z25" s="46">
        <v>3364.3</v>
      </c>
      <c r="AA25" s="46">
        <v>2938</v>
      </c>
      <c r="AB25" s="46">
        <v>2796.9</v>
      </c>
      <c r="AC25" s="46">
        <v>2428.6999999999998</v>
      </c>
      <c r="AD25" s="46">
        <v>2410.1999999999998</v>
      </c>
      <c r="AE25" s="46">
        <v>2856.2</v>
      </c>
      <c r="AF25" s="46">
        <v>2953.6</v>
      </c>
      <c r="AG25" s="46">
        <v>2828.8</v>
      </c>
      <c r="AH25" s="46">
        <v>2756.3</v>
      </c>
      <c r="AI25" s="46">
        <v>2690.5</v>
      </c>
      <c r="AJ25" s="46">
        <v>3150.6</v>
      </c>
      <c r="AK25" s="46">
        <v>3217.2</v>
      </c>
      <c r="AL25" s="46">
        <v>3444.1</v>
      </c>
      <c r="AM25" s="46">
        <v>4104.5</v>
      </c>
      <c r="AN25" s="46">
        <v>3577.1</v>
      </c>
      <c r="AO25" s="46">
        <v>3665.6</v>
      </c>
      <c r="AP25" s="46">
        <v>3870.6</v>
      </c>
      <c r="AQ25" s="46">
        <v>3878.1</v>
      </c>
      <c r="AR25" s="46">
        <v>4157.5</v>
      </c>
      <c r="AS25" s="46">
        <v>4416.3</v>
      </c>
      <c r="AT25" s="46">
        <v>4740.7</v>
      </c>
      <c r="AU25" s="46">
        <v>4910.2</v>
      </c>
      <c r="AV25" s="46">
        <f>SUM(AV8:AV24)</f>
        <v>4797.2000000000007</v>
      </c>
      <c r="AW25" s="46">
        <f>SUM(AW8:AW24)</f>
        <v>4761.7</v>
      </c>
      <c r="AX25" s="46">
        <f>SUM(AX8:AX24)</f>
        <v>4851.0999999999995</v>
      </c>
    </row>
    <row r="26" spans="1:50" ht="13.4" customHeight="1" x14ac:dyDescent="0.3">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row>
    <row r="27" spans="1:50" ht="13.4" customHeight="1" x14ac:dyDescent="0.3">
      <c r="A27" s="34" t="s">
        <v>93</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row>
    <row r="28" spans="1:50" ht="13.4" customHeight="1" x14ac:dyDescent="0.3">
      <c r="A28" s="25" t="s">
        <v>105</v>
      </c>
      <c r="B28" s="48" t="s">
        <v>122</v>
      </c>
      <c r="C28" s="11">
        <v>2324</v>
      </c>
      <c r="D28" s="11">
        <v>2287.9</v>
      </c>
      <c r="E28" s="11">
        <v>2418.4</v>
      </c>
      <c r="F28" s="11">
        <v>2128.8000000000002</v>
      </c>
      <c r="G28" s="11">
        <v>3189.5</v>
      </c>
      <c r="H28" s="11">
        <v>3077.6</v>
      </c>
      <c r="I28" s="11">
        <v>3311.1</v>
      </c>
      <c r="J28" s="11">
        <v>3160.9</v>
      </c>
      <c r="K28" s="11">
        <v>3203</v>
      </c>
      <c r="L28" s="11">
        <v>3324.6</v>
      </c>
      <c r="M28" s="11">
        <v>3249.6</v>
      </c>
      <c r="N28" s="11">
        <v>3964.9</v>
      </c>
      <c r="O28" s="11">
        <v>3907.8</v>
      </c>
      <c r="P28" s="11">
        <v>4017.9</v>
      </c>
      <c r="Q28" s="11">
        <v>3809.6</v>
      </c>
      <c r="R28" s="11">
        <v>3749</v>
      </c>
      <c r="S28" s="11">
        <v>3701.3</v>
      </c>
      <c r="T28" s="11">
        <v>3694.5</v>
      </c>
      <c r="U28" s="11">
        <v>3468.4</v>
      </c>
      <c r="V28" s="11">
        <v>3287.3</v>
      </c>
      <c r="W28" s="11">
        <v>3273</v>
      </c>
      <c r="X28" s="11">
        <v>3247.6</v>
      </c>
      <c r="Y28" s="11">
        <v>3177.3</v>
      </c>
      <c r="Z28" s="11">
        <v>3169.2</v>
      </c>
      <c r="AA28" s="11">
        <v>3328</v>
      </c>
      <c r="AB28" s="11">
        <v>4071.9</v>
      </c>
      <c r="AC28" s="11">
        <v>4072.5</v>
      </c>
      <c r="AD28" s="11">
        <v>4008.3</v>
      </c>
      <c r="AE28" s="11">
        <v>3523.2</v>
      </c>
      <c r="AF28" s="11">
        <v>3523.5</v>
      </c>
      <c r="AG28" s="11">
        <v>3452.7</v>
      </c>
      <c r="AH28" s="11">
        <v>3229</v>
      </c>
      <c r="AI28" s="35">
        <v>3092.7</v>
      </c>
      <c r="AJ28" s="35">
        <v>2852.4</v>
      </c>
      <c r="AK28" s="37">
        <v>2894.7</v>
      </c>
      <c r="AL28" s="37">
        <v>3037.1</v>
      </c>
      <c r="AM28" s="35">
        <v>2631.1</v>
      </c>
      <c r="AN28" s="35">
        <v>2752.9</v>
      </c>
      <c r="AO28" s="11">
        <v>2759.3</v>
      </c>
      <c r="AP28" s="11">
        <v>2527.8000000000002</v>
      </c>
      <c r="AQ28" s="11">
        <v>2533.3000000000002</v>
      </c>
      <c r="AR28" s="11">
        <v>2544.5</v>
      </c>
      <c r="AS28" s="11">
        <v>2377.3000000000002</v>
      </c>
      <c r="AT28" s="11">
        <v>1954.5</v>
      </c>
      <c r="AU28" s="11">
        <v>2083.5</v>
      </c>
      <c r="AV28" s="49">
        <v>2178.3000000000002</v>
      </c>
      <c r="AW28" s="49">
        <v>2488.5</v>
      </c>
      <c r="AX28" s="49">
        <v>2594.6</v>
      </c>
    </row>
    <row r="29" spans="1:50" ht="13.4" customHeight="1" x14ac:dyDescent="0.3">
      <c r="A29" s="24" t="s">
        <v>106</v>
      </c>
      <c r="B29" s="10">
        <v>0</v>
      </c>
      <c r="C29" s="10">
        <v>0</v>
      </c>
      <c r="D29" s="10">
        <v>0</v>
      </c>
      <c r="E29" s="10">
        <v>0</v>
      </c>
      <c r="F29" s="10">
        <v>0</v>
      </c>
      <c r="G29" s="10">
        <v>0</v>
      </c>
      <c r="H29" s="10">
        <v>0</v>
      </c>
      <c r="I29" s="10">
        <v>0</v>
      </c>
      <c r="J29" s="10">
        <v>0</v>
      </c>
      <c r="K29" s="10">
        <v>0</v>
      </c>
      <c r="L29" s="10">
        <v>0</v>
      </c>
      <c r="M29" s="10">
        <v>0</v>
      </c>
      <c r="N29" s="10">
        <v>0</v>
      </c>
      <c r="O29" s="10">
        <v>0</v>
      </c>
      <c r="P29" s="10">
        <v>0</v>
      </c>
      <c r="Q29" s="10">
        <v>0</v>
      </c>
      <c r="R29" s="10">
        <v>0</v>
      </c>
      <c r="S29" s="10">
        <v>0</v>
      </c>
      <c r="T29" s="10">
        <v>0</v>
      </c>
      <c r="U29" s="10">
        <v>0</v>
      </c>
      <c r="V29" s="10">
        <v>47.4</v>
      </c>
      <c r="W29" s="10">
        <v>40.4</v>
      </c>
      <c r="X29" s="10">
        <v>37.6</v>
      </c>
      <c r="Y29" s="10">
        <v>39.9</v>
      </c>
      <c r="Z29" s="10">
        <v>54.9</v>
      </c>
      <c r="AA29" s="10">
        <v>53.3</v>
      </c>
      <c r="AB29" s="10">
        <v>54</v>
      </c>
      <c r="AC29" s="10">
        <v>53.3</v>
      </c>
      <c r="AD29" s="10">
        <v>50.6</v>
      </c>
      <c r="AE29" s="10">
        <v>48.2</v>
      </c>
      <c r="AF29" s="10">
        <v>52.9</v>
      </c>
      <c r="AG29" s="10">
        <v>52.3</v>
      </c>
      <c r="AH29" s="10">
        <v>49</v>
      </c>
      <c r="AI29" s="10">
        <v>52.6</v>
      </c>
      <c r="AJ29" s="10">
        <v>53.4</v>
      </c>
      <c r="AK29" s="10">
        <v>59</v>
      </c>
      <c r="AL29" s="10">
        <v>59.1</v>
      </c>
      <c r="AM29" s="10">
        <v>61.9</v>
      </c>
      <c r="AN29" s="10">
        <v>66</v>
      </c>
      <c r="AO29" s="10">
        <v>82.2</v>
      </c>
      <c r="AP29" s="10">
        <v>79.2</v>
      </c>
      <c r="AQ29" s="10">
        <v>82.3</v>
      </c>
      <c r="AR29" s="10">
        <v>94.7</v>
      </c>
      <c r="AS29" s="10">
        <v>92.6</v>
      </c>
      <c r="AT29" s="10">
        <v>97.9</v>
      </c>
      <c r="AU29" s="10">
        <v>98</v>
      </c>
      <c r="AV29" s="10">
        <v>95.6</v>
      </c>
      <c r="AW29" s="10">
        <v>97.4</v>
      </c>
      <c r="AX29" s="10">
        <v>95.4</v>
      </c>
    </row>
    <row r="30" spans="1:50" ht="13.4" customHeight="1" x14ac:dyDescent="0.3">
      <c r="A30" s="25" t="s">
        <v>123</v>
      </c>
      <c r="B30" s="48" t="s">
        <v>124</v>
      </c>
      <c r="C30" s="11">
        <v>383.1</v>
      </c>
      <c r="D30" s="11">
        <v>381.3</v>
      </c>
      <c r="E30" s="11">
        <v>389.7</v>
      </c>
      <c r="F30" s="11">
        <v>385.3</v>
      </c>
      <c r="G30" s="11">
        <v>383.3</v>
      </c>
      <c r="H30" s="11">
        <v>380.4</v>
      </c>
      <c r="I30" s="11">
        <v>374.7</v>
      </c>
      <c r="J30" s="11">
        <v>370.7</v>
      </c>
      <c r="K30" s="11">
        <v>368.8</v>
      </c>
      <c r="L30" s="11">
        <v>352.8</v>
      </c>
      <c r="M30" s="11">
        <v>351</v>
      </c>
      <c r="N30" s="11">
        <v>349.5</v>
      </c>
      <c r="O30" s="11">
        <v>356.3</v>
      </c>
      <c r="P30" s="11">
        <v>354.5</v>
      </c>
      <c r="Q30" s="11">
        <v>346.5</v>
      </c>
      <c r="R30" s="11">
        <v>345.3</v>
      </c>
      <c r="S30" s="11">
        <v>341.8</v>
      </c>
      <c r="T30" s="11">
        <v>18</v>
      </c>
      <c r="U30" s="11">
        <v>17.399999999999999</v>
      </c>
      <c r="V30" s="11">
        <v>16.100000000000001</v>
      </c>
      <c r="W30" s="11">
        <v>15.5</v>
      </c>
      <c r="X30" s="11">
        <v>14.3</v>
      </c>
      <c r="Y30" s="11">
        <v>13.6</v>
      </c>
      <c r="Z30" s="11">
        <v>12.4</v>
      </c>
      <c r="AA30" s="11">
        <v>11.7</v>
      </c>
      <c r="AB30" s="11">
        <v>10.4</v>
      </c>
      <c r="AC30" s="11">
        <v>9.6999999999999993</v>
      </c>
      <c r="AD30" s="11">
        <v>8.4</v>
      </c>
      <c r="AE30" s="11">
        <v>7.6</v>
      </c>
      <c r="AF30" s="11">
        <v>0</v>
      </c>
      <c r="AG30" s="11">
        <v>0</v>
      </c>
      <c r="AH30" s="11">
        <v>0</v>
      </c>
      <c r="AI30" s="40">
        <v>0</v>
      </c>
      <c r="AJ30" s="40">
        <v>0</v>
      </c>
      <c r="AK30" s="37">
        <v>0</v>
      </c>
      <c r="AL30" s="37">
        <v>0</v>
      </c>
      <c r="AM30" s="40">
        <v>0</v>
      </c>
      <c r="AN30" s="40">
        <v>0</v>
      </c>
      <c r="AO30" s="11">
        <v>0</v>
      </c>
      <c r="AP30" s="11">
        <v>0</v>
      </c>
      <c r="AQ30" s="11">
        <v>0</v>
      </c>
      <c r="AR30" s="11">
        <v>0</v>
      </c>
      <c r="AS30" s="11">
        <v>0</v>
      </c>
      <c r="AT30" s="11">
        <v>0</v>
      </c>
      <c r="AU30" s="11">
        <v>0</v>
      </c>
      <c r="AV30" s="49">
        <v>0</v>
      </c>
      <c r="AW30" s="49">
        <v>0</v>
      </c>
      <c r="AX30" s="49">
        <v>0</v>
      </c>
    </row>
    <row r="31" spans="1:50" ht="13.4" customHeight="1" x14ac:dyDescent="0.3">
      <c r="A31" s="24" t="s">
        <v>108</v>
      </c>
      <c r="B31" s="10">
        <v>97.5</v>
      </c>
      <c r="C31" s="10">
        <v>91.8</v>
      </c>
      <c r="D31" s="10">
        <v>81.2</v>
      </c>
      <c r="E31" s="10">
        <v>87.6</v>
      </c>
      <c r="F31" s="10">
        <v>32.9</v>
      </c>
      <c r="G31" s="10">
        <v>37.6</v>
      </c>
      <c r="H31" s="10">
        <v>40.4</v>
      </c>
      <c r="I31" s="10">
        <v>39.6</v>
      </c>
      <c r="J31" s="10">
        <v>32.299999999999997</v>
      </c>
      <c r="K31" s="10">
        <v>13.5</v>
      </c>
      <c r="L31" s="10">
        <v>14.1</v>
      </c>
      <c r="M31" s="10">
        <v>16.899999999999999</v>
      </c>
      <c r="N31" s="10">
        <v>17.3</v>
      </c>
      <c r="O31" s="10">
        <v>18.100000000000001</v>
      </c>
      <c r="P31" s="10">
        <v>27.5</v>
      </c>
      <c r="Q31" s="10">
        <v>21.5</v>
      </c>
      <c r="R31" s="10">
        <v>23</v>
      </c>
      <c r="S31" s="10">
        <v>24.4</v>
      </c>
      <c r="T31" s="10">
        <v>23.4</v>
      </c>
      <c r="U31" s="10">
        <v>28.6</v>
      </c>
      <c r="V31" s="10">
        <v>29.1</v>
      </c>
      <c r="W31" s="10">
        <v>24.7</v>
      </c>
      <c r="X31" s="10">
        <v>23.1</v>
      </c>
      <c r="Y31" s="10">
        <v>18</v>
      </c>
      <c r="Z31" s="10">
        <v>8</v>
      </c>
      <c r="AA31" s="10">
        <v>6</v>
      </c>
      <c r="AB31" s="10">
        <v>2.8</v>
      </c>
      <c r="AC31" s="10">
        <v>32.6</v>
      </c>
      <c r="AD31" s="10">
        <v>34.9</v>
      </c>
      <c r="AE31" s="10">
        <v>37.299999999999997</v>
      </c>
      <c r="AF31" s="10">
        <v>39.6</v>
      </c>
      <c r="AG31" s="10">
        <v>57.6</v>
      </c>
      <c r="AH31" s="10">
        <v>53.8</v>
      </c>
      <c r="AI31" s="10">
        <v>55.1</v>
      </c>
      <c r="AJ31" s="10">
        <v>61.1</v>
      </c>
      <c r="AK31" s="10">
        <v>51.1</v>
      </c>
      <c r="AL31" s="10">
        <v>45.5</v>
      </c>
      <c r="AM31" s="10">
        <v>52.9</v>
      </c>
      <c r="AN31" s="10">
        <v>47.3</v>
      </c>
      <c r="AO31" s="10">
        <v>55.4</v>
      </c>
      <c r="AP31" s="10">
        <v>61</v>
      </c>
      <c r="AQ31" s="10">
        <v>90</v>
      </c>
      <c r="AR31" s="10">
        <v>139.5</v>
      </c>
      <c r="AS31" s="10">
        <v>161.19999999999999</v>
      </c>
      <c r="AT31" s="10">
        <v>222.5</v>
      </c>
      <c r="AU31" s="10">
        <v>248.5</v>
      </c>
      <c r="AV31" s="50">
        <v>320.89999999999998</v>
      </c>
      <c r="AW31" s="50">
        <v>348.1</v>
      </c>
      <c r="AX31" s="50">
        <v>333.8</v>
      </c>
    </row>
    <row r="32" spans="1:50" ht="13.4" customHeight="1" x14ac:dyDescent="0.3">
      <c r="A32" s="25" t="s">
        <v>109</v>
      </c>
      <c r="B32" s="11">
        <v>0</v>
      </c>
      <c r="C32" s="11">
        <v>0</v>
      </c>
      <c r="D32" s="11">
        <v>0</v>
      </c>
      <c r="E32" s="11">
        <v>0</v>
      </c>
      <c r="F32" s="11">
        <v>0</v>
      </c>
      <c r="G32" s="11">
        <v>0</v>
      </c>
      <c r="H32" s="11">
        <v>0</v>
      </c>
      <c r="I32" s="11">
        <v>0</v>
      </c>
      <c r="J32" s="11">
        <v>0</v>
      </c>
      <c r="K32" s="11">
        <v>0</v>
      </c>
      <c r="L32" s="11">
        <v>0</v>
      </c>
      <c r="M32" s="11">
        <v>0</v>
      </c>
      <c r="N32" s="11">
        <v>0</v>
      </c>
      <c r="O32" s="11">
        <v>0</v>
      </c>
      <c r="P32" s="11">
        <v>0</v>
      </c>
      <c r="Q32" s="11">
        <v>0</v>
      </c>
      <c r="R32" s="11">
        <v>0</v>
      </c>
      <c r="S32" s="11">
        <v>0</v>
      </c>
      <c r="T32" s="11">
        <v>0</v>
      </c>
      <c r="U32" s="11">
        <v>198.2</v>
      </c>
      <c r="V32" s="11">
        <v>194.1</v>
      </c>
      <c r="W32" s="11">
        <v>179</v>
      </c>
      <c r="X32" s="11">
        <v>158.5</v>
      </c>
      <c r="Y32" s="11">
        <v>257.8</v>
      </c>
      <c r="Z32" s="11">
        <v>190.5</v>
      </c>
      <c r="AA32" s="11">
        <v>239.1</v>
      </c>
      <c r="AB32" s="11">
        <v>251</v>
      </c>
      <c r="AC32" s="11">
        <v>262.39999999999998</v>
      </c>
      <c r="AD32" s="11">
        <v>254.2</v>
      </c>
      <c r="AE32" s="11">
        <v>267.5</v>
      </c>
      <c r="AF32" s="11">
        <v>324.8</v>
      </c>
      <c r="AG32" s="11">
        <v>308.7</v>
      </c>
      <c r="AH32" s="11">
        <v>454.8</v>
      </c>
      <c r="AI32" s="35">
        <v>478.5</v>
      </c>
      <c r="AJ32" s="35">
        <v>570.9</v>
      </c>
      <c r="AK32" s="37">
        <v>495</v>
      </c>
      <c r="AL32" s="37">
        <v>526.70000000000005</v>
      </c>
      <c r="AM32" s="35">
        <v>518.5</v>
      </c>
      <c r="AN32" s="35">
        <v>598.9</v>
      </c>
      <c r="AO32" s="11">
        <v>621.9</v>
      </c>
      <c r="AP32" s="11">
        <v>672.4</v>
      </c>
      <c r="AQ32" s="11">
        <v>679</v>
      </c>
      <c r="AR32" s="11">
        <v>725.5</v>
      </c>
      <c r="AS32" s="11">
        <v>721.2</v>
      </c>
      <c r="AT32" s="11">
        <v>632.70000000000005</v>
      </c>
      <c r="AU32" s="11">
        <v>583.1</v>
      </c>
      <c r="AV32" s="49">
        <v>717</v>
      </c>
      <c r="AW32" s="49">
        <v>871.7</v>
      </c>
      <c r="AX32" s="49">
        <v>928.6</v>
      </c>
    </row>
    <row r="33" spans="1:50" ht="13.4" customHeight="1" x14ac:dyDescent="0.3">
      <c r="A33" s="24" t="s">
        <v>112</v>
      </c>
      <c r="B33" s="10">
        <v>100.8</v>
      </c>
      <c r="C33" s="10">
        <v>106.8</v>
      </c>
      <c r="D33" s="10">
        <v>116.7</v>
      </c>
      <c r="E33" s="10">
        <v>176.1</v>
      </c>
      <c r="F33" s="10">
        <v>214.4</v>
      </c>
      <c r="G33" s="10">
        <v>215.6</v>
      </c>
      <c r="H33" s="10">
        <v>174.5</v>
      </c>
      <c r="I33" s="10">
        <v>164.1</v>
      </c>
      <c r="J33" s="10">
        <v>169.6</v>
      </c>
      <c r="K33" s="10">
        <v>177.1</v>
      </c>
      <c r="L33" s="10">
        <v>124.4</v>
      </c>
      <c r="M33" s="10">
        <v>139.80000000000001</v>
      </c>
      <c r="N33" s="10">
        <v>132</v>
      </c>
      <c r="O33" s="10">
        <v>121.7</v>
      </c>
      <c r="P33" s="10">
        <v>125.2</v>
      </c>
      <c r="Q33" s="10">
        <v>104.1</v>
      </c>
      <c r="R33" s="10">
        <v>85.4</v>
      </c>
      <c r="S33" s="10">
        <v>90.8</v>
      </c>
      <c r="T33" s="10">
        <v>113.2</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50">
        <v>0</v>
      </c>
      <c r="AW33" s="50">
        <v>0</v>
      </c>
      <c r="AX33" s="50">
        <v>0</v>
      </c>
    </row>
    <row r="34" spans="1:50" ht="13.4" customHeight="1" x14ac:dyDescent="0.3">
      <c r="A34" s="25" t="s">
        <v>113</v>
      </c>
      <c r="B34" s="11">
        <v>0</v>
      </c>
      <c r="C34" s="11">
        <v>0</v>
      </c>
      <c r="D34" s="11">
        <v>0</v>
      </c>
      <c r="E34" s="11">
        <v>0</v>
      </c>
      <c r="F34" s="11">
        <v>0</v>
      </c>
      <c r="G34" s="11">
        <v>0</v>
      </c>
      <c r="H34" s="11">
        <v>0</v>
      </c>
      <c r="I34" s="11">
        <v>0</v>
      </c>
      <c r="J34" s="11">
        <v>0</v>
      </c>
      <c r="K34" s="11">
        <v>0</v>
      </c>
      <c r="L34" s="11">
        <v>0</v>
      </c>
      <c r="M34" s="11">
        <v>0</v>
      </c>
      <c r="N34" s="11">
        <v>0</v>
      </c>
      <c r="O34" s="11">
        <v>0</v>
      </c>
      <c r="P34" s="11">
        <v>0.1</v>
      </c>
      <c r="Q34" s="11">
        <v>0.1</v>
      </c>
      <c r="R34" s="11">
        <v>0</v>
      </c>
      <c r="S34" s="11">
        <v>0.1</v>
      </c>
      <c r="T34" s="11">
        <v>0.1</v>
      </c>
      <c r="U34" s="11">
        <v>0</v>
      </c>
      <c r="V34" s="11">
        <v>0</v>
      </c>
      <c r="W34" s="11">
        <v>3</v>
      </c>
      <c r="X34" s="11">
        <v>5.2</v>
      </c>
      <c r="Y34" s="11">
        <v>0</v>
      </c>
      <c r="Z34" s="11">
        <v>0</v>
      </c>
      <c r="AA34" s="11">
        <v>12.7</v>
      </c>
      <c r="AB34" s="11">
        <v>12</v>
      </c>
      <c r="AC34" s="11">
        <v>8.6999999999999993</v>
      </c>
      <c r="AD34" s="11">
        <v>7.4</v>
      </c>
      <c r="AE34" s="11">
        <v>4.7</v>
      </c>
      <c r="AF34" s="11">
        <v>3.6</v>
      </c>
      <c r="AG34" s="11">
        <v>3</v>
      </c>
      <c r="AH34" s="11">
        <v>0</v>
      </c>
      <c r="AI34" s="35">
        <v>28.7</v>
      </c>
      <c r="AJ34" s="35">
        <v>51.5</v>
      </c>
      <c r="AK34" s="37">
        <v>40.1</v>
      </c>
      <c r="AL34" s="37">
        <v>41.3</v>
      </c>
      <c r="AM34" s="35">
        <v>58.4</v>
      </c>
      <c r="AN34" s="35">
        <v>52.6</v>
      </c>
      <c r="AO34" s="11">
        <v>39.5</v>
      </c>
      <c r="AP34" s="11">
        <v>25.8</v>
      </c>
      <c r="AQ34" s="11">
        <v>19.8</v>
      </c>
      <c r="AR34" s="11">
        <v>18.399999999999999</v>
      </c>
      <c r="AS34" s="11">
        <v>31.9</v>
      </c>
      <c r="AT34" s="11">
        <v>21.1</v>
      </c>
      <c r="AU34" s="11">
        <v>43.4</v>
      </c>
      <c r="AV34" s="49">
        <v>24.4</v>
      </c>
      <c r="AW34" s="49">
        <v>26.4</v>
      </c>
      <c r="AX34" s="49">
        <v>17.7</v>
      </c>
    </row>
    <row r="35" spans="1:50" ht="13.4" customHeight="1" x14ac:dyDescent="0.3">
      <c r="A35" s="24" t="s">
        <v>114</v>
      </c>
      <c r="B35" s="10">
        <v>209.8</v>
      </c>
      <c r="C35" s="10">
        <v>202.3</v>
      </c>
      <c r="D35" s="10">
        <v>171.6</v>
      </c>
      <c r="E35" s="10">
        <v>144.1</v>
      </c>
      <c r="F35" s="10">
        <v>109.8</v>
      </c>
      <c r="G35" s="10">
        <v>108.2</v>
      </c>
      <c r="H35" s="10">
        <v>78.2</v>
      </c>
      <c r="I35" s="10">
        <v>80.599999999999994</v>
      </c>
      <c r="J35" s="10">
        <v>91.2</v>
      </c>
      <c r="K35" s="10">
        <v>103.8</v>
      </c>
      <c r="L35" s="10">
        <v>105.8</v>
      </c>
      <c r="M35" s="10">
        <v>67.900000000000006</v>
      </c>
      <c r="N35" s="10">
        <v>70.900000000000006</v>
      </c>
      <c r="O35" s="10">
        <v>68.7</v>
      </c>
      <c r="P35" s="10">
        <v>72.7</v>
      </c>
      <c r="Q35" s="10">
        <v>70.2</v>
      </c>
      <c r="R35" s="10">
        <v>70.099999999999994</v>
      </c>
      <c r="S35" s="10">
        <v>60.9</v>
      </c>
      <c r="T35" s="10">
        <v>59</v>
      </c>
      <c r="U35" s="10">
        <v>58.2</v>
      </c>
      <c r="V35" s="10">
        <v>58.5</v>
      </c>
      <c r="W35" s="10">
        <v>61.5</v>
      </c>
      <c r="X35" s="10">
        <v>12.5</v>
      </c>
      <c r="Y35" s="10">
        <v>13.4</v>
      </c>
      <c r="Z35" s="10">
        <v>11</v>
      </c>
      <c r="AA35" s="10">
        <v>10.6</v>
      </c>
      <c r="AB35" s="10">
        <v>10.7</v>
      </c>
      <c r="AC35" s="10">
        <v>11.8</v>
      </c>
      <c r="AD35" s="10">
        <v>10.8</v>
      </c>
      <c r="AE35" s="10">
        <v>12.4</v>
      </c>
      <c r="AF35" s="10">
        <v>10</v>
      </c>
      <c r="AG35" s="10">
        <v>10</v>
      </c>
      <c r="AH35" s="10">
        <v>13</v>
      </c>
      <c r="AI35" s="10">
        <v>12.1</v>
      </c>
      <c r="AJ35" s="10">
        <v>12.2</v>
      </c>
      <c r="AK35" s="10">
        <v>13.2</v>
      </c>
      <c r="AL35" s="10">
        <v>20.399999999999999</v>
      </c>
      <c r="AM35" s="10">
        <v>22.3</v>
      </c>
      <c r="AN35" s="10">
        <v>22.3</v>
      </c>
      <c r="AO35" s="10">
        <v>18.3</v>
      </c>
      <c r="AP35" s="10">
        <v>17.2</v>
      </c>
      <c r="AQ35" s="10">
        <v>15.4</v>
      </c>
      <c r="AR35" s="10">
        <v>13.1</v>
      </c>
      <c r="AS35" s="10">
        <v>9.1999999999999993</v>
      </c>
      <c r="AT35" s="10">
        <v>10.3</v>
      </c>
      <c r="AU35" s="10">
        <v>11.1</v>
      </c>
      <c r="AV35" s="50">
        <v>11.8</v>
      </c>
      <c r="AW35" s="50">
        <v>12.1</v>
      </c>
      <c r="AX35" s="50">
        <v>13.1</v>
      </c>
    </row>
    <row r="36" spans="1:50" ht="13.4" customHeight="1" x14ac:dyDescent="0.3">
      <c r="A36" s="25" t="s">
        <v>115</v>
      </c>
      <c r="B36" s="11">
        <v>0</v>
      </c>
      <c r="C36" s="11">
        <v>0</v>
      </c>
      <c r="D36" s="11">
        <v>0</v>
      </c>
      <c r="E36" s="11">
        <v>0</v>
      </c>
      <c r="F36" s="11">
        <v>0</v>
      </c>
      <c r="G36" s="11">
        <v>0</v>
      </c>
      <c r="H36" s="11">
        <v>0</v>
      </c>
      <c r="I36" s="11">
        <v>0</v>
      </c>
      <c r="J36" s="11">
        <v>0</v>
      </c>
      <c r="K36" s="11">
        <v>0</v>
      </c>
      <c r="L36" s="11">
        <v>0</v>
      </c>
      <c r="M36" s="11">
        <v>0</v>
      </c>
      <c r="N36" s="11">
        <v>0</v>
      </c>
      <c r="O36" s="11">
        <v>0</v>
      </c>
      <c r="P36" s="11">
        <v>0</v>
      </c>
      <c r="Q36" s="11">
        <v>0</v>
      </c>
      <c r="R36" s="11">
        <v>0</v>
      </c>
      <c r="S36" s="11">
        <v>0</v>
      </c>
      <c r="T36" s="11">
        <v>0</v>
      </c>
      <c r="U36" s="11">
        <v>0</v>
      </c>
      <c r="V36" s="11">
        <v>0</v>
      </c>
      <c r="W36" s="11">
        <v>0</v>
      </c>
      <c r="X36" s="11">
        <v>0</v>
      </c>
      <c r="Y36" s="11">
        <v>0</v>
      </c>
      <c r="Z36" s="11">
        <v>0</v>
      </c>
      <c r="AA36" s="11">
        <v>0</v>
      </c>
      <c r="AB36" s="11">
        <v>0</v>
      </c>
      <c r="AC36" s="11">
        <v>0</v>
      </c>
      <c r="AD36" s="11">
        <v>0</v>
      </c>
      <c r="AE36" s="11">
        <v>0</v>
      </c>
      <c r="AF36" s="11">
        <v>0</v>
      </c>
      <c r="AG36" s="11">
        <v>0</v>
      </c>
      <c r="AH36" s="11">
        <v>0</v>
      </c>
      <c r="AI36" s="40">
        <v>0</v>
      </c>
      <c r="AJ36" s="40">
        <v>0</v>
      </c>
      <c r="AK36" s="37">
        <v>4</v>
      </c>
      <c r="AL36" s="37">
        <v>4.2</v>
      </c>
      <c r="AM36" s="35">
        <v>4.5</v>
      </c>
      <c r="AN36" s="35">
        <v>4.5</v>
      </c>
      <c r="AO36" s="11">
        <v>5.0999999999999996</v>
      </c>
      <c r="AP36" s="11">
        <v>5.0999999999999996</v>
      </c>
      <c r="AQ36" s="11">
        <v>4.5999999999999996</v>
      </c>
      <c r="AR36" s="11">
        <v>3.6</v>
      </c>
      <c r="AS36" s="11">
        <v>3.2</v>
      </c>
      <c r="AT36" s="11">
        <v>3.5</v>
      </c>
      <c r="AU36" s="11">
        <v>3.7</v>
      </c>
      <c r="AV36" s="49">
        <v>3.9</v>
      </c>
      <c r="AW36" s="49">
        <v>3.8</v>
      </c>
      <c r="AX36" s="49">
        <v>4.0999999999999996</v>
      </c>
    </row>
    <row r="37" spans="1:50" ht="13.4" customHeight="1" x14ac:dyDescent="0.3">
      <c r="A37" s="24" t="s">
        <v>125</v>
      </c>
      <c r="B37" s="10">
        <v>161.1</v>
      </c>
      <c r="C37" s="10">
        <v>145.19999999999999</v>
      </c>
      <c r="D37" s="10">
        <v>240.1</v>
      </c>
      <c r="E37" s="10">
        <v>270.39999999999998</v>
      </c>
      <c r="F37" s="10">
        <v>368.5</v>
      </c>
      <c r="G37" s="10">
        <v>358.3</v>
      </c>
      <c r="H37" s="10">
        <v>535.20000000000005</v>
      </c>
      <c r="I37" s="10">
        <v>417.3</v>
      </c>
      <c r="J37" s="10">
        <v>308</v>
      </c>
      <c r="K37" s="10">
        <v>252.7</v>
      </c>
      <c r="L37" s="10">
        <v>240.5</v>
      </c>
      <c r="M37" s="10">
        <v>263.3</v>
      </c>
      <c r="N37" s="10">
        <v>255.1</v>
      </c>
      <c r="O37" s="10">
        <v>322</v>
      </c>
      <c r="P37" s="10">
        <v>269.3</v>
      </c>
      <c r="Q37" s="10">
        <v>251.3</v>
      </c>
      <c r="R37" s="10">
        <v>248.2</v>
      </c>
      <c r="S37" s="10">
        <v>298.3</v>
      </c>
      <c r="T37" s="10">
        <v>287.89999999999998</v>
      </c>
      <c r="U37" s="10">
        <v>254</v>
      </c>
      <c r="V37" s="10">
        <v>235.8</v>
      </c>
      <c r="W37" s="10">
        <v>214.2</v>
      </c>
      <c r="X37" s="10">
        <v>242.7</v>
      </c>
      <c r="Y37" s="10">
        <v>301</v>
      </c>
      <c r="Z37" s="10">
        <v>492.1</v>
      </c>
      <c r="AA37" s="10">
        <v>508.6</v>
      </c>
      <c r="AB37" s="10">
        <v>512.20000000000005</v>
      </c>
      <c r="AC37" s="10">
        <v>474.7</v>
      </c>
      <c r="AD37" s="10">
        <v>488.7</v>
      </c>
      <c r="AE37" s="10">
        <v>444.8</v>
      </c>
      <c r="AF37" s="10">
        <v>428.6</v>
      </c>
      <c r="AG37" s="10">
        <v>505.8</v>
      </c>
      <c r="AH37" s="10">
        <v>376.1</v>
      </c>
      <c r="AI37" s="10">
        <v>334.6</v>
      </c>
      <c r="AJ37" s="10">
        <v>309.10000000000002</v>
      </c>
      <c r="AK37" s="10">
        <v>370.6</v>
      </c>
      <c r="AL37" s="10">
        <v>328.7</v>
      </c>
      <c r="AM37" s="10">
        <v>329.6</v>
      </c>
      <c r="AN37" s="10">
        <v>312.60000000000002</v>
      </c>
      <c r="AO37" s="10">
        <v>304.7</v>
      </c>
      <c r="AP37" s="10">
        <v>283.5</v>
      </c>
      <c r="AQ37" s="10">
        <v>275.8</v>
      </c>
      <c r="AR37" s="10">
        <v>330.7</v>
      </c>
      <c r="AS37" s="10">
        <v>450.3</v>
      </c>
      <c r="AT37" s="10">
        <v>327.2</v>
      </c>
      <c r="AU37" s="10">
        <v>285</v>
      </c>
      <c r="AV37" s="50">
        <v>230.8</v>
      </c>
      <c r="AW37" s="50">
        <v>273.10000000000002</v>
      </c>
      <c r="AX37" s="50">
        <v>239.4</v>
      </c>
    </row>
    <row r="38" spans="1:50" ht="13.4" customHeight="1" x14ac:dyDescent="0.3">
      <c r="A38" s="25" t="s">
        <v>116</v>
      </c>
      <c r="B38" s="11">
        <v>192.8</v>
      </c>
      <c r="C38" s="11">
        <v>189</v>
      </c>
      <c r="D38" s="11">
        <v>181.6</v>
      </c>
      <c r="E38" s="11">
        <v>208.5</v>
      </c>
      <c r="F38" s="11">
        <v>166.4</v>
      </c>
      <c r="G38" s="11">
        <v>161.30000000000001</v>
      </c>
      <c r="H38" s="11">
        <v>135</v>
      </c>
      <c r="I38" s="11">
        <v>131.6</v>
      </c>
      <c r="J38" s="11">
        <v>118.3</v>
      </c>
      <c r="K38" s="11">
        <v>161</v>
      </c>
      <c r="L38" s="11">
        <v>163.4</v>
      </c>
      <c r="M38" s="11">
        <v>161.1</v>
      </c>
      <c r="N38" s="11">
        <v>150.1</v>
      </c>
      <c r="O38" s="11">
        <v>144.30000000000001</v>
      </c>
      <c r="P38" s="11">
        <v>139.19999999999999</v>
      </c>
      <c r="Q38" s="11">
        <v>134.6</v>
      </c>
      <c r="R38" s="11">
        <v>115.8</v>
      </c>
      <c r="S38" s="11">
        <v>103.9</v>
      </c>
      <c r="T38" s="11">
        <v>102</v>
      </c>
      <c r="U38" s="11">
        <v>101.1</v>
      </c>
      <c r="V38" s="11">
        <v>121.2</v>
      </c>
      <c r="W38" s="11">
        <v>123</v>
      </c>
      <c r="X38" s="11">
        <v>129.69999999999999</v>
      </c>
      <c r="Y38" s="11">
        <v>109.6</v>
      </c>
      <c r="Z38" s="11">
        <v>99.4</v>
      </c>
      <c r="AA38" s="11">
        <v>69.2</v>
      </c>
      <c r="AB38" s="11">
        <v>71.5</v>
      </c>
      <c r="AC38" s="11">
        <v>82.6</v>
      </c>
      <c r="AD38" s="11">
        <v>78.599999999999994</v>
      </c>
      <c r="AE38" s="11">
        <v>73.8</v>
      </c>
      <c r="AF38" s="11">
        <v>63.1</v>
      </c>
      <c r="AG38" s="11">
        <v>2.9</v>
      </c>
      <c r="AH38" s="11">
        <v>0</v>
      </c>
      <c r="AI38" s="40">
        <v>0</v>
      </c>
      <c r="AJ38" s="40">
        <v>0</v>
      </c>
      <c r="AK38" s="37">
        <v>0</v>
      </c>
      <c r="AL38" s="37">
        <v>0</v>
      </c>
      <c r="AM38" s="40">
        <v>0</v>
      </c>
      <c r="AN38" s="40">
        <v>0</v>
      </c>
      <c r="AO38" s="11">
        <v>0</v>
      </c>
      <c r="AP38" s="11">
        <v>0</v>
      </c>
      <c r="AQ38" s="11">
        <v>0</v>
      </c>
      <c r="AR38" s="11">
        <v>0</v>
      </c>
      <c r="AS38" s="11">
        <v>0</v>
      </c>
      <c r="AT38" s="11">
        <v>0</v>
      </c>
      <c r="AU38" s="11">
        <v>0</v>
      </c>
      <c r="AV38" s="49">
        <v>0</v>
      </c>
      <c r="AW38" s="49">
        <v>0</v>
      </c>
      <c r="AX38" s="49">
        <v>0</v>
      </c>
    </row>
    <row r="39" spans="1:50" ht="13.4" customHeight="1" x14ac:dyDescent="0.3">
      <c r="A39" s="24" t="s">
        <v>118</v>
      </c>
      <c r="B39" s="10">
        <v>68.599999999999994</v>
      </c>
      <c r="C39" s="10">
        <v>42.5</v>
      </c>
      <c r="D39" s="10">
        <v>41.8</v>
      </c>
      <c r="E39" s="10">
        <v>145.4</v>
      </c>
      <c r="F39" s="10">
        <v>151.5</v>
      </c>
      <c r="G39" s="10">
        <v>168.5</v>
      </c>
      <c r="H39" s="10">
        <v>196.9</v>
      </c>
      <c r="I39" s="10">
        <v>117.5</v>
      </c>
      <c r="J39" s="10">
        <v>111.7</v>
      </c>
      <c r="K39" s="10">
        <v>114.9</v>
      </c>
      <c r="L39" s="10">
        <v>113.8</v>
      </c>
      <c r="M39" s="10">
        <v>113.9</v>
      </c>
      <c r="N39" s="10">
        <v>113.6</v>
      </c>
      <c r="O39" s="10">
        <v>102.8</v>
      </c>
      <c r="P39" s="10">
        <v>100.4</v>
      </c>
      <c r="Q39" s="10">
        <v>97.5</v>
      </c>
      <c r="R39" s="10">
        <v>95.9</v>
      </c>
      <c r="S39" s="10">
        <v>93.3</v>
      </c>
      <c r="T39" s="10">
        <v>83.8</v>
      </c>
      <c r="U39" s="10">
        <v>73.2</v>
      </c>
      <c r="V39" s="10">
        <v>70.099999999999994</v>
      </c>
      <c r="W39" s="10">
        <v>68.2</v>
      </c>
      <c r="X39" s="10">
        <v>65.2</v>
      </c>
      <c r="Y39" s="10">
        <v>63.7</v>
      </c>
      <c r="Z39" s="10">
        <v>61.2</v>
      </c>
      <c r="AA39" s="10">
        <v>60.1</v>
      </c>
      <c r="AB39" s="10">
        <v>57.6</v>
      </c>
      <c r="AC39" s="10">
        <v>57.4</v>
      </c>
      <c r="AD39" s="10">
        <v>56.5</v>
      </c>
      <c r="AE39" s="10">
        <v>67.599999999999994</v>
      </c>
      <c r="AF39" s="10">
        <v>66.400000000000006</v>
      </c>
      <c r="AG39" s="10">
        <v>37.700000000000003</v>
      </c>
      <c r="AH39" s="10">
        <v>37.6</v>
      </c>
      <c r="AI39" s="10">
        <v>27.2</v>
      </c>
      <c r="AJ39" s="10">
        <v>25.6</v>
      </c>
      <c r="AK39" s="10">
        <v>22.6</v>
      </c>
      <c r="AL39" s="10">
        <v>21.9</v>
      </c>
      <c r="AM39" s="10">
        <v>21.2</v>
      </c>
      <c r="AN39" s="10">
        <v>20.5</v>
      </c>
      <c r="AO39" s="10">
        <v>17.7</v>
      </c>
      <c r="AP39" s="10">
        <v>16.399999999999999</v>
      </c>
      <c r="AQ39" s="10">
        <v>16.100000000000001</v>
      </c>
      <c r="AR39" s="10">
        <v>14</v>
      </c>
      <c r="AS39" s="10">
        <v>12.8</v>
      </c>
      <c r="AT39" s="10">
        <v>12.1</v>
      </c>
      <c r="AU39" s="10">
        <v>12</v>
      </c>
      <c r="AV39" s="50">
        <v>11</v>
      </c>
      <c r="AW39" s="50">
        <v>8.1999999999999993</v>
      </c>
      <c r="AX39" s="50">
        <v>7.3</v>
      </c>
    </row>
    <row r="40" spans="1:50" ht="13.4" customHeight="1" x14ac:dyDescent="0.3">
      <c r="A40" s="25" t="s">
        <v>119</v>
      </c>
      <c r="B40" s="43">
        <v>171</v>
      </c>
      <c r="C40" s="43">
        <v>190.1</v>
      </c>
      <c r="D40" s="43">
        <v>174.4</v>
      </c>
      <c r="E40" s="43">
        <v>153.1</v>
      </c>
      <c r="F40" s="43">
        <v>133.19999999999999</v>
      </c>
      <c r="G40" s="43">
        <v>132.4</v>
      </c>
      <c r="H40" s="43">
        <v>115.2</v>
      </c>
      <c r="I40" s="43">
        <v>108.9</v>
      </c>
      <c r="J40" s="43">
        <v>117.6</v>
      </c>
      <c r="K40" s="43">
        <v>122.4</v>
      </c>
      <c r="L40" s="43">
        <v>124.6</v>
      </c>
      <c r="M40" s="43">
        <v>179</v>
      </c>
      <c r="N40" s="43">
        <v>174.8</v>
      </c>
      <c r="O40" s="43">
        <v>174.9</v>
      </c>
      <c r="P40" s="43">
        <v>139.5</v>
      </c>
      <c r="Q40" s="43">
        <v>136.19999999999999</v>
      </c>
      <c r="R40" s="43">
        <v>139.6</v>
      </c>
      <c r="S40" s="43">
        <v>124.2</v>
      </c>
      <c r="T40" s="43">
        <v>121.5</v>
      </c>
      <c r="U40" s="43">
        <v>125.5</v>
      </c>
      <c r="V40" s="43">
        <v>117.4</v>
      </c>
      <c r="W40" s="43">
        <v>125.7</v>
      </c>
      <c r="X40" s="43">
        <v>122.9</v>
      </c>
      <c r="Y40" s="43">
        <v>125.2</v>
      </c>
      <c r="Z40" s="43">
        <v>108.7</v>
      </c>
      <c r="AA40" s="43">
        <v>107.8</v>
      </c>
      <c r="AB40" s="43">
        <v>102.5</v>
      </c>
      <c r="AC40" s="43">
        <v>114.3</v>
      </c>
      <c r="AD40" s="43">
        <v>105.1</v>
      </c>
      <c r="AE40" s="43">
        <v>112.3</v>
      </c>
      <c r="AF40" s="43">
        <v>108.4</v>
      </c>
      <c r="AG40" s="43">
        <v>120.5</v>
      </c>
      <c r="AH40" s="43">
        <v>141.9</v>
      </c>
      <c r="AI40" s="51">
        <v>133.4</v>
      </c>
      <c r="AJ40" s="51">
        <v>134.5</v>
      </c>
      <c r="AK40" s="51">
        <v>150.19999999999999</v>
      </c>
      <c r="AL40" s="52">
        <v>156.69999999999999</v>
      </c>
      <c r="AM40" s="51">
        <v>166.8</v>
      </c>
      <c r="AN40" s="51">
        <v>163.30000000000001</v>
      </c>
      <c r="AO40" s="43">
        <v>173.5</v>
      </c>
      <c r="AP40" s="43">
        <v>172.4</v>
      </c>
      <c r="AQ40" s="43">
        <v>167.9</v>
      </c>
      <c r="AR40" s="43">
        <v>214.1</v>
      </c>
      <c r="AS40" s="43">
        <v>203.7</v>
      </c>
      <c r="AT40" s="43">
        <v>206.7</v>
      </c>
      <c r="AU40" s="43">
        <v>187.2</v>
      </c>
      <c r="AV40" s="43">
        <v>222.3</v>
      </c>
      <c r="AW40" s="43">
        <v>217.2</v>
      </c>
      <c r="AX40" s="43">
        <v>209.6</v>
      </c>
    </row>
    <row r="41" spans="1:50" ht="14.15" customHeight="1" x14ac:dyDescent="0.3">
      <c r="A41" s="45" t="s">
        <v>126</v>
      </c>
      <c r="B41" s="46">
        <v>3525.4</v>
      </c>
      <c r="C41" s="46">
        <v>3674.8</v>
      </c>
      <c r="D41" s="46">
        <v>3676.6</v>
      </c>
      <c r="E41" s="46">
        <v>3993.3</v>
      </c>
      <c r="F41" s="46">
        <v>3690.8</v>
      </c>
      <c r="G41" s="46">
        <v>4754.7</v>
      </c>
      <c r="H41" s="46">
        <v>4733.3999999999996</v>
      </c>
      <c r="I41" s="46">
        <v>4745.3999999999996</v>
      </c>
      <c r="J41" s="46">
        <v>4480.3</v>
      </c>
      <c r="K41" s="46">
        <v>4517.2</v>
      </c>
      <c r="L41" s="46">
        <v>4564</v>
      </c>
      <c r="M41" s="46">
        <v>4542.5</v>
      </c>
      <c r="N41" s="46">
        <v>5228.2</v>
      </c>
      <c r="O41" s="46">
        <v>5216.6000000000004</v>
      </c>
      <c r="P41" s="46">
        <v>5246.3</v>
      </c>
      <c r="Q41" s="46">
        <v>4971.6000000000004</v>
      </c>
      <c r="R41" s="46">
        <v>4872.3</v>
      </c>
      <c r="S41" s="46">
        <v>4839</v>
      </c>
      <c r="T41" s="46">
        <v>4503.3999999999996</v>
      </c>
      <c r="U41" s="46">
        <v>4324.6000000000004</v>
      </c>
      <c r="V41" s="46">
        <v>4177</v>
      </c>
      <c r="W41" s="46">
        <v>4128.2</v>
      </c>
      <c r="X41" s="46">
        <v>4059.3</v>
      </c>
      <c r="Y41" s="46">
        <v>4119.5</v>
      </c>
      <c r="Z41" s="46">
        <v>4207.3999999999996</v>
      </c>
      <c r="AA41" s="46">
        <v>4407.1000000000004</v>
      </c>
      <c r="AB41" s="46">
        <v>5156.6000000000004</v>
      </c>
      <c r="AC41" s="46">
        <v>5180</v>
      </c>
      <c r="AD41" s="46">
        <v>5103.5</v>
      </c>
      <c r="AE41" s="46">
        <v>4599.3999999999996</v>
      </c>
      <c r="AF41" s="46">
        <v>4620.8999999999996</v>
      </c>
      <c r="AG41" s="46">
        <v>4551.2</v>
      </c>
      <c r="AH41" s="46">
        <v>4355.2</v>
      </c>
      <c r="AI41" s="46">
        <v>4214.8999999999996</v>
      </c>
      <c r="AJ41" s="46">
        <v>4070.7</v>
      </c>
      <c r="AK41" s="46">
        <v>4100.5</v>
      </c>
      <c r="AL41" s="46">
        <v>4241.6000000000004</v>
      </c>
      <c r="AM41" s="46">
        <v>3867.2</v>
      </c>
      <c r="AN41" s="46">
        <v>4040.9</v>
      </c>
      <c r="AO41" s="46">
        <v>4077.6</v>
      </c>
      <c r="AP41" s="46">
        <v>3860.8</v>
      </c>
      <c r="AQ41" s="46">
        <v>3884.2</v>
      </c>
      <c r="AR41" s="46">
        <v>4098.1000000000004</v>
      </c>
      <c r="AS41" s="46">
        <v>4063.4</v>
      </c>
      <c r="AT41" s="46">
        <v>3488.5</v>
      </c>
      <c r="AU41" s="46">
        <v>3555.5</v>
      </c>
      <c r="AV41" s="46">
        <f>SUM(AV28:AV40)</f>
        <v>3816.0000000000009</v>
      </c>
      <c r="AW41" s="46">
        <f>SUM(AW28:AW40)</f>
        <v>4346.5</v>
      </c>
      <c r="AX41" s="46">
        <f>SUM(AX28:AX40)</f>
        <v>4443.6000000000004</v>
      </c>
    </row>
    <row r="42" spans="1:50" ht="14.15" customHeight="1" x14ac:dyDescent="0.3">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row>
    <row r="43" spans="1:50" ht="13.4" customHeight="1" x14ac:dyDescent="0.3">
      <c r="A43" s="53" t="s">
        <v>127</v>
      </c>
      <c r="AV43" s="14"/>
      <c r="AW43" s="14"/>
    </row>
    <row r="44" spans="1:50" ht="13.4" customHeight="1" x14ac:dyDescent="0.3">
      <c r="A44" s="25" t="s">
        <v>128</v>
      </c>
      <c r="B44" s="48" t="s">
        <v>129</v>
      </c>
      <c r="C44" s="11">
        <v>1438</v>
      </c>
      <c r="D44" s="11">
        <v>1438</v>
      </c>
      <c r="E44" s="11">
        <v>1438</v>
      </c>
      <c r="F44" s="11">
        <v>1438</v>
      </c>
      <c r="G44" s="11">
        <v>1438</v>
      </c>
      <c r="H44" s="11">
        <v>1438</v>
      </c>
      <c r="I44" s="11">
        <v>1438</v>
      </c>
      <c r="J44" s="11">
        <v>1438</v>
      </c>
      <c r="K44" s="11">
        <v>1438</v>
      </c>
      <c r="L44" s="11">
        <v>1438</v>
      </c>
      <c r="M44" s="11">
        <v>1438</v>
      </c>
      <c r="N44" s="11">
        <v>1438</v>
      </c>
      <c r="O44" s="11">
        <v>1438</v>
      </c>
      <c r="P44" s="11">
        <v>1438</v>
      </c>
      <c r="Q44" s="11">
        <v>1438</v>
      </c>
      <c r="R44" s="11">
        <v>1551.6</v>
      </c>
      <c r="S44" s="11">
        <v>1551.6</v>
      </c>
      <c r="T44" s="11">
        <v>1551.6</v>
      </c>
      <c r="U44" s="11">
        <v>1551.6</v>
      </c>
      <c r="V44" s="11">
        <v>1551.63333333333</v>
      </c>
      <c r="W44" s="11">
        <v>1551.6</v>
      </c>
      <c r="X44" s="11">
        <v>1551.6</v>
      </c>
      <c r="Y44" s="11">
        <v>1551.6</v>
      </c>
      <c r="Z44" s="11">
        <v>1551.6</v>
      </c>
      <c r="AA44" s="11">
        <v>1551.6</v>
      </c>
      <c r="AB44" s="11">
        <v>1551.6</v>
      </c>
      <c r="AC44" s="11">
        <v>1551.6</v>
      </c>
      <c r="AD44" s="11">
        <v>1551.6</v>
      </c>
      <c r="AE44" s="11">
        <v>1551.6</v>
      </c>
      <c r="AF44" s="11">
        <v>1551.6</v>
      </c>
      <c r="AG44" s="11">
        <v>1551.6</v>
      </c>
      <c r="AH44" s="11">
        <v>1551.6</v>
      </c>
      <c r="AI44" s="35">
        <v>1551.6</v>
      </c>
      <c r="AJ44" s="35">
        <v>1551.6</v>
      </c>
      <c r="AK44" s="37">
        <v>1551.6</v>
      </c>
      <c r="AL44" s="37">
        <v>1551.6</v>
      </c>
      <c r="AM44" s="35">
        <v>1551.6</v>
      </c>
      <c r="AN44" s="35">
        <v>1551.6</v>
      </c>
      <c r="AO44" s="11">
        <v>1551.6</v>
      </c>
      <c r="AP44" s="11">
        <v>1551.6</v>
      </c>
      <c r="AQ44" s="11">
        <v>1551.6</v>
      </c>
      <c r="AR44" s="11">
        <v>1551.6</v>
      </c>
      <c r="AS44" s="11">
        <v>1551.6</v>
      </c>
      <c r="AT44" s="11">
        <v>1551.6</v>
      </c>
      <c r="AU44" s="11">
        <v>1551.6</v>
      </c>
      <c r="AV44" s="49">
        <v>1551.6</v>
      </c>
      <c r="AW44" s="49">
        <v>1551.6</v>
      </c>
      <c r="AX44" s="49">
        <v>1551.6</v>
      </c>
    </row>
    <row r="45" spans="1:50" ht="13.4" customHeight="1" x14ac:dyDescent="0.3">
      <c r="A45" s="24" t="s">
        <v>130</v>
      </c>
      <c r="B45" s="10">
        <v>-78.7</v>
      </c>
      <c r="C45" s="10">
        <v>-73.2</v>
      </c>
      <c r="D45" s="10">
        <v>-62.6</v>
      </c>
      <c r="E45" s="10">
        <v>-60.1</v>
      </c>
      <c r="F45" s="10">
        <v>-51.2</v>
      </c>
      <c r="G45" s="10">
        <v>-48.3</v>
      </c>
      <c r="H45" s="10">
        <v>-43.4</v>
      </c>
      <c r="I45" s="10">
        <v>-38.4</v>
      </c>
      <c r="J45" s="10">
        <v>-35.4</v>
      </c>
      <c r="K45" s="10">
        <v>-48.3</v>
      </c>
      <c r="L45" s="10">
        <v>-49.5</v>
      </c>
      <c r="M45" s="10">
        <v>-49.1</v>
      </c>
      <c r="N45" s="10">
        <v>-41.1</v>
      </c>
      <c r="O45" s="10">
        <v>-44.1</v>
      </c>
      <c r="P45" s="10">
        <v>-53.3</v>
      </c>
      <c r="Q45" s="10">
        <v>-51.8</v>
      </c>
      <c r="R45" s="10">
        <v>-47.2</v>
      </c>
      <c r="S45" s="10">
        <v>-45.6</v>
      </c>
      <c r="T45" s="10">
        <v>-41</v>
      </c>
      <c r="U45" s="10">
        <v>-31.4</v>
      </c>
      <c r="V45" s="10">
        <v>-28.6</v>
      </c>
      <c r="W45" s="10">
        <v>-28.2</v>
      </c>
      <c r="X45" s="10">
        <v>-27.8</v>
      </c>
      <c r="Y45" s="10">
        <v>-26.5</v>
      </c>
      <c r="Z45" s="10">
        <v>-25.7</v>
      </c>
      <c r="AA45" s="10">
        <v>-25.7</v>
      </c>
      <c r="AB45" s="10">
        <v>-25.7</v>
      </c>
      <c r="AC45" s="10">
        <v>-25.7</v>
      </c>
      <c r="AD45" s="10">
        <v>-28.2</v>
      </c>
      <c r="AE45" s="10">
        <v>-28.2</v>
      </c>
      <c r="AF45" s="10">
        <v>-28.2</v>
      </c>
      <c r="AG45" s="10">
        <v>-28.2</v>
      </c>
      <c r="AH45" s="10">
        <v>-28.2</v>
      </c>
      <c r="AI45" s="10">
        <v>-28.2</v>
      </c>
      <c r="AJ45" s="10">
        <v>-28.2</v>
      </c>
      <c r="AK45" s="10">
        <v>-28.2</v>
      </c>
      <c r="AL45" s="10">
        <v>-28.2</v>
      </c>
      <c r="AM45" s="10">
        <v>-28.2</v>
      </c>
      <c r="AN45" s="10">
        <v>-28.2</v>
      </c>
      <c r="AO45" s="10">
        <v>-28.2</v>
      </c>
      <c r="AP45" s="10">
        <v>-28.2</v>
      </c>
      <c r="AQ45" s="10">
        <v>-28.2</v>
      </c>
      <c r="AR45" s="10">
        <v>-28.2</v>
      </c>
      <c r="AS45" s="10">
        <v>-28.2</v>
      </c>
      <c r="AT45" s="10">
        <v>-42.7</v>
      </c>
      <c r="AU45" s="10">
        <v>-42.7</v>
      </c>
      <c r="AV45" s="50">
        <v>-42.7</v>
      </c>
      <c r="AW45" s="50">
        <v>-215</v>
      </c>
      <c r="AX45" s="50">
        <v>-398.7</v>
      </c>
    </row>
    <row r="46" spans="1:50" ht="13.4" customHeight="1" x14ac:dyDescent="0.3">
      <c r="A46" s="25" t="s">
        <v>131</v>
      </c>
      <c r="B46" s="48" t="s">
        <v>132</v>
      </c>
      <c r="C46" s="11">
        <v>2205.9</v>
      </c>
      <c r="D46" s="11">
        <v>2206.8000000000002</v>
      </c>
      <c r="E46" s="11">
        <v>2429.5</v>
      </c>
      <c r="F46" s="11">
        <v>2429.9</v>
      </c>
      <c r="G46" s="11">
        <v>2430.1</v>
      </c>
      <c r="H46" s="11">
        <v>2430.1999999999998</v>
      </c>
      <c r="I46" s="11">
        <v>2456.3000000000002</v>
      </c>
      <c r="J46" s="11">
        <v>2450.4</v>
      </c>
      <c r="K46" s="11">
        <v>2450.4</v>
      </c>
      <c r="L46" s="11">
        <v>2450.4</v>
      </c>
      <c r="M46" s="11">
        <v>2566.1</v>
      </c>
      <c r="N46" s="11">
        <v>2566.6</v>
      </c>
      <c r="O46" s="11">
        <v>2566.6999999999998</v>
      </c>
      <c r="P46" s="11">
        <v>2568.6</v>
      </c>
      <c r="Q46" s="11">
        <v>2743.2</v>
      </c>
      <c r="R46" s="11">
        <v>2640.1</v>
      </c>
      <c r="S46" s="11">
        <v>2651.2</v>
      </c>
      <c r="T46" s="11">
        <v>2645.6</v>
      </c>
      <c r="U46" s="11">
        <v>2433.6999999999998</v>
      </c>
      <c r="V46" s="11">
        <v>2434.7333333333299</v>
      </c>
      <c r="W46" s="11">
        <v>2434.6999999999998</v>
      </c>
      <c r="X46" s="11">
        <v>2434.9</v>
      </c>
      <c r="Y46" s="11">
        <v>2110.1</v>
      </c>
      <c r="Z46" s="11">
        <v>2110.6</v>
      </c>
      <c r="AA46" s="11">
        <v>2110.6999999999998</v>
      </c>
      <c r="AB46" s="11">
        <v>2110.6999999999998</v>
      </c>
      <c r="AC46" s="11">
        <v>1377.7</v>
      </c>
      <c r="AD46" s="11">
        <v>1287.9000000000001</v>
      </c>
      <c r="AE46" s="11">
        <v>1377.6</v>
      </c>
      <c r="AF46" s="11">
        <v>1377.7</v>
      </c>
      <c r="AG46" s="11">
        <v>1301.5</v>
      </c>
      <c r="AH46" s="11">
        <v>1301.4000000000001</v>
      </c>
      <c r="AI46" s="35">
        <v>1301.4000000000001</v>
      </c>
      <c r="AJ46" s="35">
        <v>1301.4000000000001</v>
      </c>
      <c r="AK46" s="37">
        <v>1116.0999999999999</v>
      </c>
      <c r="AL46" s="37">
        <v>1116</v>
      </c>
      <c r="AM46" s="40">
        <v>1116</v>
      </c>
      <c r="AN46" s="40">
        <v>1116</v>
      </c>
      <c r="AO46" s="11">
        <v>1280.0999999999999</v>
      </c>
      <c r="AP46" s="11">
        <v>1280</v>
      </c>
      <c r="AQ46" s="11">
        <v>1280</v>
      </c>
      <c r="AR46" s="11">
        <v>1280</v>
      </c>
      <c r="AS46" s="11">
        <v>1624.2</v>
      </c>
      <c r="AT46" s="11">
        <v>1624.2</v>
      </c>
      <c r="AU46" s="11">
        <v>1624.2</v>
      </c>
      <c r="AV46" s="49">
        <v>1624.2</v>
      </c>
      <c r="AW46" s="49">
        <v>1879</v>
      </c>
      <c r="AX46" s="49">
        <v>1879</v>
      </c>
    </row>
    <row r="47" spans="1:50" ht="13.4" customHeight="1" x14ac:dyDescent="0.3">
      <c r="A47" s="24" t="s">
        <v>133</v>
      </c>
      <c r="B47" s="10">
        <v>27.8</v>
      </c>
      <c r="C47" s="10">
        <v>31.1</v>
      </c>
      <c r="D47" s="10">
        <v>32.1</v>
      </c>
      <c r="E47" s="10">
        <v>33.1</v>
      </c>
      <c r="F47" s="10">
        <v>33.799999999999997</v>
      </c>
      <c r="G47" s="10">
        <v>34.4</v>
      </c>
      <c r="H47" s="10">
        <v>34.9</v>
      </c>
      <c r="I47" s="10">
        <v>35.4</v>
      </c>
      <c r="J47" s="10">
        <v>35.799999999999997</v>
      </c>
      <c r="K47" s="10">
        <v>36.1</v>
      </c>
      <c r="L47" s="10">
        <v>36.5</v>
      </c>
      <c r="M47" s="10">
        <v>36.799999999999997</v>
      </c>
      <c r="N47" s="10">
        <v>37</v>
      </c>
      <c r="O47" s="10">
        <v>37.1</v>
      </c>
      <c r="P47" s="10">
        <v>37.200000000000003</v>
      </c>
      <c r="Q47" s="10">
        <v>37.299999999999997</v>
      </c>
      <c r="R47" s="10">
        <v>37.4</v>
      </c>
      <c r="S47" s="10">
        <v>37.4</v>
      </c>
      <c r="T47" s="10">
        <v>37.4</v>
      </c>
      <c r="U47" s="10">
        <v>37.4</v>
      </c>
      <c r="V47" s="10">
        <v>37.4</v>
      </c>
      <c r="W47" s="10">
        <v>37.4</v>
      </c>
      <c r="X47" s="10">
        <v>37.4</v>
      </c>
      <c r="Y47" s="10">
        <v>37.4</v>
      </c>
      <c r="Z47" s="10">
        <v>37.4</v>
      </c>
      <c r="AA47" s="10">
        <v>37.4</v>
      </c>
      <c r="AB47" s="10">
        <v>37.4</v>
      </c>
      <c r="AC47" s="10">
        <v>37.4</v>
      </c>
      <c r="AD47" s="10">
        <v>37.4</v>
      </c>
      <c r="AE47" s="10">
        <v>37.4</v>
      </c>
      <c r="AF47" s="10">
        <v>37.4</v>
      </c>
      <c r="AG47" s="10">
        <v>37.4</v>
      </c>
      <c r="AH47" s="10">
        <v>37.4</v>
      </c>
      <c r="AI47" s="10">
        <v>39.200000000000003</v>
      </c>
      <c r="AJ47" s="10">
        <v>39.799999999999997</v>
      </c>
      <c r="AK47" s="10">
        <v>40.299999999999997</v>
      </c>
      <c r="AL47" s="10">
        <v>41.1</v>
      </c>
      <c r="AM47" s="10">
        <v>41.9</v>
      </c>
      <c r="AN47" s="10">
        <v>44.2</v>
      </c>
      <c r="AO47" s="10">
        <v>44.8</v>
      </c>
      <c r="AP47" s="10">
        <v>47</v>
      </c>
      <c r="AQ47" s="10">
        <v>47.8</v>
      </c>
      <c r="AR47" s="10">
        <v>49.5</v>
      </c>
      <c r="AS47" s="10">
        <v>49.3</v>
      </c>
      <c r="AT47" s="10">
        <v>50.7</v>
      </c>
      <c r="AU47" s="10">
        <v>52.3</v>
      </c>
      <c r="AV47" s="50">
        <v>53.3</v>
      </c>
      <c r="AW47" s="50">
        <v>327.9</v>
      </c>
      <c r="AX47" s="50">
        <v>329</v>
      </c>
    </row>
    <row r="48" spans="1:50" ht="13.4" customHeight="1" x14ac:dyDescent="0.3">
      <c r="A48" s="25" t="s">
        <v>134</v>
      </c>
      <c r="B48" s="11">
        <v>80.8</v>
      </c>
      <c r="C48" s="11">
        <v>204.5</v>
      </c>
      <c r="D48" s="11">
        <v>171.9</v>
      </c>
      <c r="E48" s="11">
        <v>0</v>
      </c>
      <c r="F48" s="11">
        <v>-76.900000000000006</v>
      </c>
      <c r="G48" s="11">
        <v>40.6</v>
      </c>
      <c r="H48" s="11">
        <v>-80.5</v>
      </c>
      <c r="I48" s="11">
        <v>0</v>
      </c>
      <c r="J48" s="11">
        <v>90.8</v>
      </c>
      <c r="K48" s="11">
        <v>-18.100000000000001</v>
      </c>
      <c r="L48" s="11">
        <v>-56.4</v>
      </c>
      <c r="M48" s="11">
        <v>0</v>
      </c>
      <c r="N48" s="11">
        <v>28.6</v>
      </c>
      <c r="O48" s="11">
        <v>77.599999999999994</v>
      </c>
      <c r="P48" s="11">
        <v>176</v>
      </c>
      <c r="Q48" s="11">
        <v>0</v>
      </c>
      <c r="R48" s="11">
        <v>-7.6</v>
      </c>
      <c r="S48" s="11">
        <v>-150.19999999999999</v>
      </c>
      <c r="T48" s="11">
        <v>-176</v>
      </c>
      <c r="U48" s="11">
        <v>-145.6</v>
      </c>
      <c r="V48" s="11">
        <v>-43.866666666666703</v>
      </c>
      <c r="W48" s="11">
        <v>-36.799999999999997</v>
      </c>
      <c r="X48" s="11">
        <v>-114.2</v>
      </c>
      <c r="Y48" s="11">
        <v>0</v>
      </c>
      <c r="Z48" s="11">
        <v>-292.39999999999998</v>
      </c>
      <c r="AA48" s="11">
        <v>-607.79999999999995</v>
      </c>
      <c r="AB48" s="11">
        <v>-729.1</v>
      </c>
      <c r="AC48" s="11">
        <v>-31.6</v>
      </c>
      <c r="AD48" s="11">
        <v>0</v>
      </c>
      <c r="AE48" s="11">
        <v>-33.299999999999997</v>
      </c>
      <c r="AF48" s="11">
        <v>-78.400000000000006</v>
      </c>
      <c r="AG48" s="11">
        <v>0</v>
      </c>
      <c r="AH48" s="11">
        <v>-31.7</v>
      </c>
      <c r="AI48" s="35">
        <v>-178.2</v>
      </c>
      <c r="AJ48" s="35">
        <v>-208.3</v>
      </c>
      <c r="AK48" s="37">
        <v>0</v>
      </c>
      <c r="AL48" s="37">
        <v>-70.7</v>
      </c>
      <c r="AM48" s="35">
        <v>-89.6</v>
      </c>
      <c r="AN48" s="35">
        <v>-28.6</v>
      </c>
      <c r="AO48" s="11">
        <v>0</v>
      </c>
      <c r="AP48" s="11">
        <v>28.7</v>
      </c>
      <c r="AQ48" s="11">
        <v>128.1</v>
      </c>
      <c r="AR48" s="11">
        <v>307</v>
      </c>
      <c r="AS48" s="11">
        <v>0</v>
      </c>
      <c r="AT48" s="11">
        <v>73.400000000000006</v>
      </c>
      <c r="AU48" s="11">
        <v>125.8</v>
      </c>
      <c r="AV48" s="49">
        <v>229.9</v>
      </c>
      <c r="AW48" s="49">
        <v>0</v>
      </c>
      <c r="AX48" s="49">
        <v>33.4</v>
      </c>
    </row>
    <row r="49" spans="1:50" ht="13.4" customHeight="1" x14ac:dyDescent="0.3">
      <c r="A49" s="24" t="s">
        <v>135</v>
      </c>
      <c r="B49" s="10">
        <v>0</v>
      </c>
      <c r="C49" s="10">
        <v>-35.799999999999997</v>
      </c>
      <c r="D49" s="10">
        <v>-62.2</v>
      </c>
      <c r="E49" s="10">
        <v>-75.7</v>
      </c>
      <c r="F49" s="10">
        <v>-101.4</v>
      </c>
      <c r="G49" s="10">
        <v>-93.8</v>
      </c>
      <c r="H49" s="10">
        <v>-116.8</v>
      </c>
      <c r="I49" s="10">
        <v>-149.5</v>
      </c>
      <c r="J49" s="10">
        <v>-130.4</v>
      </c>
      <c r="K49" s="10">
        <v>-133.1</v>
      </c>
      <c r="L49" s="10">
        <v>-130.5</v>
      </c>
      <c r="M49" s="10">
        <v>-143</v>
      </c>
      <c r="N49" s="10">
        <v>-127.5</v>
      </c>
      <c r="O49" s="10">
        <v>-129.6</v>
      </c>
      <c r="P49" s="10">
        <v>-105.5</v>
      </c>
      <c r="Q49" s="10">
        <v>-98.1</v>
      </c>
      <c r="R49" s="10">
        <v>-100.946</v>
      </c>
      <c r="S49" s="10">
        <v>-146.739</v>
      </c>
      <c r="T49" s="10">
        <v>-141.53399999999999</v>
      </c>
      <c r="U49" s="10">
        <v>0</v>
      </c>
      <c r="V49" s="10">
        <v>-154.1</v>
      </c>
      <c r="W49" s="10">
        <v>-147.1</v>
      </c>
      <c r="X49" s="10">
        <v>-176.9</v>
      </c>
      <c r="Y49" s="10">
        <v>-154.9</v>
      </c>
      <c r="Z49" s="10">
        <v>-192.1</v>
      </c>
      <c r="AA49" s="10">
        <v>-184.5</v>
      </c>
      <c r="AB49" s="10">
        <v>-144.19999999999999</v>
      </c>
      <c r="AC49" s="10">
        <v>-114.6</v>
      </c>
      <c r="AD49" s="10">
        <v>-162.1</v>
      </c>
      <c r="AE49" s="10">
        <v>-130.9</v>
      </c>
      <c r="AF49" s="10">
        <v>-160</v>
      </c>
      <c r="AG49" s="10">
        <v>-167.7</v>
      </c>
      <c r="AH49" s="10">
        <v>-155.30000000000001</v>
      </c>
      <c r="AI49" s="10">
        <v>-215</v>
      </c>
      <c r="AJ49" s="10">
        <v>-259.89999999999998</v>
      </c>
      <c r="AK49" s="10">
        <v>-189.6</v>
      </c>
      <c r="AL49" s="10">
        <v>-168.7</v>
      </c>
      <c r="AM49" s="10">
        <v>-158.5</v>
      </c>
      <c r="AN49" s="10">
        <v>-189.2</v>
      </c>
      <c r="AO49" s="10">
        <v>-152.69999999999999</v>
      </c>
      <c r="AP49" s="10">
        <v>-176.9</v>
      </c>
      <c r="AQ49" s="10">
        <v>-208.3</v>
      </c>
      <c r="AR49" s="10">
        <v>-161.19999999999999</v>
      </c>
      <c r="AS49" s="10">
        <v>-257.10000000000002</v>
      </c>
      <c r="AT49" s="10">
        <v>-203.6</v>
      </c>
      <c r="AU49" s="10">
        <v>-113.2</v>
      </c>
      <c r="AV49" s="50">
        <v>-103.8</v>
      </c>
      <c r="AW49" s="50">
        <v>-98.8</v>
      </c>
      <c r="AX49" s="50">
        <v>-101.1</v>
      </c>
    </row>
    <row r="50" spans="1:50" ht="14.15" customHeight="1" x14ac:dyDescent="0.3">
      <c r="A50" s="25" t="s">
        <v>136</v>
      </c>
      <c r="B50" s="11">
        <v>-33.799999999999997</v>
      </c>
      <c r="AI50" s="40">
        <v>0</v>
      </c>
      <c r="AJ50" s="40">
        <v>0</v>
      </c>
      <c r="AK50" s="37">
        <v>0</v>
      </c>
      <c r="AL50" s="37">
        <v>0</v>
      </c>
      <c r="AM50" s="40">
        <v>0</v>
      </c>
      <c r="AN50" s="40">
        <v>0</v>
      </c>
      <c r="AO50" s="11">
        <v>0</v>
      </c>
      <c r="AP50" s="11">
        <v>0</v>
      </c>
      <c r="AQ50" s="11">
        <v>0</v>
      </c>
      <c r="AR50" s="11">
        <v>0</v>
      </c>
      <c r="AS50" s="11">
        <v>0</v>
      </c>
      <c r="AT50" s="11">
        <v>0</v>
      </c>
      <c r="AU50" s="11">
        <v>0</v>
      </c>
      <c r="AV50" s="49">
        <v>0</v>
      </c>
      <c r="AW50" s="49">
        <v>0</v>
      </c>
      <c r="AX50" s="49">
        <v>0</v>
      </c>
    </row>
    <row r="51" spans="1:50" ht="11.75" customHeight="1" x14ac:dyDescent="0.3">
      <c r="A51" s="24" t="s">
        <v>137</v>
      </c>
      <c r="B51" s="54">
        <v>0</v>
      </c>
      <c r="C51" s="54">
        <v>0</v>
      </c>
      <c r="D51" s="54">
        <v>0</v>
      </c>
      <c r="E51" s="54">
        <v>0</v>
      </c>
      <c r="F51" s="54">
        <v>0</v>
      </c>
      <c r="G51" s="54">
        <v>0</v>
      </c>
      <c r="H51" s="54">
        <v>0</v>
      </c>
      <c r="I51" s="54">
        <v>0</v>
      </c>
      <c r="J51" s="54">
        <v>0</v>
      </c>
      <c r="K51" s="54">
        <v>0</v>
      </c>
      <c r="L51" s="54">
        <v>0</v>
      </c>
      <c r="M51" s="54">
        <v>0</v>
      </c>
      <c r="N51" s="54">
        <v>0</v>
      </c>
      <c r="O51" s="54">
        <v>0</v>
      </c>
      <c r="P51" s="54">
        <v>0</v>
      </c>
      <c r="Q51" s="54">
        <v>0</v>
      </c>
      <c r="R51" s="54">
        <v>0</v>
      </c>
      <c r="S51" s="54">
        <v>0</v>
      </c>
      <c r="T51" s="54">
        <v>0</v>
      </c>
      <c r="U51" s="54">
        <v>0</v>
      </c>
      <c r="V51" s="54">
        <v>0</v>
      </c>
      <c r="W51" s="54">
        <v>0</v>
      </c>
      <c r="X51" s="54">
        <v>0</v>
      </c>
      <c r="Y51" s="54">
        <v>0</v>
      </c>
      <c r="Z51" s="54">
        <v>0</v>
      </c>
      <c r="AA51" s="54">
        <v>0</v>
      </c>
      <c r="AB51" s="54">
        <v>0</v>
      </c>
      <c r="AC51" s="54">
        <v>0</v>
      </c>
      <c r="AD51" s="54">
        <v>0</v>
      </c>
      <c r="AE51" s="54">
        <v>0</v>
      </c>
      <c r="AF51" s="54">
        <v>0</v>
      </c>
      <c r="AG51" s="54">
        <v>-26.7</v>
      </c>
      <c r="AH51" s="54">
        <v>-27.1</v>
      </c>
      <c r="AI51" s="54">
        <v>61.2</v>
      </c>
      <c r="AJ51" s="54">
        <v>65.900000000000006</v>
      </c>
      <c r="AK51" s="54">
        <v>77.400000000000006</v>
      </c>
      <c r="AL51" s="54">
        <v>78.5</v>
      </c>
      <c r="AM51" s="54">
        <v>78.099999999999994</v>
      </c>
      <c r="AN51" s="54">
        <v>81.8</v>
      </c>
      <c r="AO51" s="54">
        <v>90.9</v>
      </c>
      <c r="AP51" s="54">
        <v>84.8</v>
      </c>
      <c r="AQ51" s="54">
        <v>92.1</v>
      </c>
      <c r="AR51" s="54">
        <v>135.19999999999999</v>
      </c>
      <c r="AS51" s="54">
        <v>135.80000000000001</v>
      </c>
      <c r="AT51" s="54">
        <v>135.80000000000001</v>
      </c>
      <c r="AU51" s="54">
        <v>135.5</v>
      </c>
      <c r="AV51" s="55">
        <v>273.2</v>
      </c>
      <c r="AW51" s="55">
        <v>0</v>
      </c>
      <c r="AX51" s="55">
        <v>0</v>
      </c>
    </row>
    <row r="52" spans="1:50" ht="14.15" customHeight="1" x14ac:dyDescent="0.3">
      <c r="A52" s="26" t="s">
        <v>138</v>
      </c>
      <c r="B52" s="56">
        <v>3639.4</v>
      </c>
      <c r="C52" s="56">
        <v>3770.5</v>
      </c>
      <c r="D52" s="56">
        <v>3724</v>
      </c>
      <c r="E52" s="56">
        <v>3764.8</v>
      </c>
      <c r="F52" s="56">
        <v>3672.2</v>
      </c>
      <c r="G52" s="56">
        <v>3801</v>
      </c>
      <c r="H52" s="56">
        <v>3662.4</v>
      </c>
      <c r="I52" s="56">
        <v>3741.8</v>
      </c>
      <c r="J52" s="56">
        <v>3849.2</v>
      </c>
      <c r="K52" s="56">
        <v>3725</v>
      </c>
      <c r="L52" s="56">
        <v>3688.5</v>
      </c>
      <c r="M52" s="56">
        <v>3848.8</v>
      </c>
      <c r="N52" s="56">
        <v>3901.6</v>
      </c>
      <c r="O52" s="56">
        <v>3945.7</v>
      </c>
      <c r="P52" s="56">
        <v>4061</v>
      </c>
      <c r="Q52" s="56">
        <v>4068.6</v>
      </c>
      <c r="R52" s="56">
        <v>4073.3539999999998</v>
      </c>
      <c r="S52" s="56">
        <v>3897.6610000000001</v>
      </c>
      <c r="T52" s="56">
        <v>3876.0659999999998</v>
      </c>
      <c r="U52" s="56">
        <v>3845.7</v>
      </c>
      <c r="V52" s="56">
        <v>3797.2</v>
      </c>
      <c r="W52" s="56">
        <v>3811.6</v>
      </c>
      <c r="X52" s="56">
        <v>3705</v>
      </c>
      <c r="Y52" s="56">
        <v>3517.7</v>
      </c>
      <c r="Z52" s="56">
        <v>3189.4</v>
      </c>
      <c r="AA52" s="56">
        <v>2881.7</v>
      </c>
      <c r="AB52" s="56">
        <v>2800.7</v>
      </c>
      <c r="AC52" s="56">
        <v>2794.8</v>
      </c>
      <c r="AD52" s="56">
        <v>2686.6</v>
      </c>
      <c r="AE52" s="56">
        <v>2774.2</v>
      </c>
      <c r="AF52" s="56">
        <v>2700.1</v>
      </c>
      <c r="AG52" s="56">
        <v>2667.9</v>
      </c>
      <c r="AH52" s="56">
        <v>2648.1</v>
      </c>
      <c r="AI52" s="56">
        <v>2532</v>
      </c>
      <c r="AJ52" s="56">
        <v>2462.3000000000002</v>
      </c>
      <c r="AK52" s="56">
        <v>2567.6</v>
      </c>
      <c r="AL52" s="56">
        <v>2519.6</v>
      </c>
      <c r="AM52" s="56">
        <v>2511.3000000000002</v>
      </c>
      <c r="AN52" s="56">
        <v>2547.6</v>
      </c>
      <c r="AO52" s="56">
        <v>2786.5</v>
      </c>
      <c r="AP52" s="56">
        <v>2787</v>
      </c>
      <c r="AQ52" s="56">
        <v>2863.1</v>
      </c>
      <c r="AR52" s="56">
        <v>3133.9</v>
      </c>
      <c r="AS52" s="56">
        <v>3075.6</v>
      </c>
      <c r="AT52" s="56">
        <v>3189.4</v>
      </c>
      <c r="AU52" s="56">
        <v>3333.5</v>
      </c>
      <c r="AV52" s="56">
        <f>SUM(AV44:AV51)</f>
        <v>3585.7</v>
      </c>
      <c r="AW52" s="56">
        <v>3444.7</v>
      </c>
      <c r="AX52" s="56">
        <f>SUM(AX44:AX51)</f>
        <v>3293.2</v>
      </c>
    </row>
    <row r="53" spans="1:50" ht="14.15" customHeight="1" x14ac:dyDescent="0.3">
      <c r="A53" s="57" t="s">
        <v>139</v>
      </c>
      <c r="B53" s="58">
        <v>99.2</v>
      </c>
      <c r="C53" s="58">
        <v>101.7</v>
      </c>
      <c r="D53" s="58">
        <v>101.7</v>
      </c>
      <c r="E53" s="58">
        <v>100</v>
      </c>
      <c r="F53" s="58">
        <v>99.7</v>
      </c>
      <c r="G53" s="58">
        <v>103.8</v>
      </c>
      <c r="H53" s="58">
        <v>107.3</v>
      </c>
      <c r="I53" s="58">
        <v>101.9</v>
      </c>
      <c r="J53" s="58">
        <v>96.5</v>
      </c>
      <c r="K53" s="58">
        <v>93.8</v>
      </c>
      <c r="L53" s="58">
        <v>95.2</v>
      </c>
      <c r="M53" s="58">
        <v>92.4</v>
      </c>
      <c r="N53" s="58">
        <v>94.9</v>
      </c>
      <c r="O53" s="58">
        <v>108.4</v>
      </c>
      <c r="P53" s="58">
        <v>111.8</v>
      </c>
      <c r="Q53" s="58">
        <v>113.4</v>
      </c>
      <c r="R53" s="58">
        <v>110.5</v>
      </c>
      <c r="S53" s="58">
        <v>92.4</v>
      </c>
      <c r="T53" s="58">
        <v>93.6</v>
      </c>
      <c r="U53" s="58">
        <v>94.4</v>
      </c>
      <c r="V53" s="58">
        <v>94.6</v>
      </c>
      <c r="W53" s="58">
        <v>98.5</v>
      </c>
      <c r="X53" s="58">
        <v>97.3</v>
      </c>
      <c r="Y53" s="58">
        <v>96.9</v>
      </c>
      <c r="Z53" s="58">
        <v>95</v>
      </c>
      <c r="AA53" s="58">
        <v>98.6</v>
      </c>
      <c r="AB53" s="58">
        <v>99.6</v>
      </c>
      <c r="AC53" s="58">
        <v>112.6</v>
      </c>
      <c r="AD53" s="58">
        <v>107.8</v>
      </c>
      <c r="AE53" s="58">
        <v>111.5</v>
      </c>
      <c r="AF53" s="58">
        <v>108.1</v>
      </c>
      <c r="AG53" s="58">
        <v>107.1</v>
      </c>
      <c r="AH53" s="58">
        <v>108.8</v>
      </c>
      <c r="AI53" s="58">
        <v>260.7</v>
      </c>
      <c r="AJ53" s="58">
        <v>248.8</v>
      </c>
      <c r="AK53" s="58">
        <v>256.8</v>
      </c>
      <c r="AL53" s="58">
        <v>252.4</v>
      </c>
      <c r="AM53" s="58">
        <v>245.7</v>
      </c>
      <c r="AN53" s="58">
        <v>248</v>
      </c>
      <c r="AO53" s="58">
        <v>252.8</v>
      </c>
      <c r="AP53" s="58">
        <v>255.3</v>
      </c>
      <c r="AQ53" s="58">
        <v>250.7</v>
      </c>
      <c r="AR53" s="58">
        <v>281.8</v>
      </c>
      <c r="AS53" s="58">
        <v>269</v>
      </c>
      <c r="AT53" s="58">
        <v>278</v>
      </c>
      <c r="AU53" s="58">
        <v>274.3</v>
      </c>
      <c r="AV53" s="58">
        <v>369.2</v>
      </c>
      <c r="AW53" s="58">
        <v>367.3</v>
      </c>
      <c r="AX53" s="58">
        <v>370.7</v>
      </c>
    </row>
    <row r="54" spans="1:50" ht="14.15" customHeight="1" x14ac:dyDescent="0.3">
      <c r="A54" s="26" t="s">
        <v>140</v>
      </c>
      <c r="B54" s="56">
        <v>3738.6</v>
      </c>
      <c r="C54" s="56">
        <v>3872.2</v>
      </c>
      <c r="D54" s="56">
        <v>3825.7</v>
      </c>
      <c r="E54" s="56">
        <v>3864.8</v>
      </c>
      <c r="F54" s="56">
        <v>3771.9</v>
      </c>
      <c r="G54" s="56">
        <v>3904.8</v>
      </c>
      <c r="H54" s="56">
        <v>3769.7</v>
      </c>
      <c r="I54" s="56">
        <v>3843.7</v>
      </c>
      <c r="J54" s="56">
        <v>3945.7</v>
      </c>
      <c r="K54" s="56">
        <v>3818.8</v>
      </c>
      <c r="L54" s="56">
        <v>3783.7</v>
      </c>
      <c r="M54" s="56">
        <v>3941.2</v>
      </c>
      <c r="N54" s="56">
        <v>3996.5</v>
      </c>
      <c r="O54" s="56">
        <v>4054.1</v>
      </c>
      <c r="P54" s="56">
        <v>4172.8</v>
      </c>
      <c r="Q54" s="56">
        <v>4182</v>
      </c>
      <c r="R54" s="56">
        <v>4183.8540000000003</v>
      </c>
      <c r="S54" s="56">
        <v>3990.0610000000001</v>
      </c>
      <c r="T54" s="56">
        <v>3969.6660000000002</v>
      </c>
      <c r="U54" s="56">
        <v>3940.1</v>
      </c>
      <c r="V54" s="56">
        <v>3891.8</v>
      </c>
      <c r="W54" s="56">
        <v>3910.1</v>
      </c>
      <c r="X54" s="56">
        <v>3802.3</v>
      </c>
      <c r="Y54" s="56">
        <v>3614.6</v>
      </c>
      <c r="Z54" s="56">
        <v>3284.4</v>
      </c>
      <c r="AA54" s="56">
        <v>2980.3</v>
      </c>
      <c r="AB54" s="56">
        <v>2900.3</v>
      </c>
      <c r="AC54" s="56">
        <v>2907.4</v>
      </c>
      <c r="AD54" s="56">
        <v>2794.4</v>
      </c>
      <c r="AE54" s="56">
        <v>2885.7</v>
      </c>
      <c r="AF54" s="56">
        <v>2808.2</v>
      </c>
      <c r="AG54" s="56">
        <v>2775</v>
      </c>
      <c r="AH54" s="56">
        <v>2756.9</v>
      </c>
      <c r="AI54" s="56">
        <v>2792.7</v>
      </c>
      <c r="AJ54" s="56">
        <v>2711.1</v>
      </c>
      <c r="AK54" s="56">
        <v>2824.4</v>
      </c>
      <c r="AL54" s="56">
        <v>2772</v>
      </c>
      <c r="AM54" s="56">
        <v>2757</v>
      </c>
      <c r="AN54" s="56">
        <v>2795.6</v>
      </c>
      <c r="AO54" s="56">
        <v>3039.3</v>
      </c>
      <c r="AP54" s="56">
        <v>3042.3</v>
      </c>
      <c r="AQ54" s="56">
        <v>3113.8</v>
      </c>
      <c r="AR54" s="56">
        <v>3415.7</v>
      </c>
      <c r="AS54" s="56">
        <v>3344.6</v>
      </c>
      <c r="AT54" s="56">
        <v>3467.4</v>
      </c>
      <c r="AU54" s="56">
        <v>3607.8</v>
      </c>
      <c r="AV54" s="56">
        <f>AV52+AV53</f>
        <v>3954.8999999999996</v>
      </c>
      <c r="AW54" s="56">
        <v>3812</v>
      </c>
      <c r="AX54" s="56">
        <f>AX52+AX53</f>
        <v>3663.8999999999996</v>
      </c>
    </row>
    <row r="55" spans="1:50" ht="13.4" customHeight="1" x14ac:dyDescent="0.3">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row>
    <row r="56" spans="1:50" ht="14.15" customHeight="1" x14ac:dyDescent="0.3">
      <c r="A56" s="34" t="s">
        <v>141</v>
      </c>
      <c r="B56" s="59">
        <v>10262.299999999999</v>
      </c>
      <c r="C56" s="59">
        <v>10347.9</v>
      </c>
      <c r="D56" s="59">
        <v>10454</v>
      </c>
      <c r="E56" s="59">
        <v>10411</v>
      </c>
      <c r="F56" s="59">
        <v>10165.6</v>
      </c>
      <c r="G56" s="59">
        <v>11481.9</v>
      </c>
      <c r="H56" s="59">
        <v>11295.9</v>
      </c>
      <c r="I56" s="59">
        <v>11669.5</v>
      </c>
      <c r="J56" s="59">
        <v>11801.5</v>
      </c>
      <c r="K56" s="59">
        <v>11936.9</v>
      </c>
      <c r="L56" s="59">
        <v>12201</v>
      </c>
      <c r="M56" s="59">
        <v>11664.6</v>
      </c>
      <c r="N56" s="59">
        <v>12147.4</v>
      </c>
      <c r="O56" s="59">
        <v>12001.8</v>
      </c>
      <c r="P56" s="59">
        <v>12020.5</v>
      </c>
      <c r="Q56" s="59">
        <v>11936.2</v>
      </c>
      <c r="R56" s="59">
        <v>11995.054</v>
      </c>
      <c r="S56" s="59">
        <v>11811.061</v>
      </c>
      <c r="T56" s="59">
        <v>11794.466</v>
      </c>
      <c r="U56" s="59">
        <v>11293.3</v>
      </c>
      <c r="V56" s="59">
        <v>11185.6</v>
      </c>
      <c r="W56" s="59">
        <v>11273.4</v>
      </c>
      <c r="X56" s="59">
        <v>11062.5</v>
      </c>
      <c r="Y56" s="59">
        <v>10572.5</v>
      </c>
      <c r="Z56" s="59">
        <v>10856.1</v>
      </c>
      <c r="AA56" s="59">
        <v>10325.4</v>
      </c>
      <c r="AB56" s="59">
        <v>10853.8</v>
      </c>
      <c r="AC56" s="59">
        <v>10516</v>
      </c>
      <c r="AD56" s="59">
        <v>10308.1</v>
      </c>
      <c r="AE56" s="59">
        <v>10341.299999999999</v>
      </c>
      <c r="AF56" s="59">
        <v>10382.700000000001</v>
      </c>
      <c r="AG56" s="59">
        <v>10155</v>
      </c>
      <c r="AH56" s="59">
        <v>9868.4</v>
      </c>
      <c r="AI56" s="59">
        <v>9698.1</v>
      </c>
      <c r="AJ56" s="59">
        <v>9932.4</v>
      </c>
      <c r="AK56" s="59">
        <v>10142.1</v>
      </c>
      <c r="AL56" s="59">
        <v>10457.700000000001</v>
      </c>
      <c r="AM56" s="59">
        <v>10728.7</v>
      </c>
      <c r="AN56" s="59">
        <v>10413.6</v>
      </c>
      <c r="AO56" s="59">
        <v>10782.5</v>
      </c>
      <c r="AP56" s="59">
        <v>10773.7</v>
      </c>
      <c r="AQ56" s="59">
        <v>10876.1</v>
      </c>
      <c r="AR56" s="59">
        <v>11671.3</v>
      </c>
      <c r="AS56" s="59">
        <v>11824.3</v>
      </c>
      <c r="AT56" s="59">
        <v>11696.6</v>
      </c>
      <c r="AU56" s="59">
        <v>12073.5</v>
      </c>
      <c r="AV56" s="59">
        <f>AV54+AV41+AV25</f>
        <v>12568.100000000002</v>
      </c>
      <c r="AW56" s="59">
        <v>12920.2</v>
      </c>
      <c r="AX56" s="59">
        <f>AX25+AX41+AX54</f>
        <v>12958.6</v>
      </c>
    </row>
    <row r="57" spans="1:50" ht="14.15" customHeight="1" x14ac:dyDescent="0.3">
      <c r="B57" s="60"/>
      <c r="C57" s="60"/>
      <c r="D57" s="60"/>
      <c r="E57" s="60"/>
      <c r="F57" s="60"/>
      <c r="G57" s="60"/>
      <c r="H57" s="60"/>
      <c r="I57" s="60"/>
      <c r="J57" s="60"/>
      <c r="K57" s="60"/>
      <c r="L57" s="60"/>
      <c r="M57" s="60"/>
      <c r="N57" s="60"/>
      <c r="O57" s="60"/>
      <c r="P57" s="60"/>
      <c r="Q57" s="60"/>
      <c r="R57" s="60"/>
      <c r="S57" s="60"/>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row>
    <row r="58" spans="1:50" ht="13.4" customHeight="1" x14ac:dyDescent="0.3">
      <c r="A58" s="33" t="s">
        <v>101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49"/>
  <sheetViews>
    <sheetView workbookViewId="0">
      <pane xSplit="1" ySplit="6" topLeftCell="AY40" activePane="bottomRight" state="frozen"/>
      <selection pane="topRight"/>
      <selection pane="bottomLeft"/>
      <selection pane="bottomRight" activeCell="BJ3" sqref="BJ3"/>
    </sheetView>
  </sheetViews>
  <sheetFormatPr defaultColWidth="13.36328125" defaultRowHeight="12.5" x14ac:dyDescent="0.25"/>
  <cols>
    <col min="1" max="1" width="67.54296875" customWidth="1"/>
    <col min="2" max="5" width="9.81640625" customWidth="1"/>
    <col min="6" max="6" width="9.54296875" customWidth="1"/>
    <col min="7" max="10" width="9.81640625" customWidth="1"/>
    <col min="11" max="11" width="9.54296875" customWidth="1"/>
    <col min="12" max="15" width="9.81640625" customWidth="1"/>
    <col min="16" max="16" width="9.54296875" customWidth="1"/>
    <col min="17" max="20" width="9.81640625" customWidth="1"/>
    <col min="21" max="21" width="9.54296875" customWidth="1"/>
    <col min="22" max="25" width="9.81640625" customWidth="1"/>
    <col min="26" max="26" width="9.54296875" customWidth="1"/>
    <col min="27" max="30" width="9.81640625" customWidth="1"/>
    <col min="31" max="31" width="9.54296875" customWidth="1"/>
    <col min="32" max="35" width="9.81640625" customWidth="1"/>
    <col min="36" max="36" width="9.54296875" customWidth="1"/>
    <col min="37" max="40" width="9.81640625" customWidth="1"/>
    <col min="41" max="41" width="9.54296875" customWidth="1"/>
    <col min="42" max="42" width="9.81640625" customWidth="1"/>
    <col min="43" max="43" width="10.36328125" customWidth="1"/>
    <col min="44" max="45" width="9.81640625" customWidth="1"/>
    <col min="46" max="46" width="9.54296875" customWidth="1"/>
    <col min="47" max="50" width="9.81640625" customWidth="1"/>
    <col min="51" max="51" width="9.54296875" customWidth="1"/>
    <col min="52" max="55" width="9.81640625" customWidth="1"/>
    <col min="56" max="56" width="9.54296875" customWidth="1"/>
    <col min="57" max="61" width="9.81640625" customWidth="1"/>
  </cols>
  <sheetData>
    <row r="1" spans="1:61" ht="13.4" customHeight="1" x14ac:dyDescent="0.25"/>
    <row r="2" spans="1:61" ht="13.4" customHeight="1" x14ac:dyDescent="0.25"/>
    <row r="3" spans="1:61" ht="13.4" customHeight="1" x14ac:dyDescent="0.25"/>
    <row r="4" spans="1:61" ht="13.4" customHeight="1" x14ac:dyDescent="0.25">
      <c r="BI4" s="1"/>
    </row>
    <row r="5" spans="1:61" ht="13.4" customHeight="1" x14ac:dyDescent="0.3">
      <c r="A5" s="21" t="s">
        <v>142</v>
      </c>
      <c r="BI5" s="2"/>
    </row>
    <row r="6" spans="1:61" ht="13.4" customHeight="1" x14ac:dyDescent="0.3">
      <c r="A6" s="6" t="s">
        <v>143</v>
      </c>
      <c r="B6" s="7" t="s">
        <v>4</v>
      </c>
      <c r="C6" s="7" t="s">
        <v>5</v>
      </c>
      <c r="D6" s="7" t="s">
        <v>6</v>
      </c>
      <c r="E6" s="7" t="s">
        <v>7</v>
      </c>
      <c r="F6" s="8">
        <v>2014</v>
      </c>
      <c r="G6" s="7" t="s">
        <v>8</v>
      </c>
      <c r="H6" s="7" t="s">
        <v>9</v>
      </c>
      <c r="I6" s="7" t="s">
        <v>10</v>
      </c>
      <c r="J6" s="7" t="s">
        <v>11</v>
      </c>
      <c r="K6" s="8">
        <v>2015</v>
      </c>
      <c r="L6" s="7" t="s">
        <v>12</v>
      </c>
      <c r="M6" s="7" t="s">
        <v>13</v>
      </c>
      <c r="N6" s="7" t="s">
        <v>14</v>
      </c>
      <c r="O6" s="7" t="s">
        <v>15</v>
      </c>
      <c r="P6" s="8">
        <v>2016</v>
      </c>
      <c r="Q6" s="7" t="s">
        <v>16</v>
      </c>
      <c r="R6" s="7" t="s">
        <v>17</v>
      </c>
      <c r="S6" s="7" t="s">
        <v>18</v>
      </c>
      <c r="T6" s="7" t="s">
        <v>19</v>
      </c>
      <c r="U6" s="8">
        <v>2017</v>
      </c>
      <c r="V6" s="7" t="s">
        <v>20</v>
      </c>
      <c r="W6" s="7" t="s">
        <v>21</v>
      </c>
      <c r="X6" s="7" t="s">
        <v>22</v>
      </c>
      <c r="Y6" s="7" t="s">
        <v>23</v>
      </c>
      <c r="Z6" s="8">
        <v>2018</v>
      </c>
      <c r="AA6" s="7" t="s">
        <v>24</v>
      </c>
      <c r="AB6" s="7" t="s">
        <v>25</v>
      </c>
      <c r="AC6" s="7" t="s">
        <v>26</v>
      </c>
      <c r="AD6" s="7" t="s">
        <v>27</v>
      </c>
      <c r="AE6" s="8">
        <v>2019</v>
      </c>
      <c r="AF6" s="7" t="s">
        <v>28</v>
      </c>
      <c r="AG6" s="7" t="s">
        <v>29</v>
      </c>
      <c r="AH6" s="7" t="s">
        <v>30</v>
      </c>
      <c r="AI6" s="7" t="s">
        <v>31</v>
      </c>
      <c r="AJ6" s="8">
        <v>2020</v>
      </c>
      <c r="AK6" s="7" t="s">
        <v>32</v>
      </c>
      <c r="AL6" s="7" t="s">
        <v>33</v>
      </c>
      <c r="AM6" s="7" t="s">
        <v>34</v>
      </c>
      <c r="AN6" s="7" t="s">
        <v>35</v>
      </c>
      <c r="AO6" s="8">
        <v>2021</v>
      </c>
      <c r="AP6" s="7" t="s">
        <v>36</v>
      </c>
      <c r="AQ6" s="7" t="s">
        <v>78</v>
      </c>
      <c r="AR6" s="7" t="s">
        <v>38</v>
      </c>
      <c r="AS6" s="7" t="s">
        <v>39</v>
      </c>
      <c r="AT6" s="8">
        <v>2022</v>
      </c>
      <c r="AU6" s="7" t="s">
        <v>40</v>
      </c>
      <c r="AV6" s="7" t="s">
        <v>41</v>
      </c>
      <c r="AW6" s="7" t="s">
        <v>42</v>
      </c>
      <c r="AX6" s="7" t="s">
        <v>43</v>
      </c>
      <c r="AY6" s="8">
        <v>2023</v>
      </c>
      <c r="AZ6" s="7" t="s">
        <v>44</v>
      </c>
      <c r="BA6" s="7" t="s">
        <v>45</v>
      </c>
      <c r="BB6" s="7" t="s">
        <v>46</v>
      </c>
      <c r="BC6" s="7" t="s">
        <v>47</v>
      </c>
      <c r="BD6" s="8">
        <v>2024</v>
      </c>
      <c r="BE6" s="7" t="s">
        <v>48</v>
      </c>
      <c r="BF6" s="7" t="s">
        <v>49</v>
      </c>
      <c r="BG6" s="7" t="s">
        <v>50</v>
      </c>
      <c r="BH6" s="22" t="s">
        <v>51</v>
      </c>
      <c r="BI6" s="22" t="s">
        <v>52</v>
      </c>
    </row>
    <row r="7" spans="1:61" ht="13.4" customHeight="1" x14ac:dyDescent="0.3">
      <c r="A7" s="34" t="s">
        <v>144</v>
      </c>
      <c r="B7" s="10">
        <v>1242.3</v>
      </c>
      <c r="C7" s="10">
        <v>1761.3</v>
      </c>
      <c r="D7" s="10">
        <v>1239.7</v>
      </c>
      <c r="E7" s="10">
        <v>2045.5</v>
      </c>
      <c r="F7" s="10">
        <v>6288.8</v>
      </c>
      <c r="G7" s="10">
        <v>1055.9000000000001</v>
      </c>
      <c r="H7" s="10">
        <v>1513.2</v>
      </c>
      <c r="I7" s="10">
        <v>1284.5999999999999</v>
      </c>
      <c r="J7" s="10">
        <v>2074.4</v>
      </c>
      <c r="K7" s="10">
        <v>5928.1</v>
      </c>
      <c r="L7" s="10">
        <v>1309</v>
      </c>
      <c r="M7" s="10">
        <v>1366.4</v>
      </c>
      <c r="N7" s="10">
        <v>1514.3</v>
      </c>
      <c r="O7" s="10">
        <v>2027.8</v>
      </c>
      <c r="P7" s="10">
        <v>6217.5</v>
      </c>
      <c r="Q7" s="10">
        <v>1026.3</v>
      </c>
      <c r="R7" s="10">
        <v>1769.6</v>
      </c>
      <c r="S7" s="10">
        <v>1310.4000000000001</v>
      </c>
      <c r="T7" s="10">
        <v>1733</v>
      </c>
      <c r="U7" s="10">
        <v>5839.3</v>
      </c>
      <c r="V7" s="10">
        <v>992</v>
      </c>
      <c r="W7" s="10">
        <v>1256.5</v>
      </c>
      <c r="X7" s="10">
        <v>1151.7</v>
      </c>
      <c r="Y7" s="10">
        <v>1670.9</v>
      </c>
      <c r="Z7" s="10">
        <v>5071.1000000000004</v>
      </c>
      <c r="AA7" s="10">
        <v>823.3</v>
      </c>
      <c r="AB7" s="10">
        <v>1378.7</v>
      </c>
      <c r="AC7" s="10">
        <v>1175.5999999999999</v>
      </c>
      <c r="AD7" s="10">
        <v>2085</v>
      </c>
      <c r="AE7" s="10">
        <v>5462.6</v>
      </c>
      <c r="AF7" s="10">
        <v>633.79999999999995</v>
      </c>
      <c r="AG7" s="10">
        <v>537.20000000000005</v>
      </c>
      <c r="AH7" s="10">
        <v>758.7</v>
      </c>
      <c r="AI7" s="10">
        <v>1841.4</v>
      </c>
      <c r="AJ7" s="10">
        <v>3771.1</v>
      </c>
      <c r="AK7" s="10">
        <v>807.3</v>
      </c>
      <c r="AL7" s="10">
        <v>1130.5</v>
      </c>
      <c r="AM7" s="10">
        <v>958.1</v>
      </c>
      <c r="AN7" s="10">
        <v>1301.3</v>
      </c>
      <c r="AO7" s="10">
        <v>4197.2</v>
      </c>
      <c r="AP7" s="10">
        <v>600.9</v>
      </c>
      <c r="AQ7" s="10">
        <v>1018.9</v>
      </c>
      <c r="AR7" s="10">
        <v>929</v>
      </c>
      <c r="AS7" s="10">
        <v>1991.6</v>
      </c>
      <c r="AT7" s="10">
        <v>4540.3999999999996</v>
      </c>
      <c r="AU7" s="10">
        <v>716.7</v>
      </c>
      <c r="AV7" s="10">
        <v>1292.3</v>
      </c>
      <c r="AW7" s="10">
        <v>1284.4000000000001</v>
      </c>
      <c r="AX7" s="10">
        <v>1975.1</v>
      </c>
      <c r="AY7" s="10">
        <v>5268.5</v>
      </c>
      <c r="AZ7" s="10">
        <v>896.6</v>
      </c>
      <c r="BA7" s="10">
        <v>1494.2</v>
      </c>
      <c r="BB7" s="10">
        <v>1692.4</v>
      </c>
      <c r="BC7" s="10">
        <v>2311.5</v>
      </c>
      <c r="BD7" s="10">
        <v>6394.7</v>
      </c>
      <c r="BE7" s="10">
        <v>1103</v>
      </c>
      <c r="BF7" s="10">
        <v>1819.2</v>
      </c>
      <c r="BG7" s="10">
        <v>2003.5</v>
      </c>
      <c r="BH7" s="10">
        <v>2651.8</v>
      </c>
      <c r="BI7" s="10">
        <v>1446.7</v>
      </c>
    </row>
    <row r="8" spans="1:61" ht="13.4" customHeight="1" x14ac:dyDescent="0.3">
      <c r="BG8" s="14"/>
      <c r="BH8" s="14"/>
    </row>
    <row r="9" spans="1:61" ht="13.4" customHeight="1" x14ac:dyDescent="0.3">
      <c r="A9" s="63" t="s">
        <v>145</v>
      </c>
      <c r="B9" s="64">
        <v>-973.4</v>
      </c>
      <c r="C9" s="64">
        <v>-1376.1</v>
      </c>
      <c r="D9" s="64">
        <v>-997.6</v>
      </c>
      <c r="E9" s="64">
        <v>-1691.2</v>
      </c>
      <c r="F9" s="64">
        <v>-5038.3</v>
      </c>
      <c r="G9" s="64">
        <v>-805.6</v>
      </c>
      <c r="H9" s="64">
        <v>-1226.5</v>
      </c>
      <c r="I9" s="64">
        <v>-1060</v>
      </c>
      <c r="J9" s="64">
        <v>-1724.7</v>
      </c>
      <c r="K9" s="64">
        <v>-4816.8</v>
      </c>
      <c r="L9" s="64">
        <v>-1047.7</v>
      </c>
      <c r="M9" s="64">
        <v>-1082.5999999999999</v>
      </c>
      <c r="N9" s="64">
        <v>-1229.8</v>
      </c>
      <c r="O9" s="64">
        <v>-1620.6</v>
      </c>
      <c r="P9" s="64">
        <v>-4980.7</v>
      </c>
      <c r="Q9" s="64">
        <v>-871.8</v>
      </c>
      <c r="R9" s="64">
        <v>-1452.5</v>
      </c>
      <c r="S9" s="64">
        <v>-1062</v>
      </c>
      <c r="T9" s="64">
        <v>-1387.1</v>
      </c>
      <c r="U9" s="64">
        <v>-4773.3999999999996</v>
      </c>
      <c r="V9" s="64">
        <v>-810.2</v>
      </c>
      <c r="W9" s="64">
        <v>-1116.2</v>
      </c>
      <c r="X9" s="64">
        <v>-941.8</v>
      </c>
      <c r="Y9" s="64">
        <v>-1434.9</v>
      </c>
      <c r="Z9" s="64">
        <v>-4303.1000000000004</v>
      </c>
      <c r="AA9" s="64">
        <v>-659.4</v>
      </c>
      <c r="AB9" s="64">
        <v>-1180.0999999999999</v>
      </c>
      <c r="AC9" s="64">
        <v>-1021.2</v>
      </c>
      <c r="AD9" s="64">
        <v>-1806.4</v>
      </c>
      <c r="AE9" s="64">
        <v>-4667.1000000000004</v>
      </c>
      <c r="AF9" s="64">
        <v>-449.8</v>
      </c>
      <c r="AG9" s="64">
        <v>-520.79999999999995</v>
      </c>
      <c r="AH9" s="64">
        <v>-703.9</v>
      </c>
      <c r="AI9" s="64">
        <v>-1619</v>
      </c>
      <c r="AJ9" s="64">
        <v>-3293.5</v>
      </c>
      <c r="AK9" s="64">
        <v>-730.9</v>
      </c>
      <c r="AL9" s="64">
        <v>-924.8</v>
      </c>
      <c r="AM9" s="64">
        <v>-776.4</v>
      </c>
      <c r="AN9" s="64">
        <v>-1105.5</v>
      </c>
      <c r="AO9" s="64">
        <v>-3537.6</v>
      </c>
      <c r="AP9" s="64">
        <v>-480.2</v>
      </c>
      <c r="AQ9" s="64">
        <v>-785.6</v>
      </c>
      <c r="AR9" s="64">
        <v>-751.6</v>
      </c>
      <c r="AS9" s="64">
        <v>-1610.8</v>
      </c>
      <c r="AT9" s="64">
        <v>-3628.2</v>
      </c>
      <c r="AU9" s="64">
        <v>-603</v>
      </c>
      <c r="AV9" s="64">
        <v>-1069</v>
      </c>
      <c r="AW9" s="64">
        <v>-1051.3</v>
      </c>
      <c r="AX9" s="64">
        <v>-1635.6</v>
      </c>
      <c r="AY9" s="65">
        <v>-4358.8999999999996</v>
      </c>
      <c r="AZ9" s="65">
        <v>-727.9</v>
      </c>
      <c r="BA9" s="65">
        <v>-1254.2</v>
      </c>
      <c r="BB9" s="65">
        <v>-1377.6</v>
      </c>
      <c r="BC9" s="65">
        <v>-1881.9</v>
      </c>
      <c r="BD9" s="65">
        <v>-5241.6000000000004</v>
      </c>
      <c r="BE9" s="65">
        <v>-913.9</v>
      </c>
      <c r="BF9" s="65">
        <v>-1466.3</v>
      </c>
      <c r="BG9" s="65">
        <v>-1659</v>
      </c>
      <c r="BH9" s="65">
        <v>-2209.6</v>
      </c>
      <c r="BI9" s="65">
        <v>-1186.5</v>
      </c>
    </row>
    <row r="10" spans="1:61" ht="13.4" customHeight="1" x14ac:dyDescent="0.3">
      <c r="A10" s="23" t="s">
        <v>146</v>
      </c>
      <c r="B10" s="66">
        <v>268.89999999999998</v>
      </c>
      <c r="C10" s="66">
        <v>385.2</v>
      </c>
      <c r="D10" s="66">
        <v>242.1</v>
      </c>
      <c r="E10" s="66">
        <v>354.3</v>
      </c>
      <c r="F10" s="66">
        <v>1250.5</v>
      </c>
      <c r="G10" s="66">
        <v>250.3</v>
      </c>
      <c r="H10" s="66">
        <v>286.7</v>
      </c>
      <c r="I10" s="66">
        <v>224.6</v>
      </c>
      <c r="J10" s="66">
        <v>349.7</v>
      </c>
      <c r="K10" s="66">
        <v>1111.3</v>
      </c>
      <c r="L10" s="66">
        <v>261.3</v>
      </c>
      <c r="M10" s="66">
        <v>283.8</v>
      </c>
      <c r="N10" s="66">
        <v>284.5</v>
      </c>
      <c r="O10" s="66">
        <v>407.2</v>
      </c>
      <c r="P10" s="66">
        <v>1236.8</v>
      </c>
      <c r="Q10" s="66">
        <v>154.5</v>
      </c>
      <c r="R10" s="66">
        <v>317.10000000000002</v>
      </c>
      <c r="S10" s="66">
        <v>248.4</v>
      </c>
      <c r="T10" s="66">
        <v>345.9</v>
      </c>
      <c r="U10" s="66">
        <v>1065.9000000000001</v>
      </c>
      <c r="V10" s="66">
        <v>181.8</v>
      </c>
      <c r="W10" s="66">
        <v>140.30000000000001</v>
      </c>
      <c r="X10" s="66">
        <v>209.9</v>
      </c>
      <c r="Y10" s="66">
        <v>236</v>
      </c>
      <c r="Z10" s="66">
        <v>768</v>
      </c>
      <c r="AA10" s="66">
        <v>163.9</v>
      </c>
      <c r="AB10" s="66">
        <v>198.6</v>
      </c>
      <c r="AC10" s="66">
        <v>154.4</v>
      </c>
      <c r="AD10" s="66">
        <v>278.60000000000002</v>
      </c>
      <c r="AE10" s="66">
        <v>795.5</v>
      </c>
      <c r="AF10" s="66">
        <v>184</v>
      </c>
      <c r="AG10" s="66">
        <v>16.400000000000102</v>
      </c>
      <c r="AH10" s="66">
        <v>54.800000000000097</v>
      </c>
      <c r="AI10" s="66">
        <v>222.4</v>
      </c>
      <c r="AJ10" s="66">
        <v>477.6</v>
      </c>
      <c r="AK10" s="66">
        <v>76.400000000000006</v>
      </c>
      <c r="AL10" s="66">
        <v>205.7</v>
      </c>
      <c r="AM10" s="66">
        <v>181.7</v>
      </c>
      <c r="AN10" s="66">
        <v>195.79999999999899</v>
      </c>
      <c r="AO10" s="66">
        <v>659.6</v>
      </c>
      <c r="AP10" s="66">
        <v>120.7</v>
      </c>
      <c r="AQ10" s="66">
        <v>233.3</v>
      </c>
      <c r="AR10" s="66">
        <v>177.4</v>
      </c>
      <c r="AS10" s="66">
        <v>380.8</v>
      </c>
      <c r="AT10" s="66">
        <v>912.2</v>
      </c>
      <c r="AU10" s="66">
        <v>113.7</v>
      </c>
      <c r="AV10" s="66">
        <v>223.3</v>
      </c>
      <c r="AW10" s="66">
        <v>233.1</v>
      </c>
      <c r="AX10" s="66">
        <v>339.5</v>
      </c>
      <c r="AY10" s="66">
        <v>909.6</v>
      </c>
      <c r="AZ10" s="66">
        <v>168.7</v>
      </c>
      <c r="BA10" s="66">
        <v>240</v>
      </c>
      <c r="BB10" s="66">
        <v>314.8</v>
      </c>
      <c r="BC10" s="66">
        <v>429.599999999999</v>
      </c>
      <c r="BD10" s="66">
        <v>1153.0999999999999</v>
      </c>
      <c r="BE10" s="66">
        <v>189.1</v>
      </c>
      <c r="BF10" s="66">
        <v>352.9</v>
      </c>
      <c r="BG10" s="66">
        <f>BG7+BG9</f>
        <v>344.5</v>
      </c>
      <c r="BH10" s="66">
        <v>442.2</v>
      </c>
      <c r="BI10" s="66">
        <f>BI7+BI9</f>
        <v>260.20000000000005</v>
      </c>
    </row>
    <row r="11" spans="1:61" ht="13.4" customHeight="1" x14ac:dyDescent="0.3">
      <c r="A11" s="83"/>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row>
    <row r="12" spans="1:61" ht="13.4" customHeight="1" x14ac:dyDescent="0.3">
      <c r="A12" s="23" t="s">
        <v>147</v>
      </c>
      <c r="BH12" s="14"/>
    </row>
    <row r="13" spans="1:61" ht="13.4" customHeight="1" x14ac:dyDescent="0.3">
      <c r="A13" s="63" t="s">
        <v>148</v>
      </c>
      <c r="B13" s="67">
        <v>-47.5</v>
      </c>
      <c r="C13" s="67">
        <v>-53</v>
      </c>
      <c r="D13" s="67">
        <v>-51.6</v>
      </c>
      <c r="E13" s="67">
        <v>-55.4</v>
      </c>
      <c r="F13" s="67">
        <v>-207.5</v>
      </c>
      <c r="G13" s="67">
        <v>-43.2</v>
      </c>
      <c r="H13" s="67">
        <v>-46.6</v>
      </c>
      <c r="I13" s="67">
        <v>-42.6</v>
      </c>
      <c r="J13" s="67">
        <v>-49.6</v>
      </c>
      <c r="K13" s="67">
        <v>-182</v>
      </c>
      <c r="L13" s="67">
        <v>-39</v>
      </c>
      <c r="M13" s="67">
        <v>-48.2</v>
      </c>
      <c r="N13" s="67">
        <v>-33.1</v>
      </c>
      <c r="O13" s="67">
        <v>-44</v>
      </c>
      <c r="P13" s="67">
        <v>-164.3</v>
      </c>
      <c r="Q13" s="67">
        <v>-42.6</v>
      </c>
      <c r="R13" s="67">
        <v>-39.700000000000003</v>
      </c>
      <c r="S13" s="67">
        <v>-47.8</v>
      </c>
      <c r="T13" s="67">
        <v>-49</v>
      </c>
      <c r="U13" s="67">
        <v>-179.1</v>
      </c>
      <c r="V13" s="67">
        <v>-44.3</v>
      </c>
      <c r="W13" s="67">
        <v>-41.4</v>
      </c>
      <c r="X13" s="68">
        <v>-44.4</v>
      </c>
      <c r="Y13" s="68">
        <v>-52.5</v>
      </c>
      <c r="Z13" s="68">
        <v>-182.6</v>
      </c>
      <c r="AA13" s="68">
        <v>-46</v>
      </c>
      <c r="AB13" s="68">
        <v>-46.2</v>
      </c>
      <c r="AC13" s="68">
        <v>-37.299999999999997</v>
      </c>
      <c r="AD13" s="68">
        <v>-60.6</v>
      </c>
      <c r="AE13" s="68">
        <v>-190.2</v>
      </c>
      <c r="AF13" s="68">
        <v>-32.5</v>
      </c>
      <c r="AG13" s="68">
        <v>-33.700000000000003</v>
      </c>
      <c r="AH13" s="68">
        <v>-35</v>
      </c>
      <c r="AI13" s="68">
        <v>-42.1</v>
      </c>
      <c r="AJ13" s="68">
        <v>-143.4</v>
      </c>
      <c r="AK13" s="68">
        <v>-34.4</v>
      </c>
      <c r="AL13" s="68">
        <v>-40.799999999999997</v>
      </c>
      <c r="AM13" s="68">
        <v>-35.700000000000003</v>
      </c>
      <c r="AN13" s="68">
        <v>-42.3</v>
      </c>
      <c r="AO13" s="68">
        <v>-153.19999999999999</v>
      </c>
      <c r="AP13" s="68">
        <v>-39.700000000000003</v>
      </c>
      <c r="AQ13" s="68">
        <v>-44.9</v>
      </c>
      <c r="AR13" s="68">
        <v>-42.1</v>
      </c>
      <c r="AS13" s="68">
        <v>-58.2</v>
      </c>
      <c r="AT13" s="68">
        <v>-184.9</v>
      </c>
      <c r="AU13" s="68">
        <v>-50.1</v>
      </c>
      <c r="AV13" s="68">
        <v>-51.3</v>
      </c>
      <c r="AW13" s="68">
        <v>-51.4</v>
      </c>
      <c r="AX13" s="68">
        <v>-52.1</v>
      </c>
      <c r="AY13" s="67">
        <v>-204.9</v>
      </c>
      <c r="AZ13" s="67">
        <v>-49.8</v>
      </c>
      <c r="BA13" s="67">
        <v>-47.3</v>
      </c>
      <c r="BB13" s="67">
        <v>-48</v>
      </c>
      <c r="BC13" s="67">
        <v>-53.8</v>
      </c>
      <c r="BD13" s="67">
        <v>-198.9</v>
      </c>
      <c r="BE13" s="10">
        <v>-49.2</v>
      </c>
      <c r="BF13" s="10">
        <v>-52.7</v>
      </c>
      <c r="BG13" s="10">
        <v>-51.9</v>
      </c>
      <c r="BH13" s="10">
        <v>-59.8</v>
      </c>
      <c r="BI13" s="10">
        <v>-51.3</v>
      </c>
    </row>
    <row r="14" spans="1:61" ht="13.4" customHeight="1" x14ac:dyDescent="0.3">
      <c r="A14" s="69" t="s">
        <v>149</v>
      </c>
      <c r="B14" s="70">
        <v>-92.4</v>
      </c>
      <c r="C14" s="70">
        <v>-115.1</v>
      </c>
      <c r="D14" s="70">
        <v>-99.2</v>
      </c>
      <c r="E14" s="70">
        <v>-113.2</v>
      </c>
      <c r="F14" s="70">
        <v>-419.9</v>
      </c>
      <c r="G14" s="70">
        <v>-86.1</v>
      </c>
      <c r="H14" s="70">
        <v>-100.2</v>
      </c>
      <c r="I14" s="70">
        <v>-78.400000000000006</v>
      </c>
      <c r="J14" s="70">
        <v>-96.9</v>
      </c>
      <c r="K14" s="70">
        <v>-361.6</v>
      </c>
      <c r="L14" s="70">
        <v>-101.4</v>
      </c>
      <c r="M14" s="70">
        <v>-99.1</v>
      </c>
      <c r="N14" s="70">
        <v>-86.7</v>
      </c>
      <c r="O14" s="70">
        <v>-81.400000000000006</v>
      </c>
      <c r="P14" s="70">
        <v>-368.6</v>
      </c>
      <c r="Q14" s="70">
        <v>-70.900000000000006</v>
      </c>
      <c r="R14" s="70">
        <v>-84.9</v>
      </c>
      <c r="S14" s="70">
        <v>-68.400000000000006</v>
      </c>
      <c r="T14" s="70">
        <v>-82.8</v>
      </c>
      <c r="U14" s="70">
        <v>-307</v>
      </c>
      <c r="V14" s="70">
        <v>-71.3</v>
      </c>
      <c r="W14" s="70">
        <v>-71</v>
      </c>
      <c r="X14" s="71">
        <v>-73.7</v>
      </c>
      <c r="Y14" s="71">
        <v>-88.2</v>
      </c>
      <c r="Z14" s="71">
        <v>-304.2</v>
      </c>
      <c r="AA14" s="71">
        <v>-70.3</v>
      </c>
      <c r="AB14" s="71">
        <v>-76.2</v>
      </c>
      <c r="AC14" s="71">
        <v>-70.7</v>
      </c>
      <c r="AD14" s="71">
        <v>-75.099999999999994</v>
      </c>
      <c r="AE14" s="71">
        <v>-286.5</v>
      </c>
      <c r="AF14" s="71">
        <v>-47.1</v>
      </c>
      <c r="AG14" s="71">
        <v>-47.6</v>
      </c>
      <c r="AH14" s="71">
        <v>-45.4</v>
      </c>
      <c r="AI14" s="71">
        <v>-54</v>
      </c>
      <c r="AJ14" s="71">
        <v>-194</v>
      </c>
      <c r="AK14" s="71">
        <v>-45.8</v>
      </c>
      <c r="AL14" s="71">
        <v>-50.2</v>
      </c>
      <c r="AM14" s="71">
        <v>-59.7</v>
      </c>
      <c r="AN14" s="71">
        <v>-70.7</v>
      </c>
      <c r="AO14" s="71">
        <v>-226.4</v>
      </c>
      <c r="AP14" s="71">
        <v>-53.8</v>
      </c>
      <c r="AQ14" s="71">
        <v>-67.400000000000006</v>
      </c>
      <c r="AR14" s="71">
        <v>-72.8</v>
      </c>
      <c r="AS14" s="71">
        <v>-80.399999999999906</v>
      </c>
      <c r="AT14" s="71">
        <v>-274.39999999999998</v>
      </c>
      <c r="AU14" s="71">
        <v>-68.3</v>
      </c>
      <c r="AV14" s="71">
        <v>-82.8</v>
      </c>
      <c r="AW14" s="71">
        <v>-72.599999999999994</v>
      </c>
      <c r="AX14" s="71">
        <v>-91</v>
      </c>
      <c r="AY14" s="70">
        <v>-314.7</v>
      </c>
      <c r="AZ14" s="70">
        <v>-76.900000000000006</v>
      </c>
      <c r="BA14" s="70">
        <v>-76</v>
      </c>
      <c r="BB14" s="70">
        <v>-77.900000000000006</v>
      </c>
      <c r="BC14" s="70">
        <v>-78.900000000000006</v>
      </c>
      <c r="BD14" s="70">
        <v>-309.7</v>
      </c>
      <c r="BE14" s="11">
        <v>-71</v>
      </c>
      <c r="BF14" s="11">
        <v>-88.9</v>
      </c>
      <c r="BG14" s="11">
        <v>-85.6</v>
      </c>
      <c r="BH14" s="11">
        <v>-93</v>
      </c>
      <c r="BI14" s="11">
        <v>-82.49</v>
      </c>
    </row>
    <row r="15" spans="1:61" ht="13.4" customHeight="1" x14ac:dyDescent="0.3">
      <c r="A15" s="63" t="s">
        <v>150</v>
      </c>
      <c r="B15" s="67">
        <v>0</v>
      </c>
      <c r="C15" s="67">
        <v>0</v>
      </c>
      <c r="D15" s="67">
        <v>0</v>
      </c>
      <c r="E15" s="67">
        <v>0</v>
      </c>
      <c r="F15" s="67">
        <v>0</v>
      </c>
      <c r="G15" s="67">
        <v>0</v>
      </c>
      <c r="H15" s="67">
        <v>0</v>
      </c>
      <c r="I15" s="67">
        <v>0</v>
      </c>
      <c r="J15" s="67">
        <v>0</v>
      </c>
      <c r="K15" s="67">
        <v>0</v>
      </c>
      <c r="L15" s="67">
        <v>0</v>
      </c>
      <c r="M15" s="67">
        <v>0</v>
      </c>
      <c r="N15" s="67">
        <v>0</v>
      </c>
      <c r="O15" s="67">
        <v>0</v>
      </c>
      <c r="P15" s="67">
        <v>0</v>
      </c>
      <c r="Q15" s="67">
        <v>0</v>
      </c>
      <c r="R15" s="67">
        <v>0</v>
      </c>
      <c r="S15" s="67">
        <v>0</v>
      </c>
      <c r="T15" s="67">
        <v>0</v>
      </c>
      <c r="U15" s="67">
        <v>0</v>
      </c>
      <c r="V15" s="67">
        <v>0</v>
      </c>
      <c r="W15" s="67">
        <v>0</v>
      </c>
      <c r="X15" s="67">
        <v>0</v>
      </c>
      <c r="Y15" s="67">
        <v>0</v>
      </c>
      <c r="Z15" s="67">
        <v>0</v>
      </c>
      <c r="AA15" s="67">
        <v>0</v>
      </c>
      <c r="AB15" s="67">
        <v>3.3</v>
      </c>
      <c r="AC15" s="67">
        <v>-0.2</v>
      </c>
      <c r="AD15" s="67">
        <v>3.2</v>
      </c>
      <c r="AE15" s="67">
        <v>0.6</v>
      </c>
      <c r="AF15" s="68">
        <v>-36.4</v>
      </c>
      <c r="AG15" s="68">
        <v>-19.3</v>
      </c>
      <c r="AH15" s="68">
        <v>-14</v>
      </c>
      <c r="AI15" s="68">
        <v>7.9000000000000101</v>
      </c>
      <c r="AJ15" s="68">
        <v>-61.8</v>
      </c>
      <c r="AK15" s="68">
        <v>-0.1</v>
      </c>
      <c r="AL15" s="68">
        <v>2.2999999999999998</v>
      </c>
      <c r="AM15" s="68">
        <v>1.8</v>
      </c>
      <c r="AN15" s="68">
        <v>9</v>
      </c>
      <c r="AO15" s="68">
        <v>13</v>
      </c>
      <c r="AP15" s="68">
        <v>-1.1000000000000001</v>
      </c>
      <c r="AQ15" s="68">
        <v>-21.3</v>
      </c>
      <c r="AR15" s="68">
        <v>20.5</v>
      </c>
      <c r="AS15" s="68">
        <v>-15.5</v>
      </c>
      <c r="AT15" s="68">
        <v>-17.399999999999999</v>
      </c>
      <c r="AU15" s="68">
        <v>-1</v>
      </c>
      <c r="AV15" s="68">
        <v>14.2</v>
      </c>
      <c r="AW15" s="68">
        <v>-4.7</v>
      </c>
      <c r="AX15" s="68">
        <v>1.7</v>
      </c>
      <c r="AY15" s="67">
        <v>10.199999999999999</v>
      </c>
      <c r="AZ15" s="67">
        <v>-3.3</v>
      </c>
      <c r="BA15" s="67">
        <v>-0.1</v>
      </c>
      <c r="BB15" s="67">
        <v>0.5</v>
      </c>
      <c r="BC15" s="67">
        <v>-18.2</v>
      </c>
      <c r="BD15" s="67">
        <v>-21.1</v>
      </c>
      <c r="BE15" s="10">
        <v>3.2</v>
      </c>
      <c r="BF15" s="10">
        <v>-9.1</v>
      </c>
      <c r="BG15" s="10">
        <v>-1.1000000000000001</v>
      </c>
      <c r="BH15" s="10">
        <v>3.1</v>
      </c>
      <c r="BI15" s="10">
        <v>-1.1000000000000001</v>
      </c>
    </row>
    <row r="16" spans="1:61" ht="13.4" customHeight="1" x14ac:dyDescent="0.3">
      <c r="A16" s="69" t="s">
        <v>151</v>
      </c>
      <c r="B16" s="70">
        <v>-9.3000000000000007</v>
      </c>
      <c r="C16" s="70">
        <v>-11.4</v>
      </c>
      <c r="D16" s="70">
        <v>-9.6999999999999993</v>
      </c>
      <c r="E16" s="70">
        <v>-16.7</v>
      </c>
      <c r="F16" s="70">
        <v>-47.1</v>
      </c>
      <c r="G16" s="70">
        <v>-7.4</v>
      </c>
      <c r="H16" s="70">
        <v>-10.8</v>
      </c>
      <c r="I16" s="70">
        <v>-8.6</v>
      </c>
      <c r="J16" s="70">
        <v>-14.9</v>
      </c>
      <c r="K16" s="70">
        <v>-41.7</v>
      </c>
      <c r="L16" s="70">
        <v>-6.6</v>
      </c>
      <c r="M16" s="70">
        <v>-10.3</v>
      </c>
      <c r="N16" s="70">
        <v>-11.9</v>
      </c>
      <c r="O16" s="70">
        <v>-18.8</v>
      </c>
      <c r="P16" s="70">
        <v>-47.6</v>
      </c>
      <c r="Q16" s="70">
        <v>-8.1999999999999993</v>
      </c>
      <c r="R16" s="70">
        <v>-9.3000000000000007</v>
      </c>
      <c r="S16" s="70">
        <v>-14.2</v>
      </c>
      <c r="T16" s="70">
        <v>-17.5</v>
      </c>
      <c r="U16" s="70">
        <v>-49.2</v>
      </c>
      <c r="V16" s="70">
        <v>-9.8000000000000007</v>
      </c>
      <c r="W16" s="70">
        <v>-10.1</v>
      </c>
      <c r="X16" s="71">
        <v>-8.6999999999999993</v>
      </c>
      <c r="Y16" s="71">
        <v>-17.5</v>
      </c>
      <c r="Z16" s="71">
        <v>-46.1</v>
      </c>
      <c r="AA16" s="71">
        <v>-9.3000000000000007</v>
      </c>
      <c r="AB16" s="71">
        <v>-11.8</v>
      </c>
      <c r="AC16" s="71">
        <v>-11.6</v>
      </c>
      <c r="AD16" s="71">
        <v>-16.8</v>
      </c>
      <c r="AE16" s="71">
        <v>-49.4</v>
      </c>
      <c r="AF16" s="71">
        <v>-5.8</v>
      </c>
      <c r="AG16" s="71">
        <v>-6.4</v>
      </c>
      <c r="AH16" s="71">
        <v>-7.1</v>
      </c>
      <c r="AI16" s="71">
        <v>-10.5</v>
      </c>
      <c r="AJ16" s="71">
        <v>-29.8</v>
      </c>
      <c r="AK16" s="71">
        <v>-8.4</v>
      </c>
      <c r="AL16" s="71">
        <v>-9.3000000000000007</v>
      </c>
      <c r="AM16" s="71">
        <v>-10.3</v>
      </c>
      <c r="AN16" s="71">
        <v>-15</v>
      </c>
      <c r="AO16" s="71">
        <v>-43</v>
      </c>
      <c r="AP16" s="71">
        <v>-17.399999999999999</v>
      </c>
      <c r="AQ16" s="71">
        <v>-24.9</v>
      </c>
      <c r="AR16" s="71">
        <v>-29</v>
      </c>
      <c r="AS16" s="71">
        <v>-38.700000000000003</v>
      </c>
      <c r="AT16" s="71">
        <v>-110</v>
      </c>
      <c r="AU16" s="71">
        <v>-31.8</v>
      </c>
      <c r="AV16" s="71">
        <v>-23.8</v>
      </c>
      <c r="AW16" s="71">
        <v>-17</v>
      </c>
      <c r="AX16" s="71">
        <v>-17.7</v>
      </c>
      <c r="AY16" s="70">
        <v>-90.3</v>
      </c>
      <c r="AZ16" s="70">
        <v>-12.1</v>
      </c>
      <c r="BA16" s="70">
        <v>-15.3</v>
      </c>
      <c r="BB16" s="70">
        <v>-9.6</v>
      </c>
      <c r="BC16" s="70">
        <v>-18</v>
      </c>
      <c r="BD16" s="70">
        <v>-55</v>
      </c>
      <c r="BE16" s="11">
        <v>-14.2</v>
      </c>
      <c r="BF16" s="11">
        <v>-12.1</v>
      </c>
      <c r="BG16" s="11">
        <v>-17</v>
      </c>
      <c r="BH16" s="11">
        <v>-31.1</v>
      </c>
      <c r="BI16" s="11">
        <v>-15.5</v>
      </c>
    </row>
    <row r="17" spans="1:61" ht="13.4" customHeight="1" x14ac:dyDescent="0.3">
      <c r="A17" s="63" t="s">
        <v>152</v>
      </c>
      <c r="B17" s="72" t="s">
        <v>111</v>
      </c>
      <c r="C17" s="67">
        <v>0</v>
      </c>
      <c r="D17" s="67">
        <v>0</v>
      </c>
      <c r="E17" s="67">
        <v>0</v>
      </c>
      <c r="F17" s="67">
        <v>0</v>
      </c>
      <c r="G17" s="67">
        <v>0</v>
      </c>
      <c r="H17" s="67">
        <v>0</v>
      </c>
      <c r="I17" s="67">
        <v>0</v>
      </c>
      <c r="J17" s="67">
        <v>0</v>
      </c>
      <c r="K17" s="67">
        <v>0</v>
      </c>
      <c r="L17" s="67">
        <v>0</v>
      </c>
      <c r="M17" s="67">
        <v>0</v>
      </c>
      <c r="N17" s="67">
        <v>0</v>
      </c>
      <c r="O17" s="67">
        <v>0</v>
      </c>
      <c r="P17" s="67">
        <v>0</v>
      </c>
      <c r="Q17" s="67">
        <v>0</v>
      </c>
      <c r="R17" s="67">
        <v>0</v>
      </c>
      <c r="S17" s="67">
        <v>0</v>
      </c>
      <c r="T17" s="67">
        <v>0</v>
      </c>
      <c r="U17" s="67">
        <v>0</v>
      </c>
      <c r="V17" s="67">
        <v>0</v>
      </c>
      <c r="W17" s="67">
        <v>0</v>
      </c>
      <c r="X17" s="67">
        <v>0</v>
      </c>
      <c r="Y17" s="67">
        <v>0</v>
      </c>
      <c r="Z17" s="67">
        <v>0</v>
      </c>
      <c r="AA17" s="67">
        <v>0</v>
      </c>
      <c r="AB17" s="67">
        <v>0</v>
      </c>
      <c r="AC17" s="67">
        <v>0</v>
      </c>
      <c r="AD17" s="67">
        <v>0</v>
      </c>
      <c r="AE17" s="67">
        <v>0</v>
      </c>
      <c r="AF17" s="67">
        <v>0</v>
      </c>
      <c r="AG17" s="67">
        <v>0</v>
      </c>
      <c r="AH17" s="67">
        <v>0</v>
      </c>
      <c r="AI17" s="67">
        <v>0</v>
      </c>
      <c r="AJ17" s="67">
        <v>0</v>
      </c>
      <c r="AK17" s="67">
        <v>0</v>
      </c>
      <c r="AL17" s="67">
        <v>0</v>
      </c>
      <c r="AM17" s="67">
        <v>0</v>
      </c>
      <c r="AN17" s="67">
        <v>0</v>
      </c>
      <c r="AO17" s="67">
        <v>0</v>
      </c>
      <c r="AP17" s="67">
        <v>0</v>
      </c>
      <c r="AQ17" s="67">
        <v>0</v>
      </c>
      <c r="AR17" s="67">
        <v>0</v>
      </c>
      <c r="AS17" s="67">
        <v>0</v>
      </c>
      <c r="AT17" s="67">
        <v>0</v>
      </c>
      <c r="AU17" s="67">
        <v>0</v>
      </c>
      <c r="AV17" s="67">
        <v>0</v>
      </c>
      <c r="AW17" s="67">
        <v>0</v>
      </c>
      <c r="AX17" s="67">
        <v>0</v>
      </c>
      <c r="AY17" s="67">
        <v>0</v>
      </c>
      <c r="AZ17" s="67">
        <v>12.9</v>
      </c>
      <c r="BA17" s="67">
        <v>50.4</v>
      </c>
      <c r="BB17" s="67">
        <v>174.6</v>
      </c>
      <c r="BC17" s="67">
        <v>28.2</v>
      </c>
      <c r="BD17" s="67">
        <v>266.10000000000002</v>
      </c>
      <c r="BE17" s="10">
        <v>24.7</v>
      </c>
      <c r="BF17" s="10">
        <v>17</v>
      </c>
      <c r="BG17" s="10">
        <v>20.8</v>
      </c>
      <c r="BH17" s="10">
        <v>38.700000000000003</v>
      </c>
      <c r="BI17" s="10">
        <v>5.6</v>
      </c>
    </row>
    <row r="18" spans="1:61" ht="13.4" customHeight="1" x14ac:dyDescent="0.3">
      <c r="A18" s="69" t="s">
        <v>153</v>
      </c>
      <c r="B18" s="70">
        <v>-27.6</v>
      </c>
      <c r="C18" s="70">
        <v>-18.899999999999999</v>
      </c>
      <c r="D18" s="70">
        <v>-13.5</v>
      </c>
      <c r="E18" s="70">
        <v>27.4</v>
      </c>
      <c r="F18" s="70">
        <v>-32.6</v>
      </c>
      <c r="G18" s="70">
        <v>-33.9</v>
      </c>
      <c r="H18" s="70">
        <v>-27</v>
      </c>
      <c r="I18" s="70">
        <v>-10.6</v>
      </c>
      <c r="J18" s="70">
        <v>-122.7</v>
      </c>
      <c r="K18" s="70">
        <v>-194.2</v>
      </c>
      <c r="L18" s="70">
        <v>-28.5</v>
      </c>
      <c r="M18" s="70">
        <v>-253.6</v>
      </c>
      <c r="N18" s="70">
        <v>-181.6</v>
      </c>
      <c r="O18" s="70">
        <v>13.7</v>
      </c>
      <c r="P18" s="70">
        <v>-450</v>
      </c>
      <c r="Q18" s="70">
        <v>-9.3000000000000007</v>
      </c>
      <c r="R18" s="70">
        <v>-9.1999999999999993</v>
      </c>
      <c r="S18" s="70">
        <v>-52.7</v>
      </c>
      <c r="T18" s="70">
        <v>-131.30000000000001</v>
      </c>
      <c r="U18" s="70">
        <v>-202.5</v>
      </c>
      <c r="V18" s="70">
        <v>-29.7</v>
      </c>
      <c r="W18" s="70">
        <v>-35.5</v>
      </c>
      <c r="X18" s="71">
        <v>-37.700000000000003</v>
      </c>
      <c r="Y18" s="71">
        <v>-96.5</v>
      </c>
      <c r="Z18" s="71">
        <v>-199.4</v>
      </c>
      <c r="AA18" s="71">
        <v>-53.5</v>
      </c>
      <c r="AB18" s="71">
        <v>-41</v>
      </c>
      <c r="AC18" s="71">
        <v>-55.4</v>
      </c>
      <c r="AD18" s="71">
        <v>-196.8</v>
      </c>
      <c r="AE18" s="71">
        <v>-346.8</v>
      </c>
      <c r="AF18" s="71">
        <v>-112.2</v>
      </c>
      <c r="AG18" s="71">
        <v>-251.8</v>
      </c>
      <c r="AH18" s="71">
        <v>9.1000000000000192</v>
      </c>
      <c r="AI18" s="71">
        <v>-19.8</v>
      </c>
      <c r="AJ18" s="71">
        <v>-374.7</v>
      </c>
      <c r="AK18" s="71">
        <v>-21.8</v>
      </c>
      <c r="AL18" s="71">
        <v>35.5</v>
      </c>
      <c r="AM18" s="71">
        <v>-49.1</v>
      </c>
      <c r="AN18" s="71">
        <v>-14.4</v>
      </c>
      <c r="AO18" s="71">
        <v>-49.8</v>
      </c>
      <c r="AP18" s="71">
        <v>-46.2</v>
      </c>
      <c r="AQ18" s="71">
        <v>-306.3</v>
      </c>
      <c r="AR18" s="71">
        <v>-44.9</v>
      </c>
      <c r="AS18" s="71">
        <v>-47.1</v>
      </c>
      <c r="AT18" s="71">
        <v>-444.5</v>
      </c>
      <c r="AU18" s="70">
        <v>-14.8</v>
      </c>
      <c r="AV18" s="70">
        <v>-8.5</v>
      </c>
      <c r="AW18" s="70">
        <v>-9.3000000000000007</v>
      </c>
      <c r="AX18" s="70">
        <v>27</v>
      </c>
      <c r="AY18" s="70">
        <v>-5.6</v>
      </c>
      <c r="AZ18" s="70">
        <v>-43.1</v>
      </c>
      <c r="BA18" s="70">
        <v>-23.1</v>
      </c>
      <c r="BB18" s="70">
        <v>-66.599999999999994</v>
      </c>
      <c r="BC18" s="70">
        <v>-29.9</v>
      </c>
      <c r="BD18" s="70">
        <v>-162.69999999999999</v>
      </c>
      <c r="BE18" s="11">
        <v>-28.9</v>
      </c>
      <c r="BF18" s="11">
        <v>-26.5</v>
      </c>
      <c r="BG18" s="11">
        <v>-47.9</v>
      </c>
      <c r="BH18" s="11">
        <v>-81.7</v>
      </c>
      <c r="BI18" s="11">
        <v>-33.9</v>
      </c>
    </row>
    <row r="19" spans="1:61" ht="13.4" customHeight="1" x14ac:dyDescent="0.3">
      <c r="A19" s="63" t="s">
        <v>154</v>
      </c>
      <c r="B19" s="73">
        <v>0</v>
      </c>
      <c r="C19" s="73">
        <v>0</v>
      </c>
      <c r="D19" s="73">
        <v>0</v>
      </c>
      <c r="E19" s="73">
        <v>-0.1</v>
      </c>
      <c r="F19" s="73">
        <v>-0.1</v>
      </c>
      <c r="G19" s="73">
        <v>-0.1</v>
      </c>
      <c r="H19" s="73">
        <v>0.1</v>
      </c>
      <c r="I19" s="73">
        <v>0</v>
      </c>
      <c r="J19" s="73">
        <v>-0.3</v>
      </c>
      <c r="K19" s="73">
        <v>-0.3</v>
      </c>
      <c r="L19" s="73">
        <v>-0.1</v>
      </c>
      <c r="M19" s="73">
        <v>0</v>
      </c>
      <c r="N19" s="73">
        <v>-0.1</v>
      </c>
      <c r="O19" s="73">
        <v>-0.1</v>
      </c>
      <c r="P19" s="73">
        <v>-0.3</v>
      </c>
      <c r="Q19" s="73">
        <v>-0.1</v>
      </c>
      <c r="R19" s="73">
        <v>0</v>
      </c>
      <c r="S19" s="73">
        <v>-0.1</v>
      </c>
      <c r="T19" s="73">
        <v>1.4</v>
      </c>
      <c r="U19" s="73">
        <v>1.2</v>
      </c>
      <c r="V19" s="73">
        <v>-0.3</v>
      </c>
      <c r="W19" s="73">
        <v>0</v>
      </c>
      <c r="X19" s="74">
        <v>0</v>
      </c>
      <c r="Y19" s="74">
        <v>-0.1</v>
      </c>
      <c r="Z19" s="74">
        <v>-0.4</v>
      </c>
      <c r="AA19" s="74">
        <v>0</v>
      </c>
      <c r="AB19" s="74">
        <v>-0.1</v>
      </c>
      <c r="AC19" s="74">
        <v>0</v>
      </c>
      <c r="AD19" s="74">
        <v>-0.1</v>
      </c>
      <c r="AE19" s="74">
        <v>-0.2</v>
      </c>
      <c r="AF19" s="74">
        <v>3.1</v>
      </c>
      <c r="AG19" s="74">
        <v>0</v>
      </c>
      <c r="AH19" s="74">
        <v>-0.1</v>
      </c>
      <c r="AI19" s="74">
        <v>-0.3</v>
      </c>
      <c r="AJ19" s="74">
        <v>2.7</v>
      </c>
      <c r="AK19" s="74">
        <v>1</v>
      </c>
      <c r="AL19" s="74">
        <v>0.6</v>
      </c>
      <c r="AM19" s="74">
        <v>1.3</v>
      </c>
      <c r="AN19" s="74">
        <v>-1.8</v>
      </c>
      <c r="AO19" s="74">
        <v>1.1000000000000001</v>
      </c>
      <c r="AP19" s="74">
        <v>1.2</v>
      </c>
      <c r="AQ19" s="74">
        <v>4.4000000000000004</v>
      </c>
      <c r="AR19" s="74">
        <v>2</v>
      </c>
      <c r="AS19" s="74">
        <v>0.90000000000000102</v>
      </c>
      <c r="AT19" s="74">
        <v>8.5</v>
      </c>
      <c r="AU19" s="74">
        <v>0.2</v>
      </c>
      <c r="AV19" s="74">
        <v>2.1</v>
      </c>
      <c r="AW19" s="74">
        <v>6.3</v>
      </c>
      <c r="AX19" s="73">
        <v>1.6</v>
      </c>
      <c r="AY19" s="73">
        <v>10.199999999999999</v>
      </c>
      <c r="AZ19" s="73">
        <v>-0.3</v>
      </c>
      <c r="BA19" s="73">
        <v>-0.7</v>
      </c>
      <c r="BB19" s="73">
        <v>-2.6</v>
      </c>
      <c r="BC19" s="73">
        <v>-0.7</v>
      </c>
      <c r="BD19" s="73">
        <v>-4.3</v>
      </c>
      <c r="BE19" s="65">
        <v>-2.5</v>
      </c>
      <c r="BF19" s="65">
        <v>-1.1000000000000001</v>
      </c>
      <c r="BG19" s="65">
        <v>-2.2000000000000002</v>
      </c>
      <c r="BH19" s="65">
        <v>-1.1000000000000001</v>
      </c>
      <c r="BI19" s="65">
        <v>0.2</v>
      </c>
    </row>
    <row r="20" spans="1:61" ht="13.4" customHeight="1" x14ac:dyDescent="0.3">
      <c r="A20" s="23" t="s">
        <v>155</v>
      </c>
      <c r="B20" s="66">
        <v>92.1</v>
      </c>
      <c r="C20" s="66">
        <v>186.8</v>
      </c>
      <c r="D20" s="66">
        <v>68.100000000000307</v>
      </c>
      <c r="E20" s="66">
        <v>196.3</v>
      </c>
      <c r="F20" s="66">
        <v>543.29999999999995</v>
      </c>
      <c r="G20" s="66">
        <v>79.600000000000094</v>
      </c>
      <c r="H20" s="66">
        <v>102.2</v>
      </c>
      <c r="I20" s="66">
        <v>84.399999999999906</v>
      </c>
      <c r="J20" s="66">
        <v>65.300000000000296</v>
      </c>
      <c r="K20" s="66">
        <v>331.5</v>
      </c>
      <c r="L20" s="66">
        <v>85.7</v>
      </c>
      <c r="M20" s="66">
        <v>-127.4</v>
      </c>
      <c r="N20" s="66">
        <v>-28.899999999999899</v>
      </c>
      <c r="O20" s="66">
        <v>276.60000000000002</v>
      </c>
      <c r="P20" s="66">
        <v>206</v>
      </c>
      <c r="Q20" s="66">
        <v>23.4</v>
      </c>
      <c r="R20" s="66">
        <v>174</v>
      </c>
      <c r="S20" s="66">
        <v>65.200000000000102</v>
      </c>
      <c r="T20" s="66">
        <v>66.699999999999605</v>
      </c>
      <c r="U20" s="66">
        <v>329.3</v>
      </c>
      <c r="V20" s="66">
        <v>26.399999999999899</v>
      </c>
      <c r="W20" s="66">
        <v>-17.700000000000099</v>
      </c>
      <c r="X20" s="66">
        <v>45.400000000000098</v>
      </c>
      <c r="Y20" s="66">
        <v>-18.7999999999995</v>
      </c>
      <c r="Z20" s="66">
        <v>35.299999999999997</v>
      </c>
      <c r="AA20" s="66">
        <v>-15.2</v>
      </c>
      <c r="AB20" s="66">
        <v>26.600000000000101</v>
      </c>
      <c r="AC20" s="66">
        <v>-20.799999999999901</v>
      </c>
      <c r="AD20" s="66">
        <v>-67.600000000000094</v>
      </c>
      <c r="AE20" s="66">
        <v>-77</v>
      </c>
      <c r="AF20" s="66">
        <v>-46.900000000000098</v>
      </c>
      <c r="AG20" s="66">
        <v>-342.4</v>
      </c>
      <c r="AH20" s="66">
        <v>-37.699999999999903</v>
      </c>
      <c r="AI20" s="66">
        <v>103.6</v>
      </c>
      <c r="AJ20" s="66">
        <v>-323.39999999999998</v>
      </c>
      <c r="AK20" s="66">
        <v>-33.1</v>
      </c>
      <c r="AL20" s="66">
        <v>143.80000000000001</v>
      </c>
      <c r="AM20" s="66">
        <v>30.000000000000401</v>
      </c>
      <c r="AN20" s="66">
        <v>60.599999999999497</v>
      </c>
      <c r="AO20" s="66">
        <v>201.3</v>
      </c>
      <c r="AP20" s="66">
        <v>-36.299999999999997</v>
      </c>
      <c r="AQ20" s="66">
        <v>-227.1</v>
      </c>
      <c r="AR20" s="66">
        <v>11.1</v>
      </c>
      <c r="AS20" s="66">
        <v>141.80000000000001</v>
      </c>
      <c r="AT20" s="66">
        <v>-110.5</v>
      </c>
      <c r="AU20" s="66">
        <v>-52.1</v>
      </c>
      <c r="AV20" s="66">
        <v>73.2</v>
      </c>
      <c r="AW20" s="66">
        <v>84.399999999999906</v>
      </c>
      <c r="AX20" s="66">
        <v>209</v>
      </c>
      <c r="AY20" s="66">
        <v>314.5</v>
      </c>
      <c r="AZ20" s="66">
        <v>-3.9</v>
      </c>
      <c r="BA20" s="66">
        <v>127.9</v>
      </c>
      <c r="BB20" s="66">
        <v>285.2</v>
      </c>
      <c r="BC20" s="66">
        <v>258.29999999999899</v>
      </c>
      <c r="BD20" s="66">
        <v>667.5</v>
      </c>
      <c r="BE20" s="66">
        <v>51.2</v>
      </c>
      <c r="BF20" s="66">
        <v>179.5</v>
      </c>
      <c r="BG20" s="66">
        <f>SUM(BG10:BG19)</f>
        <v>159.60000000000005</v>
      </c>
      <c r="BH20" s="66">
        <v>217.3</v>
      </c>
      <c r="BI20" s="66">
        <f>SUM(BI10:BI19)</f>
        <v>81.710000000000051</v>
      </c>
    </row>
    <row r="21" spans="1:61" ht="13.4" customHeight="1" x14ac:dyDescent="0.3">
      <c r="A21" s="63"/>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row>
    <row r="22" spans="1:61" ht="13.4" customHeight="1" x14ac:dyDescent="0.3">
      <c r="A22" s="69" t="s">
        <v>156</v>
      </c>
      <c r="B22" s="11">
        <v>2.9</v>
      </c>
      <c r="C22" s="11">
        <v>-1.9</v>
      </c>
      <c r="D22" s="11">
        <v>-2.9000000000000101</v>
      </c>
      <c r="E22" s="11">
        <v>-22.6</v>
      </c>
      <c r="F22" s="11">
        <v>-24.5</v>
      </c>
      <c r="G22" s="11">
        <v>-15.2</v>
      </c>
      <c r="H22" s="11">
        <v>0.59999999999998699</v>
      </c>
      <c r="I22" s="11">
        <v>-1.19999999999998</v>
      </c>
      <c r="J22" s="11">
        <v>-7.1000000000000201</v>
      </c>
      <c r="K22" s="11">
        <v>-22.9</v>
      </c>
      <c r="L22" s="11">
        <v>-0.39999999999999702</v>
      </c>
      <c r="M22" s="11">
        <v>4.9000000000000004</v>
      </c>
      <c r="N22" s="11">
        <v>-21</v>
      </c>
      <c r="O22" s="11">
        <v>-34.9</v>
      </c>
      <c r="P22" s="11">
        <v>-51.4</v>
      </c>
      <c r="Q22" s="11">
        <v>-4.7</v>
      </c>
      <c r="R22" s="11">
        <v>-11.5</v>
      </c>
      <c r="S22" s="11">
        <v>1.69999999999999</v>
      </c>
      <c r="T22" s="11">
        <v>-33.1</v>
      </c>
      <c r="U22" s="11">
        <v>-47.6</v>
      </c>
      <c r="V22" s="11">
        <v>-44.9</v>
      </c>
      <c r="W22" s="11">
        <v>-41.9</v>
      </c>
      <c r="X22" s="75">
        <v>-52.6</v>
      </c>
      <c r="Y22" s="75">
        <v>-32.1</v>
      </c>
      <c r="Z22" s="75">
        <v>-171.5</v>
      </c>
      <c r="AA22" s="75">
        <v>-41.1</v>
      </c>
      <c r="AB22" s="75">
        <v>-30</v>
      </c>
      <c r="AC22" s="75">
        <v>-18.100000000000001</v>
      </c>
      <c r="AD22" s="75">
        <v>-26.9</v>
      </c>
      <c r="AE22" s="75">
        <v>-116.1</v>
      </c>
      <c r="AF22" s="75">
        <v>-36.1</v>
      </c>
      <c r="AG22" s="75">
        <v>-37.4</v>
      </c>
      <c r="AH22" s="75">
        <v>-94.6</v>
      </c>
      <c r="AI22" s="75">
        <v>-64.599999999999994</v>
      </c>
      <c r="AJ22" s="75">
        <v>-232.7</v>
      </c>
      <c r="AK22" s="75">
        <v>-75.400000000000006</v>
      </c>
      <c r="AL22" s="75">
        <v>-65.5</v>
      </c>
      <c r="AM22" s="75">
        <v>-51.7</v>
      </c>
      <c r="AN22" s="75">
        <v>-6.7999999999999803</v>
      </c>
      <c r="AO22" s="75">
        <v>-199.4</v>
      </c>
      <c r="AP22" s="75">
        <v>-65.599999999999994</v>
      </c>
      <c r="AQ22" s="75">
        <v>28.1</v>
      </c>
      <c r="AR22" s="75">
        <v>-84.3</v>
      </c>
      <c r="AS22" s="75">
        <v>-1.7</v>
      </c>
      <c r="AT22" s="75">
        <v>-123.5</v>
      </c>
      <c r="AU22" s="75">
        <v>-52.9</v>
      </c>
      <c r="AV22" s="75">
        <v>-76.900000000000006</v>
      </c>
      <c r="AW22" s="75">
        <v>-20.6</v>
      </c>
      <c r="AX22" s="75">
        <v>-42.9</v>
      </c>
      <c r="AY22" s="11">
        <v>-193.3</v>
      </c>
      <c r="AZ22" s="11">
        <v>24.4</v>
      </c>
      <c r="BA22" s="11">
        <v>-0.80000000000001104</v>
      </c>
      <c r="BB22" s="11">
        <v>-24.8</v>
      </c>
      <c r="BC22" s="11">
        <v>-103.3</v>
      </c>
      <c r="BD22" s="11">
        <v>-104.4</v>
      </c>
      <c r="BE22" s="11">
        <v>-65.599999999999994</v>
      </c>
      <c r="BF22" s="11">
        <v>-113.5</v>
      </c>
      <c r="BG22" s="11">
        <v>-49.8</v>
      </c>
      <c r="BH22" s="11">
        <v>-70</v>
      </c>
      <c r="BI22" s="11">
        <v>-36.700000000000003</v>
      </c>
    </row>
    <row r="23" spans="1:61" ht="13.4" customHeight="1" x14ac:dyDescent="0.3">
      <c r="A23" s="63" t="s">
        <v>157</v>
      </c>
      <c r="B23" s="65">
        <v>-0.4</v>
      </c>
      <c r="C23" s="65">
        <v>3.7</v>
      </c>
      <c r="D23" s="65">
        <v>5.7</v>
      </c>
      <c r="E23" s="65">
        <v>-23.9</v>
      </c>
      <c r="F23" s="65">
        <v>-14.9</v>
      </c>
      <c r="G23" s="65">
        <v>-5.3</v>
      </c>
      <c r="H23" s="65">
        <v>49.6</v>
      </c>
      <c r="I23" s="65">
        <v>-24.2</v>
      </c>
      <c r="J23" s="65">
        <v>7.5</v>
      </c>
      <c r="K23" s="65">
        <v>27.6</v>
      </c>
      <c r="L23" s="65">
        <v>-11.4</v>
      </c>
      <c r="M23" s="65">
        <v>5</v>
      </c>
      <c r="N23" s="65">
        <v>0.9</v>
      </c>
      <c r="O23" s="65">
        <v>9.9</v>
      </c>
      <c r="P23" s="65">
        <v>4.5</v>
      </c>
      <c r="Q23" s="65">
        <v>6.9</v>
      </c>
      <c r="R23" s="65">
        <v>-7.1</v>
      </c>
      <c r="S23" s="65">
        <v>4.9000000000000004</v>
      </c>
      <c r="T23" s="65">
        <v>1.9</v>
      </c>
      <c r="U23" s="65">
        <v>6.6</v>
      </c>
      <c r="V23" s="65">
        <v>0.4</v>
      </c>
      <c r="W23" s="65">
        <v>-9.3000000000000007</v>
      </c>
      <c r="X23" s="64">
        <v>2.5</v>
      </c>
      <c r="Y23" s="64">
        <v>6.4</v>
      </c>
      <c r="Z23" s="64">
        <v>0</v>
      </c>
      <c r="AA23" s="64">
        <v>9.1</v>
      </c>
      <c r="AB23" s="64">
        <v>-3</v>
      </c>
      <c r="AC23" s="64">
        <v>3</v>
      </c>
      <c r="AD23" s="64">
        <v>-2.2000000000000002</v>
      </c>
      <c r="AE23" s="64">
        <v>6.9</v>
      </c>
      <c r="AF23" s="64">
        <v>-24.7</v>
      </c>
      <c r="AG23" s="64">
        <v>-10.4</v>
      </c>
      <c r="AH23" s="64">
        <v>-16.3</v>
      </c>
      <c r="AI23" s="64">
        <v>-27.6</v>
      </c>
      <c r="AJ23" s="64">
        <v>-79.099999999999994</v>
      </c>
      <c r="AK23" s="64">
        <v>19.600000000000001</v>
      </c>
      <c r="AL23" s="64">
        <v>5.3</v>
      </c>
      <c r="AM23" s="64">
        <v>-3.3</v>
      </c>
      <c r="AN23" s="64">
        <v>3.9</v>
      </c>
      <c r="AO23" s="64">
        <v>25.5</v>
      </c>
      <c r="AP23" s="64">
        <v>20.9</v>
      </c>
      <c r="AQ23" s="64">
        <v>20.9</v>
      </c>
      <c r="AR23" s="64">
        <v>27.1</v>
      </c>
      <c r="AS23" s="64">
        <v>-40.700000000000003</v>
      </c>
      <c r="AT23" s="64">
        <v>28.2</v>
      </c>
      <c r="AU23" s="64">
        <v>1.8</v>
      </c>
      <c r="AV23" s="64">
        <v>2.9</v>
      </c>
      <c r="AW23" s="64">
        <v>-6.6</v>
      </c>
      <c r="AX23" s="64">
        <v>1.4</v>
      </c>
      <c r="AY23" s="65">
        <v>-0.5</v>
      </c>
      <c r="AZ23" s="65">
        <v>12.5</v>
      </c>
      <c r="BA23" s="65">
        <v>-15.7</v>
      </c>
      <c r="BB23" s="65">
        <v>-16.399999999999999</v>
      </c>
      <c r="BC23" s="65">
        <v>13.6</v>
      </c>
      <c r="BD23" s="65">
        <v>-6</v>
      </c>
      <c r="BE23" s="65">
        <v>-9.6999999999999993</v>
      </c>
      <c r="BF23" s="65">
        <v>-18.8</v>
      </c>
      <c r="BG23" s="65">
        <v>-3</v>
      </c>
      <c r="BH23" s="65">
        <v>-9.6</v>
      </c>
      <c r="BI23" s="65">
        <v>-3.7</v>
      </c>
    </row>
    <row r="24" spans="1:61" ht="13.4" customHeight="1" x14ac:dyDescent="0.3">
      <c r="B24" s="76">
        <v>0</v>
      </c>
      <c r="C24" s="76">
        <v>0</v>
      </c>
      <c r="D24" s="76">
        <v>0</v>
      </c>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v>0</v>
      </c>
      <c r="W24" s="77">
        <v>0</v>
      </c>
      <c r="X24" s="77">
        <v>0</v>
      </c>
      <c r="Y24" s="77">
        <v>0</v>
      </c>
      <c r="Z24" s="77">
        <v>0</v>
      </c>
      <c r="AA24" s="77">
        <v>0</v>
      </c>
      <c r="AB24" s="77">
        <v>0</v>
      </c>
      <c r="AC24" s="77">
        <v>0</v>
      </c>
      <c r="AD24" s="77">
        <v>0</v>
      </c>
      <c r="AE24" s="77">
        <v>0</v>
      </c>
      <c r="AF24" s="77">
        <v>0</v>
      </c>
      <c r="AG24" s="77">
        <v>0</v>
      </c>
      <c r="AH24" s="77">
        <v>0</v>
      </c>
      <c r="AI24" s="77">
        <v>0</v>
      </c>
      <c r="AJ24" s="77">
        <v>0</v>
      </c>
      <c r="AK24" s="77">
        <v>0</v>
      </c>
      <c r="AL24" s="77">
        <v>0</v>
      </c>
      <c r="AM24" s="77">
        <v>0</v>
      </c>
      <c r="AN24" s="77">
        <v>0</v>
      </c>
      <c r="AO24" s="77">
        <v>0</v>
      </c>
      <c r="AP24" s="77">
        <v>0</v>
      </c>
      <c r="AQ24" s="77">
        <v>0</v>
      </c>
      <c r="AR24" s="77">
        <v>0</v>
      </c>
      <c r="AS24" s="77">
        <v>0</v>
      </c>
      <c r="AT24" s="77">
        <v>0</v>
      </c>
      <c r="AU24" s="77">
        <v>0</v>
      </c>
      <c r="AV24" s="77">
        <v>0</v>
      </c>
      <c r="AW24" s="84"/>
      <c r="AX24" s="84"/>
      <c r="AY24" s="29"/>
      <c r="AZ24" s="29"/>
      <c r="BA24" s="29"/>
      <c r="BB24" s="29"/>
      <c r="BC24" s="29"/>
      <c r="BD24" s="29"/>
      <c r="BE24" s="29"/>
      <c r="BF24" s="29"/>
      <c r="BG24" s="29"/>
      <c r="BH24" s="29"/>
      <c r="BI24" s="29"/>
    </row>
    <row r="25" spans="1:61" ht="13.4" customHeight="1" x14ac:dyDescent="0.3">
      <c r="A25" s="34" t="s">
        <v>158</v>
      </c>
      <c r="B25" s="78">
        <v>94.6</v>
      </c>
      <c r="C25" s="78">
        <v>188.6</v>
      </c>
      <c r="D25" s="78">
        <v>70.900000000000304</v>
      </c>
      <c r="E25" s="78">
        <v>149.80000000000001</v>
      </c>
      <c r="F25" s="78">
        <v>503.9</v>
      </c>
      <c r="G25" s="78">
        <v>59.100000000000101</v>
      </c>
      <c r="H25" s="78">
        <v>152.4</v>
      </c>
      <c r="I25" s="78">
        <v>58.999999999999901</v>
      </c>
      <c r="J25" s="78">
        <v>65.700000000000301</v>
      </c>
      <c r="K25" s="78">
        <v>336.2</v>
      </c>
      <c r="L25" s="78">
        <v>73.900000000000006</v>
      </c>
      <c r="M25" s="78">
        <v>-117.5</v>
      </c>
      <c r="N25" s="78">
        <v>-48.999999999999901</v>
      </c>
      <c r="O25" s="78">
        <v>251.6</v>
      </c>
      <c r="P25" s="78">
        <v>159.1</v>
      </c>
      <c r="Q25" s="78">
        <v>25.6</v>
      </c>
      <c r="R25" s="78">
        <v>155.4</v>
      </c>
      <c r="S25" s="78">
        <v>71.800000000000097</v>
      </c>
      <c r="T25" s="78">
        <v>35.499999999999602</v>
      </c>
      <c r="U25" s="78">
        <v>288.3</v>
      </c>
      <c r="V25" s="78">
        <v>-18.100000000000101</v>
      </c>
      <c r="W25" s="78">
        <v>-68.900000000000105</v>
      </c>
      <c r="X25" s="78">
        <v>-4.6999999999998598</v>
      </c>
      <c r="Y25" s="78">
        <v>-44.499999999999503</v>
      </c>
      <c r="Z25" s="78">
        <v>-136.19999999999999</v>
      </c>
      <c r="AA25" s="78">
        <v>-47.2</v>
      </c>
      <c r="AB25" s="78">
        <v>-6.3999999999998396</v>
      </c>
      <c r="AC25" s="78">
        <v>-35.899999999999899</v>
      </c>
      <c r="AD25" s="78">
        <v>-96.700000000000102</v>
      </c>
      <c r="AE25" s="78">
        <v>-186.2</v>
      </c>
      <c r="AF25" s="78">
        <v>-107.7</v>
      </c>
      <c r="AG25" s="78">
        <v>-390.2</v>
      </c>
      <c r="AH25" s="78">
        <v>-148.6</v>
      </c>
      <c r="AI25" s="78">
        <v>11.3999999999998</v>
      </c>
      <c r="AJ25" s="78">
        <v>-635.20000000000005</v>
      </c>
      <c r="AK25" s="78">
        <v>-88.9</v>
      </c>
      <c r="AL25" s="78">
        <v>83.599999999999895</v>
      </c>
      <c r="AM25" s="78">
        <v>-24.999999999999599</v>
      </c>
      <c r="AN25" s="78">
        <v>57.699999999999498</v>
      </c>
      <c r="AO25" s="78">
        <v>27.399999999999899</v>
      </c>
      <c r="AP25" s="78">
        <v>-81</v>
      </c>
      <c r="AQ25" s="78">
        <v>-178.1</v>
      </c>
      <c r="AR25" s="78">
        <v>-46.1</v>
      </c>
      <c r="AS25" s="78">
        <v>99.399999999999906</v>
      </c>
      <c r="AT25" s="78">
        <v>-205.8</v>
      </c>
      <c r="AU25" s="78">
        <v>-103.2</v>
      </c>
      <c r="AV25" s="78">
        <v>-0.80000000000003102</v>
      </c>
      <c r="AW25" s="78">
        <v>57.199999999999903</v>
      </c>
      <c r="AX25" s="78">
        <v>167.5</v>
      </c>
      <c r="AY25" s="78">
        <v>120.7</v>
      </c>
      <c r="AZ25" s="78">
        <v>33</v>
      </c>
      <c r="BA25" s="78">
        <v>111.4</v>
      </c>
      <c r="BB25" s="78">
        <v>244</v>
      </c>
      <c r="BC25" s="78">
        <v>168.599999999999</v>
      </c>
      <c r="BD25" s="78">
        <v>557.1</v>
      </c>
      <c r="BE25" s="78">
        <v>-24.1</v>
      </c>
      <c r="BF25" s="78">
        <v>47.2</v>
      </c>
      <c r="BG25" s="78">
        <f>SUM(BG22:BG23)</f>
        <v>-52.8</v>
      </c>
      <c r="BH25" s="78">
        <v>137.69999999999999</v>
      </c>
      <c r="BI25" s="78">
        <f>SUM(BI20:BI23)</f>
        <v>41.310000000000045</v>
      </c>
    </row>
    <row r="26" spans="1:61" ht="13.4" customHeight="1" x14ac:dyDescent="0.3">
      <c r="BG26" s="14"/>
      <c r="BH26" s="14"/>
    </row>
    <row r="27" spans="1:61" ht="13.4" customHeight="1" x14ac:dyDescent="0.3">
      <c r="A27" s="63" t="s">
        <v>159</v>
      </c>
      <c r="B27" s="65">
        <v>17.7</v>
      </c>
      <c r="C27" s="65">
        <v>-41.9</v>
      </c>
      <c r="D27" s="65">
        <v>-77.099999999999994</v>
      </c>
      <c r="E27" s="65">
        <v>-54.9</v>
      </c>
      <c r="F27" s="65">
        <v>-156.19999999999999</v>
      </c>
      <c r="G27" s="65">
        <v>-118</v>
      </c>
      <c r="H27" s="65">
        <v>-21.3</v>
      </c>
      <c r="I27" s="65">
        <v>-164.4</v>
      </c>
      <c r="J27" s="65">
        <v>48.3</v>
      </c>
      <c r="K27" s="65">
        <v>-255.4</v>
      </c>
      <c r="L27" s="65">
        <v>32.1</v>
      </c>
      <c r="M27" s="65">
        <v>16</v>
      </c>
      <c r="N27" s="65">
        <v>16.5</v>
      </c>
      <c r="O27" s="65">
        <v>-55.9</v>
      </c>
      <c r="P27" s="65">
        <v>8.6999999999999993</v>
      </c>
      <c r="Q27" s="65">
        <v>18.8</v>
      </c>
      <c r="R27" s="65">
        <v>-85.9</v>
      </c>
      <c r="S27" s="65">
        <v>39.5</v>
      </c>
      <c r="T27" s="65">
        <v>2.1</v>
      </c>
      <c r="U27" s="65">
        <v>-25.5</v>
      </c>
      <c r="V27" s="65">
        <v>7.9</v>
      </c>
      <c r="W27" s="65">
        <v>-55.8</v>
      </c>
      <c r="X27" s="64">
        <v>-14.7</v>
      </c>
      <c r="Y27" s="64">
        <v>27.6</v>
      </c>
      <c r="Z27" s="64">
        <v>-35</v>
      </c>
      <c r="AA27" s="64">
        <v>6</v>
      </c>
      <c r="AB27" s="64">
        <v>15.6</v>
      </c>
      <c r="AC27" s="64">
        <v>-39.4</v>
      </c>
      <c r="AD27" s="64">
        <v>-112.5</v>
      </c>
      <c r="AE27" s="64">
        <v>-130.30000000000001</v>
      </c>
      <c r="AF27" s="64">
        <v>-182.9</v>
      </c>
      <c r="AG27" s="64">
        <v>77.599999999999994</v>
      </c>
      <c r="AH27" s="64">
        <v>29.1</v>
      </c>
      <c r="AI27" s="64">
        <v>-16.899999999999999</v>
      </c>
      <c r="AJ27" s="64">
        <v>-93.1</v>
      </c>
      <c r="AK27" s="64">
        <v>-1.1000000000000001</v>
      </c>
      <c r="AL27" s="64">
        <v>5.6</v>
      </c>
      <c r="AM27" s="64">
        <v>-20.7</v>
      </c>
      <c r="AN27" s="64">
        <v>-54.7</v>
      </c>
      <c r="AO27" s="64">
        <v>-70.900000000000006</v>
      </c>
      <c r="AP27" s="64">
        <v>50.3</v>
      </c>
      <c r="AQ27" s="64">
        <v>23.6</v>
      </c>
      <c r="AR27" s="64">
        <v>4.7</v>
      </c>
      <c r="AS27" s="64">
        <v>-76.3</v>
      </c>
      <c r="AT27" s="64">
        <v>2.2999999999999998</v>
      </c>
      <c r="AU27" s="64">
        <v>30.5</v>
      </c>
      <c r="AV27" s="64">
        <v>-25.3</v>
      </c>
      <c r="AW27" s="64">
        <v>7.1</v>
      </c>
      <c r="AX27" s="64">
        <v>31.3</v>
      </c>
      <c r="AY27" s="65">
        <v>43.6</v>
      </c>
      <c r="AZ27" s="65">
        <v>-0.6</v>
      </c>
      <c r="BA27" s="65">
        <v>-8.9</v>
      </c>
      <c r="BB27" s="65">
        <v>-62.3</v>
      </c>
      <c r="BC27" s="65">
        <v>-130.6</v>
      </c>
      <c r="BD27" s="65">
        <v>-202.4</v>
      </c>
      <c r="BE27" s="65">
        <v>103.9</v>
      </c>
      <c r="BF27" s="65">
        <v>22.1</v>
      </c>
      <c r="BG27" s="65">
        <v>22</v>
      </c>
      <c r="BH27" s="65">
        <v>-56.6</v>
      </c>
      <c r="BI27" s="65">
        <v>-4.2</v>
      </c>
    </row>
    <row r="28" spans="1:61" ht="13.4" customHeight="1" x14ac:dyDescent="0.3">
      <c r="A28" s="23" t="s">
        <v>160</v>
      </c>
      <c r="B28" s="66">
        <v>112.3</v>
      </c>
      <c r="C28" s="66">
        <v>146.69999999999999</v>
      </c>
      <c r="D28" s="66">
        <v>-6.1999999999996804</v>
      </c>
      <c r="E28" s="66">
        <v>94.899999999999807</v>
      </c>
      <c r="F28" s="66">
        <v>347.7</v>
      </c>
      <c r="G28" s="66">
        <v>-58.899999999999899</v>
      </c>
      <c r="H28" s="66">
        <v>131.1</v>
      </c>
      <c r="I28" s="66">
        <v>-105.4</v>
      </c>
      <c r="J28" s="66">
        <v>114</v>
      </c>
      <c r="K28" s="66">
        <v>80.800000000000196</v>
      </c>
      <c r="L28" s="66">
        <v>106</v>
      </c>
      <c r="M28" s="66">
        <v>-101.5</v>
      </c>
      <c r="N28" s="66">
        <v>-32.499999999999901</v>
      </c>
      <c r="O28" s="66">
        <v>195.7</v>
      </c>
      <c r="P28" s="66">
        <v>167.8</v>
      </c>
      <c r="Q28" s="66">
        <v>44.4</v>
      </c>
      <c r="R28" s="66">
        <v>69.499999999999901</v>
      </c>
      <c r="S28" s="66">
        <v>111.3</v>
      </c>
      <c r="T28" s="66">
        <v>37.599999999999604</v>
      </c>
      <c r="U28" s="66">
        <v>262.8</v>
      </c>
      <c r="V28" s="66">
        <v>-10.200000000000101</v>
      </c>
      <c r="W28" s="66">
        <v>-124.7</v>
      </c>
      <c r="X28" s="66">
        <v>-19.399999999999899</v>
      </c>
      <c r="Y28" s="66">
        <v>-16.899999999999501</v>
      </c>
      <c r="Z28" s="66">
        <v>-171.2</v>
      </c>
      <c r="AA28" s="66">
        <v>-41.2</v>
      </c>
      <c r="AB28" s="66">
        <v>9.2000000000001592</v>
      </c>
      <c r="AC28" s="66">
        <v>-75.299999999999898</v>
      </c>
      <c r="AD28" s="66">
        <v>-209.2</v>
      </c>
      <c r="AE28" s="66">
        <v>-316.5</v>
      </c>
      <c r="AF28" s="66">
        <v>-290.60000000000002</v>
      </c>
      <c r="AG28" s="66">
        <v>-312.60000000000002</v>
      </c>
      <c r="AH28" s="66">
        <v>-119.5</v>
      </c>
      <c r="AI28" s="66">
        <v>-5.5000000000002096</v>
      </c>
      <c r="AJ28" s="66">
        <v>-728.3</v>
      </c>
      <c r="AK28" s="66">
        <v>-90</v>
      </c>
      <c r="AL28" s="66">
        <v>89.199999999999903</v>
      </c>
      <c r="AM28" s="66">
        <v>-45.699999999999598</v>
      </c>
      <c r="AN28" s="66">
        <v>2.9999999999995199</v>
      </c>
      <c r="AO28" s="66">
        <v>-43.500000000000099</v>
      </c>
      <c r="AP28" s="66">
        <v>-30.7</v>
      </c>
      <c r="AQ28" s="66">
        <v>-154.5</v>
      </c>
      <c r="AR28" s="66">
        <v>-41.4</v>
      </c>
      <c r="AS28" s="66">
        <v>23.099999999999898</v>
      </c>
      <c r="AT28" s="66">
        <v>-203.5</v>
      </c>
      <c r="AU28" s="66">
        <v>-72.7</v>
      </c>
      <c r="AV28" s="66">
        <v>-26.1</v>
      </c>
      <c r="AW28" s="66">
        <v>64.299999999999898</v>
      </c>
      <c r="AX28" s="66">
        <v>198.8</v>
      </c>
      <c r="AY28" s="66">
        <v>164.3</v>
      </c>
      <c r="AZ28" s="66">
        <v>32.4</v>
      </c>
      <c r="BA28" s="66">
        <v>102.5</v>
      </c>
      <c r="BB28" s="66">
        <v>181.7</v>
      </c>
      <c r="BC28" s="66">
        <v>37.999999999999403</v>
      </c>
      <c r="BD28" s="66">
        <v>354.7</v>
      </c>
      <c r="BE28" s="66">
        <v>79.8</v>
      </c>
      <c r="BF28" s="66">
        <v>69.3</v>
      </c>
      <c r="BG28" s="66">
        <v>128.80000000000001</v>
      </c>
      <c r="BH28" s="66">
        <v>81.099999999999994</v>
      </c>
      <c r="BI28" s="66">
        <v>37.1</v>
      </c>
    </row>
    <row r="29" spans="1:61" ht="13.4" customHeight="1" x14ac:dyDescent="0.3">
      <c r="A29" s="85"/>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19"/>
      <c r="AZ29" s="10">
        <v>0</v>
      </c>
      <c r="BA29" s="10">
        <v>0</v>
      </c>
      <c r="BB29" s="10">
        <v>0</v>
      </c>
      <c r="BC29" s="10">
        <v>0</v>
      </c>
      <c r="BD29" s="10">
        <v>0</v>
      </c>
      <c r="BE29" s="10">
        <v>0</v>
      </c>
      <c r="BF29" s="10">
        <v>0</v>
      </c>
      <c r="BG29" s="10">
        <v>0</v>
      </c>
      <c r="BH29" s="10">
        <v>0</v>
      </c>
      <c r="BI29" s="10">
        <v>0</v>
      </c>
    </row>
    <row r="30" spans="1:61" ht="13.4" customHeight="1" x14ac:dyDescent="0.3">
      <c r="A30" s="69" t="s">
        <v>161</v>
      </c>
      <c r="BH30" s="14"/>
    </row>
    <row r="31" spans="1:61" ht="13.4" customHeight="1" x14ac:dyDescent="0.3">
      <c r="A31" s="63" t="s">
        <v>162</v>
      </c>
      <c r="B31" s="10">
        <v>110.6</v>
      </c>
      <c r="C31" s="10">
        <v>143.4</v>
      </c>
      <c r="D31" s="10">
        <v>-10.699999999999701</v>
      </c>
      <c r="E31" s="10">
        <v>91.399999999999693</v>
      </c>
      <c r="F31" s="10">
        <v>334.7</v>
      </c>
      <c r="G31" s="10">
        <v>-61.699999999999903</v>
      </c>
      <c r="H31" s="10">
        <v>129.30000000000001</v>
      </c>
      <c r="I31" s="10">
        <v>-109.6</v>
      </c>
      <c r="J31" s="10">
        <v>111.2</v>
      </c>
      <c r="K31" s="10">
        <v>69.200000000000202</v>
      </c>
      <c r="L31" s="10">
        <v>103.9</v>
      </c>
      <c r="M31" s="10">
        <v>-99.400000000000105</v>
      </c>
      <c r="N31" s="10">
        <v>-33.699999999999903</v>
      </c>
      <c r="O31" s="79">
        <v>195.2</v>
      </c>
      <c r="P31" s="10">
        <v>166.1</v>
      </c>
      <c r="Q31" s="10">
        <v>42.5</v>
      </c>
      <c r="R31" s="10">
        <v>59.099999999999902</v>
      </c>
      <c r="S31" s="10">
        <v>110</v>
      </c>
      <c r="T31" s="10">
        <v>35.199999999999598</v>
      </c>
      <c r="U31" s="10">
        <v>246.8</v>
      </c>
      <c r="V31" s="10">
        <v>-12.3000000000001</v>
      </c>
      <c r="W31" s="10">
        <v>-126.5</v>
      </c>
      <c r="X31" s="79">
        <v>-21.299999999999901</v>
      </c>
      <c r="Y31" s="79">
        <v>-18.100000000000001</v>
      </c>
      <c r="Z31" s="79">
        <v>-178.2</v>
      </c>
      <c r="AA31" s="79">
        <v>-42.5</v>
      </c>
      <c r="AB31" s="79">
        <v>7.2000000000001201</v>
      </c>
      <c r="AC31" s="79">
        <v>-77.199999999999903</v>
      </c>
      <c r="AD31" s="79">
        <v>-209.8</v>
      </c>
      <c r="AE31" s="79">
        <v>-322.3</v>
      </c>
      <c r="AF31" s="79">
        <v>-292</v>
      </c>
      <c r="AG31" s="79">
        <v>-315.3</v>
      </c>
      <c r="AH31" s="79">
        <v>-121.2</v>
      </c>
      <c r="AI31" s="79">
        <v>-3.3000000000002099</v>
      </c>
      <c r="AJ31" s="79">
        <v>-731.9</v>
      </c>
      <c r="AK31" s="79">
        <v>-89.7</v>
      </c>
      <c r="AL31" s="79">
        <v>87.899999999999906</v>
      </c>
      <c r="AM31" s="79">
        <v>-44.999999999999602</v>
      </c>
      <c r="AN31" s="79">
        <v>2.09999999999952</v>
      </c>
      <c r="AO31" s="79">
        <v>-44.700000000000102</v>
      </c>
      <c r="AP31" s="79">
        <v>-31.7</v>
      </c>
      <c r="AQ31" s="79">
        <v>-146.4</v>
      </c>
      <c r="AR31" s="79">
        <v>-30.2</v>
      </c>
      <c r="AS31" s="79">
        <v>22.8999999999998</v>
      </c>
      <c r="AT31" s="79">
        <v>-185.4</v>
      </c>
      <c r="AU31" s="79">
        <v>-70.8</v>
      </c>
      <c r="AV31" s="79">
        <v>-18.8</v>
      </c>
      <c r="AW31" s="79">
        <v>60.999999999999901</v>
      </c>
      <c r="AX31" s="79">
        <v>192.6</v>
      </c>
      <c r="AY31" s="10">
        <v>164</v>
      </c>
      <c r="AZ31" s="10">
        <v>28.7</v>
      </c>
      <c r="BA31" s="10">
        <v>99.400000000000105</v>
      </c>
      <c r="BB31" s="10">
        <v>178.8</v>
      </c>
      <c r="BC31" s="10">
        <v>45.599999999999604</v>
      </c>
      <c r="BD31" s="10">
        <v>352.6</v>
      </c>
      <c r="BE31" s="10">
        <v>73.400000000000006</v>
      </c>
      <c r="BF31" s="10">
        <v>78.599999999999994</v>
      </c>
      <c r="BG31" s="10">
        <v>116.6</v>
      </c>
      <c r="BH31" s="10">
        <v>83.3</v>
      </c>
      <c r="BI31" s="10">
        <v>33.4</v>
      </c>
    </row>
    <row r="32" spans="1:61" ht="13.4" customHeight="1" x14ac:dyDescent="0.3">
      <c r="A32" s="69" t="s">
        <v>163</v>
      </c>
      <c r="B32" s="11">
        <v>1.7</v>
      </c>
      <c r="C32" s="11">
        <v>3.3</v>
      </c>
      <c r="D32" s="11">
        <v>4.5</v>
      </c>
      <c r="E32" s="11">
        <v>3.5</v>
      </c>
      <c r="F32" s="11">
        <v>13</v>
      </c>
      <c r="G32" s="11">
        <v>2.8</v>
      </c>
      <c r="H32" s="11">
        <v>1.8</v>
      </c>
      <c r="I32" s="11">
        <v>4.2</v>
      </c>
      <c r="J32" s="11">
        <v>2.8</v>
      </c>
      <c r="K32" s="11">
        <v>11.6</v>
      </c>
      <c r="L32" s="11">
        <v>2.1</v>
      </c>
      <c r="M32" s="11">
        <v>-2.1</v>
      </c>
      <c r="N32" s="11">
        <v>1.2</v>
      </c>
      <c r="O32" s="11">
        <v>0.5</v>
      </c>
      <c r="P32" s="11">
        <v>1.7</v>
      </c>
      <c r="Q32" s="11">
        <v>1.9</v>
      </c>
      <c r="R32" s="11">
        <v>10.4</v>
      </c>
      <c r="S32" s="11">
        <v>1.3</v>
      </c>
      <c r="T32" s="11">
        <v>2.4</v>
      </c>
      <c r="U32" s="11">
        <v>16</v>
      </c>
      <c r="V32" s="11">
        <v>2.1</v>
      </c>
      <c r="W32" s="11">
        <v>1.8</v>
      </c>
      <c r="X32" s="75">
        <v>1.9</v>
      </c>
      <c r="Y32" s="75">
        <v>1.2</v>
      </c>
      <c r="Z32" s="75">
        <v>7</v>
      </c>
      <c r="AA32" s="75">
        <v>1.3</v>
      </c>
      <c r="AB32" s="75">
        <v>2</v>
      </c>
      <c r="AC32" s="75">
        <v>1.9</v>
      </c>
      <c r="AD32" s="75">
        <v>0.6</v>
      </c>
      <c r="AE32" s="75">
        <v>5.8</v>
      </c>
      <c r="AF32" s="75">
        <v>1.4</v>
      </c>
      <c r="AG32" s="75">
        <v>2.7</v>
      </c>
      <c r="AH32" s="75">
        <v>1.7</v>
      </c>
      <c r="AI32" s="75">
        <v>-2.2000000000000002</v>
      </c>
      <c r="AJ32" s="75">
        <v>3.6</v>
      </c>
      <c r="AK32" s="75">
        <v>-0.3</v>
      </c>
      <c r="AL32" s="75">
        <v>1.3</v>
      </c>
      <c r="AM32" s="75">
        <v>-0.7</v>
      </c>
      <c r="AN32" s="75">
        <v>0.9</v>
      </c>
      <c r="AO32" s="75">
        <v>1.2</v>
      </c>
      <c r="AP32" s="75">
        <v>1</v>
      </c>
      <c r="AQ32" s="75">
        <v>-8.1</v>
      </c>
      <c r="AR32" s="75">
        <v>-11.2</v>
      </c>
      <c r="AS32" s="75">
        <v>0.19999999999999901</v>
      </c>
      <c r="AT32" s="75">
        <v>-18.100000000000001</v>
      </c>
      <c r="AU32" s="75">
        <v>-1.9</v>
      </c>
      <c r="AV32" s="75">
        <v>-7.3</v>
      </c>
      <c r="AW32" s="75">
        <v>3.3</v>
      </c>
      <c r="AX32" s="75">
        <v>6.2</v>
      </c>
      <c r="AY32" s="11">
        <v>0.3</v>
      </c>
      <c r="AZ32" s="11">
        <v>3.7</v>
      </c>
      <c r="BA32" s="11">
        <v>3.1</v>
      </c>
      <c r="BB32" s="11">
        <v>2.9</v>
      </c>
      <c r="BC32" s="11">
        <v>-7.6</v>
      </c>
      <c r="BD32" s="11">
        <v>2.1</v>
      </c>
      <c r="BE32" s="11">
        <v>6.4</v>
      </c>
      <c r="BF32" s="11">
        <v>-9.3000000000000007</v>
      </c>
      <c r="BG32" s="11">
        <v>12.2</v>
      </c>
      <c r="BH32" s="11">
        <v>-2.2000000000000002</v>
      </c>
      <c r="BI32" s="11">
        <v>3.7</v>
      </c>
    </row>
    <row r="33" spans="1:61" ht="13.4" customHeight="1" x14ac:dyDescent="0.3">
      <c r="A33" s="63" t="s">
        <v>164</v>
      </c>
      <c r="B33" s="19"/>
      <c r="C33" s="19"/>
      <c r="D33" s="19"/>
      <c r="E33" s="19"/>
      <c r="F33" s="19"/>
      <c r="G33" s="19"/>
      <c r="H33" s="19"/>
      <c r="I33" s="19"/>
      <c r="J33" s="19"/>
      <c r="K33" s="19"/>
      <c r="L33" s="19"/>
      <c r="M33" s="19"/>
      <c r="N33" s="19"/>
      <c r="O33" s="86"/>
      <c r="P33" s="19"/>
      <c r="Q33" s="19"/>
      <c r="R33" s="19"/>
      <c r="S33" s="19"/>
      <c r="T33" s="19"/>
      <c r="U33" s="19"/>
      <c r="V33" s="19"/>
      <c r="W33" s="19"/>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19"/>
      <c r="AZ33" s="19"/>
      <c r="BA33" s="19"/>
      <c r="BB33" s="19"/>
      <c r="BC33" s="19"/>
      <c r="BD33" s="19"/>
      <c r="BE33" s="19"/>
      <c r="BF33" s="19"/>
      <c r="BG33" s="19"/>
      <c r="BH33" s="19"/>
      <c r="BI33" s="19"/>
    </row>
    <row r="34" spans="1:61" ht="13.4" customHeight="1" x14ac:dyDescent="0.3">
      <c r="BH34" s="80"/>
    </row>
    <row r="35" spans="1:61" ht="13.4" customHeight="1" x14ac:dyDescent="0.3">
      <c r="A35" s="34" t="s">
        <v>165</v>
      </c>
      <c r="B35" s="78">
        <v>110.6</v>
      </c>
      <c r="C35" s="78">
        <v>143.4</v>
      </c>
      <c r="D35" s="78">
        <v>-10.699999999999701</v>
      </c>
      <c r="E35" s="78">
        <v>91.399999999999693</v>
      </c>
      <c r="F35" s="78">
        <v>334.7</v>
      </c>
      <c r="G35" s="78">
        <v>-61.699999999999903</v>
      </c>
      <c r="H35" s="78">
        <v>129.30000000000001</v>
      </c>
      <c r="I35" s="78">
        <v>-109.6</v>
      </c>
      <c r="J35" s="78">
        <v>111.2</v>
      </c>
      <c r="K35" s="78">
        <v>69.200000000000202</v>
      </c>
      <c r="L35" s="78">
        <v>103.9</v>
      </c>
      <c r="M35" s="78">
        <v>-99.400000000000105</v>
      </c>
      <c r="N35" s="78">
        <f t="shared" ref="N35:AS35" si="0">N31</f>
        <v>-33.699999999999903</v>
      </c>
      <c r="O35" s="78">
        <f t="shared" si="0"/>
        <v>195.2</v>
      </c>
      <c r="P35" s="78">
        <f t="shared" si="0"/>
        <v>166.1</v>
      </c>
      <c r="Q35" s="78">
        <f t="shared" si="0"/>
        <v>42.5</v>
      </c>
      <c r="R35" s="78">
        <f t="shared" si="0"/>
        <v>59.099999999999902</v>
      </c>
      <c r="S35" s="78">
        <f t="shared" si="0"/>
        <v>110</v>
      </c>
      <c r="T35" s="78">
        <f t="shared" si="0"/>
        <v>35.199999999999598</v>
      </c>
      <c r="U35" s="78">
        <f t="shared" si="0"/>
        <v>246.8</v>
      </c>
      <c r="V35" s="78">
        <f t="shared" si="0"/>
        <v>-12.3000000000001</v>
      </c>
      <c r="W35" s="78">
        <f t="shared" si="0"/>
        <v>-126.5</v>
      </c>
      <c r="X35" s="78">
        <f t="shared" si="0"/>
        <v>-21.299999999999901</v>
      </c>
      <c r="Y35" s="78">
        <f t="shared" si="0"/>
        <v>-18.100000000000001</v>
      </c>
      <c r="Z35" s="78">
        <f t="shared" si="0"/>
        <v>-178.2</v>
      </c>
      <c r="AA35" s="78">
        <f t="shared" si="0"/>
        <v>-42.5</v>
      </c>
      <c r="AB35" s="78">
        <f t="shared" si="0"/>
        <v>7.2000000000001201</v>
      </c>
      <c r="AC35" s="78">
        <f t="shared" si="0"/>
        <v>-77.199999999999903</v>
      </c>
      <c r="AD35" s="78">
        <f t="shared" si="0"/>
        <v>-209.8</v>
      </c>
      <c r="AE35" s="78">
        <f t="shared" si="0"/>
        <v>-322.3</v>
      </c>
      <c r="AF35" s="78">
        <f t="shared" si="0"/>
        <v>-292</v>
      </c>
      <c r="AG35" s="78">
        <f t="shared" si="0"/>
        <v>-315.3</v>
      </c>
      <c r="AH35" s="78">
        <f t="shared" si="0"/>
        <v>-121.2</v>
      </c>
      <c r="AI35" s="78">
        <f t="shared" si="0"/>
        <v>-3.3000000000002099</v>
      </c>
      <c r="AJ35" s="78">
        <f t="shared" si="0"/>
        <v>-731.9</v>
      </c>
      <c r="AK35" s="78">
        <f t="shared" si="0"/>
        <v>-89.7</v>
      </c>
      <c r="AL35" s="78">
        <f t="shared" si="0"/>
        <v>87.899999999999906</v>
      </c>
      <c r="AM35" s="78">
        <f t="shared" si="0"/>
        <v>-44.999999999999602</v>
      </c>
      <c r="AN35" s="78">
        <f t="shared" si="0"/>
        <v>2.09999999999952</v>
      </c>
      <c r="AO35" s="78">
        <f t="shared" si="0"/>
        <v>-44.700000000000102</v>
      </c>
      <c r="AP35" s="78">
        <f t="shared" si="0"/>
        <v>-31.7</v>
      </c>
      <c r="AQ35" s="78">
        <f t="shared" si="0"/>
        <v>-146.4</v>
      </c>
      <c r="AR35" s="78">
        <f t="shared" si="0"/>
        <v>-30.2</v>
      </c>
      <c r="AS35" s="78">
        <f t="shared" si="0"/>
        <v>22.8999999999998</v>
      </c>
      <c r="AT35" s="78">
        <v>-185.4</v>
      </c>
      <c r="AU35" s="78">
        <v>-70.8</v>
      </c>
      <c r="AV35" s="78">
        <v>-18.8</v>
      </c>
      <c r="AW35" s="78">
        <v>60.999999999999901</v>
      </c>
      <c r="AX35" s="78">
        <v>192.6</v>
      </c>
      <c r="AY35" s="78">
        <v>164</v>
      </c>
      <c r="AZ35" s="78">
        <v>28.7</v>
      </c>
      <c r="BA35" s="78">
        <v>99.400000000000105</v>
      </c>
      <c r="BB35" s="78">
        <v>178.8</v>
      </c>
      <c r="BC35" s="78">
        <v>45.599999999999604</v>
      </c>
      <c r="BD35" s="78">
        <v>352.6</v>
      </c>
      <c r="BE35" s="78">
        <v>73.400000000000006</v>
      </c>
      <c r="BF35" s="78">
        <v>78.599999999999994</v>
      </c>
      <c r="BG35" s="78">
        <f>BG31</f>
        <v>116.6</v>
      </c>
      <c r="BH35" s="78">
        <v>83.3</v>
      </c>
      <c r="BI35" s="78">
        <f>BI31</f>
        <v>33.4</v>
      </c>
    </row>
    <row r="36" spans="1:61" ht="13.4" customHeight="1" x14ac:dyDescent="0.3">
      <c r="BH36" s="80"/>
    </row>
    <row r="37" spans="1:61" ht="13.4" customHeight="1" x14ac:dyDescent="0.3">
      <c r="A37" s="23" t="s">
        <v>166</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1"/>
      <c r="AZ37" s="81"/>
      <c r="BA37" s="81"/>
      <c r="BB37" s="81"/>
      <c r="BC37" s="81"/>
      <c r="BD37" s="81"/>
      <c r="BE37" s="81"/>
      <c r="BF37" s="81"/>
      <c r="BG37" s="81"/>
      <c r="BH37" s="81"/>
      <c r="BI37" s="81"/>
    </row>
    <row r="38" spans="1:61" ht="13.4" customHeight="1" x14ac:dyDescent="0.3">
      <c r="A38" s="45" t="s">
        <v>167</v>
      </c>
      <c r="B38" s="13">
        <v>0.15110000000000001</v>
      </c>
      <c r="C38" s="13">
        <v>0.19571448068786701</v>
      </c>
      <c r="D38" s="13">
        <v>-1.45915723441971E-2</v>
      </c>
      <c r="E38" s="13">
        <v>0.12457407659806401</v>
      </c>
      <c r="F38" s="13">
        <v>0.45618100040888598</v>
      </c>
      <c r="G38" s="13">
        <v>-8.4255086713095603E-2</v>
      </c>
      <c r="H38" s="13">
        <v>0.1774</v>
      </c>
      <c r="I38" s="13">
        <v>-0.15033048162905999</v>
      </c>
      <c r="J38" s="13">
        <v>0.15228593038743801</v>
      </c>
      <c r="K38" s="13">
        <v>9.4667868707608904E-2</v>
      </c>
      <c r="L38" s="13">
        <v>0.14224697711547099</v>
      </c>
      <c r="M38" s="13">
        <v>-0.136192707627599</v>
      </c>
      <c r="N38" s="13">
        <v>-4.6192821599396902E-2</v>
      </c>
      <c r="O38" s="13">
        <v>0.26583820328275498</v>
      </c>
      <c r="P38" s="13">
        <v>0.22581104752163</v>
      </c>
      <c r="Q38" s="13">
        <v>5.7805197405226202E-2</v>
      </c>
      <c r="R38" s="13">
        <v>8.0361479730990601E-2</v>
      </c>
      <c r="S38" s="13">
        <v>0.14954814908448399</v>
      </c>
      <c r="T38" s="13">
        <v>4.7939135592611301E-2</v>
      </c>
      <c r="U38" s="13">
        <v>0.33611871205274402</v>
      </c>
      <c r="V38" s="13">
        <v>-1.6772496843462499E-2</v>
      </c>
      <c r="W38" s="13">
        <v>-0.17249999999999999</v>
      </c>
      <c r="X38" s="13">
        <v>-2.9027158935519E-2</v>
      </c>
      <c r="Y38" s="13">
        <v>-2.4657220275459101E-2</v>
      </c>
      <c r="Z38" s="13">
        <v>-0.242757826137393</v>
      </c>
      <c r="AA38" s="13">
        <v>-5.7768112002174798E-2</v>
      </c>
      <c r="AB38" s="13">
        <v>9.7852677357979298E-3</v>
      </c>
      <c r="AC38" s="13">
        <v>-0.104919815167165</v>
      </c>
      <c r="AD38" s="13">
        <v>-0.28509308329936101</v>
      </c>
      <c r="AE38" s="13">
        <v>-0.43796711509716002</v>
      </c>
      <c r="AF38" s="13">
        <v>-0.39668523298464903</v>
      </c>
      <c r="AG38" s="13">
        <v>-0.42828035859820701</v>
      </c>
      <c r="AH38" s="13">
        <v>-0.16462917685411599</v>
      </c>
      <c r="AI38" s="13">
        <v>-4.4824775876123402E-3</v>
      </c>
      <c r="AJ38" s="13">
        <v>-0.99415919587068802</v>
      </c>
      <c r="AK38" s="13">
        <v>-0.12204081632653099</v>
      </c>
      <c r="AL38" s="13">
        <v>0.119624387588459</v>
      </c>
      <c r="AM38" s="13">
        <v>-6.1241154055524799E-2</v>
      </c>
      <c r="AN38" s="13">
        <v>2.8583095140867301E-3</v>
      </c>
      <c r="AO38" s="13">
        <v>-6.0841159657003097E-2</v>
      </c>
      <c r="AP38" s="13">
        <v>-4.3152736182956702E-2</v>
      </c>
      <c r="AQ38" s="13">
        <v>-0.1993</v>
      </c>
      <c r="AR38" s="13">
        <v>-4.1099999999999998E-2</v>
      </c>
      <c r="AS38" s="13">
        <v>0.124693710863054</v>
      </c>
      <c r="AT38" s="13">
        <v>-1.00952899537163</v>
      </c>
      <c r="AU38" s="13">
        <v>-9.6378981758780194E-2</v>
      </c>
      <c r="AV38" s="13">
        <v>-2.5592158998094201E-2</v>
      </c>
      <c r="AW38" s="13">
        <v>8.3038388238497005E-2</v>
      </c>
      <c r="AX38" s="13">
        <v>1.04873400490063</v>
      </c>
      <c r="AY38" s="13">
        <v>0.89300299482711898</v>
      </c>
      <c r="AZ38" s="13">
        <v>3.9100000000000003E-2</v>
      </c>
      <c r="BA38" s="13">
        <v>0.13531173427715801</v>
      </c>
      <c r="BB38" s="13">
        <v>0.24339776749251299</v>
      </c>
      <c r="BC38" s="13">
        <v>6.2074598420908803E-2</v>
      </c>
      <c r="BD38" s="13">
        <v>0.47998910971957498</v>
      </c>
      <c r="BE38" s="13">
        <v>9.9931926480599106E-2</v>
      </c>
      <c r="BF38" s="13">
        <v>0.1071</v>
      </c>
      <c r="BG38" s="13">
        <v>0.15890000000000001</v>
      </c>
      <c r="BH38" s="13">
        <v>0.1137</v>
      </c>
      <c r="BI38" s="13">
        <v>4.6408225649576203E-2</v>
      </c>
    </row>
    <row r="39" spans="1:61" ht="13.4" customHeight="1" x14ac:dyDescent="0.3">
      <c r="A39" s="26" t="s">
        <v>168</v>
      </c>
      <c r="BG39" s="14"/>
      <c r="BH39" s="14"/>
    </row>
    <row r="40" spans="1:61" ht="13.4" customHeight="1" x14ac:dyDescent="0.3">
      <c r="A40" s="45" t="s">
        <v>169</v>
      </c>
      <c r="B40" s="13">
        <v>0.1502</v>
      </c>
      <c r="C40" s="13">
        <v>0.19481048770547499</v>
      </c>
      <c r="D40" s="13">
        <v>-1.4520287691681E-2</v>
      </c>
      <c r="E40" s="13">
        <v>0.12396582123965801</v>
      </c>
      <c r="F40" s="13">
        <v>0.45383050847457601</v>
      </c>
      <c r="G40" s="13">
        <v>-8.38429134393259E-2</v>
      </c>
      <c r="H40" s="13">
        <v>0.17660000000000001</v>
      </c>
      <c r="I40" s="13">
        <v>-0.149702026484929</v>
      </c>
      <c r="J40" s="13">
        <v>0.151574664268954</v>
      </c>
      <c r="K40" s="13">
        <v>9.4299999999999995E-2</v>
      </c>
      <c r="L40" s="13">
        <v>0.14169999999999999</v>
      </c>
      <c r="M40" s="13">
        <v>-0.135872433407661</v>
      </c>
      <c r="N40" s="13">
        <v>-4.60658359815189E-2</v>
      </c>
      <c r="O40" s="13">
        <v>0.26521397175503703</v>
      </c>
      <c r="P40" s="13">
        <v>0.22529331126209501</v>
      </c>
      <c r="Q40" s="13">
        <v>5.7722590495646903E-2</v>
      </c>
      <c r="R40" s="13">
        <v>8.0312206867036204E-2</v>
      </c>
      <c r="S40" s="13">
        <v>0.149433986591017</v>
      </c>
      <c r="T40" s="13">
        <v>4.7900591308631599E-2</v>
      </c>
      <c r="U40" s="13">
        <v>0.33586955073312702</v>
      </c>
      <c r="V40" s="13">
        <v>-1.6750759546146798E-2</v>
      </c>
      <c r="W40" s="13">
        <v>-0.17219999999999999</v>
      </c>
      <c r="X40" s="13">
        <v>-2.90041782503274E-2</v>
      </c>
      <c r="Y40" s="13">
        <v>-2.4657220275459101E-2</v>
      </c>
      <c r="Z40" s="13">
        <v>-0.242757826137393</v>
      </c>
      <c r="AA40" s="13">
        <v>-5.7768112002174798E-2</v>
      </c>
      <c r="AB40" s="13">
        <v>9.7852677357979298E-3</v>
      </c>
      <c r="AC40" s="13">
        <v>-0.104919815167165</v>
      </c>
      <c r="AD40" s="13">
        <v>-0.28509308329936101</v>
      </c>
      <c r="AE40" s="13">
        <v>-0.43796711509716002</v>
      </c>
      <c r="AF40" s="13">
        <v>-0.39668523298464903</v>
      </c>
      <c r="AG40" s="13">
        <v>-0.42828035859820701</v>
      </c>
      <c r="AH40" s="13">
        <v>-0.16462917685411599</v>
      </c>
      <c r="AI40" s="13">
        <v>-4.4824775876123402E-3</v>
      </c>
      <c r="AJ40" s="13">
        <v>-0.99415919587068802</v>
      </c>
      <c r="AK40" s="13">
        <v>-0.12204081632653099</v>
      </c>
      <c r="AL40" s="13">
        <v>0.119624387588459</v>
      </c>
      <c r="AM40" s="13">
        <v>-6.1241154055524799E-2</v>
      </c>
      <c r="AN40" s="13">
        <v>2.8583095140867301E-3</v>
      </c>
      <c r="AO40" s="13">
        <v>-6.0841159657003097E-2</v>
      </c>
      <c r="AP40" s="13">
        <v>-4.3152736182956702E-2</v>
      </c>
      <c r="AQ40" s="13">
        <v>-0.1993</v>
      </c>
      <c r="AR40" s="13">
        <v>-4.1099999999999998E-2</v>
      </c>
      <c r="AS40" s="13">
        <v>0.124693710863054</v>
      </c>
      <c r="AT40" s="13">
        <v>-1.00952899537163</v>
      </c>
      <c r="AU40" s="13">
        <v>-9.6378981758780194E-2</v>
      </c>
      <c r="AV40" s="13">
        <v>-2.5592158998094201E-2</v>
      </c>
      <c r="AW40" s="13">
        <v>8.3038388238497005E-2</v>
      </c>
      <c r="AX40" s="13">
        <v>1.04873400490063</v>
      </c>
      <c r="AY40" s="13">
        <v>0.89300299482711898</v>
      </c>
      <c r="AZ40" s="13">
        <v>3.9100000000000003E-2</v>
      </c>
      <c r="BA40" s="13">
        <v>0.13531173427715801</v>
      </c>
      <c r="BB40" s="13">
        <v>0.24339776749251299</v>
      </c>
      <c r="BC40" s="13">
        <v>6.2074598420908803E-2</v>
      </c>
      <c r="BD40" s="13">
        <v>0.47998910971957498</v>
      </c>
      <c r="BE40" s="13">
        <v>9.9931926480599106E-2</v>
      </c>
      <c r="BF40" s="13">
        <v>0.1071</v>
      </c>
      <c r="BG40" s="13">
        <v>0.15890000000000001</v>
      </c>
      <c r="BH40" s="13">
        <v>0.1137</v>
      </c>
      <c r="BI40" s="13">
        <v>4.6408225649576203E-2</v>
      </c>
    </row>
    <row r="41" spans="1:61" ht="13.4" customHeight="1" x14ac:dyDescent="0.3">
      <c r="A41" s="26" t="s">
        <v>170</v>
      </c>
      <c r="BG41" s="14"/>
      <c r="BH41" s="14"/>
    </row>
    <row r="42" spans="1:61" ht="13.4" customHeight="1" x14ac:dyDescent="0.3">
      <c r="A42" s="88"/>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9"/>
      <c r="BG42" s="19"/>
      <c r="BH42" s="19"/>
      <c r="BI42" s="19"/>
    </row>
    <row r="43" spans="1:61" ht="13.4" customHeight="1" x14ac:dyDescent="0.3">
      <c r="A43" s="23" t="s">
        <v>171</v>
      </c>
      <c r="BG43" s="14"/>
      <c r="BH43" s="14"/>
    </row>
    <row r="44" spans="1:61" ht="13.4" customHeight="1" x14ac:dyDescent="0.3">
      <c r="A44" s="63" t="s">
        <v>172</v>
      </c>
      <c r="B44" s="10">
        <v>732</v>
      </c>
      <c r="C44" s="10">
        <v>732.7</v>
      </c>
      <c r="D44" s="10">
        <v>733.3</v>
      </c>
      <c r="E44" s="10">
        <v>733.7</v>
      </c>
      <c r="F44" s="10">
        <v>733.7</v>
      </c>
      <c r="G44" s="10">
        <v>732.3</v>
      </c>
      <c r="H44" s="10">
        <v>728.9</v>
      </c>
      <c r="I44" s="10">
        <v>729.06039289115995</v>
      </c>
      <c r="J44" s="10">
        <v>730.20534278571404</v>
      </c>
      <c r="K44" s="10">
        <v>730.20529999999997</v>
      </c>
      <c r="L44" s="10">
        <v>730.41973971550703</v>
      </c>
      <c r="M44" s="10">
        <v>729.84818153257299</v>
      </c>
      <c r="N44" s="10">
        <v>729.50474358608096</v>
      </c>
      <c r="O44" s="10">
        <v>735.57074298630096</v>
      </c>
      <c r="P44" s="10">
        <v>735.57074298630096</v>
      </c>
      <c r="Q44" s="10">
        <v>735.22800557303401</v>
      </c>
      <c r="R44" s="10">
        <v>735.42697568333301</v>
      </c>
      <c r="S44" s="10">
        <v>735.54905676470605</v>
      </c>
      <c r="T44" s="10">
        <v>734.26438680769195</v>
      </c>
      <c r="U44" s="10">
        <v>734.26438680769195</v>
      </c>
      <c r="V44" s="10">
        <v>733.34340824719095</v>
      </c>
      <c r="W44" s="10">
        <v>733.513327366667</v>
      </c>
      <c r="X44" s="10">
        <v>733.795548069853</v>
      </c>
      <c r="Y44" s="10">
        <v>734.06490260439602</v>
      </c>
      <c r="Z44" s="10">
        <v>734.06490260439602</v>
      </c>
      <c r="AA44" s="10">
        <v>735.7</v>
      </c>
      <c r="AB44" s="10">
        <v>735.8</v>
      </c>
      <c r="AC44" s="10">
        <v>735.8</v>
      </c>
      <c r="AD44" s="10">
        <v>735.9</v>
      </c>
      <c r="AE44" s="10">
        <v>735.9</v>
      </c>
      <c r="AF44" s="10">
        <v>736.1</v>
      </c>
      <c r="AG44" s="10">
        <v>736.2</v>
      </c>
      <c r="AH44" s="10">
        <v>736.2</v>
      </c>
      <c r="AI44" s="10">
        <v>736.2</v>
      </c>
      <c r="AJ44" s="10">
        <v>736.2</v>
      </c>
      <c r="AK44" s="10">
        <v>735</v>
      </c>
      <c r="AL44" s="10">
        <v>734.8</v>
      </c>
      <c r="AM44" s="10">
        <v>734.8</v>
      </c>
      <c r="AN44" s="10">
        <v>734.7</v>
      </c>
      <c r="AO44" s="10">
        <v>734.7</v>
      </c>
      <c r="AP44" s="10">
        <v>734.6</v>
      </c>
      <c r="AQ44" s="10">
        <v>734.6</v>
      </c>
      <c r="AR44" s="10">
        <v>734.6</v>
      </c>
      <c r="AS44" s="10">
        <v>734.6</v>
      </c>
      <c r="AT44" s="10">
        <v>734.6</v>
      </c>
      <c r="AU44" s="10">
        <v>734.6</v>
      </c>
      <c r="AV44" s="10">
        <v>734.6</v>
      </c>
      <c r="AW44" s="10">
        <v>734.6</v>
      </c>
      <c r="AX44" s="10">
        <v>734.6</v>
      </c>
      <c r="AY44" s="10">
        <v>734.6</v>
      </c>
      <c r="AZ44" s="10">
        <v>734.6</v>
      </c>
      <c r="BA44" s="10">
        <v>734.6</v>
      </c>
      <c r="BB44" s="10">
        <v>734.6</v>
      </c>
      <c r="BC44" s="10">
        <v>734.6</v>
      </c>
      <c r="BD44" s="10">
        <v>734.6</v>
      </c>
      <c r="BE44" s="10">
        <v>734.5</v>
      </c>
      <c r="BF44" s="10">
        <v>734</v>
      </c>
      <c r="BG44" s="10">
        <v>733.9</v>
      </c>
      <c r="BH44" s="10">
        <v>732.4</v>
      </c>
      <c r="BI44" s="10">
        <v>719.7</v>
      </c>
    </row>
    <row r="45" spans="1:61" ht="13.4" customHeight="1" x14ac:dyDescent="0.3">
      <c r="A45" s="69" t="s">
        <v>173</v>
      </c>
      <c r="BG45" s="14"/>
      <c r="BH45" s="14"/>
    </row>
    <row r="46" spans="1:61" ht="13.4" customHeight="1" x14ac:dyDescent="0.3">
      <c r="A46" s="63" t="s">
        <v>174</v>
      </c>
      <c r="B46" s="10">
        <v>736.2</v>
      </c>
      <c r="C46" s="10">
        <v>736.1</v>
      </c>
      <c r="D46" s="10">
        <v>736.9</v>
      </c>
      <c r="E46" s="10">
        <v>737.3</v>
      </c>
      <c r="F46" s="10">
        <v>737.5</v>
      </c>
      <c r="G46" s="10">
        <v>735.9</v>
      </c>
      <c r="H46" s="10">
        <v>732.3</v>
      </c>
      <c r="I46" s="10">
        <v>732.12101782091497</v>
      </c>
      <c r="J46" s="10">
        <v>733.63184102250102</v>
      </c>
      <c r="K46" s="10">
        <v>733.56931699999996</v>
      </c>
      <c r="L46" s="10">
        <v>733.41193399944495</v>
      </c>
      <c r="M46" s="10">
        <v>731.56855667527498</v>
      </c>
      <c r="N46" s="10">
        <v>730.12354149762405</v>
      </c>
      <c r="O46" s="10">
        <v>736.318499499116</v>
      </c>
      <c r="P46" s="10">
        <v>737.26112448481899</v>
      </c>
      <c r="Q46" s="10">
        <v>736.28019177699696</v>
      </c>
      <c r="R46" s="10">
        <v>735.87817226645404</v>
      </c>
      <c r="S46" s="10">
        <v>736.11099127708201</v>
      </c>
      <c r="T46" s="10">
        <v>734.85522909727899</v>
      </c>
      <c r="U46" s="10">
        <v>734.80909317707199</v>
      </c>
      <c r="V46" s="10">
        <v>734.29506083677302</v>
      </c>
      <c r="W46" s="10">
        <v>734.5</v>
      </c>
      <c r="X46" s="10">
        <v>734.37695135387605</v>
      </c>
      <c r="Y46" s="10">
        <v>734.06490260439602</v>
      </c>
      <c r="Z46" s="10">
        <v>734.06490260439602</v>
      </c>
      <c r="AA46" s="10">
        <v>735.7</v>
      </c>
      <c r="AB46" s="10">
        <v>735.8</v>
      </c>
      <c r="AC46" s="10">
        <v>735.8</v>
      </c>
      <c r="AD46" s="10">
        <v>735.9</v>
      </c>
      <c r="AE46" s="10">
        <v>735.9</v>
      </c>
      <c r="AF46" s="10">
        <v>736.1</v>
      </c>
      <c r="AG46" s="10">
        <v>736.2</v>
      </c>
      <c r="AH46" s="10">
        <v>736.2</v>
      </c>
      <c r="AI46" s="10">
        <v>736.2</v>
      </c>
      <c r="AJ46" s="10">
        <v>736.2</v>
      </c>
      <c r="AK46" s="10">
        <v>735</v>
      </c>
      <c r="AL46" s="10">
        <v>734.8</v>
      </c>
      <c r="AM46" s="10">
        <v>734.8</v>
      </c>
      <c r="AN46" s="10">
        <v>734.7</v>
      </c>
      <c r="AO46" s="10">
        <v>734.7</v>
      </c>
      <c r="AP46" s="10">
        <v>734.6</v>
      </c>
      <c r="AQ46" s="10">
        <v>734.6</v>
      </c>
      <c r="AR46" s="10">
        <v>734.6</v>
      </c>
      <c r="AS46" s="10">
        <v>734.6</v>
      </c>
      <c r="AT46" s="10">
        <v>734.6</v>
      </c>
      <c r="AU46" s="10">
        <v>734.6</v>
      </c>
      <c r="AV46" s="10">
        <v>734.6</v>
      </c>
      <c r="AW46" s="10">
        <v>734.6</v>
      </c>
      <c r="AX46" s="10">
        <v>734.6</v>
      </c>
      <c r="AY46" s="10">
        <v>734.6</v>
      </c>
      <c r="AZ46" s="10">
        <v>734.6</v>
      </c>
      <c r="BA46" s="10">
        <v>734.6</v>
      </c>
      <c r="BB46" s="10">
        <v>734.6</v>
      </c>
      <c r="BC46" s="10">
        <v>734.6</v>
      </c>
      <c r="BD46" s="10">
        <v>734.6</v>
      </c>
      <c r="BE46" s="10">
        <v>734.5</v>
      </c>
      <c r="BF46" s="10">
        <v>734</v>
      </c>
      <c r="BG46" s="10">
        <v>733.9</v>
      </c>
      <c r="BH46" s="10">
        <v>732.4</v>
      </c>
      <c r="BI46" s="10">
        <v>719.7</v>
      </c>
    </row>
    <row r="47" spans="1:61" ht="13.4" customHeight="1" x14ac:dyDescent="0.25">
      <c r="A47" s="69" t="s">
        <v>175</v>
      </c>
    </row>
    <row r="48" spans="1:61" ht="13.4" customHeight="1" x14ac:dyDescent="0.25"/>
    <row r="49" spans="1:1" ht="13.4" customHeight="1" x14ac:dyDescent="0.3">
      <c r="A49" s="82" t="s">
        <v>101</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90"/>
  <sheetViews>
    <sheetView topLeftCell="A93" workbookViewId="0">
      <pane xSplit="1" topLeftCell="AX1" activePane="topRight" state="frozen"/>
      <selection pane="topRight" activeCell="E97" sqref="E96:F97"/>
    </sheetView>
  </sheetViews>
  <sheetFormatPr defaultColWidth="13.36328125" defaultRowHeight="12.5" x14ac:dyDescent="0.25"/>
  <cols>
    <col min="1" max="1" width="55" customWidth="1"/>
    <col min="2" max="5" width="9.81640625" customWidth="1"/>
    <col min="6" max="6" width="9.54296875" customWidth="1"/>
    <col min="7" max="10" width="9.81640625" customWidth="1"/>
    <col min="11" max="11" width="9.54296875" customWidth="1"/>
    <col min="12" max="15" width="9.81640625" customWidth="1"/>
    <col min="16" max="16" width="9.54296875" customWidth="1"/>
    <col min="17" max="20" width="9.81640625" customWidth="1"/>
    <col min="21" max="21" width="9.54296875" customWidth="1"/>
    <col min="22" max="25" width="9.81640625" customWidth="1"/>
    <col min="26" max="26" width="9.54296875" customWidth="1"/>
    <col min="27" max="30" width="9.81640625" customWidth="1"/>
    <col min="31" max="31" width="9.54296875" customWidth="1"/>
    <col min="32" max="35" width="9.81640625" customWidth="1"/>
    <col min="36" max="36" width="9.54296875" customWidth="1"/>
    <col min="37" max="40" width="9.81640625" customWidth="1"/>
    <col min="41" max="41" width="9.54296875" customWidth="1"/>
    <col min="42" max="42" width="9.81640625" customWidth="1"/>
    <col min="43" max="43" width="10.36328125" customWidth="1"/>
    <col min="44" max="45" width="9.81640625" customWidth="1"/>
    <col min="46" max="46" width="9.54296875" customWidth="1"/>
    <col min="47" max="50" width="9.81640625" customWidth="1"/>
    <col min="51" max="51" width="9.54296875" customWidth="1"/>
    <col min="52" max="55" width="9.81640625" customWidth="1"/>
    <col min="56" max="62" width="9.54296875" customWidth="1"/>
  </cols>
  <sheetData>
    <row r="1" spans="1:63" ht="13.4" customHeight="1" x14ac:dyDescent="0.25"/>
    <row r="2" spans="1:63" ht="13.4" customHeight="1" x14ac:dyDescent="0.25"/>
    <row r="3" spans="1:63" ht="13.4" customHeight="1" x14ac:dyDescent="0.25"/>
    <row r="4" spans="1:63" ht="13.4" customHeight="1" x14ac:dyDescent="0.25"/>
    <row r="5" spans="1:63" ht="13.4" customHeight="1" x14ac:dyDescent="0.3">
      <c r="A5" s="21" t="s">
        <v>76</v>
      </c>
    </row>
    <row r="6" spans="1:63" ht="13.4" customHeight="1" x14ac:dyDescent="0.3">
      <c r="A6" s="6" t="s">
        <v>176</v>
      </c>
      <c r="B6" s="7" t="s">
        <v>4</v>
      </c>
      <c r="C6" s="7" t="s">
        <v>5</v>
      </c>
      <c r="D6" s="7" t="s">
        <v>6</v>
      </c>
      <c r="E6" s="7" t="s">
        <v>7</v>
      </c>
      <c r="F6" s="8">
        <v>2014</v>
      </c>
      <c r="G6" s="7" t="s">
        <v>8</v>
      </c>
      <c r="H6" s="7" t="s">
        <v>9</v>
      </c>
      <c r="I6" s="7" t="s">
        <v>10</v>
      </c>
      <c r="J6" s="7" t="s">
        <v>11</v>
      </c>
      <c r="K6" s="8">
        <v>2015</v>
      </c>
      <c r="L6" s="7" t="s">
        <v>12</v>
      </c>
      <c r="M6" s="7" t="s">
        <v>13</v>
      </c>
      <c r="N6" s="7" t="s">
        <v>14</v>
      </c>
      <c r="O6" s="7" t="s">
        <v>15</v>
      </c>
      <c r="P6" s="8">
        <v>2016</v>
      </c>
      <c r="Q6" s="7" t="s">
        <v>16</v>
      </c>
      <c r="R6" s="7" t="s">
        <v>17</v>
      </c>
      <c r="S6" s="7" t="s">
        <v>18</v>
      </c>
      <c r="T6" s="7" t="s">
        <v>19</v>
      </c>
      <c r="U6" s="8">
        <v>2017</v>
      </c>
      <c r="V6" s="7" t="s">
        <v>20</v>
      </c>
      <c r="W6" s="7" t="s">
        <v>21</v>
      </c>
      <c r="X6" s="7" t="s">
        <v>22</v>
      </c>
      <c r="Y6" s="7" t="s">
        <v>23</v>
      </c>
      <c r="Z6" s="8">
        <v>2018</v>
      </c>
      <c r="AA6" s="7" t="s">
        <v>24</v>
      </c>
      <c r="AB6" s="7" t="s">
        <v>25</v>
      </c>
      <c r="AC6" s="7" t="s">
        <v>26</v>
      </c>
      <c r="AD6" s="7" t="s">
        <v>27</v>
      </c>
      <c r="AE6" s="8">
        <v>2019</v>
      </c>
      <c r="AF6" s="7" t="s">
        <v>28</v>
      </c>
      <c r="AG6" s="7" t="s">
        <v>29</v>
      </c>
      <c r="AH6" s="7" t="s">
        <v>30</v>
      </c>
      <c r="AI6" s="7" t="s">
        <v>31</v>
      </c>
      <c r="AJ6" s="8">
        <v>2020</v>
      </c>
      <c r="AK6" s="7" t="s">
        <v>32</v>
      </c>
      <c r="AL6" s="7" t="s">
        <v>33</v>
      </c>
      <c r="AM6" s="7" t="s">
        <v>34</v>
      </c>
      <c r="AN6" s="7" t="s">
        <v>35</v>
      </c>
      <c r="AO6" s="8">
        <v>2021</v>
      </c>
      <c r="AP6" s="7" t="s">
        <v>36</v>
      </c>
      <c r="AQ6" s="7" t="s">
        <v>78</v>
      </c>
      <c r="AR6" s="7" t="s">
        <v>38</v>
      </c>
      <c r="AS6" s="7" t="s">
        <v>39</v>
      </c>
      <c r="AT6" s="8">
        <v>2022</v>
      </c>
      <c r="AU6" s="7" t="s">
        <v>40</v>
      </c>
      <c r="AV6" s="7" t="s">
        <v>41</v>
      </c>
      <c r="AW6" s="7" t="s">
        <v>42</v>
      </c>
      <c r="AX6" s="7" t="s">
        <v>43</v>
      </c>
      <c r="AY6" s="8">
        <v>2023</v>
      </c>
      <c r="AZ6" s="7" t="s">
        <v>44</v>
      </c>
      <c r="BA6" s="7" t="s">
        <v>45</v>
      </c>
      <c r="BB6" s="7" t="s">
        <v>46</v>
      </c>
      <c r="BC6" s="7" t="s">
        <v>47</v>
      </c>
      <c r="BD6" s="8">
        <v>2024</v>
      </c>
      <c r="BE6" s="7" t="s">
        <v>48</v>
      </c>
      <c r="BF6" s="7" t="s">
        <v>49</v>
      </c>
      <c r="BG6" s="7" t="s">
        <v>50</v>
      </c>
      <c r="BH6" s="22" t="s">
        <v>51</v>
      </c>
      <c r="BI6" s="8">
        <v>2025</v>
      </c>
      <c r="BJ6" s="22" t="s">
        <v>52</v>
      </c>
      <c r="BK6" s="1"/>
    </row>
    <row r="7" spans="1:63" ht="13.4" customHeight="1" x14ac:dyDescent="0.3">
      <c r="A7" s="34" t="s">
        <v>177</v>
      </c>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89"/>
      <c r="AW7" s="89"/>
      <c r="AX7" s="89"/>
      <c r="AY7" s="89"/>
      <c r="AZ7" s="89"/>
      <c r="BA7" s="89"/>
      <c r="BB7" s="89"/>
      <c r="BC7" s="89"/>
      <c r="BD7" s="89"/>
      <c r="BE7" s="89"/>
      <c r="BF7" s="89"/>
      <c r="BG7" s="89"/>
      <c r="BH7" s="89"/>
      <c r="BI7" s="89"/>
      <c r="BJ7" s="89"/>
    </row>
    <row r="8" spans="1:63" ht="13.4" customHeight="1" x14ac:dyDescent="0.3">
      <c r="A8" s="15" t="s">
        <v>178</v>
      </c>
      <c r="B8" s="11">
        <v>112.3</v>
      </c>
      <c r="C8" s="11">
        <v>146.69999999999999</v>
      </c>
      <c r="D8" s="11">
        <v>-6.2</v>
      </c>
      <c r="E8" s="11">
        <v>94.9</v>
      </c>
      <c r="F8" s="11">
        <v>347.7</v>
      </c>
      <c r="G8" s="11">
        <v>-58.9</v>
      </c>
      <c r="H8" s="11">
        <v>131.1</v>
      </c>
      <c r="I8" s="11">
        <v>-105.4</v>
      </c>
      <c r="J8" s="11">
        <v>114</v>
      </c>
      <c r="K8" s="11">
        <v>80.8</v>
      </c>
      <c r="L8" s="11">
        <v>106</v>
      </c>
      <c r="M8" s="11">
        <v>-101.5</v>
      </c>
      <c r="N8" s="11">
        <v>-32.5</v>
      </c>
      <c r="O8" s="11">
        <v>195.7</v>
      </c>
      <c r="P8" s="11">
        <v>167.8</v>
      </c>
      <c r="Q8" s="11">
        <v>44.4</v>
      </c>
      <c r="R8" s="11">
        <v>69.5</v>
      </c>
      <c r="S8" s="11">
        <v>111.3</v>
      </c>
      <c r="T8" s="11">
        <v>37.6</v>
      </c>
      <c r="U8" s="11">
        <v>262.8</v>
      </c>
      <c r="V8" s="11">
        <v>-10.199999999999999</v>
      </c>
      <c r="W8" s="11">
        <v>-124.7</v>
      </c>
      <c r="X8" s="11">
        <v>-19.399999999999999</v>
      </c>
      <c r="Y8" s="11">
        <v>-16.899999999999999</v>
      </c>
      <c r="Z8" s="11">
        <v>-171.2</v>
      </c>
      <c r="AA8" s="11">
        <v>-41.2</v>
      </c>
      <c r="AB8" s="11">
        <v>9.1999999999999993</v>
      </c>
      <c r="AC8" s="11">
        <v>-75.3</v>
      </c>
      <c r="AD8" s="11">
        <v>-209.2</v>
      </c>
      <c r="AE8" s="11">
        <v>-316.5</v>
      </c>
      <c r="AF8" s="11">
        <v>-290.60000000000002</v>
      </c>
      <c r="AG8" s="11">
        <v>-312.60000000000002</v>
      </c>
      <c r="AH8" s="11">
        <v>-119.5</v>
      </c>
      <c r="AI8" s="11">
        <v>-5.5</v>
      </c>
      <c r="AJ8" s="11">
        <v>-728.3</v>
      </c>
      <c r="AK8" s="11">
        <v>-90</v>
      </c>
      <c r="AL8" s="11">
        <v>89.2</v>
      </c>
      <c r="AM8" s="11">
        <v>-45.7</v>
      </c>
      <c r="AN8" s="11">
        <v>3</v>
      </c>
      <c r="AO8" s="11">
        <v>-43.5</v>
      </c>
      <c r="AP8" s="11">
        <v>-30.7</v>
      </c>
      <c r="AQ8" s="11">
        <v>-154.5</v>
      </c>
      <c r="AR8" s="11">
        <v>-41.4</v>
      </c>
      <c r="AS8" s="11">
        <v>23.1</v>
      </c>
      <c r="AT8" s="11">
        <v>-203.5</v>
      </c>
      <c r="AU8" s="11">
        <v>-72.7</v>
      </c>
      <c r="AV8" s="11">
        <v>-26.1</v>
      </c>
      <c r="AW8" s="11">
        <v>64.3</v>
      </c>
      <c r="AX8" s="11">
        <v>198.8</v>
      </c>
      <c r="AY8" s="11">
        <v>164.3</v>
      </c>
      <c r="AZ8" s="11">
        <v>32.4</v>
      </c>
      <c r="BA8" s="11">
        <v>102.5</v>
      </c>
      <c r="BB8" s="11">
        <v>181.7</v>
      </c>
      <c r="BC8" s="11">
        <v>38</v>
      </c>
      <c r="BD8" s="11">
        <v>354.7</v>
      </c>
      <c r="BE8" s="11">
        <v>79.8</v>
      </c>
      <c r="BF8" s="11">
        <v>69.3</v>
      </c>
      <c r="BG8" s="11">
        <v>128.9</v>
      </c>
      <c r="BH8" s="11">
        <v>81.099999999999994</v>
      </c>
      <c r="BI8" s="11">
        <v>359</v>
      </c>
      <c r="BJ8" s="11">
        <v>37.1</v>
      </c>
      <c r="BK8" s="1"/>
    </row>
    <row r="9" spans="1:63" ht="13.4" customHeight="1" x14ac:dyDescent="0.3">
      <c r="A9" s="34" t="s">
        <v>179</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89"/>
      <c r="AY9" s="89"/>
      <c r="AZ9" s="89"/>
      <c r="BA9" s="19"/>
      <c r="BB9" s="19"/>
      <c r="BC9" s="19"/>
      <c r="BD9" s="19"/>
      <c r="BE9" s="19"/>
      <c r="BF9" s="19"/>
      <c r="BG9" s="19"/>
      <c r="BH9" s="19"/>
      <c r="BI9" s="19"/>
      <c r="BJ9" s="19"/>
    </row>
    <row r="10" spans="1:63" ht="13.4" customHeight="1" x14ac:dyDescent="0.3">
      <c r="A10" s="4" t="s">
        <v>180</v>
      </c>
      <c r="B10" s="11">
        <v>58.9</v>
      </c>
      <c r="C10" s="11">
        <v>74.599999999999994</v>
      </c>
      <c r="D10" s="11">
        <v>67.8</v>
      </c>
      <c r="E10" s="11">
        <v>85</v>
      </c>
      <c r="F10" s="11">
        <v>286.3</v>
      </c>
      <c r="G10" s="11">
        <v>69.5</v>
      </c>
      <c r="H10" s="11">
        <v>75.400000000000006</v>
      </c>
      <c r="I10" s="11">
        <v>73.599999999999994</v>
      </c>
      <c r="J10" s="11">
        <v>98.3</v>
      </c>
      <c r="K10" s="11">
        <v>316.8</v>
      </c>
      <c r="L10" s="11">
        <v>81.900000000000006</v>
      </c>
      <c r="M10" s="11">
        <v>79.7</v>
      </c>
      <c r="N10" s="11">
        <v>92.6</v>
      </c>
      <c r="O10" s="11">
        <v>114.2</v>
      </c>
      <c r="P10" s="11">
        <v>368.4</v>
      </c>
      <c r="Q10" s="11">
        <v>78</v>
      </c>
      <c r="R10" s="11">
        <v>87.7</v>
      </c>
      <c r="S10" s="11">
        <v>79.3</v>
      </c>
      <c r="T10" s="11">
        <v>97.6</v>
      </c>
      <c r="U10" s="11">
        <v>342.7</v>
      </c>
      <c r="V10" s="11">
        <v>67.099999999999994</v>
      </c>
      <c r="W10" s="11">
        <v>68.3</v>
      </c>
      <c r="X10" s="11">
        <v>63.2</v>
      </c>
      <c r="Y10" s="11">
        <v>73.400000000000006</v>
      </c>
      <c r="Z10" s="11">
        <v>271.89999999999998</v>
      </c>
      <c r="AA10" s="11">
        <v>49.8</v>
      </c>
      <c r="AB10" s="11">
        <v>43.5</v>
      </c>
      <c r="AC10" s="11">
        <v>45.1</v>
      </c>
      <c r="AD10" s="11">
        <v>71.3</v>
      </c>
      <c r="AE10" s="11">
        <v>209.8</v>
      </c>
      <c r="AF10" s="11">
        <v>57</v>
      </c>
      <c r="AG10" s="11">
        <v>122.2</v>
      </c>
      <c r="AH10" s="11">
        <v>40.200000000000003</v>
      </c>
      <c r="AI10" s="11">
        <v>72.5</v>
      </c>
      <c r="AJ10" s="11">
        <v>292.10000000000002</v>
      </c>
      <c r="AK10" s="11">
        <v>50.3</v>
      </c>
      <c r="AL10" s="11">
        <v>58.1</v>
      </c>
      <c r="AM10" s="11">
        <v>45.3</v>
      </c>
      <c r="AN10" s="11">
        <v>54.9</v>
      </c>
      <c r="AO10" s="11">
        <v>208.6</v>
      </c>
      <c r="AP10" s="11">
        <v>42.6</v>
      </c>
      <c r="AQ10" s="11">
        <v>47.8</v>
      </c>
      <c r="AR10" s="11">
        <v>46.4</v>
      </c>
      <c r="AS10" s="11">
        <v>73.5</v>
      </c>
      <c r="AT10" s="11">
        <v>210.3</v>
      </c>
      <c r="AU10" s="11">
        <v>45.7</v>
      </c>
      <c r="AV10" s="11">
        <v>55.4</v>
      </c>
      <c r="AW10" s="11">
        <v>56.4</v>
      </c>
      <c r="AX10" s="11">
        <v>84.2</v>
      </c>
      <c r="AY10" s="11">
        <v>241.7</v>
      </c>
      <c r="AZ10" s="11">
        <v>43.8</v>
      </c>
      <c r="BA10" s="11">
        <v>58.1</v>
      </c>
      <c r="BB10" s="11">
        <v>67.7</v>
      </c>
      <c r="BC10" s="11">
        <v>74</v>
      </c>
      <c r="BD10" s="11">
        <v>243.6</v>
      </c>
      <c r="BE10" s="11">
        <v>50.6</v>
      </c>
      <c r="BF10" s="11">
        <v>59.6</v>
      </c>
      <c r="BG10" s="11">
        <v>71.5</v>
      </c>
      <c r="BH10" s="11">
        <v>77.8</v>
      </c>
      <c r="BI10" s="11">
        <v>259.5</v>
      </c>
      <c r="BJ10" s="11">
        <v>53.2</v>
      </c>
      <c r="BK10" s="1"/>
    </row>
    <row r="11" spans="1:63" ht="13.4" customHeight="1" x14ac:dyDescent="0.3">
      <c r="A11" s="9" t="s">
        <v>181</v>
      </c>
      <c r="B11" s="19" t="s">
        <v>111</v>
      </c>
      <c r="C11" s="19" t="s">
        <v>111</v>
      </c>
      <c r="D11" s="19" t="s">
        <v>111</v>
      </c>
      <c r="E11" s="19" t="s">
        <v>111</v>
      </c>
      <c r="F11" s="19" t="s">
        <v>111</v>
      </c>
      <c r="G11" s="19" t="s">
        <v>111</v>
      </c>
      <c r="H11" s="19" t="s">
        <v>111</v>
      </c>
      <c r="I11" s="19" t="s">
        <v>111</v>
      </c>
      <c r="J11" s="10">
        <v>0</v>
      </c>
      <c r="K11" s="19" t="s">
        <v>111</v>
      </c>
      <c r="L11" s="10">
        <v>0</v>
      </c>
      <c r="M11" s="10">
        <v>0</v>
      </c>
      <c r="N11" s="10">
        <v>0</v>
      </c>
      <c r="O11" s="10">
        <v>-3.1</v>
      </c>
      <c r="P11" s="10">
        <v>-3.1</v>
      </c>
      <c r="Q11" s="10">
        <v>-0.8</v>
      </c>
      <c r="R11" s="10">
        <v>-0.8</v>
      </c>
      <c r="S11" s="10">
        <v>-0.7</v>
      </c>
      <c r="T11" s="10">
        <v>-1.1000000000000001</v>
      </c>
      <c r="U11" s="10">
        <v>-3.3</v>
      </c>
      <c r="V11" s="10">
        <v>-0.8</v>
      </c>
      <c r="W11" s="10">
        <v>-0.8</v>
      </c>
      <c r="X11" s="10">
        <v>-0.8</v>
      </c>
      <c r="Y11" s="10">
        <v>-1.2</v>
      </c>
      <c r="Z11" s="10">
        <v>-3.6</v>
      </c>
      <c r="AA11" s="10">
        <v>-0.7</v>
      </c>
      <c r="AB11" s="10">
        <v>-0.5</v>
      </c>
      <c r="AC11" s="10">
        <v>-0.5</v>
      </c>
      <c r="AD11" s="10">
        <v>-0.5</v>
      </c>
      <c r="AE11" s="10">
        <v>-2.1</v>
      </c>
      <c r="AF11" s="10">
        <v>-0.5</v>
      </c>
      <c r="AG11" s="10">
        <v>-0.7</v>
      </c>
      <c r="AH11" s="10">
        <v>-2.2000000000000002</v>
      </c>
      <c r="AI11" s="10">
        <v>-1.2</v>
      </c>
      <c r="AJ11" s="10">
        <v>-4.5999999999999996</v>
      </c>
      <c r="AK11" s="10">
        <v>-0.8</v>
      </c>
      <c r="AL11" s="10">
        <v>-0.8</v>
      </c>
      <c r="AM11" s="10">
        <v>-0.8</v>
      </c>
      <c r="AN11" s="10">
        <v>-0.6</v>
      </c>
      <c r="AO11" s="10">
        <v>-3</v>
      </c>
      <c r="AP11" s="10">
        <v>-0.4</v>
      </c>
      <c r="AQ11" s="10">
        <v>-0.1</v>
      </c>
      <c r="AR11" s="10">
        <v>0</v>
      </c>
      <c r="AS11" s="10">
        <v>0</v>
      </c>
      <c r="AT11" s="10">
        <v>-0.5</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
    </row>
    <row r="12" spans="1:63" ht="13.4" customHeight="1" x14ac:dyDescent="0.3">
      <c r="A12" s="4" t="s">
        <v>182</v>
      </c>
      <c r="B12" s="11">
        <v>0</v>
      </c>
      <c r="C12" s="11">
        <v>0</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0</v>
      </c>
      <c r="AF12" s="11">
        <v>0</v>
      </c>
      <c r="AG12" s="11">
        <v>0</v>
      </c>
      <c r="AH12" s="11">
        <v>0</v>
      </c>
      <c r="AI12" s="11">
        <v>0</v>
      </c>
      <c r="AJ12" s="11">
        <v>0</v>
      </c>
      <c r="AK12" s="11">
        <v>0</v>
      </c>
      <c r="AL12" s="11">
        <v>0</v>
      </c>
      <c r="AM12" s="11">
        <v>0</v>
      </c>
      <c r="AN12" s="11">
        <v>0</v>
      </c>
      <c r="AO12" s="11">
        <v>0</v>
      </c>
      <c r="AP12" s="11">
        <v>0</v>
      </c>
      <c r="AQ12" s="11">
        <v>223.7</v>
      </c>
      <c r="AR12" s="11">
        <v>1.6</v>
      </c>
      <c r="AS12" s="11">
        <v>14</v>
      </c>
      <c r="AT12" s="11">
        <v>239.2</v>
      </c>
      <c r="AU12" s="11">
        <v>0</v>
      </c>
      <c r="AV12" s="11">
        <v>0</v>
      </c>
      <c r="AW12" s="11">
        <v>0</v>
      </c>
      <c r="AX12" s="11">
        <v>0</v>
      </c>
      <c r="AY12" s="11">
        <v>0</v>
      </c>
      <c r="AZ12" s="11">
        <v>0</v>
      </c>
      <c r="BA12" s="11">
        <v>0</v>
      </c>
      <c r="BB12" s="11">
        <v>0</v>
      </c>
      <c r="BC12" s="11">
        <v>0</v>
      </c>
      <c r="BD12" s="11">
        <v>0</v>
      </c>
      <c r="BE12" s="11">
        <v>0</v>
      </c>
      <c r="BF12" s="11">
        <v>0</v>
      </c>
      <c r="BG12" s="11">
        <v>0</v>
      </c>
      <c r="BH12" s="11">
        <v>0</v>
      </c>
      <c r="BI12" s="11">
        <v>0</v>
      </c>
      <c r="BJ12" s="11">
        <v>0</v>
      </c>
      <c r="BK12" s="1"/>
    </row>
    <row r="13" spans="1:63" ht="13.4" customHeight="1" x14ac:dyDescent="0.3">
      <c r="A13" s="9" t="s">
        <v>183</v>
      </c>
      <c r="B13" s="10">
        <v>-5.2</v>
      </c>
      <c r="C13" s="10">
        <v>-4.2</v>
      </c>
      <c r="D13" s="10">
        <v>17.600000000000001</v>
      </c>
      <c r="E13" s="10">
        <v>8.4</v>
      </c>
      <c r="F13" s="10">
        <v>16.7</v>
      </c>
      <c r="G13" s="10">
        <v>4.7</v>
      </c>
      <c r="H13" s="10">
        <v>10.4</v>
      </c>
      <c r="I13" s="10">
        <v>-4.9000000000000004</v>
      </c>
      <c r="J13" s="10">
        <v>-8.3000000000000007</v>
      </c>
      <c r="K13" s="10">
        <v>1.8</v>
      </c>
      <c r="L13" s="10">
        <v>7.2</v>
      </c>
      <c r="M13" s="10">
        <v>59.5</v>
      </c>
      <c r="N13" s="10">
        <v>-55.8</v>
      </c>
      <c r="O13" s="10">
        <v>47.8</v>
      </c>
      <c r="P13" s="10">
        <v>58.9</v>
      </c>
      <c r="Q13" s="10">
        <v>4.3</v>
      </c>
      <c r="R13" s="10">
        <v>16</v>
      </c>
      <c r="S13" s="10">
        <v>16</v>
      </c>
      <c r="T13" s="10">
        <v>85.5</v>
      </c>
      <c r="U13" s="10">
        <v>121.9</v>
      </c>
      <c r="V13" s="10">
        <v>11.7</v>
      </c>
      <c r="W13" s="10">
        <v>14.3</v>
      </c>
      <c r="X13" s="10">
        <v>19.5</v>
      </c>
      <c r="Y13" s="10">
        <v>72.3</v>
      </c>
      <c r="Z13" s="10">
        <v>117.8</v>
      </c>
      <c r="AA13" s="10">
        <v>12.2</v>
      </c>
      <c r="AB13" s="10">
        <v>18.8</v>
      </c>
      <c r="AC13" s="10">
        <v>20.2</v>
      </c>
      <c r="AD13" s="10">
        <v>71.7</v>
      </c>
      <c r="AE13" s="10">
        <v>122.8</v>
      </c>
      <c r="AF13" s="10">
        <v>21.1</v>
      </c>
      <c r="AG13" s="10">
        <v>86.1</v>
      </c>
      <c r="AH13" s="10">
        <v>-51.4</v>
      </c>
      <c r="AI13" s="10">
        <v>-30.9</v>
      </c>
      <c r="AJ13" s="10">
        <v>24.9</v>
      </c>
      <c r="AK13" s="10">
        <v>13.4</v>
      </c>
      <c r="AL13" s="10">
        <v>-8.1</v>
      </c>
      <c r="AM13" s="10">
        <v>-6.4</v>
      </c>
      <c r="AN13" s="10">
        <v>-74.900000000000006</v>
      </c>
      <c r="AO13" s="10">
        <v>-76</v>
      </c>
      <c r="AP13" s="10">
        <v>3</v>
      </c>
      <c r="AQ13" s="10">
        <v>2.1</v>
      </c>
      <c r="AR13" s="10">
        <v>-11.1</v>
      </c>
      <c r="AS13" s="10">
        <v>-10.4</v>
      </c>
      <c r="AT13" s="10">
        <v>-16.5</v>
      </c>
      <c r="AU13" s="10">
        <v>-3.5</v>
      </c>
      <c r="AV13" s="10">
        <v>2</v>
      </c>
      <c r="AW13" s="10">
        <v>-2.4</v>
      </c>
      <c r="AX13" s="10">
        <v>-0.9</v>
      </c>
      <c r="AY13" s="10">
        <v>-4.8</v>
      </c>
      <c r="AZ13" s="10">
        <v>5.9</v>
      </c>
      <c r="BA13" s="10">
        <v>-2.4</v>
      </c>
      <c r="BB13" s="10">
        <v>1.7</v>
      </c>
      <c r="BC13" s="10">
        <v>1.9</v>
      </c>
      <c r="BD13" s="10">
        <v>7.1</v>
      </c>
      <c r="BE13" s="10">
        <v>7.6</v>
      </c>
      <c r="BF13" s="10">
        <v>4.2</v>
      </c>
      <c r="BG13" s="10">
        <v>-3.3</v>
      </c>
      <c r="BH13" s="10">
        <v>-4.9000000000000004</v>
      </c>
      <c r="BI13" s="10">
        <v>3.6</v>
      </c>
      <c r="BJ13" s="10">
        <v>-0.2</v>
      </c>
      <c r="BK13" s="1"/>
    </row>
    <row r="14" spans="1:63" ht="13.4" customHeight="1" x14ac:dyDescent="0.3">
      <c r="A14" s="4" t="s">
        <v>184</v>
      </c>
      <c r="B14" s="11">
        <v>-3.9</v>
      </c>
      <c r="C14" s="11">
        <v>-7.7</v>
      </c>
      <c r="D14" s="11">
        <v>-4.5999999999999996</v>
      </c>
      <c r="E14" s="11">
        <v>-9</v>
      </c>
      <c r="F14" s="11">
        <v>-25.2</v>
      </c>
      <c r="G14" s="11">
        <v>-6.2</v>
      </c>
      <c r="H14" s="11">
        <v>-7.3</v>
      </c>
      <c r="I14" s="11">
        <v>-7.4</v>
      </c>
      <c r="J14" s="11">
        <v>-12.9</v>
      </c>
      <c r="K14" s="11">
        <v>-33.799999999999997</v>
      </c>
      <c r="L14" s="11">
        <v>-8.1</v>
      </c>
      <c r="M14" s="11">
        <v>-8.5</v>
      </c>
      <c r="N14" s="11">
        <v>-9.4</v>
      </c>
      <c r="O14" s="11">
        <v>-12.3</v>
      </c>
      <c r="P14" s="11">
        <v>-38.299999999999997</v>
      </c>
      <c r="Q14" s="11">
        <v>-5.6</v>
      </c>
      <c r="R14" s="11">
        <v>-6.9</v>
      </c>
      <c r="S14" s="11">
        <v>-4.7</v>
      </c>
      <c r="T14" s="11">
        <v>-10</v>
      </c>
      <c r="U14" s="11">
        <v>-27.3</v>
      </c>
      <c r="V14" s="11">
        <v>-4</v>
      </c>
      <c r="W14" s="11">
        <v>-6.5</v>
      </c>
      <c r="X14" s="11">
        <v>-3.8</v>
      </c>
      <c r="Y14" s="11">
        <v>-7.8</v>
      </c>
      <c r="Z14" s="11">
        <v>-22</v>
      </c>
      <c r="AA14" s="11">
        <v>-3.7</v>
      </c>
      <c r="AB14" s="11">
        <v>-3.1</v>
      </c>
      <c r="AC14" s="11">
        <v>-6.1</v>
      </c>
      <c r="AD14" s="11">
        <v>-9.5</v>
      </c>
      <c r="AE14" s="11">
        <v>-22.4</v>
      </c>
      <c r="AF14" s="11">
        <v>-0.8</v>
      </c>
      <c r="AG14" s="11">
        <v>-0.9</v>
      </c>
      <c r="AH14" s="11">
        <v>-3.1</v>
      </c>
      <c r="AI14" s="11">
        <v>-3.5</v>
      </c>
      <c r="AJ14" s="11">
        <v>-8.3000000000000007</v>
      </c>
      <c r="AK14" s="11">
        <v>-2.7</v>
      </c>
      <c r="AL14" s="11">
        <v>-2.1</v>
      </c>
      <c r="AM14" s="11">
        <v>-1.8</v>
      </c>
      <c r="AN14" s="11">
        <v>-3.5</v>
      </c>
      <c r="AO14" s="11">
        <v>-10.1</v>
      </c>
      <c r="AP14" s="11">
        <v>-2</v>
      </c>
      <c r="AQ14" s="11">
        <v>-4.3</v>
      </c>
      <c r="AR14" s="11">
        <v>-3.4</v>
      </c>
      <c r="AS14" s="11">
        <v>-11.4</v>
      </c>
      <c r="AT14" s="11">
        <v>-21.1</v>
      </c>
      <c r="AU14" s="11">
        <v>-3.8</v>
      </c>
      <c r="AV14" s="11">
        <v>-6.4</v>
      </c>
      <c r="AW14" s="11">
        <v>-7.2</v>
      </c>
      <c r="AX14" s="11">
        <v>-12.4</v>
      </c>
      <c r="AY14" s="11">
        <v>-29.8</v>
      </c>
      <c r="AZ14" s="11">
        <v>-3.5</v>
      </c>
      <c r="BA14" s="11">
        <v>-6.5</v>
      </c>
      <c r="BB14" s="11">
        <v>-8.6</v>
      </c>
      <c r="BC14" s="11">
        <v>-11.6</v>
      </c>
      <c r="BD14" s="11">
        <v>-30.2</v>
      </c>
      <c r="BE14" s="11">
        <v>-4.0999999999999996</v>
      </c>
      <c r="BF14" s="11">
        <v>-5.9</v>
      </c>
      <c r="BG14" s="11">
        <v>-7.2</v>
      </c>
      <c r="BH14" s="11">
        <v>-10.3</v>
      </c>
      <c r="BI14" s="11">
        <v>-27.5</v>
      </c>
      <c r="BJ14" s="11">
        <v>-3.6</v>
      </c>
      <c r="BK14" s="1"/>
    </row>
    <row r="15" spans="1:63" ht="13.4" customHeight="1" x14ac:dyDescent="0.3">
      <c r="A15" s="9" t="s">
        <v>185</v>
      </c>
      <c r="B15" s="10">
        <v>0</v>
      </c>
      <c r="C15" s="10">
        <v>0</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-39.1</v>
      </c>
      <c r="AM15" s="10">
        <v>0</v>
      </c>
      <c r="AN15" s="10">
        <v>0</v>
      </c>
      <c r="AO15" s="10">
        <v>-39.1</v>
      </c>
      <c r="AP15" s="10">
        <v>0</v>
      </c>
      <c r="AQ15" s="10">
        <v>0</v>
      </c>
      <c r="AR15" s="10">
        <v>-1</v>
      </c>
      <c r="AS15" s="10">
        <v>-0.7</v>
      </c>
      <c r="AT15" s="10">
        <v>-1.7</v>
      </c>
      <c r="AU15" s="10">
        <v>-3.6</v>
      </c>
      <c r="AV15" s="10">
        <v>2</v>
      </c>
      <c r="AW15" s="10">
        <v>-1.6</v>
      </c>
      <c r="AX15" s="10">
        <v>2.8</v>
      </c>
      <c r="AY15" s="10">
        <v>-0.4</v>
      </c>
      <c r="AZ15" s="10">
        <v>10.1</v>
      </c>
      <c r="BA15" s="10">
        <v>-4</v>
      </c>
      <c r="BB15" s="10">
        <v>13.8</v>
      </c>
      <c r="BC15" s="10">
        <v>-0.6</v>
      </c>
      <c r="BD15" s="10">
        <v>19.3</v>
      </c>
      <c r="BE15" s="10">
        <v>-7.3</v>
      </c>
      <c r="BF15" s="10">
        <v>22.7</v>
      </c>
      <c r="BG15" s="10">
        <v>7.4</v>
      </c>
      <c r="BH15" s="10">
        <v>-11</v>
      </c>
      <c r="BI15" s="10">
        <v>11.8</v>
      </c>
      <c r="BJ15" s="10">
        <v>2.4</v>
      </c>
      <c r="BK15" s="1"/>
    </row>
    <row r="16" spans="1:63" ht="13.4" customHeight="1" x14ac:dyDescent="0.3">
      <c r="A16" s="4" t="s">
        <v>115</v>
      </c>
      <c r="B16" s="11">
        <v>-47.7</v>
      </c>
      <c r="C16" s="11">
        <v>-14.6</v>
      </c>
      <c r="D16" s="11">
        <v>103.3</v>
      </c>
      <c r="E16" s="11">
        <v>38</v>
      </c>
      <c r="F16" s="11">
        <v>79.099999999999994</v>
      </c>
      <c r="G16" s="11">
        <v>110</v>
      </c>
      <c r="H16" s="11">
        <v>-6.8</v>
      </c>
      <c r="I16" s="11">
        <v>181.1</v>
      </c>
      <c r="J16" s="11">
        <v>-148.1</v>
      </c>
      <c r="K16" s="11">
        <v>136.19999999999999</v>
      </c>
      <c r="L16" s="11">
        <v>-105.6</v>
      </c>
      <c r="M16" s="11">
        <v>-56.5</v>
      </c>
      <c r="N16" s="11">
        <v>-10.8</v>
      </c>
      <c r="O16" s="11">
        <v>26.4</v>
      </c>
      <c r="P16" s="11">
        <v>-146.5</v>
      </c>
      <c r="Q16" s="11">
        <v>-24.3</v>
      </c>
      <c r="R16" s="11">
        <v>68.900000000000006</v>
      </c>
      <c r="S16" s="11">
        <v>-38.4</v>
      </c>
      <c r="T16" s="11">
        <v>-21.5</v>
      </c>
      <c r="U16" s="11">
        <v>-15.3</v>
      </c>
      <c r="V16" s="11">
        <v>-12.3</v>
      </c>
      <c r="W16" s="11">
        <v>48.6</v>
      </c>
      <c r="X16" s="11">
        <v>-7.8</v>
      </c>
      <c r="Y16" s="11">
        <v>-49.8</v>
      </c>
      <c r="Z16" s="11">
        <v>-21.3</v>
      </c>
      <c r="AA16" s="11">
        <v>-19.3</v>
      </c>
      <c r="AB16" s="11">
        <v>-21.1</v>
      </c>
      <c r="AC16" s="11">
        <v>28.8</v>
      </c>
      <c r="AD16" s="11">
        <v>44.8</v>
      </c>
      <c r="AE16" s="11">
        <v>33.200000000000003</v>
      </c>
      <c r="AF16" s="11">
        <v>132.4</v>
      </c>
      <c r="AG16" s="11">
        <v>-50.9</v>
      </c>
      <c r="AH16" s="11">
        <v>-1.1000000000000001</v>
      </c>
      <c r="AI16" s="11">
        <v>24.3</v>
      </c>
      <c r="AJ16" s="11">
        <v>104.7</v>
      </c>
      <c r="AK16" s="11">
        <v>-8.5</v>
      </c>
      <c r="AL16" s="11">
        <v>-18.5</v>
      </c>
      <c r="AM16" s="11">
        <v>7.4</v>
      </c>
      <c r="AN16" s="11">
        <v>58</v>
      </c>
      <c r="AO16" s="11">
        <v>38.4</v>
      </c>
      <c r="AP16" s="11">
        <v>-52.9</v>
      </c>
      <c r="AQ16" s="11">
        <v>-42.6</v>
      </c>
      <c r="AR16" s="11">
        <v>-26.2</v>
      </c>
      <c r="AS16" s="11">
        <v>34.1</v>
      </c>
      <c r="AT16" s="11">
        <v>-87.5</v>
      </c>
      <c r="AU16" s="11">
        <v>-43.1</v>
      </c>
      <c r="AV16" s="11">
        <v>25.3</v>
      </c>
      <c r="AW16" s="11">
        <v>-7.1</v>
      </c>
      <c r="AX16" s="11">
        <v>-31.3</v>
      </c>
      <c r="AY16" s="11">
        <v>-43.6</v>
      </c>
      <c r="AZ16" s="11">
        <v>0.6</v>
      </c>
      <c r="BA16" s="11">
        <v>8.9</v>
      </c>
      <c r="BB16" s="11">
        <v>62.3</v>
      </c>
      <c r="BC16" s="11">
        <v>130.6</v>
      </c>
      <c r="BD16" s="11">
        <v>202.4</v>
      </c>
      <c r="BE16" s="11">
        <v>-103.9</v>
      </c>
      <c r="BF16" s="11">
        <v>-22.1</v>
      </c>
      <c r="BG16" s="11">
        <v>-22</v>
      </c>
      <c r="BH16" s="11">
        <v>56.6</v>
      </c>
      <c r="BI16" s="11">
        <v>-91.4</v>
      </c>
      <c r="BJ16" s="11">
        <v>4.2</v>
      </c>
      <c r="BK16" s="1"/>
    </row>
    <row r="17" spans="1:63" ht="13.4" customHeight="1" x14ac:dyDescent="0.3">
      <c r="A17" s="9" t="s">
        <v>186</v>
      </c>
      <c r="B17" s="10">
        <v>0.9</v>
      </c>
      <c r="C17" s="10">
        <v>14.7</v>
      </c>
      <c r="D17" s="10">
        <v>-3.2</v>
      </c>
      <c r="E17" s="10">
        <v>3.9</v>
      </c>
      <c r="F17" s="10">
        <v>16.399999999999999</v>
      </c>
      <c r="G17" s="10">
        <v>-0.5</v>
      </c>
      <c r="H17" s="10">
        <v>4.7</v>
      </c>
      <c r="I17" s="10">
        <v>10.8</v>
      </c>
      <c r="J17" s="10">
        <v>17.3</v>
      </c>
      <c r="K17" s="10">
        <v>32.4</v>
      </c>
      <c r="L17" s="10">
        <v>13.7</v>
      </c>
      <c r="M17" s="10">
        <v>-12</v>
      </c>
      <c r="N17" s="10">
        <v>2.4</v>
      </c>
      <c r="O17" s="10">
        <v>-17.100000000000001</v>
      </c>
      <c r="P17" s="10">
        <v>-13.1</v>
      </c>
      <c r="Q17" s="10">
        <v>6.3</v>
      </c>
      <c r="R17" s="10">
        <v>11.5</v>
      </c>
      <c r="S17" s="10">
        <v>-1.7</v>
      </c>
      <c r="T17" s="10">
        <v>-45.1</v>
      </c>
      <c r="U17" s="10">
        <v>-29</v>
      </c>
      <c r="V17" s="10">
        <v>6.1</v>
      </c>
      <c r="W17" s="10">
        <v>-4.4000000000000004</v>
      </c>
      <c r="X17" s="10">
        <v>-0.2</v>
      </c>
      <c r="Y17" s="10">
        <v>-7.9</v>
      </c>
      <c r="Z17" s="10">
        <v>-6.4</v>
      </c>
      <c r="AA17" s="10">
        <v>3.8</v>
      </c>
      <c r="AB17" s="10">
        <v>-5.9</v>
      </c>
      <c r="AC17" s="10">
        <v>6.2</v>
      </c>
      <c r="AD17" s="10">
        <v>-2.7</v>
      </c>
      <c r="AE17" s="10">
        <v>1.5</v>
      </c>
      <c r="AF17" s="10">
        <v>2.2000000000000002</v>
      </c>
      <c r="AG17" s="10">
        <v>2</v>
      </c>
      <c r="AH17" s="10">
        <v>-11.8</v>
      </c>
      <c r="AI17" s="10">
        <v>32.299999999999997</v>
      </c>
      <c r="AJ17" s="10">
        <v>24.6</v>
      </c>
      <c r="AK17" s="10">
        <v>-0.5</v>
      </c>
      <c r="AL17" s="10">
        <v>17.899999999999999</v>
      </c>
      <c r="AM17" s="10">
        <v>-15.7</v>
      </c>
      <c r="AN17" s="10">
        <v>18.399999999999999</v>
      </c>
      <c r="AO17" s="10">
        <v>20.100000000000001</v>
      </c>
      <c r="AP17" s="10">
        <v>68.7</v>
      </c>
      <c r="AQ17" s="10">
        <v>48.7</v>
      </c>
      <c r="AR17" s="10">
        <v>44.9</v>
      </c>
      <c r="AS17" s="10">
        <v>38.700000000000003</v>
      </c>
      <c r="AT17" s="10">
        <v>201</v>
      </c>
      <c r="AU17" s="10">
        <v>44.1</v>
      </c>
      <c r="AV17" s="10">
        <v>44</v>
      </c>
      <c r="AW17" s="10">
        <v>53.4</v>
      </c>
      <c r="AX17" s="10">
        <v>48.2</v>
      </c>
      <c r="AY17" s="10">
        <v>189.7</v>
      </c>
      <c r="AZ17" s="10">
        <v>47.1</v>
      </c>
      <c r="BA17" s="10">
        <v>42.9</v>
      </c>
      <c r="BB17" s="10">
        <v>43.9</v>
      </c>
      <c r="BC17" s="10">
        <v>40.6</v>
      </c>
      <c r="BD17" s="10">
        <v>174.6</v>
      </c>
      <c r="BE17" s="10">
        <v>35.299999999999997</v>
      </c>
      <c r="BF17" s="10">
        <v>37.9</v>
      </c>
      <c r="BG17" s="10">
        <v>38</v>
      </c>
      <c r="BH17" s="10">
        <v>0.1</v>
      </c>
      <c r="BI17" s="10">
        <v>111.3</v>
      </c>
      <c r="BJ17" s="10">
        <v>36.200000000000003</v>
      </c>
      <c r="BK17" s="1"/>
    </row>
    <row r="18" spans="1:63" ht="13.4" customHeight="1" x14ac:dyDescent="0.3">
      <c r="A18" s="4" t="s">
        <v>187</v>
      </c>
      <c r="B18" s="75">
        <v>0</v>
      </c>
      <c r="C18" s="75">
        <v>0</v>
      </c>
      <c r="D18" s="75">
        <v>0</v>
      </c>
      <c r="E18" s="75">
        <v>0.1</v>
      </c>
      <c r="F18" s="75">
        <v>0.1</v>
      </c>
      <c r="G18" s="75">
        <v>0.1</v>
      </c>
      <c r="H18" s="75">
        <v>-0.1</v>
      </c>
      <c r="I18" s="75">
        <v>0</v>
      </c>
      <c r="J18" s="75">
        <v>0.2</v>
      </c>
      <c r="K18" s="75">
        <v>0.3</v>
      </c>
      <c r="L18" s="75">
        <v>0.1</v>
      </c>
      <c r="M18" s="75">
        <v>0</v>
      </c>
      <c r="N18" s="75">
        <v>0.2</v>
      </c>
      <c r="O18" s="75">
        <v>0.1</v>
      </c>
      <c r="P18" s="75">
        <v>0.3</v>
      </c>
      <c r="Q18" s="75">
        <v>0.1</v>
      </c>
      <c r="R18" s="75">
        <v>0.1</v>
      </c>
      <c r="S18" s="75">
        <v>0.1</v>
      </c>
      <c r="T18" s="75">
        <v>-1.5</v>
      </c>
      <c r="U18" s="75">
        <v>-1.2</v>
      </c>
      <c r="V18" s="75">
        <v>0.3</v>
      </c>
      <c r="W18" s="75">
        <v>0</v>
      </c>
      <c r="X18" s="75">
        <v>0</v>
      </c>
      <c r="Y18" s="75">
        <v>0.2</v>
      </c>
      <c r="Z18" s="75">
        <v>0.5</v>
      </c>
      <c r="AA18" s="75">
        <v>0</v>
      </c>
      <c r="AB18" s="75">
        <v>0</v>
      </c>
      <c r="AC18" s="75">
        <v>0</v>
      </c>
      <c r="AD18" s="75">
        <v>0.1</v>
      </c>
      <c r="AE18" s="75">
        <v>0.2</v>
      </c>
      <c r="AF18" s="75">
        <v>-2.9</v>
      </c>
      <c r="AG18" s="75">
        <v>0.2</v>
      </c>
      <c r="AH18" s="75">
        <v>0.1</v>
      </c>
      <c r="AI18" s="75">
        <v>-0.1</v>
      </c>
      <c r="AJ18" s="75">
        <v>-2.7</v>
      </c>
      <c r="AK18" s="75">
        <v>-1</v>
      </c>
      <c r="AL18" s="75">
        <v>-0.6</v>
      </c>
      <c r="AM18" s="75">
        <v>-1.3</v>
      </c>
      <c r="AN18" s="75">
        <v>1.8</v>
      </c>
      <c r="AO18" s="75">
        <v>-1.1000000000000001</v>
      </c>
      <c r="AP18" s="75">
        <v>-1.2</v>
      </c>
      <c r="AQ18" s="75">
        <v>-4.4000000000000004</v>
      </c>
      <c r="AR18" s="75">
        <v>-2</v>
      </c>
      <c r="AS18" s="75">
        <v>-0.9</v>
      </c>
      <c r="AT18" s="75">
        <v>-8.5</v>
      </c>
      <c r="AU18" s="11">
        <v>-0.2</v>
      </c>
      <c r="AV18" s="11">
        <v>-2.1</v>
      </c>
      <c r="AW18" s="11">
        <v>-6.3</v>
      </c>
      <c r="AX18" s="11">
        <v>-1.6</v>
      </c>
      <c r="AY18" s="11">
        <v>-10.199999999999999</v>
      </c>
      <c r="AZ18" s="11">
        <v>0.3</v>
      </c>
      <c r="BA18" s="11">
        <v>0.7</v>
      </c>
      <c r="BB18" s="11">
        <v>2.6</v>
      </c>
      <c r="BC18" s="11">
        <v>0.7</v>
      </c>
      <c r="BD18" s="11">
        <v>4.3</v>
      </c>
      <c r="BE18" s="11">
        <v>2.5</v>
      </c>
      <c r="BF18" s="11">
        <v>1.1000000000000001</v>
      </c>
      <c r="BG18" s="11">
        <v>2.2000000000000002</v>
      </c>
      <c r="BH18" s="11">
        <v>1.1000000000000001</v>
      </c>
      <c r="BI18" s="11">
        <v>6.9</v>
      </c>
      <c r="BJ18" s="11">
        <v>-0.2</v>
      </c>
      <c r="BK18" s="1"/>
    </row>
    <row r="19" spans="1:63" ht="13.4" customHeight="1" x14ac:dyDescent="0.3">
      <c r="A19" s="9" t="s">
        <v>157</v>
      </c>
      <c r="B19" s="10">
        <v>0.5</v>
      </c>
      <c r="C19" s="10">
        <v>0.8</v>
      </c>
      <c r="D19" s="10">
        <v>-6.5</v>
      </c>
      <c r="E19" s="10">
        <v>17.2</v>
      </c>
      <c r="F19" s="10">
        <v>11.9</v>
      </c>
      <c r="G19" s="10">
        <v>6.8</v>
      </c>
      <c r="H19" s="10">
        <v>-46.7</v>
      </c>
      <c r="I19" s="10">
        <v>14.7</v>
      </c>
      <c r="J19" s="10">
        <v>-6</v>
      </c>
      <c r="K19" s="10">
        <v>-31.3</v>
      </c>
      <c r="L19" s="10">
        <v>4</v>
      </c>
      <c r="M19" s="10">
        <v>-6.2</v>
      </c>
      <c r="N19" s="10">
        <v>-0.5</v>
      </c>
      <c r="O19" s="10">
        <v>-9.8000000000000007</v>
      </c>
      <c r="P19" s="10">
        <v>-12.7</v>
      </c>
      <c r="Q19" s="10">
        <v>-4.9000000000000004</v>
      </c>
      <c r="R19" s="10">
        <v>9.8000000000000007</v>
      </c>
      <c r="S19" s="10">
        <v>-3.5</v>
      </c>
      <c r="T19" s="10">
        <v>4.5999999999999996</v>
      </c>
      <c r="U19" s="10">
        <v>6</v>
      </c>
      <c r="V19" s="10">
        <v>7</v>
      </c>
      <c r="W19" s="10">
        <v>14.6</v>
      </c>
      <c r="X19" s="10">
        <v>1.6</v>
      </c>
      <c r="Y19" s="10">
        <v>-2.5</v>
      </c>
      <c r="Z19" s="10">
        <v>20.7</v>
      </c>
      <c r="AA19" s="10">
        <v>-8.6</v>
      </c>
      <c r="AB19" s="10">
        <v>4.8</v>
      </c>
      <c r="AC19" s="10">
        <v>-12.8</v>
      </c>
      <c r="AD19" s="10">
        <v>6.3</v>
      </c>
      <c r="AE19" s="10">
        <v>-10.3</v>
      </c>
      <c r="AF19" s="10">
        <v>24.1</v>
      </c>
      <c r="AG19" s="10">
        <v>10.199999999999999</v>
      </c>
      <c r="AH19" s="10">
        <v>24.6</v>
      </c>
      <c r="AI19" s="10">
        <v>18.2</v>
      </c>
      <c r="AJ19" s="10">
        <v>77.099999999999994</v>
      </c>
      <c r="AK19" s="10">
        <v>-15.8</v>
      </c>
      <c r="AL19" s="10">
        <v>-5.8</v>
      </c>
      <c r="AM19" s="10">
        <v>3.4</v>
      </c>
      <c r="AN19" s="10">
        <v>-3.2</v>
      </c>
      <c r="AO19" s="10">
        <v>-21.4</v>
      </c>
      <c r="AP19" s="10">
        <v>-21.8</v>
      </c>
      <c r="AQ19" s="10">
        <v>-21.6</v>
      </c>
      <c r="AR19" s="10">
        <v>-24.9</v>
      </c>
      <c r="AS19" s="10">
        <v>43.5</v>
      </c>
      <c r="AT19" s="10">
        <v>-24.8</v>
      </c>
      <c r="AU19" s="10">
        <v>3.1</v>
      </c>
      <c r="AV19" s="10">
        <v>-6.4</v>
      </c>
      <c r="AW19" s="10">
        <v>-4.9000000000000004</v>
      </c>
      <c r="AX19" s="10">
        <v>15.3</v>
      </c>
      <c r="AY19" s="10">
        <v>7.1</v>
      </c>
      <c r="AZ19" s="10">
        <v>-12.2</v>
      </c>
      <c r="BA19" s="10">
        <v>15.7</v>
      </c>
      <c r="BB19" s="10">
        <v>15.1</v>
      </c>
      <c r="BC19" s="10">
        <v>-9.9</v>
      </c>
      <c r="BD19" s="10">
        <v>8.6999999999999993</v>
      </c>
      <c r="BE19" s="10">
        <v>7.8</v>
      </c>
      <c r="BF19" s="10">
        <v>14.6</v>
      </c>
      <c r="BG19" s="10">
        <v>2.9</v>
      </c>
      <c r="BH19" s="10">
        <v>11.4</v>
      </c>
      <c r="BI19" s="10">
        <v>36.700000000000003</v>
      </c>
      <c r="BJ19" s="10">
        <v>-0.3</v>
      </c>
      <c r="BK19" s="1"/>
    </row>
    <row r="20" spans="1:63" ht="13.4" customHeight="1" x14ac:dyDescent="0.3">
      <c r="A20" s="4" t="s">
        <v>188</v>
      </c>
      <c r="B20" s="75">
        <v>-6.1</v>
      </c>
      <c r="C20" s="75">
        <v>-1.2</v>
      </c>
      <c r="D20" s="75">
        <v>5.9</v>
      </c>
      <c r="E20" s="75">
        <v>20.7</v>
      </c>
      <c r="F20" s="75">
        <v>19</v>
      </c>
      <c r="G20" s="75">
        <v>-12.8</v>
      </c>
      <c r="H20" s="75">
        <v>14.2</v>
      </c>
      <c r="I20" s="75">
        <v>-11.1</v>
      </c>
      <c r="J20" s="75">
        <v>10</v>
      </c>
      <c r="K20" s="75">
        <v>0.3</v>
      </c>
      <c r="L20" s="75">
        <v>-2.4</v>
      </c>
      <c r="M20" s="75">
        <v>8.5</v>
      </c>
      <c r="N20" s="75">
        <v>18.600000000000001</v>
      </c>
      <c r="O20" s="75">
        <v>2.9</v>
      </c>
      <c r="P20" s="75">
        <v>27.5</v>
      </c>
      <c r="Q20" s="75">
        <v>-8.1</v>
      </c>
      <c r="R20" s="75">
        <v>-2.2000000000000002</v>
      </c>
      <c r="S20" s="75">
        <v>-3.5</v>
      </c>
      <c r="T20" s="75">
        <v>0.5</v>
      </c>
      <c r="U20" s="75">
        <v>-13.3</v>
      </c>
      <c r="V20" s="75">
        <v>2.2999999999999998</v>
      </c>
      <c r="W20" s="75">
        <v>-3.2</v>
      </c>
      <c r="X20" s="75">
        <v>12.1</v>
      </c>
      <c r="Y20" s="75">
        <v>5.2</v>
      </c>
      <c r="Z20" s="75">
        <v>16.5</v>
      </c>
      <c r="AA20" s="75">
        <v>-8.1999999999999993</v>
      </c>
      <c r="AB20" s="75">
        <v>9.9</v>
      </c>
      <c r="AC20" s="75">
        <v>9.9</v>
      </c>
      <c r="AD20" s="75">
        <v>-7.6</v>
      </c>
      <c r="AE20" s="75">
        <v>4.0999999999999996</v>
      </c>
      <c r="AF20" s="75">
        <v>-5.3</v>
      </c>
      <c r="AG20" s="75">
        <v>-18.8</v>
      </c>
      <c r="AH20" s="75">
        <v>13</v>
      </c>
      <c r="AI20" s="75">
        <v>1.5</v>
      </c>
      <c r="AJ20" s="75">
        <v>-9.6999999999999993</v>
      </c>
      <c r="AK20" s="75">
        <v>-7</v>
      </c>
      <c r="AL20" s="75">
        <v>-4</v>
      </c>
      <c r="AM20" s="75">
        <v>-14.1</v>
      </c>
      <c r="AN20" s="75">
        <v>-26.4</v>
      </c>
      <c r="AO20" s="75">
        <v>-51.5</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
    </row>
    <row r="21" spans="1:63" ht="13.4" customHeight="1" x14ac:dyDescent="0.3">
      <c r="A21" s="9" t="s">
        <v>189</v>
      </c>
      <c r="B21" s="10">
        <v>0.1</v>
      </c>
      <c r="C21" s="10">
        <v>-0.3</v>
      </c>
      <c r="D21" s="10">
        <v>-5.2</v>
      </c>
      <c r="E21" s="10">
        <v>13.8</v>
      </c>
      <c r="F21" s="10">
        <v>8.6</v>
      </c>
      <c r="G21" s="10">
        <v>-1.7</v>
      </c>
      <c r="H21" s="10">
        <v>-0.9</v>
      </c>
      <c r="I21" s="10">
        <v>-3.6</v>
      </c>
      <c r="J21" s="10">
        <v>-1.8</v>
      </c>
      <c r="K21" s="10">
        <v>-8</v>
      </c>
      <c r="L21" s="10">
        <v>-1</v>
      </c>
      <c r="M21" s="10">
        <v>2.2000000000000002</v>
      </c>
      <c r="N21" s="10">
        <v>-0.9</v>
      </c>
      <c r="O21" s="10">
        <v>-0.2</v>
      </c>
      <c r="P21" s="10">
        <v>0.3</v>
      </c>
      <c r="Q21" s="10">
        <v>-1.2</v>
      </c>
      <c r="R21" s="10">
        <v>-10.3</v>
      </c>
      <c r="S21" s="10">
        <v>0.6</v>
      </c>
      <c r="T21" s="10">
        <v>6.7</v>
      </c>
      <c r="U21" s="10">
        <v>-3.8</v>
      </c>
      <c r="V21" s="10">
        <v>-2</v>
      </c>
      <c r="W21" s="10">
        <v>-1.6</v>
      </c>
      <c r="X21" s="10">
        <v>-1.9</v>
      </c>
      <c r="Y21" s="10">
        <v>-1.1000000000000001</v>
      </c>
      <c r="Z21" s="10">
        <v>-6.9</v>
      </c>
      <c r="AA21" s="10">
        <v>-0.2</v>
      </c>
      <c r="AB21" s="10">
        <v>-2.1</v>
      </c>
      <c r="AC21" s="10">
        <v>-1.9</v>
      </c>
      <c r="AD21" s="10">
        <v>0.3</v>
      </c>
      <c r="AE21" s="10">
        <v>-4</v>
      </c>
      <c r="AF21" s="10">
        <v>-1.4</v>
      </c>
      <c r="AG21" s="10">
        <v>-3.1</v>
      </c>
      <c r="AH21" s="10">
        <v>-1.7</v>
      </c>
      <c r="AI21" s="10">
        <v>2.4</v>
      </c>
      <c r="AJ21" s="10">
        <v>-3.2</v>
      </c>
      <c r="AK21" s="10">
        <v>0.3</v>
      </c>
      <c r="AL21" s="10">
        <v>-1.3</v>
      </c>
      <c r="AM21" s="10">
        <v>0.7</v>
      </c>
      <c r="AN21" s="10">
        <v>-1.2</v>
      </c>
      <c r="AO21" s="10">
        <v>-1.5</v>
      </c>
      <c r="AP21" s="10">
        <v>-1.1000000000000001</v>
      </c>
      <c r="AQ21" s="10">
        <v>10</v>
      </c>
      <c r="AR21" s="10">
        <v>11.8</v>
      </c>
      <c r="AS21" s="10">
        <v>0.3</v>
      </c>
      <c r="AT21" s="10">
        <v>21</v>
      </c>
      <c r="AU21" s="10">
        <v>2.6</v>
      </c>
      <c r="AV21" s="10">
        <v>0.9</v>
      </c>
      <c r="AW21" s="10">
        <v>2.2000000000000002</v>
      </c>
      <c r="AX21" s="10">
        <v>1.2</v>
      </c>
      <c r="AY21" s="10">
        <v>5</v>
      </c>
      <c r="AZ21" s="10">
        <v>2.6</v>
      </c>
      <c r="BA21" s="10">
        <v>0.9</v>
      </c>
      <c r="BB21" s="10">
        <v>1.9</v>
      </c>
      <c r="BC21" s="10">
        <v>-0.2</v>
      </c>
      <c r="BD21" s="10">
        <v>5.2</v>
      </c>
      <c r="BE21" s="10">
        <v>1.5</v>
      </c>
      <c r="BF21" s="10">
        <v>2.1</v>
      </c>
      <c r="BG21" s="10">
        <v>1.4</v>
      </c>
      <c r="BH21" s="10">
        <v>1.8</v>
      </c>
      <c r="BI21" s="10">
        <v>6.7</v>
      </c>
      <c r="BJ21" s="10">
        <v>1.6</v>
      </c>
      <c r="BK21" s="1"/>
    </row>
    <row r="22" spans="1:63" ht="13.4" customHeight="1" x14ac:dyDescent="0.3">
      <c r="A22" s="4" t="s">
        <v>190</v>
      </c>
      <c r="B22" s="11">
        <v>0</v>
      </c>
      <c r="C22" s="11">
        <v>-2.6</v>
      </c>
      <c r="D22" s="11">
        <v>0.8</v>
      </c>
      <c r="E22" s="11">
        <v>0</v>
      </c>
      <c r="F22" s="11">
        <v>-1.9</v>
      </c>
      <c r="G22" s="11">
        <v>2.9</v>
      </c>
      <c r="H22" s="11">
        <v>2.6</v>
      </c>
      <c r="I22" s="11">
        <v>1.2</v>
      </c>
      <c r="J22" s="11">
        <v>0.7</v>
      </c>
      <c r="K22" s="11">
        <v>7.4</v>
      </c>
      <c r="L22" s="11">
        <v>6.2</v>
      </c>
      <c r="M22" s="11">
        <v>7.4</v>
      </c>
      <c r="N22" s="11">
        <v>-1</v>
      </c>
      <c r="O22" s="11">
        <v>-1.2</v>
      </c>
      <c r="P22" s="11">
        <v>11.4</v>
      </c>
      <c r="Q22" s="11">
        <v>3.1</v>
      </c>
      <c r="R22" s="11">
        <v>2.6</v>
      </c>
      <c r="S22" s="11">
        <v>2.2000000000000002</v>
      </c>
      <c r="T22" s="11">
        <v>-3.8</v>
      </c>
      <c r="U22" s="11">
        <v>4.0999999999999996</v>
      </c>
      <c r="V22" s="11">
        <v>-3.7</v>
      </c>
      <c r="W22" s="11">
        <v>-0.7</v>
      </c>
      <c r="X22" s="11">
        <v>-4.3</v>
      </c>
      <c r="Y22" s="11">
        <v>0.8</v>
      </c>
      <c r="Z22" s="11">
        <v>-7.8</v>
      </c>
      <c r="AA22" s="11">
        <v>-0.8</v>
      </c>
      <c r="AB22" s="11">
        <v>-1.2</v>
      </c>
      <c r="AC22" s="11">
        <v>3.2</v>
      </c>
      <c r="AD22" s="11">
        <v>-4.3</v>
      </c>
      <c r="AE22" s="11">
        <v>-3.1</v>
      </c>
      <c r="AF22" s="11">
        <v>30.8</v>
      </c>
      <c r="AG22" s="11">
        <v>12.7</v>
      </c>
      <c r="AH22" s="11">
        <v>4.0999999999999996</v>
      </c>
      <c r="AI22" s="11">
        <v>-10.1</v>
      </c>
      <c r="AJ22" s="11">
        <v>37.4</v>
      </c>
      <c r="AK22" s="11">
        <v>-16.8</v>
      </c>
      <c r="AL22" s="11">
        <v>-5.5</v>
      </c>
      <c r="AM22" s="11">
        <v>-3.9</v>
      </c>
      <c r="AN22" s="11">
        <v>13.2</v>
      </c>
      <c r="AO22" s="11">
        <v>-13</v>
      </c>
      <c r="AP22" s="11">
        <v>1.2</v>
      </c>
      <c r="AQ22" s="11">
        <v>21.7</v>
      </c>
      <c r="AR22" s="11">
        <v>-19.8</v>
      </c>
      <c r="AS22" s="11">
        <v>14.4</v>
      </c>
      <c r="AT22" s="11">
        <v>17.399999999999999</v>
      </c>
      <c r="AU22" s="11">
        <v>1</v>
      </c>
      <c r="AV22" s="11">
        <v>-14.2</v>
      </c>
      <c r="AW22" s="11">
        <v>4.7</v>
      </c>
      <c r="AX22" s="11">
        <v>-1.7</v>
      </c>
      <c r="AY22" s="11">
        <v>-10.199999999999999</v>
      </c>
      <c r="AZ22" s="11">
        <v>3.3</v>
      </c>
      <c r="BA22" s="11">
        <v>0.1</v>
      </c>
      <c r="BB22" s="11">
        <v>-0.5</v>
      </c>
      <c r="BC22" s="11">
        <v>18.2</v>
      </c>
      <c r="BD22" s="11">
        <v>21.1</v>
      </c>
      <c r="BE22" s="11">
        <v>-3.2</v>
      </c>
      <c r="BF22" s="11">
        <v>9.1</v>
      </c>
      <c r="BG22" s="11">
        <v>1.1000000000000001</v>
      </c>
      <c r="BH22" s="11">
        <v>4.8</v>
      </c>
      <c r="BI22" s="11">
        <v>11.8</v>
      </c>
      <c r="BJ22" s="11">
        <v>-1.7</v>
      </c>
      <c r="BK22" s="1"/>
    </row>
    <row r="23" spans="1:63" ht="13.4" customHeight="1" x14ac:dyDescent="0.3">
      <c r="A23" s="9" t="s">
        <v>191</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-3.4</v>
      </c>
      <c r="AJ23" s="10">
        <v>23.6</v>
      </c>
      <c r="AK23" s="10">
        <v>5.7</v>
      </c>
      <c r="AL23" s="10">
        <v>-0.2</v>
      </c>
      <c r="AM23" s="10">
        <v>13.3</v>
      </c>
      <c r="AN23" s="10">
        <v>13.5</v>
      </c>
      <c r="AO23" s="10">
        <v>32.299999999999997</v>
      </c>
      <c r="AP23" s="10">
        <v>-3.9</v>
      </c>
      <c r="AQ23" s="79">
        <v>12.2</v>
      </c>
      <c r="AR23" s="79">
        <v>12.1</v>
      </c>
      <c r="AS23" s="79">
        <v>18.3</v>
      </c>
      <c r="AT23" s="79">
        <v>38.700000000000003</v>
      </c>
      <c r="AU23" s="10">
        <v>-2.2000000000000002</v>
      </c>
      <c r="AV23" s="10">
        <v>-25.9</v>
      </c>
      <c r="AW23" s="10">
        <v>7.5</v>
      </c>
      <c r="AX23" s="10">
        <v>13.3</v>
      </c>
      <c r="AY23" s="10">
        <v>-7.3</v>
      </c>
      <c r="AZ23" s="10">
        <v>-14.7</v>
      </c>
      <c r="BA23" s="10">
        <v>14.6</v>
      </c>
      <c r="BB23" s="10">
        <v>51.4</v>
      </c>
      <c r="BC23" s="10">
        <v>4.0999999999999996</v>
      </c>
      <c r="BD23" s="10">
        <v>55.4</v>
      </c>
      <c r="BE23" s="10">
        <v>-10</v>
      </c>
      <c r="BF23" s="10">
        <v>-29.7</v>
      </c>
      <c r="BG23" s="10">
        <v>35.4</v>
      </c>
      <c r="BH23" s="10">
        <v>29.8</v>
      </c>
      <c r="BI23" s="10">
        <v>25.5</v>
      </c>
      <c r="BJ23" s="10">
        <v>-17</v>
      </c>
      <c r="BK23" s="1"/>
    </row>
    <row r="24" spans="1:63" ht="13.4" customHeight="1" x14ac:dyDescent="0.3">
      <c r="A24" s="4" t="s">
        <v>192</v>
      </c>
      <c r="B24" s="11">
        <v>0</v>
      </c>
      <c r="C24" s="11">
        <v>0</v>
      </c>
      <c r="D24" s="11">
        <v>0</v>
      </c>
      <c r="E24" s="11">
        <v>0</v>
      </c>
      <c r="F24" s="11">
        <v>0</v>
      </c>
      <c r="G24" s="11">
        <v>14.8</v>
      </c>
      <c r="H24" s="11">
        <v>6.8</v>
      </c>
      <c r="I24" s="11">
        <v>4.0999999999999996</v>
      </c>
      <c r="J24" s="11">
        <v>23.9</v>
      </c>
      <c r="K24" s="11">
        <v>49.6</v>
      </c>
      <c r="L24" s="11">
        <v>1.9</v>
      </c>
      <c r="M24" s="11">
        <v>2.7</v>
      </c>
      <c r="N24" s="11">
        <v>3.3</v>
      </c>
      <c r="O24" s="11">
        <v>11.7</v>
      </c>
      <c r="P24" s="11">
        <v>19.600000000000001</v>
      </c>
      <c r="Q24" s="11">
        <v>-0.1</v>
      </c>
      <c r="R24" s="11">
        <v>7.4</v>
      </c>
      <c r="S24" s="11">
        <v>5.9</v>
      </c>
      <c r="T24" s="11">
        <v>5.5</v>
      </c>
      <c r="U24" s="11">
        <v>18.600000000000001</v>
      </c>
      <c r="V24" s="11">
        <v>3.8</v>
      </c>
      <c r="W24" s="11">
        <v>3.3</v>
      </c>
      <c r="X24" s="11">
        <v>5.2</v>
      </c>
      <c r="Y24" s="11">
        <v>0</v>
      </c>
      <c r="Z24" s="11">
        <v>0</v>
      </c>
      <c r="AA24" s="11">
        <v>0</v>
      </c>
      <c r="AB24" s="11">
        <v>0</v>
      </c>
      <c r="AC24" s="11">
        <v>0</v>
      </c>
      <c r="AD24" s="11">
        <v>0</v>
      </c>
      <c r="AE24" s="11">
        <v>0</v>
      </c>
      <c r="AF24" s="11">
        <v>0</v>
      </c>
      <c r="AG24" s="11">
        <v>0</v>
      </c>
      <c r="AH24" s="11">
        <v>0</v>
      </c>
      <c r="AI24" s="11">
        <v>0</v>
      </c>
      <c r="AJ24" s="11">
        <v>0</v>
      </c>
      <c r="AK24" s="11">
        <v>0</v>
      </c>
      <c r="AL24" s="11">
        <v>0</v>
      </c>
      <c r="AM24" s="11">
        <v>0</v>
      </c>
      <c r="AN24" s="11">
        <v>0</v>
      </c>
      <c r="AO24" s="11">
        <v>0</v>
      </c>
      <c r="AP24" s="11">
        <v>1</v>
      </c>
      <c r="AQ24" s="11">
        <v>12.8</v>
      </c>
      <c r="AR24" s="11">
        <v>1.4</v>
      </c>
      <c r="AS24" s="11">
        <v>25.9</v>
      </c>
      <c r="AT24" s="11">
        <v>41.1</v>
      </c>
      <c r="AU24" s="11">
        <v>1.8</v>
      </c>
      <c r="AV24" s="11">
        <v>-2.4</v>
      </c>
      <c r="AW24" s="11">
        <v>-1.1000000000000001</v>
      </c>
      <c r="AX24" s="11">
        <v>-27.6</v>
      </c>
      <c r="AY24" s="11">
        <v>-29.3</v>
      </c>
      <c r="AZ24" s="11">
        <v>3</v>
      </c>
      <c r="BA24" s="11">
        <v>0.9</v>
      </c>
      <c r="BB24" s="11">
        <v>-2.4</v>
      </c>
      <c r="BC24" s="11">
        <v>4.8</v>
      </c>
      <c r="BD24" s="11">
        <v>6.2</v>
      </c>
      <c r="BE24" s="11">
        <v>1.7</v>
      </c>
      <c r="BF24" s="11">
        <v>12.2</v>
      </c>
      <c r="BG24" s="11">
        <v>4.4000000000000004</v>
      </c>
      <c r="BH24" s="11">
        <v>-10.9</v>
      </c>
      <c r="BI24" s="11">
        <v>7.4</v>
      </c>
      <c r="BJ24" s="11">
        <v>1.3</v>
      </c>
      <c r="BK24" s="1"/>
    </row>
    <row r="25" spans="1:63" ht="13.4" customHeight="1" x14ac:dyDescent="0.3">
      <c r="A25" s="9" t="s">
        <v>193</v>
      </c>
      <c r="B25" s="10">
        <v>0</v>
      </c>
      <c r="C25" s="10">
        <v>0</v>
      </c>
      <c r="D25" s="10">
        <v>0</v>
      </c>
      <c r="E25" s="10">
        <v>0</v>
      </c>
      <c r="F25" s="10">
        <v>0</v>
      </c>
      <c r="G25" s="10">
        <v>0</v>
      </c>
      <c r="H25" s="10">
        <v>0</v>
      </c>
      <c r="I25" s="10">
        <v>0</v>
      </c>
      <c r="J25" s="10">
        <v>0</v>
      </c>
      <c r="K25" s="10">
        <v>0</v>
      </c>
      <c r="L25" s="10">
        <v>0</v>
      </c>
      <c r="M25" s="10">
        <v>0</v>
      </c>
      <c r="N25" s="10">
        <v>0</v>
      </c>
      <c r="O25" s="10">
        <v>0</v>
      </c>
      <c r="P25" s="10">
        <v>0</v>
      </c>
      <c r="Q25" s="10">
        <v>0</v>
      </c>
      <c r="R25" s="10">
        <v>0</v>
      </c>
      <c r="S25" s="10">
        <v>0</v>
      </c>
      <c r="T25" s="10">
        <v>0</v>
      </c>
      <c r="U25" s="10">
        <v>0</v>
      </c>
      <c r="V25" s="10">
        <v>0</v>
      </c>
      <c r="W25" s="10">
        <v>0</v>
      </c>
      <c r="X25" s="10">
        <v>0</v>
      </c>
      <c r="Y25" s="10">
        <v>7.6</v>
      </c>
      <c r="Z25" s="10">
        <v>19.8</v>
      </c>
      <c r="AA25" s="10">
        <v>2.8</v>
      </c>
      <c r="AB25" s="10">
        <v>37.5</v>
      </c>
      <c r="AC25" s="10">
        <v>-29.1</v>
      </c>
      <c r="AD25" s="10">
        <v>17.399999999999999</v>
      </c>
      <c r="AE25" s="10">
        <v>28.6</v>
      </c>
      <c r="AF25" s="10">
        <v>3.1</v>
      </c>
      <c r="AG25" s="10">
        <v>1.2</v>
      </c>
      <c r="AH25" s="10">
        <v>1.5</v>
      </c>
      <c r="AI25" s="10">
        <v>9.4</v>
      </c>
      <c r="AJ25" s="10">
        <v>15.2</v>
      </c>
      <c r="AK25" s="10">
        <v>2.6</v>
      </c>
      <c r="AL25" s="10">
        <v>3</v>
      </c>
      <c r="AM25" s="10">
        <v>6.3</v>
      </c>
      <c r="AN25" s="10">
        <v>19.7</v>
      </c>
      <c r="AO25" s="10">
        <v>31.6</v>
      </c>
      <c r="AP25" s="10">
        <v>0</v>
      </c>
      <c r="AQ25" s="10">
        <v>0</v>
      </c>
      <c r="AR25" s="10">
        <v>0</v>
      </c>
      <c r="AS25" s="10">
        <v>0</v>
      </c>
      <c r="AT25" s="10">
        <v>0</v>
      </c>
      <c r="AU25" s="10">
        <v>0</v>
      </c>
      <c r="AV25" s="10">
        <v>0</v>
      </c>
      <c r="AW25" s="10">
        <v>0</v>
      </c>
      <c r="AX25" s="10">
        <v>0</v>
      </c>
      <c r="AY25" s="10">
        <v>0</v>
      </c>
      <c r="AZ25" s="10">
        <v>0</v>
      </c>
      <c r="BA25" s="10">
        <v>0</v>
      </c>
      <c r="BB25" s="10">
        <v>0</v>
      </c>
      <c r="BC25" s="10">
        <v>0</v>
      </c>
      <c r="BD25" s="10">
        <v>0</v>
      </c>
      <c r="BE25" s="10">
        <v>0</v>
      </c>
      <c r="BF25" s="10">
        <v>0</v>
      </c>
      <c r="BG25" s="10">
        <v>0</v>
      </c>
      <c r="BH25" s="10">
        <v>0</v>
      </c>
      <c r="BI25" s="10">
        <v>0</v>
      </c>
      <c r="BJ25" s="10">
        <v>0</v>
      </c>
      <c r="BK25" s="1"/>
    </row>
    <row r="26" spans="1:63" ht="13.4" customHeight="1" x14ac:dyDescent="0.3">
      <c r="A26" s="4" t="s">
        <v>194</v>
      </c>
      <c r="B26" s="11">
        <v>0</v>
      </c>
      <c r="C26" s="11">
        <v>0</v>
      </c>
      <c r="D26" s="11">
        <v>0</v>
      </c>
      <c r="E26" s="11">
        <v>0</v>
      </c>
      <c r="F26" s="11">
        <v>0</v>
      </c>
      <c r="G26" s="11">
        <v>0</v>
      </c>
      <c r="H26" s="11">
        <v>0</v>
      </c>
      <c r="I26" s="11">
        <v>0</v>
      </c>
      <c r="J26" s="11">
        <v>0</v>
      </c>
      <c r="K26" s="11">
        <v>0</v>
      </c>
      <c r="L26" s="11">
        <v>7</v>
      </c>
      <c r="M26" s="11">
        <v>-21</v>
      </c>
      <c r="N26" s="11">
        <v>-6.6</v>
      </c>
      <c r="O26" s="11">
        <v>-31.9</v>
      </c>
      <c r="P26" s="11">
        <v>-52.5</v>
      </c>
      <c r="Q26" s="11">
        <v>-2.9</v>
      </c>
      <c r="R26" s="11">
        <v>-3.9</v>
      </c>
      <c r="S26" s="11">
        <v>-1</v>
      </c>
      <c r="T26" s="11">
        <v>-15.7</v>
      </c>
      <c r="U26" s="11">
        <v>-23.6</v>
      </c>
      <c r="V26" s="11">
        <v>-7.8</v>
      </c>
      <c r="W26" s="11">
        <v>-8.4</v>
      </c>
      <c r="X26" s="11">
        <v>-8.6999999999999993</v>
      </c>
      <c r="Y26" s="11">
        <v>-8.6999999999999993</v>
      </c>
      <c r="Z26" s="11">
        <v>-33.6</v>
      </c>
      <c r="AA26" s="11">
        <v>-9.6</v>
      </c>
      <c r="AB26" s="11">
        <v>-9.1</v>
      </c>
      <c r="AC26" s="11">
        <v>-8.8000000000000007</v>
      </c>
      <c r="AD26" s="11">
        <v>-3.3</v>
      </c>
      <c r="AE26" s="11">
        <v>-30.9</v>
      </c>
      <c r="AF26" s="11">
        <v>-0.1</v>
      </c>
      <c r="AG26" s="11">
        <v>0</v>
      </c>
      <c r="AH26" s="11">
        <v>0</v>
      </c>
      <c r="AI26" s="11">
        <v>-0.2</v>
      </c>
      <c r="AJ26" s="11">
        <v>-0.4</v>
      </c>
      <c r="AK26" s="11">
        <v>-0.4</v>
      </c>
      <c r="AL26" s="11">
        <v>-0.6</v>
      </c>
      <c r="AM26" s="11">
        <v>-0.5</v>
      </c>
      <c r="AN26" s="11">
        <v>-0.9</v>
      </c>
      <c r="AO26" s="11">
        <v>-2.4</v>
      </c>
      <c r="AP26" s="11">
        <v>-1.3</v>
      </c>
      <c r="AQ26" s="11">
        <v>-2.2000000000000002</v>
      </c>
      <c r="AR26" s="11">
        <v>-3.1</v>
      </c>
      <c r="AS26" s="11">
        <v>-3.2</v>
      </c>
      <c r="AT26" s="11">
        <v>-9.8000000000000007</v>
      </c>
      <c r="AU26" s="11">
        <v>-1.8</v>
      </c>
      <c r="AV26" s="11">
        <v>-2.5</v>
      </c>
      <c r="AW26" s="11">
        <v>-0.1</v>
      </c>
      <c r="AX26" s="11">
        <v>-2.6</v>
      </c>
      <c r="AY26" s="11">
        <v>-7</v>
      </c>
      <c r="AZ26" s="11">
        <v>-3.6</v>
      </c>
      <c r="BA26" s="11">
        <v>-4.3</v>
      </c>
      <c r="BB26" s="11">
        <v>-5.0999999999999996</v>
      </c>
      <c r="BC26" s="11">
        <v>-5.0999999999999996</v>
      </c>
      <c r="BD26" s="11">
        <v>-18.100000000000001</v>
      </c>
      <c r="BE26" s="11">
        <v>-4.7</v>
      </c>
      <c r="BF26" s="11">
        <v>-4.7</v>
      </c>
      <c r="BG26" s="11">
        <v>-4.8</v>
      </c>
      <c r="BH26" s="11">
        <v>-4.0999999999999996</v>
      </c>
      <c r="BI26" s="11">
        <v>-18.3</v>
      </c>
      <c r="BJ26" s="11">
        <v>-3.8</v>
      </c>
      <c r="BK26" s="1"/>
    </row>
    <row r="27" spans="1:63" ht="13.4" customHeight="1" x14ac:dyDescent="0.3">
      <c r="A27" s="9" t="s">
        <v>195</v>
      </c>
      <c r="B27" s="10">
        <v>0</v>
      </c>
      <c r="C27" s="10">
        <v>0</v>
      </c>
      <c r="D27" s="10">
        <v>0</v>
      </c>
      <c r="E27" s="10">
        <v>0</v>
      </c>
      <c r="F27" s="10">
        <v>0</v>
      </c>
      <c r="G27" s="10">
        <v>0</v>
      </c>
      <c r="H27" s="10">
        <v>0</v>
      </c>
      <c r="I27" s="10">
        <v>0</v>
      </c>
      <c r="J27" s="10">
        <v>0</v>
      </c>
      <c r="K27" s="10">
        <v>0</v>
      </c>
      <c r="L27" s="10">
        <v>0</v>
      </c>
      <c r="M27" s="10">
        <v>200</v>
      </c>
      <c r="N27" s="10">
        <v>0</v>
      </c>
      <c r="O27" s="10">
        <v>0</v>
      </c>
      <c r="P27" s="10">
        <v>0</v>
      </c>
      <c r="Q27" s="10">
        <v>0</v>
      </c>
      <c r="R27" s="10">
        <v>0</v>
      </c>
      <c r="S27" s="10">
        <v>0</v>
      </c>
      <c r="T27" s="10">
        <v>0</v>
      </c>
      <c r="U27" s="10">
        <v>0</v>
      </c>
      <c r="V27" s="10">
        <v>0</v>
      </c>
      <c r="W27" s="10">
        <v>0</v>
      </c>
      <c r="X27" s="10">
        <v>0</v>
      </c>
      <c r="Y27" s="10">
        <v>0</v>
      </c>
      <c r="Z27" s="10">
        <v>0</v>
      </c>
      <c r="AA27" s="10">
        <v>0</v>
      </c>
      <c r="AB27" s="10">
        <v>0</v>
      </c>
      <c r="AC27" s="10">
        <v>0</v>
      </c>
      <c r="AD27" s="10">
        <v>0</v>
      </c>
      <c r="AE27" s="10">
        <v>0</v>
      </c>
      <c r="AF27" s="10">
        <v>0</v>
      </c>
      <c r="AG27" s="10">
        <v>0</v>
      </c>
      <c r="AH27" s="10">
        <v>0</v>
      </c>
      <c r="AI27" s="10">
        <v>0</v>
      </c>
      <c r="AJ27" s="10">
        <v>0</v>
      </c>
      <c r="AK27" s="10">
        <v>0</v>
      </c>
      <c r="AL27" s="10">
        <v>0</v>
      </c>
      <c r="AM27" s="10">
        <v>0</v>
      </c>
      <c r="AN27" s="10">
        <v>0</v>
      </c>
      <c r="AO27" s="10">
        <v>0</v>
      </c>
      <c r="AP27" s="10">
        <v>0</v>
      </c>
      <c r="AQ27" s="79">
        <v>0</v>
      </c>
      <c r="AR27" s="79">
        <v>0</v>
      </c>
      <c r="AS27" s="79">
        <v>0</v>
      </c>
      <c r="AT27" s="79">
        <v>0</v>
      </c>
      <c r="AU27" s="10">
        <v>0</v>
      </c>
      <c r="AV27" s="10">
        <v>0</v>
      </c>
      <c r="AW27" s="10">
        <v>0</v>
      </c>
      <c r="AX27" s="10">
        <v>0</v>
      </c>
      <c r="AY27" s="10">
        <v>0</v>
      </c>
      <c r="AZ27" s="10">
        <v>0</v>
      </c>
      <c r="BA27" s="10">
        <v>0</v>
      </c>
      <c r="BB27" s="10">
        <v>0</v>
      </c>
      <c r="BC27" s="10">
        <v>0</v>
      </c>
      <c r="BD27" s="10">
        <v>0</v>
      </c>
      <c r="BE27" s="10">
        <v>0</v>
      </c>
      <c r="BF27" s="10">
        <v>0</v>
      </c>
      <c r="BG27" s="10">
        <v>0</v>
      </c>
      <c r="BH27" s="10">
        <v>0</v>
      </c>
      <c r="BI27" s="10">
        <v>0</v>
      </c>
      <c r="BJ27" s="10">
        <v>0</v>
      </c>
      <c r="BK27" s="1"/>
    </row>
    <row r="28" spans="1:63" ht="13.4" customHeight="1" x14ac:dyDescent="0.3">
      <c r="A28" s="4" t="s">
        <v>196</v>
      </c>
      <c r="B28" s="11">
        <v>0</v>
      </c>
      <c r="C28" s="11">
        <v>0</v>
      </c>
      <c r="D28" s="11">
        <v>0</v>
      </c>
      <c r="E28" s="11">
        <v>0</v>
      </c>
      <c r="F28" s="11">
        <v>0</v>
      </c>
      <c r="G28" s="11">
        <v>0</v>
      </c>
      <c r="H28" s="11">
        <v>0</v>
      </c>
      <c r="I28" s="11">
        <v>0</v>
      </c>
      <c r="J28" s="11">
        <v>0</v>
      </c>
      <c r="K28" s="11">
        <v>0</v>
      </c>
      <c r="L28" s="11">
        <v>0</v>
      </c>
      <c r="M28" s="11">
        <v>0</v>
      </c>
      <c r="N28" s="11">
        <v>5.5</v>
      </c>
      <c r="O28" s="11">
        <v>-146.9</v>
      </c>
      <c r="P28" s="11">
        <v>58.6</v>
      </c>
      <c r="Q28" s="11">
        <v>0</v>
      </c>
      <c r="R28" s="11">
        <v>0</v>
      </c>
      <c r="S28" s="11">
        <v>0</v>
      </c>
      <c r="T28" s="11">
        <v>0</v>
      </c>
      <c r="U28" s="11">
        <v>0</v>
      </c>
      <c r="V28" s="11">
        <v>0</v>
      </c>
      <c r="W28" s="11">
        <v>0</v>
      </c>
      <c r="X28" s="11">
        <v>0</v>
      </c>
      <c r="Y28" s="11">
        <v>0</v>
      </c>
      <c r="Z28" s="11">
        <v>0</v>
      </c>
      <c r="AA28" s="11">
        <v>0</v>
      </c>
      <c r="AB28" s="11">
        <v>0</v>
      </c>
      <c r="AC28" s="11">
        <v>0</v>
      </c>
      <c r="AD28" s="11">
        <v>0</v>
      </c>
      <c r="AE28" s="11">
        <v>0</v>
      </c>
      <c r="AF28" s="11">
        <v>0</v>
      </c>
      <c r="AG28" s="11">
        <v>0</v>
      </c>
      <c r="AH28" s="11">
        <v>0</v>
      </c>
      <c r="AI28" s="11">
        <v>0</v>
      </c>
      <c r="AJ28" s="11">
        <v>0</v>
      </c>
      <c r="AK28" s="11">
        <v>0</v>
      </c>
      <c r="AL28" s="11">
        <v>0</v>
      </c>
      <c r="AM28" s="11">
        <v>0</v>
      </c>
      <c r="AN28" s="11">
        <v>0</v>
      </c>
      <c r="AO28" s="11">
        <v>0</v>
      </c>
      <c r="AP28" s="11">
        <v>0</v>
      </c>
      <c r="AQ28" s="11">
        <v>0</v>
      </c>
      <c r="AR28" s="11">
        <v>0</v>
      </c>
      <c r="AS28" s="11">
        <v>0</v>
      </c>
      <c r="AT28" s="11">
        <v>0</v>
      </c>
      <c r="AU28" s="11">
        <v>0</v>
      </c>
      <c r="AV28" s="11">
        <v>0</v>
      </c>
      <c r="AW28" s="11">
        <v>0</v>
      </c>
      <c r="AX28" s="11">
        <v>0</v>
      </c>
      <c r="AY28" s="11">
        <v>0</v>
      </c>
      <c r="AZ28" s="11">
        <v>0</v>
      </c>
      <c r="BA28" s="11">
        <v>0</v>
      </c>
      <c r="BB28" s="11">
        <v>0</v>
      </c>
      <c r="BC28" s="11">
        <v>0</v>
      </c>
      <c r="BD28" s="11">
        <v>0</v>
      </c>
      <c r="BE28" s="11">
        <v>0</v>
      </c>
      <c r="BF28" s="11">
        <v>0</v>
      </c>
      <c r="BG28" s="11">
        <v>0</v>
      </c>
      <c r="BH28" s="11">
        <v>0</v>
      </c>
      <c r="BI28" s="11">
        <v>0</v>
      </c>
      <c r="BJ28" s="11">
        <v>0</v>
      </c>
      <c r="BK28" s="1"/>
    </row>
    <row r="29" spans="1:63" ht="13.4" customHeight="1" x14ac:dyDescent="0.3">
      <c r="A29" s="9" t="s">
        <v>197</v>
      </c>
      <c r="B29" s="10">
        <v>0</v>
      </c>
      <c r="C29" s="10">
        <v>0</v>
      </c>
      <c r="D29" s="10">
        <v>0</v>
      </c>
      <c r="E29" s="10">
        <v>0</v>
      </c>
      <c r="F29" s="10">
        <v>0</v>
      </c>
      <c r="G29" s="10">
        <v>0</v>
      </c>
      <c r="H29" s="10">
        <v>0</v>
      </c>
      <c r="I29" s="10">
        <v>0</v>
      </c>
      <c r="J29" s="10">
        <v>0</v>
      </c>
      <c r="K29" s="10">
        <v>0</v>
      </c>
      <c r="L29" s="10">
        <v>0</v>
      </c>
      <c r="M29" s="10">
        <v>0</v>
      </c>
      <c r="N29" s="10">
        <v>118.1</v>
      </c>
      <c r="O29" s="10">
        <v>-89.8</v>
      </c>
      <c r="P29" s="10">
        <v>28.2</v>
      </c>
      <c r="Q29" s="10">
        <v>7.6</v>
      </c>
      <c r="R29" s="10">
        <v>-1.2</v>
      </c>
      <c r="S29" s="10">
        <v>0</v>
      </c>
      <c r="T29" s="10">
        <v>0</v>
      </c>
      <c r="U29" s="10">
        <v>6.4</v>
      </c>
      <c r="V29" s="10">
        <v>0</v>
      </c>
      <c r="W29" s="10">
        <v>0</v>
      </c>
      <c r="X29" s="10">
        <v>0</v>
      </c>
      <c r="Y29" s="10">
        <v>0</v>
      </c>
      <c r="Z29" s="10">
        <v>0</v>
      </c>
      <c r="AA29" s="10">
        <v>0</v>
      </c>
      <c r="AB29" s="10">
        <v>0</v>
      </c>
      <c r="AC29" s="10">
        <v>0</v>
      </c>
      <c r="AD29" s="10">
        <v>0</v>
      </c>
      <c r="AE29" s="10">
        <v>0</v>
      </c>
      <c r="AF29" s="10">
        <v>0</v>
      </c>
      <c r="AG29" s="10">
        <v>0</v>
      </c>
      <c r="AH29" s="10">
        <v>0</v>
      </c>
      <c r="AI29" s="10">
        <v>0</v>
      </c>
      <c r="AJ29" s="10">
        <v>0</v>
      </c>
      <c r="AK29" s="10">
        <v>0</v>
      </c>
      <c r="AL29" s="10">
        <v>0</v>
      </c>
      <c r="AM29" s="10">
        <v>0</v>
      </c>
      <c r="AN29" s="10">
        <v>0</v>
      </c>
      <c r="AO29" s="10">
        <v>0</v>
      </c>
      <c r="AP29" s="10">
        <v>0</v>
      </c>
      <c r="AQ29" s="79">
        <v>0</v>
      </c>
      <c r="AR29" s="79">
        <v>0</v>
      </c>
      <c r="AS29" s="79">
        <v>0</v>
      </c>
      <c r="AT29" s="79">
        <v>0</v>
      </c>
      <c r="AU29" s="10">
        <v>0</v>
      </c>
      <c r="AV29" s="10">
        <v>0</v>
      </c>
      <c r="AW29" s="10">
        <v>0</v>
      </c>
      <c r="AX29" s="10">
        <v>0</v>
      </c>
      <c r="AY29" s="10">
        <v>0</v>
      </c>
      <c r="AZ29" s="10">
        <v>0</v>
      </c>
      <c r="BA29" s="10">
        <v>0</v>
      </c>
      <c r="BB29" s="10">
        <v>0</v>
      </c>
      <c r="BC29" s="10">
        <v>0</v>
      </c>
      <c r="BD29" s="10">
        <v>0</v>
      </c>
      <c r="BE29" s="10">
        <v>0</v>
      </c>
      <c r="BF29" s="10">
        <v>0</v>
      </c>
      <c r="BG29" s="10">
        <v>0</v>
      </c>
      <c r="BH29" s="10">
        <v>0</v>
      </c>
      <c r="BI29" s="10">
        <v>0</v>
      </c>
      <c r="BJ29" s="10">
        <v>0</v>
      </c>
      <c r="BK29" s="1"/>
    </row>
    <row r="30" spans="1:63" ht="13.4" customHeight="1" x14ac:dyDescent="0.3">
      <c r="A30" s="4" t="s">
        <v>198</v>
      </c>
      <c r="B30" s="11">
        <v>0</v>
      </c>
      <c r="C30" s="11">
        <v>0</v>
      </c>
      <c r="D30" s="11">
        <v>0</v>
      </c>
      <c r="E30" s="11">
        <v>0</v>
      </c>
      <c r="F30" s="11">
        <v>0</v>
      </c>
      <c r="G30" s="11">
        <v>0</v>
      </c>
      <c r="H30" s="11">
        <v>0</v>
      </c>
      <c r="I30" s="11">
        <v>0</v>
      </c>
      <c r="J30" s="11">
        <v>0</v>
      </c>
      <c r="K30" s="11">
        <v>0</v>
      </c>
      <c r="L30" s="11">
        <v>0</v>
      </c>
      <c r="M30" s="11">
        <v>0</v>
      </c>
      <c r="N30" s="11">
        <v>0</v>
      </c>
      <c r="O30" s="11">
        <v>0</v>
      </c>
      <c r="P30" s="11">
        <v>0</v>
      </c>
      <c r="Q30" s="11">
        <v>0</v>
      </c>
      <c r="R30" s="11">
        <v>0</v>
      </c>
      <c r="S30" s="11">
        <v>0</v>
      </c>
      <c r="T30" s="11">
        <v>0</v>
      </c>
      <c r="U30" s="11">
        <v>0</v>
      </c>
      <c r="V30" s="11">
        <v>0</v>
      </c>
      <c r="W30" s="11">
        <v>0</v>
      </c>
      <c r="X30" s="11">
        <v>0</v>
      </c>
      <c r="Y30" s="11">
        <v>0</v>
      </c>
      <c r="Z30" s="11">
        <v>0</v>
      </c>
      <c r="AA30" s="11">
        <v>0</v>
      </c>
      <c r="AB30" s="11">
        <v>0</v>
      </c>
      <c r="AC30" s="11">
        <v>0</v>
      </c>
      <c r="AD30" s="11">
        <v>0</v>
      </c>
      <c r="AE30" s="11">
        <v>0</v>
      </c>
      <c r="AF30" s="11">
        <v>0</v>
      </c>
      <c r="AG30" s="11">
        <v>0</v>
      </c>
      <c r="AH30" s="11">
        <v>0</v>
      </c>
      <c r="AI30" s="11">
        <v>0</v>
      </c>
      <c r="AJ30" s="11">
        <v>0</v>
      </c>
      <c r="AK30" s="11">
        <v>0</v>
      </c>
      <c r="AL30" s="11">
        <v>0</v>
      </c>
      <c r="AM30" s="11">
        <v>0</v>
      </c>
      <c r="AN30" s="11">
        <v>0</v>
      </c>
      <c r="AO30" s="11">
        <v>0</v>
      </c>
      <c r="AP30" s="11">
        <v>0</v>
      </c>
      <c r="AQ30" s="11">
        <v>0</v>
      </c>
      <c r="AR30" s="11">
        <v>-1.4</v>
      </c>
      <c r="AS30" s="11">
        <v>0</v>
      </c>
      <c r="AT30" s="11">
        <v>-1.4</v>
      </c>
      <c r="AU30" s="11">
        <v>0.4</v>
      </c>
      <c r="AV30" s="11">
        <v>-0.2</v>
      </c>
      <c r="AW30" s="11">
        <v>4.5</v>
      </c>
      <c r="AX30" s="11">
        <v>1.2</v>
      </c>
      <c r="AY30" s="11">
        <v>5.9</v>
      </c>
      <c r="AZ30" s="11">
        <v>0</v>
      </c>
      <c r="BA30" s="11">
        <v>0</v>
      </c>
      <c r="BB30" s="11">
        <v>0</v>
      </c>
      <c r="BC30" s="11">
        <v>0</v>
      </c>
      <c r="BD30" s="11">
        <v>0</v>
      </c>
      <c r="BE30" s="11">
        <v>0</v>
      </c>
      <c r="BF30" s="11">
        <v>0</v>
      </c>
      <c r="BG30" s="11">
        <v>0</v>
      </c>
      <c r="BH30" s="11">
        <v>0</v>
      </c>
      <c r="BI30" s="11">
        <v>0</v>
      </c>
      <c r="BJ30" s="11">
        <v>0</v>
      </c>
      <c r="BK30" s="1"/>
    </row>
    <row r="31" spans="1:63" ht="13.4" customHeight="1" x14ac:dyDescent="0.3">
      <c r="BH31" s="14"/>
      <c r="BI31" s="14"/>
    </row>
    <row r="32" spans="1:63" ht="13.4" customHeight="1" x14ac:dyDescent="0.3">
      <c r="A32" s="34" t="s">
        <v>199</v>
      </c>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89"/>
      <c r="AY32" s="89"/>
      <c r="AZ32" s="19"/>
      <c r="BA32" s="89"/>
      <c r="BB32" s="89"/>
      <c r="BC32" s="89"/>
      <c r="BD32" s="89"/>
      <c r="BE32" s="89"/>
      <c r="BF32" s="89"/>
      <c r="BG32" s="89"/>
      <c r="BH32" s="89"/>
      <c r="BI32" s="89"/>
      <c r="BJ32" s="89"/>
    </row>
    <row r="33" spans="1:63" ht="13.4" customHeight="1" x14ac:dyDescent="0.3">
      <c r="A33" s="4" t="s">
        <v>200</v>
      </c>
      <c r="B33" s="11">
        <v>-51.4</v>
      </c>
      <c r="C33" s="11">
        <v>106.7</v>
      </c>
      <c r="D33" s="11">
        <v>-9</v>
      </c>
      <c r="E33" s="11">
        <v>104.6</v>
      </c>
      <c r="F33" s="11">
        <v>150.9</v>
      </c>
      <c r="G33" s="11">
        <v>-117.8</v>
      </c>
      <c r="H33" s="11">
        <v>83.4</v>
      </c>
      <c r="I33" s="11">
        <v>46.6</v>
      </c>
      <c r="J33" s="11">
        <v>-82.6</v>
      </c>
      <c r="K33" s="11">
        <v>-70.400000000000006</v>
      </c>
      <c r="L33" s="11">
        <v>-145.80000000000001</v>
      </c>
      <c r="M33" s="11">
        <v>-178.2</v>
      </c>
      <c r="N33" s="11">
        <v>66.400000000000006</v>
      </c>
      <c r="O33" s="11">
        <v>-50.2</v>
      </c>
      <c r="P33" s="11">
        <v>-307.7</v>
      </c>
      <c r="Q33" s="11">
        <v>-503.6</v>
      </c>
      <c r="R33" s="11">
        <v>96.2</v>
      </c>
      <c r="S33" s="11">
        <v>30.8</v>
      </c>
      <c r="T33" s="11">
        <v>132</v>
      </c>
      <c r="U33" s="11">
        <v>-244.6</v>
      </c>
      <c r="V33" s="11">
        <v>629.5</v>
      </c>
      <c r="W33" s="11">
        <v>108.1</v>
      </c>
      <c r="X33" s="11">
        <v>302.10000000000002</v>
      </c>
      <c r="Y33" s="11">
        <v>-248.9</v>
      </c>
      <c r="Z33" s="11">
        <v>790.8</v>
      </c>
      <c r="AA33" s="11">
        <v>215</v>
      </c>
      <c r="AB33" s="11">
        <v>-113.8</v>
      </c>
      <c r="AC33" s="11">
        <v>327.2</v>
      </c>
      <c r="AD33" s="11">
        <v>79.3</v>
      </c>
      <c r="AE33" s="11">
        <v>507.8</v>
      </c>
      <c r="AF33" s="11">
        <v>0</v>
      </c>
      <c r="AG33" s="11">
        <v>-59.9</v>
      </c>
      <c r="AH33" s="11">
        <v>-266.3</v>
      </c>
      <c r="AI33" s="11">
        <v>-186.9</v>
      </c>
      <c r="AJ33" s="11">
        <v>-513</v>
      </c>
      <c r="AK33" s="11">
        <v>-230.5</v>
      </c>
      <c r="AL33" s="11">
        <v>-63.3</v>
      </c>
      <c r="AM33" s="11">
        <v>142.4</v>
      </c>
      <c r="AN33" s="11">
        <v>109.7</v>
      </c>
      <c r="AO33" s="11">
        <v>-41.7</v>
      </c>
      <c r="AP33" s="11">
        <v>-129.9</v>
      </c>
      <c r="AQ33" s="11">
        <v>48</v>
      </c>
      <c r="AR33" s="11">
        <v>371.6</v>
      </c>
      <c r="AS33" s="11">
        <v>-108.4</v>
      </c>
      <c r="AT33" s="11">
        <v>181.3</v>
      </c>
      <c r="AU33" s="11">
        <v>-320.60000000000002</v>
      </c>
      <c r="AV33" s="11">
        <v>105</v>
      </c>
      <c r="AW33" s="11">
        <v>206.7</v>
      </c>
      <c r="AX33" s="11">
        <v>31.8</v>
      </c>
      <c r="AY33" s="11">
        <v>22.9</v>
      </c>
      <c r="AZ33" s="11">
        <v>-33.799999999999997</v>
      </c>
      <c r="BA33" s="11">
        <v>82.6</v>
      </c>
      <c r="BB33" s="11">
        <v>-165</v>
      </c>
      <c r="BC33" s="11">
        <v>-1.5</v>
      </c>
      <c r="BD33" s="11">
        <v>-117.7</v>
      </c>
      <c r="BE33" s="11">
        <v>91.6</v>
      </c>
      <c r="BF33" s="11">
        <v>37.5</v>
      </c>
      <c r="BG33" s="11">
        <v>-108.4</v>
      </c>
      <c r="BH33" s="11">
        <v>65.900000000000006</v>
      </c>
      <c r="BI33" s="11">
        <v>86.6</v>
      </c>
      <c r="BJ33" s="11">
        <v>-24.4</v>
      </c>
      <c r="BK33" s="1"/>
    </row>
    <row r="34" spans="1:63" ht="13.4" customHeight="1" x14ac:dyDescent="0.3">
      <c r="A34" s="9" t="s">
        <v>113</v>
      </c>
      <c r="B34" s="10">
        <v>3.6</v>
      </c>
      <c r="C34" s="10">
        <v>-6</v>
      </c>
      <c r="D34" s="10">
        <v>0.5</v>
      </c>
      <c r="E34" s="10">
        <v>16.2</v>
      </c>
      <c r="F34" s="10">
        <v>14.3</v>
      </c>
      <c r="G34" s="10">
        <v>16.100000000000001</v>
      </c>
      <c r="H34" s="10">
        <v>-14.3</v>
      </c>
      <c r="I34" s="10">
        <v>26.6</v>
      </c>
      <c r="J34" s="10">
        <v>-28.1</v>
      </c>
      <c r="K34" s="10">
        <v>0.4</v>
      </c>
      <c r="L34" s="10">
        <v>-10.5</v>
      </c>
      <c r="M34" s="10">
        <v>-14.8</v>
      </c>
      <c r="N34" s="10">
        <v>3.1</v>
      </c>
      <c r="O34" s="10">
        <v>0.6</v>
      </c>
      <c r="P34" s="10">
        <v>-21.6</v>
      </c>
      <c r="Q34" s="10">
        <v>-13.2</v>
      </c>
      <c r="R34" s="10">
        <v>12.6</v>
      </c>
      <c r="S34" s="10">
        <v>-16.8</v>
      </c>
      <c r="T34" s="10">
        <v>15.7</v>
      </c>
      <c r="U34" s="10">
        <v>-1.7</v>
      </c>
      <c r="V34" s="10">
        <v>-0.7</v>
      </c>
      <c r="W34" s="10">
        <v>32.6</v>
      </c>
      <c r="X34" s="10">
        <v>4.3</v>
      </c>
      <c r="Y34" s="10">
        <v>-12.4</v>
      </c>
      <c r="Z34" s="10">
        <v>23.9</v>
      </c>
      <c r="AA34" s="10">
        <v>1</v>
      </c>
      <c r="AB34" s="10">
        <v>-1.8</v>
      </c>
      <c r="AC34" s="10">
        <v>20.6</v>
      </c>
      <c r="AD34" s="10">
        <v>-15.8</v>
      </c>
      <c r="AE34" s="10">
        <v>4</v>
      </c>
      <c r="AF34" s="10">
        <v>10</v>
      </c>
      <c r="AG34" s="10">
        <v>10.199999999999999</v>
      </c>
      <c r="AH34" s="10">
        <v>-4.0999999999999996</v>
      </c>
      <c r="AI34" s="10">
        <v>-18.2</v>
      </c>
      <c r="AJ34" s="10">
        <v>-2.1</v>
      </c>
      <c r="AK34" s="10">
        <v>7.3</v>
      </c>
      <c r="AL34" s="10">
        <v>-5.0999999999999996</v>
      </c>
      <c r="AM34" s="10">
        <v>3.3</v>
      </c>
      <c r="AN34" s="10">
        <v>-0.1</v>
      </c>
      <c r="AO34" s="10">
        <v>5.4</v>
      </c>
      <c r="AP34" s="10">
        <v>-13.8</v>
      </c>
      <c r="AQ34" s="10">
        <v>6.1</v>
      </c>
      <c r="AR34" s="10">
        <v>62.7</v>
      </c>
      <c r="AS34" s="10">
        <v>-60.6</v>
      </c>
      <c r="AT34" s="10">
        <v>-5.6</v>
      </c>
      <c r="AU34" s="10">
        <v>1.7</v>
      </c>
      <c r="AV34" s="10">
        <v>52.9</v>
      </c>
      <c r="AW34" s="10">
        <v>-5.8</v>
      </c>
      <c r="AX34" s="10">
        <v>-27.6</v>
      </c>
      <c r="AY34" s="10">
        <v>21.2</v>
      </c>
      <c r="AZ34" s="10">
        <v>-74</v>
      </c>
      <c r="BA34" s="10">
        <v>-12.9</v>
      </c>
      <c r="BB34" s="10">
        <v>-82.9</v>
      </c>
      <c r="BC34" s="10">
        <v>128.30000000000001</v>
      </c>
      <c r="BD34" s="10">
        <v>-41.5</v>
      </c>
      <c r="BE34" s="10">
        <v>-42</v>
      </c>
      <c r="BF34" s="10">
        <v>44.4</v>
      </c>
      <c r="BG34" s="10">
        <v>-71</v>
      </c>
      <c r="BH34" s="10">
        <v>49.3</v>
      </c>
      <c r="BI34" s="10">
        <v>-19.3</v>
      </c>
      <c r="BJ34" s="10">
        <v>-23.5</v>
      </c>
      <c r="BK34" s="1"/>
    </row>
    <row r="35" spans="1:63" ht="13.4" customHeight="1" x14ac:dyDescent="0.3">
      <c r="A35" s="4" t="s">
        <v>201</v>
      </c>
      <c r="B35" s="11">
        <v>-118</v>
      </c>
      <c r="C35" s="11">
        <v>-89.8</v>
      </c>
      <c r="D35" s="11">
        <v>-19.899999999999999</v>
      </c>
      <c r="E35" s="11">
        <v>78.599999999999994</v>
      </c>
      <c r="F35" s="11">
        <v>-149.1</v>
      </c>
      <c r="G35" s="11">
        <v>-93.6</v>
      </c>
      <c r="H35" s="11">
        <v>-31.1</v>
      </c>
      <c r="I35" s="11">
        <v>-23.2</v>
      </c>
      <c r="J35" s="11">
        <v>74.900000000000006</v>
      </c>
      <c r="K35" s="11">
        <v>-73.2</v>
      </c>
      <c r="L35" s="11">
        <v>9</v>
      </c>
      <c r="M35" s="11">
        <v>-13.5</v>
      </c>
      <c r="N35" s="11">
        <v>128.19999999999999</v>
      </c>
      <c r="O35" s="11">
        <v>32.4</v>
      </c>
      <c r="P35" s="11">
        <v>156</v>
      </c>
      <c r="Q35" s="11">
        <v>-8</v>
      </c>
      <c r="R35" s="11">
        <v>-95.8</v>
      </c>
      <c r="S35" s="11">
        <v>48.7</v>
      </c>
      <c r="T35" s="11">
        <v>-27.8</v>
      </c>
      <c r="U35" s="11">
        <v>-82.9</v>
      </c>
      <c r="V35" s="11">
        <v>-139.6</v>
      </c>
      <c r="W35" s="11">
        <v>-35.4</v>
      </c>
      <c r="X35" s="11">
        <v>24.3</v>
      </c>
      <c r="Y35" s="11">
        <v>134.80000000000001</v>
      </c>
      <c r="Z35" s="11">
        <v>-16</v>
      </c>
      <c r="AA35" s="11">
        <v>1.8</v>
      </c>
      <c r="AB35" s="11">
        <v>38.200000000000003</v>
      </c>
      <c r="AC35" s="11">
        <v>49.8</v>
      </c>
      <c r="AD35" s="11">
        <v>115.5</v>
      </c>
      <c r="AE35" s="11">
        <v>205.3</v>
      </c>
      <c r="AF35" s="11">
        <v>-52.2</v>
      </c>
      <c r="AG35" s="11">
        <v>8.5</v>
      </c>
      <c r="AH35" s="11">
        <v>67.3</v>
      </c>
      <c r="AI35" s="11">
        <v>19</v>
      </c>
      <c r="AJ35" s="11">
        <v>42.6</v>
      </c>
      <c r="AK35" s="11">
        <v>15.5</v>
      </c>
      <c r="AL35" s="11">
        <v>31</v>
      </c>
      <c r="AM35" s="11">
        <v>-21.8</v>
      </c>
      <c r="AN35" s="11">
        <v>-10.8</v>
      </c>
      <c r="AO35" s="11">
        <v>13.9</v>
      </c>
      <c r="AP35" s="11">
        <v>39.4</v>
      </c>
      <c r="AQ35" s="11">
        <v>-77.7</v>
      </c>
      <c r="AR35" s="11">
        <v>15.8</v>
      </c>
      <c r="AS35" s="11">
        <v>21.4</v>
      </c>
      <c r="AT35" s="11">
        <v>-1.1000000000000001</v>
      </c>
      <c r="AU35" s="11">
        <v>1.1000000000000001</v>
      </c>
      <c r="AV35" s="11">
        <v>4.3</v>
      </c>
      <c r="AW35" s="11">
        <v>-51.8</v>
      </c>
      <c r="AX35" s="11">
        <v>41.8</v>
      </c>
      <c r="AY35" s="11">
        <v>-4.5999999999999996</v>
      </c>
      <c r="AZ35" s="11">
        <v>1.4</v>
      </c>
      <c r="BA35" s="11">
        <v>-34.4</v>
      </c>
      <c r="BB35" s="11">
        <v>-37.700000000000003</v>
      </c>
      <c r="BC35" s="11">
        <v>-88.5</v>
      </c>
      <c r="BD35" s="11">
        <v>-159.30000000000001</v>
      </c>
      <c r="BE35" s="11">
        <v>72</v>
      </c>
      <c r="BF35" s="11">
        <v>-108.5</v>
      </c>
      <c r="BG35" s="11">
        <v>124.7</v>
      </c>
      <c r="BH35" s="11">
        <v>-62.3</v>
      </c>
      <c r="BI35" s="11">
        <v>25.9</v>
      </c>
      <c r="BJ35" s="11">
        <v>-24</v>
      </c>
      <c r="BK35" s="1"/>
    </row>
    <row r="36" spans="1:63" ht="13.4" customHeight="1" x14ac:dyDescent="0.3">
      <c r="A36" s="9" t="s">
        <v>202</v>
      </c>
      <c r="B36" s="10">
        <v>0</v>
      </c>
      <c r="C36" s="10">
        <v>0</v>
      </c>
      <c r="D36" s="10">
        <v>0</v>
      </c>
      <c r="E36" s="10">
        <v>0</v>
      </c>
      <c r="F36" s="10">
        <v>0</v>
      </c>
      <c r="G36" s="10">
        <v>0</v>
      </c>
      <c r="H36" s="10">
        <v>0</v>
      </c>
      <c r="I36" s="10">
        <v>0</v>
      </c>
      <c r="J36" s="10">
        <v>0</v>
      </c>
      <c r="K36" s="10">
        <v>0</v>
      </c>
      <c r="L36" s="10">
        <v>0</v>
      </c>
      <c r="M36" s="10">
        <v>0</v>
      </c>
      <c r="N36" s="10">
        <v>0</v>
      </c>
      <c r="O36" s="10">
        <v>0</v>
      </c>
      <c r="P36" s="10">
        <v>0</v>
      </c>
      <c r="Q36" s="10">
        <v>0</v>
      </c>
      <c r="R36" s="10">
        <v>0</v>
      </c>
      <c r="S36" s="10">
        <v>0</v>
      </c>
      <c r="T36" s="10">
        <v>0</v>
      </c>
      <c r="U36" s="10">
        <v>0</v>
      </c>
      <c r="V36" s="10">
        <v>0</v>
      </c>
      <c r="W36" s="10">
        <v>0</v>
      </c>
      <c r="X36" s="10">
        <v>0</v>
      </c>
      <c r="Y36" s="10">
        <v>104.1</v>
      </c>
      <c r="Z36" s="10">
        <v>104.1</v>
      </c>
      <c r="AA36" s="10">
        <v>-107.5</v>
      </c>
      <c r="AB36" s="10">
        <v>-37.200000000000003</v>
      </c>
      <c r="AC36" s="10">
        <v>-68.099999999999994</v>
      </c>
      <c r="AD36" s="10">
        <v>60.5</v>
      </c>
      <c r="AE36" s="10">
        <v>-152.30000000000001</v>
      </c>
      <c r="AF36" s="10">
        <v>26.2</v>
      </c>
      <c r="AG36" s="10">
        <v>66.599999999999994</v>
      </c>
      <c r="AH36" s="10">
        <v>-60.5</v>
      </c>
      <c r="AI36" s="10">
        <v>1.5</v>
      </c>
      <c r="AJ36" s="10">
        <v>33.9</v>
      </c>
      <c r="AK36" s="10">
        <v>-55.4</v>
      </c>
      <c r="AL36" s="10">
        <v>-113.6</v>
      </c>
      <c r="AM36" s="10">
        <v>11.9</v>
      </c>
      <c r="AN36" s="10">
        <v>37.799999999999997</v>
      </c>
      <c r="AO36" s="10">
        <v>-119.3</v>
      </c>
      <c r="AP36" s="10">
        <v>-35.1</v>
      </c>
      <c r="AQ36" s="10">
        <v>-6.5</v>
      </c>
      <c r="AR36" s="10">
        <v>-11.6</v>
      </c>
      <c r="AS36" s="10">
        <v>128.4</v>
      </c>
      <c r="AT36" s="10">
        <v>75.2</v>
      </c>
      <c r="AU36" s="10">
        <v>-64.599999999999994</v>
      </c>
      <c r="AV36" s="10">
        <v>-17.5</v>
      </c>
      <c r="AW36" s="10">
        <v>14.6</v>
      </c>
      <c r="AX36" s="10">
        <v>62.9</v>
      </c>
      <c r="AY36" s="10">
        <v>-4.5999999999999996</v>
      </c>
      <c r="AZ36" s="10">
        <v>-33.799999999999997</v>
      </c>
      <c r="BA36" s="10">
        <v>-80.8</v>
      </c>
      <c r="BB36" s="10">
        <v>-120.5</v>
      </c>
      <c r="BC36" s="10">
        <v>121.1</v>
      </c>
      <c r="BD36" s="10">
        <v>-114.1</v>
      </c>
      <c r="BE36" s="10">
        <v>-54</v>
      </c>
      <c r="BF36" s="10">
        <v>-110.2</v>
      </c>
      <c r="BG36" s="10">
        <v>-10.6</v>
      </c>
      <c r="BH36" s="10">
        <v>235.3</v>
      </c>
      <c r="BI36" s="10">
        <v>60.5</v>
      </c>
      <c r="BJ36" s="10">
        <v>-54.8</v>
      </c>
      <c r="BK36" s="1"/>
    </row>
    <row r="37" spans="1:63" ht="13.4" customHeight="1" x14ac:dyDescent="0.3">
      <c r="A37" s="4" t="s">
        <v>203</v>
      </c>
      <c r="B37" s="75">
        <v>-5.5</v>
      </c>
      <c r="C37" s="75">
        <v>-2</v>
      </c>
      <c r="D37" s="75">
        <v>6.6</v>
      </c>
      <c r="E37" s="75">
        <v>6</v>
      </c>
      <c r="F37" s="75">
        <v>5.0999999999999996</v>
      </c>
      <c r="G37" s="75">
        <v>0.8</v>
      </c>
      <c r="H37" s="75">
        <v>11.1</v>
      </c>
      <c r="I37" s="75">
        <v>1.9</v>
      </c>
      <c r="J37" s="75">
        <v>-1.4</v>
      </c>
      <c r="K37" s="75">
        <v>12.4</v>
      </c>
      <c r="L37" s="75">
        <v>21.5</v>
      </c>
      <c r="M37" s="75">
        <v>-6.3</v>
      </c>
      <c r="N37" s="75">
        <v>13.4</v>
      </c>
      <c r="O37" s="75">
        <v>-9.8000000000000007</v>
      </c>
      <c r="P37" s="75">
        <v>18.8</v>
      </c>
      <c r="Q37" s="75">
        <v>0.2</v>
      </c>
      <c r="R37" s="75">
        <v>4</v>
      </c>
      <c r="S37" s="75">
        <v>16.2</v>
      </c>
      <c r="T37" s="75">
        <v>0.6</v>
      </c>
      <c r="U37" s="75">
        <v>21</v>
      </c>
      <c r="V37" s="75">
        <v>0.6</v>
      </c>
      <c r="W37" s="75">
        <v>0.6</v>
      </c>
      <c r="X37" s="75">
        <v>0.6</v>
      </c>
      <c r="Y37" s="75">
        <v>3</v>
      </c>
      <c r="Z37" s="75">
        <v>4.5999999999999996</v>
      </c>
      <c r="AA37" s="75">
        <v>0.3</v>
      </c>
      <c r="AB37" s="75">
        <v>0.3</v>
      </c>
      <c r="AC37" s="75">
        <v>0.3</v>
      </c>
      <c r="AD37" s="75">
        <v>0.2</v>
      </c>
      <c r="AE37" s="75">
        <v>1.1000000000000001</v>
      </c>
      <c r="AF37" s="75">
        <v>2.8</v>
      </c>
      <c r="AG37" s="75">
        <v>0.3</v>
      </c>
      <c r="AH37" s="75">
        <v>-130.5</v>
      </c>
      <c r="AI37" s="75">
        <v>89.1</v>
      </c>
      <c r="AJ37" s="75">
        <v>-38.4</v>
      </c>
      <c r="AK37" s="75">
        <v>2.1</v>
      </c>
      <c r="AL37" s="75">
        <v>-1.7</v>
      </c>
      <c r="AM37" s="75">
        <v>1.1000000000000001</v>
      </c>
      <c r="AN37" s="75">
        <v>9.9</v>
      </c>
      <c r="AO37" s="75">
        <v>11.4</v>
      </c>
      <c r="AP37" s="75">
        <v>-0.9</v>
      </c>
      <c r="AQ37" s="75">
        <v>0.9</v>
      </c>
      <c r="AR37" s="75">
        <v>-9.6999999999999993</v>
      </c>
      <c r="AS37" s="75">
        <v>-77.8</v>
      </c>
      <c r="AT37" s="75">
        <v>-87.5</v>
      </c>
      <c r="AU37" s="75">
        <v>0.8</v>
      </c>
      <c r="AV37" s="75">
        <v>41.2</v>
      </c>
      <c r="AW37" s="75">
        <v>-11.2</v>
      </c>
      <c r="AX37" s="11">
        <v>-24.2</v>
      </c>
      <c r="AY37" s="11">
        <v>6.6</v>
      </c>
      <c r="AZ37" s="11">
        <v>0.6</v>
      </c>
      <c r="BA37" s="75">
        <v>14.4</v>
      </c>
      <c r="BB37" s="75">
        <v>6.2</v>
      </c>
      <c r="BC37" s="75">
        <v>3.9</v>
      </c>
      <c r="BD37" s="75">
        <v>25.1</v>
      </c>
      <c r="BE37" s="75">
        <v>0.9</v>
      </c>
      <c r="BF37" s="75">
        <v>5.2</v>
      </c>
      <c r="BG37" s="75">
        <v>19</v>
      </c>
      <c r="BH37" s="75">
        <v>-3</v>
      </c>
      <c r="BI37" s="75">
        <v>22.1</v>
      </c>
      <c r="BJ37" s="75">
        <v>0.1</v>
      </c>
      <c r="BK37" s="1"/>
    </row>
    <row r="38" spans="1:63" ht="13.4" customHeight="1" x14ac:dyDescent="0.3">
      <c r="A38" s="9" t="s">
        <v>204</v>
      </c>
      <c r="B38" s="10">
        <v>-239.2</v>
      </c>
      <c r="C38" s="10">
        <v>97.7</v>
      </c>
      <c r="D38" s="10">
        <v>-326.60000000000002</v>
      </c>
      <c r="E38" s="10">
        <v>359.3</v>
      </c>
      <c r="F38" s="10">
        <v>-108.8</v>
      </c>
      <c r="G38" s="10">
        <v>-294.10000000000002</v>
      </c>
      <c r="H38" s="10">
        <v>54.2</v>
      </c>
      <c r="I38" s="10">
        <v>-90.9</v>
      </c>
      <c r="J38" s="10">
        <v>468.1</v>
      </c>
      <c r="K38" s="10">
        <v>137.19999999999999</v>
      </c>
      <c r="L38" s="10">
        <v>-200.6</v>
      </c>
      <c r="M38" s="10">
        <v>-214</v>
      </c>
      <c r="N38" s="10">
        <v>-91.8</v>
      </c>
      <c r="O38" s="10">
        <v>368.8</v>
      </c>
      <c r="P38" s="10">
        <v>-136.9</v>
      </c>
      <c r="Q38" s="10">
        <v>-196.7</v>
      </c>
      <c r="R38" s="10">
        <v>217.3</v>
      </c>
      <c r="S38" s="10">
        <v>40.200000000000003</v>
      </c>
      <c r="T38" s="10">
        <v>344.2</v>
      </c>
      <c r="U38" s="10">
        <v>404.9</v>
      </c>
      <c r="V38" s="10">
        <v>-309.89999999999998</v>
      </c>
      <c r="W38" s="10">
        <v>-20.399999999999999</v>
      </c>
      <c r="X38" s="10">
        <v>-262.7</v>
      </c>
      <c r="Y38" s="10">
        <v>311</v>
      </c>
      <c r="Z38" s="10">
        <v>-281.89999999999998</v>
      </c>
      <c r="AA38" s="10">
        <v>-459.9</v>
      </c>
      <c r="AB38" s="10">
        <v>-40</v>
      </c>
      <c r="AC38" s="10">
        <v>-49.4</v>
      </c>
      <c r="AD38" s="10">
        <v>696.7</v>
      </c>
      <c r="AE38" s="10">
        <v>147.30000000000001</v>
      </c>
      <c r="AF38" s="10">
        <v>-519.9</v>
      </c>
      <c r="AG38" s="10">
        <v>-191</v>
      </c>
      <c r="AH38" s="10">
        <v>-129.6</v>
      </c>
      <c r="AI38" s="10">
        <v>805.8</v>
      </c>
      <c r="AJ38" s="10">
        <v>-34.6</v>
      </c>
      <c r="AK38" s="10">
        <v>-30.4</v>
      </c>
      <c r="AL38" s="10">
        <v>151.30000000000001</v>
      </c>
      <c r="AM38" s="10">
        <v>23.4</v>
      </c>
      <c r="AN38" s="10">
        <v>330.1</v>
      </c>
      <c r="AO38" s="10">
        <v>474.4</v>
      </c>
      <c r="AP38" s="10">
        <v>-247.9</v>
      </c>
      <c r="AQ38" s="10">
        <v>-150.69999999999999</v>
      </c>
      <c r="AR38" s="10">
        <v>-271</v>
      </c>
      <c r="AS38" s="10">
        <v>375.2</v>
      </c>
      <c r="AT38" s="10">
        <v>-294.3</v>
      </c>
      <c r="AU38" s="10">
        <v>-467.2</v>
      </c>
      <c r="AV38" s="10">
        <v>-82</v>
      </c>
      <c r="AW38" s="10">
        <v>-158</v>
      </c>
      <c r="AX38" s="10">
        <v>420.1</v>
      </c>
      <c r="AY38" s="10">
        <v>-287.10000000000002</v>
      </c>
      <c r="AZ38" s="10">
        <v>-499.9</v>
      </c>
      <c r="BA38" s="10">
        <v>-165.4</v>
      </c>
      <c r="BB38" s="10">
        <v>-97.5</v>
      </c>
      <c r="BC38" s="10">
        <v>392.6</v>
      </c>
      <c r="BD38" s="10">
        <v>-370.2</v>
      </c>
      <c r="BE38" s="10">
        <v>-568.20000000000005</v>
      </c>
      <c r="BF38" s="10">
        <v>-120.9</v>
      </c>
      <c r="BG38" s="10">
        <v>-68.7</v>
      </c>
      <c r="BH38" s="10">
        <v>375.6</v>
      </c>
      <c r="BI38" s="10">
        <v>-382.2</v>
      </c>
      <c r="BJ38" s="10">
        <v>-410.1</v>
      </c>
      <c r="BK38" s="1"/>
    </row>
    <row r="39" spans="1:63" ht="13.4" customHeight="1" x14ac:dyDescent="0.3">
      <c r="A39" s="4" t="s">
        <v>205</v>
      </c>
      <c r="B39" s="11">
        <v>0</v>
      </c>
      <c r="C39" s="11">
        <v>0</v>
      </c>
      <c r="D39" s="11">
        <v>0</v>
      </c>
      <c r="E39" s="11">
        <v>0</v>
      </c>
      <c r="F39" s="11">
        <v>0</v>
      </c>
      <c r="G39" s="11">
        <v>0</v>
      </c>
      <c r="H39" s="11">
        <v>0</v>
      </c>
      <c r="I39" s="11">
        <v>0</v>
      </c>
      <c r="J39" s="11">
        <v>0</v>
      </c>
      <c r="K39" s="11">
        <v>0</v>
      </c>
      <c r="L39" s="11">
        <v>0</v>
      </c>
      <c r="M39" s="11">
        <v>0</v>
      </c>
      <c r="N39" s="11">
        <v>0</v>
      </c>
      <c r="O39" s="11">
        <v>0</v>
      </c>
      <c r="P39" s="11">
        <v>0</v>
      </c>
      <c r="Q39" s="11">
        <v>0</v>
      </c>
      <c r="R39" s="11">
        <v>0</v>
      </c>
      <c r="S39" s="11">
        <v>0</v>
      </c>
      <c r="T39" s="11">
        <v>0</v>
      </c>
      <c r="U39" s="11">
        <v>0</v>
      </c>
      <c r="V39" s="11">
        <v>0</v>
      </c>
      <c r="W39" s="11">
        <v>0</v>
      </c>
      <c r="X39" s="11">
        <v>0</v>
      </c>
      <c r="Z39" s="11">
        <v>0</v>
      </c>
      <c r="AA39" s="11">
        <v>0</v>
      </c>
      <c r="AB39" s="11">
        <v>0</v>
      </c>
      <c r="AC39" s="11">
        <v>0</v>
      </c>
      <c r="AD39" s="11">
        <v>348.6</v>
      </c>
      <c r="AE39" s="11">
        <v>348.6</v>
      </c>
      <c r="AF39" s="11">
        <v>0</v>
      </c>
      <c r="AG39" s="11">
        <v>-0.3</v>
      </c>
      <c r="AH39" s="11">
        <v>-0.1</v>
      </c>
      <c r="AI39" s="11">
        <v>-0.2</v>
      </c>
      <c r="AJ39" s="11">
        <v>-0.7</v>
      </c>
      <c r="AK39" s="11">
        <v>-15.1</v>
      </c>
      <c r="AL39" s="11">
        <v>-25.5</v>
      </c>
      <c r="AM39" s="11">
        <v>-62</v>
      </c>
      <c r="AN39" s="11">
        <v>101.2</v>
      </c>
      <c r="AO39" s="11">
        <v>-1.4</v>
      </c>
      <c r="AP39" s="11">
        <v>0</v>
      </c>
      <c r="AQ39" s="11">
        <v>0</v>
      </c>
      <c r="AR39" s="11">
        <v>0</v>
      </c>
      <c r="AS39" s="11">
        <v>0</v>
      </c>
      <c r="AT39" s="11">
        <v>0</v>
      </c>
      <c r="AU39" s="11">
        <v>0</v>
      </c>
      <c r="AV39" s="11">
        <v>0</v>
      </c>
      <c r="AW39" s="11">
        <v>0</v>
      </c>
      <c r="AX39" s="11">
        <v>0</v>
      </c>
      <c r="AY39" s="11">
        <v>0</v>
      </c>
      <c r="AZ39" s="11">
        <v>0</v>
      </c>
      <c r="BA39" s="11">
        <v>0</v>
      </c>
      <c r="BB39" s="11">
        <v>0</v>
      </c>
      <c r="BC39" s="11">
        <v>0</v>
      </c>
      <c r="BD39" s="11">
        <v>0</v>
      </c>
      <c r="BE39" s="11">
        <v>0</v>
      </c>
      <c r="BF39" s="11">
        <v>0</v>
      </c>
      <c r="BG39" s="11">
        <v>0</v>
      </c>
      <c r="BH39" s="11">
        <v>0</v>
      </c>
      <c r="BI39" s="11">
        <v>0</v>
      </c>
      <c r="BJ39" s="11">
        <v>0</v>
      </c>
      <c r="BK39" s="1"/>
    </row>
    <row r="40" spans="1:63" ht="13.4" customHeight="1" x14ac:dyDescent="0.3">
      <c r="A40" s="9" t="s">
        <v>206</v>
      </c>
      <c r="B40" s="10">
        <v>-72.5</v>
      </c>
      <c r="C40" s="10">
        <v>-2.2999999999999998</v>
      </c>
      <c r="D40" s="10">
        <v>-50.1</v>
      </c>
      <c r="E40" s="10">
        <v>17.7</v>
      </c>
      <c r="F40" s="10">
        <v>-107.2</v>
      </c>
      <c r="G40" s="10">
        <v>-107.2</v>
      </c>
      <c r="H40" s="10">
        <v>-29.5</v>
      </c>
      <c r="I40" s="10">
        <v>-36.700000000000003</v>
      </c>
      <c r="J40" s="10">
        <v>-35.5</v>
      </c>
      <c r="K40" s="10">
        <v>-208.9</v>
      </c>
      <c r="L40" s="10">
        <v>12.4</v>
      </c>
      <c r="M40" s="10">
        <v>-110.7</v>
      </c>
      <c r="N40" s="10">
        <v>-40.700000000000003</v>
      </c>
      <c r="O40" s="10">
        <v>242.5</v>
      </c>
      <c r="P40" s="10">
        <v>103.7</v>
      </c>
      <c r="Q40" s="10">
        <v>67.5</v>
      </c>
      <c r="R40" s="10">
        <v>111.1</v>
      </c>
      <c r="S40" s="10">
        <v>5.9</v>
      </c>
      <c r="T40" s="10">
        <v>65</v>
      </c>
      <c r="U40" s="10">
        <v>249.4</v>
      </c>
      <c r="V40" s="10">
        <v>-47.2</v>
      </c>
      <c r="W40" s="10">
        <v>9.4</v>
      </c>
      <c r="X40" s="10">
        <v>35.5</v>
      </c>
      <c r="Y40" s="10">
        <v>45.8</v>
      </c>
      <c r="Z40" s="10">
        <v>43.5</v>
      </c>
      <c r="AA40" s="10">
        <v>36.9</v>
      </c>
      <c r="AB40" s="10">
        <v>-2.2999999999999998</v>
      </c>
      <c r="AC40" s="10">
        <v>46.1</v>
      </c>
      <c r="AD40" s="10">
        <v>-67.400000000000006</v>
      </c>
      <c r="AE40" s="10">
        <v>13.2</v>
      </c>
      <c r="AF40" s="10">
        <v>-52</v>
      </c>
      <c r="AG40" s="10">
        <v>-2.7</v>
      </c>
      <c r="AH40" s="10">
        <v>-24.8</v>
      </c>
      <c r="AI40" s="10">
        <v>7.1</v>
      </c>
      <c r="AJ40" s="10">
        <v>-72.5</v>
      </c>
      <c r="AK40" s="10">
        <v>-0.2</v>
      </c>
      <c r="AL40" s="10">
        <v>-28.5</v>
      </c>
      <c r="AM40" s="10">
        <v>-11.3</v>
      </c>
      <c r="AN40" s="10">
        <v>1.1000000000000001</v>
      </c>
      <c r="AO40" s="10">
        <v>-38.9</v>
      </c>
      <c r="AP40" s="10">
        <v>-5.4</v>
      </c>
      <c r="AQ40" s="10">
        <v>-38.700000000000003</v>
      </c>
      <c r="AR40" s="10">
        <v>-10.6</v>
      </c>
      <c r="AS40" s="10">
        <v>65.099999999999994</v>
      </c>
      <c r="AT40" s="10">
        <v>10.4</v>
      </c>
      <c r="AU40" s="10">
        <v>-26.3</v>
      </c>
      <c r="AV40" s="10">
        <v>-35.5</v>
      </c>
      <c r="AW40" s="10">
        <v>-14.9</v>
      </c>
      <c r="AX40" s="10">
        <v>-35.700000000000003</v>
      </c>
      <c r="AY40" s="10">
        <v>-112.4</v>
      </c>
      <c r="AZ40" s="10">
        <v>-0.7</v>
      </c>
      <c r="BA40" s="10">
        <v>-55.8</v>
      </c>
      <c r="BB40" s="10">
        <v>-134.30000000000001</v>
      </c>
      <c r="BC40" s="10">
        <v>141.30000000000001</v>
      </c>
      <c r="BD40" s="10">
        <v>-49.5</v>
      </c>
      <c r="BE40" s="10">
        <v>-51.3</v>
      </c>
      <c r="BF40" s="10">
        <v>-30.8</v>
      </c>
      <c r="BG40" s="10">
        <v>36.200000000000003</v>
      </c>
      <c r="BH40" s="10">
        <v>-20.399999999999999</v>
      </c>
      <c r="BI40" s="10">
        <v>-66.2</v>
      </c>
      <c r="BJ40" s="10">
        <v>-44.2</v>
      </c>
      <c r="BK40" s="1"/>
    </row>
    <row r="41" spans="1:63" ht="13.4" customHeight="1" x14ac:dyDescent="0.3">
      <c r="A41" s="4" t="s">
        <v>207</v>
      </c>
      <c r="B41" s="11">
        <v>-67.3</v>
      </c>
      <c r="C41" s="11">
        <v>-66.400000000000006</v>
      </c>
      <c r="D41" s="11">
        <v>66.5</v>
      </c>
      <c r="E41" s="11">
        <v>39.299999999999997</v>
      </c>
      <c r="F41" s="11">
        <v>-27.8</v>
      </c>
      <c r="G41" s="11">
        <v>46.8</v>
      </c>
      <c r="H41" s="11">
        <v>-45.7</v>
      </c>
      <c r="I41" s="11">
        <v>18</v>
      </c>
      <c r="J41" s="11">
        <v>53</v>
      </c>
      <c r="K41" s="11">
        <v>72.099999999999994</v>
      </c>
      <c r="L41" s="11">
        <v>-51.1</v>
      </c>
      <c r="M41" s="11">
        <v>71.900000000000006</v>
      </c>
      <c r="N41" s="11">
        <v>59.4</v>
      </c>
      <c r="O41" s="11">
        <v>-174</v>
      </c>
      <c r="P41" s="11">
        <v>-93.8</v>
      </c>
      <c r="Q41" s="11">
        <v>-58.1</v>
      </c>
      <c r="R41" s="11">
        <v>29.9</v>
      </c>
      <c r="S41" s="11">
        <v>-140.1</v>
      </c>
      <c r="T41" s="11">
        <v>40.9</v>
      </c>
      <c r="U41" s="11">
        <v>-127.3</v>
      </c>
      <c r="V41" s="11">
        <v>69</v>
      </c>
      <c r="W41" s="11">
        <v>52.9</v>
      </c>
      <c r="X41" s="11">
        <v>17.100000000000001</v>
      </c>
      <c r="Y41" s="11">
        <v>-68.900000000000006</v>
      </c>
      <c r="Z41" s="11">
        <v>70.099999999999994</v>
      </c>
      <c r="AA41" s="11">
        <v>-24.1</v>
      </c>
      <c r="AB41" s="11">
        <v>56.6</v>
      </c>
      <c r="AC41" s="11">
        <v>-67.900000000000006</v>
      </c>
      <c r="AD41" s="11">
        <v>-9.1999999999999993</v>
      </c>
      <c r="AE41" s="11">
        <v>-44.6</v>
      </c>
      <c r="AF41" s="11">
        <v>38.9</v>
      </c>
      <c r="AG41" s="11">
        <v>-68.3</v>
      </c>
      <c r="AH41" s="11">
        <v>-105.4</v>
      </c>
      <c r="AI41" s="11">
        <v>-179.2</v>
      </c>
      <c r="AJ41" s="11">
        <v>-314</v>
      </c>
      <c r="AK41" s="11">
        <v>26.2</v>
      </c>
      <c r="AL41" s="11">
        <v>-32.200000000000003</v>
      </c>
      <c r="AM41" s="11">
        <v>42.8</v>
      </c>
      <c r="AN41" s="11">
        <v>-32.1</v>
      </c>
      <c r="AO41" s="11">
        <v>4.7</v>
      </c>
      <c r="AP41" s="11">
        <v>60.7</v>
      </c>
      <c r="AQ41" s="11">
        <v>169.4</v>
      </c>
      <c r="AR41" s="11">
        <v>48</v>
      </c>
      <c r="AS41" s="11">
        <v>-20.6</v>
      </c>
      <c r="AT41" s="11">
        <v>257.60000000000002</v>
      </c>
      <c r="AU41" s="11">
        <v>71.8</v>
      </c>
      <c r="AV41" s="11">
        <v>1.9</v>
      </c>
      <c r="AW41" s="11">
        <v>72.7</v>
      </c>
      <c r="AX41" s="11">
        <v>-96.2</v>
      </c>
      <c r="AY41" s="11">
        <v>50.2</v>
      </c>
      <c r="AZ41" s="11">
        <v>140.30000000000001</v>
      </c>
      <c r="BA41" s="11">
        <v>135.6</v>
      </c>
      <c r="BB41" s="11">
        <v>116.3</v>
      </c>
      <c r="BC41" s="11">
        <v>-187.3</v>
      </c>
      <c r="BD41" s="11">
        <v>204.8</v>
      </c>
      <c r="BE41" s="11">
        <v>177.2</v>
      </c>
      <c r="BF41" s="11">
        <v>29.8</v>
      </c>
      <c r="BG41" s="11">
        <v>28.5</v>
      </c>
      <c r="BH41" s="11">
        <v>-61.2</v>
      </c>
      <c r="BI41" s="11">
        <v>174.3</v>
      </c>
      <c r="BJ41" s="11">
        <v>87.2</v>
      </c>
      <c r="BK41" s="1"/>
    </row>
    <row r="42" spans="1:63" ht="13.4" customHeight="1" x14ac:dyDescent="0.3">
      <c r="A42" s="9" t="s">
        <v>107</v>
      </c>
      <c r="B42" s="10">
        <v>0.3</v>
      </c>
      <c r="C42" s="10">
        <v>-1.1000000000000001</v>
      </c>
      <c r="D42" s="10">
        <v>2.2000000000000002</v>
      </c>
      <c r="E42" s="10">
        <v>-1.7</v>
      </c>
      <c r="F42" s="10">
        <v>-0.3</v>
      </c>
      <c r="G42" s="10">
        <v>-2.5</v>
      </c>
      <c r="H42" s="10">
        <v>0.5</v>
      </c>
      <c r="I42" s="10">
        <v>-0.3</v>
      </c>
      <c r="J42" s="10">
        <v>-13</v>
      </c>
      <c r="K42" s="10">
        <v>-15.2</v>
      </c>
      <c r="L42" s="10">
        <v>-0.7</v>
      </c>
      <c r="M42" s="10">
        <v>2</v>
      </c>
      <c r="N42" s="10">
        <v>-4.5</v>
      </c>
      <c r="O42" s="10">
        <v>-7.7</v>
      </c>
      <c r="P42" s="10">
        <v>-10.9</v>
      </c>
      <c r="Q42" s="10">
        <v>2.5</v>
      </c>
      <c r="R42" s="10">
        <v>2.4</v>
      </c>
      <c r="S42" s="10">
        <v>2.6</v>
      </c>
      <c r="T42" s="10">
        <v>-17.399999999999999</v>
      </c>
      <c r="U42" s="10">
        <v>-9.9</v>
      </c>
      <c r="V42" s="10">
        <v>3</v>
      </c>
      <c r="W42" s="10">
        <v>0.8</v>
      </c>
      <c r="X42" s="10">
        <v>-14.5</v>
      </c>
      <c r="Y42" s="10">
        <v>-12</v>
      </c>
      <c r="Z42" s="10">
        <v>-22.6</v>
      </c>
      <c r="AA42" s="10">
        <v>-5.6</v>
      </c>
      <c r="AB42" s="10">
        <v>-27.4</v>
      </c>
      <c r="AC42" s="10">
        <v>-37.5</v>
      </c>
      <c r="AD42" s="10">
        <v>-253.3</v>
      </c>
      <c r="AE42" s="10">
        <v>-323.7</v>
      </c>
      <c r="AF42" s="10">
        <v>-1.3</v>
      </c>
      <c r="AG42" s="10">
        <v>-0.6</v>
      </c>
      <c r="AH42" s="10">
        <v>-1.3</v>
      </c>
      <c r="AI42" s="10">
        <v>-0.6</v>
      </c>
      <c r="AJ42" s="10">
        <v>-3.8</v>
      </c>
      <c r="AK42" s="10">
        <v>-1.3</v>
      </c>
      <c r="AL42" s="10">
        <v>-0.7</v>
      </c>
      <c r="AM42" s="10">
        <v>-1.4</v>
      </c>
      <c r="AN42" s="10">
        <v>-0.6</v>
      </c>
      <c r="AO42" s="10">
        <v>-4</v>
      </c>
      <c r="AP42" s="10">
        <v>0</v>
      </c>
      <c r="AQ42" s="10">
        <v>0</v>
      </c>
      <c r="AR42" s="10">
        <v>0</v>
      </c>
      <c r="AS42" s="90">
        <v>0</v>
      </c>
      <c r="AT42" s="10">
        <v>0</v>
      </c>
      <c r="AU42" s="10">
        <v>0</v>
      </c>
      <c r="AV42" s="10">
        <v>0</v>
      </c>
      <c r="AW42" s="10">
        <v>0</v>
      </c>
      <c r="AX42" s="10">
        <v>0</v>
      </c>
      <c r="AY42" s="10">
        <v>0</v>
      </c>
      <c r="AZ42" s="10">
        <v>0</v>
      </c>
      <c r="BA42" s="10">
        <v>0</v>
      </c>
      <c r="BB42" s="10">
        <v>0</v>
      </c>
      <c r="BC42" s="10">
        <v>0</v>
      </c>
      <c r="BD42" s="10">
        <v>0</v>
      </c>
      <c r="BE42" s="10">
        <v>0</v>
      </c>
      <c r="BF42" s="10">
        <v>0</v>
      </c>
      <c r="BG42" s="10">
        <v>0</v>
      </c>
      <c r="BH42" s="10">
        <v>0</v>
      </c>
      <c r="BI42" s="10">
        <v>0</v>
      </c>
      <c r="BJ42" s="10">
        <v>0</v>
      </c>
      <c r="BK42" s="1"/>
    </row>
    <row r="43" spans="1:63" ht="13.4" customHeight="1" x14ac:dyDescent="0.3">
      <c r="A43" s="4" t="s">
        <v>108</v>
      </c>
      <c r="B43" s="11">
        <v>58.1</v>
      </c>
      <c r="C43" s="11">
        <v>-13</v>
      </c>
      <c r="D43" s="11">
        <v>41.2</v>
      </c>
      <c r="E43" s="11">
        <v>-76</v>
      </c>
      <c r="F43" s="11">
        <v>10.3</v>
      </c>
      <c r="G43" s="11">
        <v>-32</v>
      </c>
      <c r="H43" s="11">
        <v>11.4</v>
      </c>
      <c r="I43" s="11">
        <v>-45.1</v>
      </c>
      <c r="J43" s="11">
        <v>-5.4</v>
      </c>
      <c r="K43" s="11">
        <v>-71.099999999999994</v>
      </c>
      <c r="L43" s="11">
        <v>4.7</v>
      </c>
      <c r="M43" s="11">
        <v>9.3000000000000007</v>
      </c>
      <c r="N43" s="11">
        <v>-2.9</v>
      </c>
      <c r="O43" s="11">
        <v>-40.6</v>
      </c>
      <c r="P43" s="11">
        <v>-30.3</v>
      </c>
      <c r="Q43" s="11">
        <v>22</v>
      </c>
      <c r="R43" s="11">
        <v>-41.9</v>
      </c>
      <c r="S43" s="11">
        <v>11.2</v>
      </c>
      <c r="T43" s="11">
        <v>-10.9</v>
      </c>
      <c r="U43" s="11">
        <v>-19.600000000000001</v>
      </c>
      <c r="V43" s="11">
        <v>35.5</v>
      </c>
      <c r="W43" s="11">
        <v>-104.4</v>
      </c>
      <c r="X43" s="11">
        <v>46.4</v>
      </c>
      <c r="Y43" s="11">
        <v>6.2</v>
      </c>
      <c r="Z43" s="11">
        <v>-16.3</v>
      </c>
      <c r="AA43" s="11">
        <v>-5.4</v>
      </c>
      <c r="AB43" s="11">
        <v>1.2</v>
      </c>
      <c r="AC43" s="11">
        <v>-10.199999999999999</v>
      </c>
      <c r="AD43" s="11">
        <v>-14.4</v>
      </c>
      <c r="AE43" s="11">
        <v>-28.7</v>
      </c>
      <c r="AF43" s="11">
        <v>-72.2</v>
      </c>
      <c r="AG43" s="11">
        <v>-14.3</v>
      </c>
      <c r="AH43" s="11">
        <v>33</v>
      </c>
      <c r="AI43" s="11">
        <v>4.9000000000000004</v>
      </c>
      <c r="AJ43" s="11">
        <v>-48.7</v>
      </c>
      <c r="AK43" s="11">
        <v>-35.4</v>
      </c>
      <c r="AL43" s="11">
        <v>31.5</v>
      </c>
      <c r="AM43" s="11">
        <v>9.4</v>
      </c>
      <c r="AN43" s="11">
        <v>-40.6</v>
      </c>
      <c r="AO43" s="11">
        <v>-35.1</v>
      </c>
      <c r="AP43" s="11">
        <v>14.6</v>
      </c>
      <c r="AQ43" s="11">
        <v>-80.599999999999994</v>
      </c>
      <c r="AR43" s="11">
        <v>2.2000000000000002</v>
      </c>
      <c r="AS43" s="11">
        <v>60.3</v>
      </c>
      <c r="AT43" s="11">
        <v>-3.5</v>
      </c>
      <c r="AU43" s="11">
        <v>83.8</v>
      </c>
      <c r="AV43" s="11">
        <v>-7.9</v>
      </c>
      <c r="AW43" s="11">
        <v>-13.6</v>
      </c>
      <c r="AX43" s="11">
        <v>7.9</v>
      </c>
      <c r="AY43" s="11">
        <v>72.099999999999994</v>
      </c>
      <c r="AZ43" s="11">
        <v>38.4</v>
      </c>
      <c r="BA43" s="11">
        <v>-39.799999999999997</v>
      </c>
      <c r="BB43" s="11">
        <v>160.19999999999999</v>
      </c>
      <c r="BC43" s="11">
        <v>-134.80000000000001</v>
      </c>
      <c r="BD43" s="11">
        <v>24.1</v>
      </c>
      <c r="BE43" s="11">
        <v>173.7</v>
      </c>
      <c r="BF43" s="11">
        <v>16.3</v>
      </c>
      <c r="BG43" s="11">
        <v>34.4</v>
      </c>
      <c r="BH43" s="11">
        <v>34.4</v>
      </c>
      <c r="BI43" s="11">
        <v>406.3</v>
      </c>
      <c r="BJ43" s="11">
        <v>49.3</v>
      </c>
      <c r="BK43" s="1"/>
    </row>
    <row r="44" spans="1:63" ht="13.4" customHeight="1" x14ac:dyDescent="0.3">
      <c r="A44" s="9" t="s">
        <v>110</v>
      </c>
      <c r="B44" s="79">
        <v>26.7</v>
      </c>
      <c r="C44" s="79">
        <v>106.8</v>
      </c>
      <c r="D44" s="79">
        <v>5.4</v>
      </c>
      <c r="E44" s="79">
        <v>13</v>
      </c>
      <c r="F44" s="79">
        <v>151.80000000000001</v>
      </c>
      <c r="G44" s="79">
        <v>63.8</v>
      </c>
      <c r="H44" s="79">
        <v>40.4</v>
      </c>
      <c r="I44" s="79">
        <v>30.4</v>
      </c>
      <c r="J44" s="79">
        <v>5.4</v>
      </c>
      <c r="K44" s="79">
        <v>140</v>
      </c>
      <c r="L44" s="79">
        <v>98.9</v>
      </c>
      <c r="M44" s="79">
        <v>0</v>
      </c>
      <c r="N44" s="79">
        <v>25</v>
      </c>
      <c r="O44" s="79">
        <v>0</v>
      </c>
      <c r="P44" s="79">
        <v>123.9</v>
      </c>
      <c r="Q44" s="79">
        <v>86</v>
      </c>
      <c r="R44" s="79">
        <v>0</v>
      </c>
      <c r="S44" s="79">
        <v>0</v>
      </c>
      <c r="T44" s="79">
        <v>0</v>
      </c>
      <c r="U44" s="79">
        <v>86</v>
      </c>
      <c r="V44" s="79">
        <v>67</v>
      </c>
      <c r="W44" s="79">
        <v>58.5</v>
      </c>
      <c r="X44" s="79">
        <v>0</v>
      </c>
      <c r="Y44" s="86"/>
      <c r="Z44" s="79">
        <v>125.5</v>
      </c>
      <c r="AA44" s="79">
        <v>0</v>
      </c>
      <c r="AB44" s="79">
        <v>4.5</v>
      </c>
      <c r="AC44" s="79">
        <v>0</v>
      </c>
      <c r="AD44" s="79">
        <v>0</v>
      </c>
      <c r="AE44" s="79">
        <v>4.5</v>
      </c>
      <c r="AF44" s="79">
        <v>0</v>
      </c>
      <c r="AG44" s="79">
        <v>0</v>
      </c>
      <c r="AH44" s="79">
        <v>0</v>
      </c>
      <c r="AI44" s="79">
        <v>0</v>
      </c>
      <c r="AJ44" s="79">
        <v>0</v>
      </c>
      <c r="AK44" s="79">
        <v>0</v>
      </c>
      <c r="AL44" s="79">
        <v>0</v>
      </c>
      <c r="AM44" s="79">
        <v>0</v>
      </c>
      <c r="AN44" s="79">
        <v>0</v>
      </c>
      <c r="AO44" s="79">
        <v>0</v>
      </c>
      <c r="AP44" s="79">
        <v>0</v>
      </c>
      <c r="AQ44" s="79">
        <v>0</v>
      </c>
      <c r="AR44" s="79">
        <v>0</v>
      </c>
      <c r="AS44" s="79">
        <v>0</v>
      </c>
      <c r="AT44" s="79">
        <v>0</v>
      </c>
      <c r="AU44" s="79">
        <v>0</v>
      </c>
      <c r="AV44" s="79">
        <v>0</v>
      </c>
      <c r="AW44" s="79">
        <v>0</v>
      </c>
      <c r="AX44" s="79">
        <v>0</v>
      </c>
      <c r="AY44" s="79">
        <v>0</v>
      </c>
      <c r="AZ44" s="10">
        <v>0</v>
      </c>
      <c r="BA44" s="79">
        <v>0</v>
      </c>
      <c r="BB44" s="79">
        <v>0</v>
      </c>
      <c r="BC44" s="79">
        <v>0</v>
      </c>
      <c r="BD44" s="79">
        <v>0</v>
      </c>
      <c r="BE44" s="79">
        <v>0</v>
      </c>
      <c r="BF44" s="79">
        <v>0</v>
      </c>
      <c r="BG44" s="79">
        <v>0</v>
      </c>
      <c r="BH44" s="79">
        <v>0</v>
      </c>
      <c r="BI44" s="79">
        <v>0</v>
      </c>
      <c r="BJ44" s="79">
        <v>0</v>
      </c>
      <c r="BK44" s="1"/>
    </row>
    <row r="45" spans="1:63" ht="13.4" customHeight="1" x14ac:dyDescent="0.3">
      <c r="A45" s="4" t="s">
        <v>112</v>
      </c>
      <c r="B45" s="11">
        <v>52.7</v>
      </c>
      <c r="C45" s="11">
        <v>-191.1</v>
      </c>
      <c r="D45" s="11">
        <v>139.4</v>
      </c>
      <c r="E45" s="11">
        <v>-168.5</v>
      </c>
      <c r="F45" s="11">
        <v>-167.6</v>
      </c>
      <c r="G45" s="11">
        <v>5.2</v>
      </c>
      <c r="H45" s="11">
        <v>21.4</v>
      </c>
      <c r="I45" s="11">
        <v>62.9</v>
      </c>
      <c r="J45" s="11">
        <v>46.6</v>
      </c>
      <c r="K45" s="11">
        <v>136.1</v>
      </c>
      <c r="L45" s="11">
        <v>32.299999999999997</v>
      </c>
      <c r="M45" s="11">
        <v>-32.4</v>
      </c>
      <c r="N45" s="11">
        <v>-16.399999999999999</v>
      </c>
      <c r="O45" s="11">
        <v>-81.400000000000006</v>
      </c>
      <c r="P45" s="11">
        <v>-97.9</v>
      </c>
      <c r="Q45" s="11">
        <v>-16.100000000000001</v>
      </c>
      <c r="R45" s="11">
        <v>17</v>
      </c>
      <c r="S45" s="11">
        <v>24.6</v>
      </c>
      <c r="T45" s="11">
        <v>39.700000000000003</v>
      </c>
      <c r="U45" s="11">
        <v>65.2</v>
      </c>
      <c r="V45" s="11">
        <v>-7.4</v>
      </c>
      <c r="W45" s="11">
        <v>134.69999999999999</v>
      </c>
      <c r="X45" s="11">
        <v>12.8</v>
      </c>
      <c r="Y45" s="75">
        <v>-140.1</v>
      </c>
      <c r="Z45" s="75">
        <v>0</v>
      </c>
      <c r="AA45" s="75">
        <v>0</v>
      </c>
      <c r="AB45" s="75">
        <v>0</v>
      </c>
      <c r="AC45" s="75">
        <v>0</v>
      </c>
      <c r="AD45" s="75">
        <v>0</v>
      </c>
      <c r="AE45" s="75">
        <v>0</v>
      </c>
      <c r="AF45" s="75">
        <v>0</v>
      </c>
      <c r="AG45" s="75">
        <v>0</v>
      </c>
      <c r="AH45" s="75">
        <v>0</v>
      </c>
      <c r="AI45" s="75">
        <v>0</v>
      </c>
      <c r="AJ45" s="75">
        <v>0</v>
      </c>
      <c r="AK45" s="75">
        <v>0</v>
      </c>
      <c r="AL45" s="75">
        <v>0</v>
      </c>
      <c r="AM45" s="75">
        <v>0</v>
      </c>
      <c r="AN45" s="75">
        <v>0</v>
      </c>
      <c r="AO45" s="75">
        <v>0</v>
      </c>
      <c r="AP45" s="75">
        <v>0</v>
      </c>
      <c r="AQ45" s="75">
        <v>0</v>
      </c>
      <c r="AR45" s="75">
        <v>0</v>
      </c>
      <c r="AS45" s="75">
        <v>0</v>
      </c>
      <c r="AT45" s="75">
        <v>0</v>
      </c>
      <c r="AU45" s="75">
        <v>0</v>
      </c>
      <c r="AV45" s="75">
        <v>0</v>
      </c>
      <c r="AW45" s="75">
        <v>0</v>
      </c>
      <c r="AX45" s="75">
        <v>0</v>
      </c>
      <c r="AY45" s="75">
        <v>0</v>
      </c>
      <c r="AZ45" s="11">
        <v>0</v>
      </c>
      <c r="BA45" s="75">
        <v>0</v>
      </c>
      <c r="BB45" s="75">
        <v>0</v>
      </c>
      <c r="BC45" s="75">
        <v>0</v>
      </c>
      <c r="BD45" s="75">
        <v>0</v>
      </c>
      <c r="BE45" s="75">
        <v>0</v>
      </c>
      <c r="BF45" s="75">
        <v>0</v>
      </c>
      <c r="BG45" s="75">
        <v>0</v>
      </c>
      <c r="BH45" s="75">
        <v>0</v>
      </c>
      <c r="BI45" s="75">
        <v>0</v>
      </c>
      <c r="BJ45" s="75">
        <v>0</v>
      </c>
      <c r="BK45" s="1"/>
    </row>
    <row r="46" spans="1:63" ht="13.4" customHeight="1" x14ac:dyDescent="0.3">
      <c r="A46" s="9" t="s">
        <v>109</v>
      </c>
      <c r="B46" s="79">
        <v>0</v>
      </c>
      <c r="C46" s="79">
        <v>0</v>
      </c>
      <c r="D46" s="79">
        <v>0</v>
      </c>
      <c r="E46" s="79">
        <v>0</v>
      </c>
      <c r="F46" s="79">
        <v>0</v>
      </c>
      <c r="G46" s="79">
        <v>0</v>
      </c>
      <c r="H46" s="79">
        <v>0</v>
      </c>
      <c r="I46" s="79">
        <v>0</v>
      </c>
      <c r="J46" s="79">
        <v>0</v>
      </c>
      <c r="K46" s="79">
        <v>0</v>
      </c>
      <c r="L46" s="79">
        <v>0</v>
      </c>
      <c r="M46" s="79">
        <v>0</v>
      </c>
      <c r="N46" s="79">
        <v>0</v>
      </c>
      <c r="O46" s="79">
        <v>0</v>
      </c>
      <c r="P46" s="79">
        <v>0</v>
      </c>
      <c r="Q46" s="79">
        <v>0</v>
      </c>
      <c r="R46" s="79">
        <v>0</v>
      </c>
      <c r="S46" s="79">
        <v>0</v>
      </c>
      <c r="T46" s="79">
        <v>0</v>
      </c>
      <c r="U46" s="79">
        <v>0</v>
      </c>
      <c r="V46" s="79">
        <v>0</v>
      </c>
      <c r="W46" s="79">
        <v>0</v>
      </c>
      <c r="X46" s="79">
        <v>0</v>
      </c>
      <c r="Y46" s="10">
        <v>101.2</v>
      </c>
      <c r="Z46" s="10">
        <v>101.2</v>
      </c>
      <c r="AA46" s="10">
        <v>66.8</v>
      </c>
      <c r="AB46" s="10">
        <v>52</v>
      </c>
      <c r="AC46" s="10">
        <v>30.7</v>
      </c>
      <c r="AD46" s="10">
        <v>51.1</v>
      </c>
      <c r="AE46" s="10">
        <v>200.6</v>
      </c>
      <c r="AF46" s="10">
        <v>-28.1</v>
      </c>
      <c r="AG46" s="10">
        <v>-78.400000000000006</v>
      </c>
      <c r="AH46" s="10">
        <v>-4.4000000000000004</v>
      </c>
      <c r="AI46" s="10">
        <v>-23.6</v>
      </c>
      <c r="AJ46" s="10">
        <v>-134.5</v>
      </c>
      <c r="AK46" s="10">
        <v>-24.8</v>
      </c>
      <c r="AL46" s="10">
        <v>-11.4</v>
      </c>
      <c r="AM46" s="10">
        <v>107</v>
      </c>
      <c r="AN46" s="10">
        <v>146</v>
      </c>
      <c r="AO46" s="10">
        <v>216.8</v>
      </c>
      <c r="AP46" s="10">
        <v>243.5</v>
      </c>
      <c r="AQ46" s="10">
        <v>41.1</v>
      </c>
      <c r="AR46" s="10">
        <v>183.4</v>
      </c>
      <c r="AS46" s="10">
        <v>-17.2</v>
      </c>
      <c r="AT46" s="10">
        <v>450.8</v>
      </c>
      <c r="AU46" s="10">
        <v>143.6</v>
      </c>
      <c r="AV46" s="10">
        <v>70.3</v>
      </c>
      <c r="AW46" s="10">
        <v>205.2</v>
      </c>
      <c r="AX46" s="10">
        <v>157.69999999999999</v>
      </c>
      <c r="AY46" s="10">
        <v>576.79999999999995</v>
      </c>
      <c r="AZ46" s="10">
        <v>131.1</v>
      </c>
      <c r="BA46" s="10">
        <v>-71</v>
      </c>
      <c r="BB46" s="10">
        <v>254.8</v>
      </c>
      <c r="BC46" s="10">
        <v>433.2</v>
      </c>
      <c r="BD46" s="10">
        <v>748.1</v>
      </c>
      <c r="BE46" s="10">
        <v>29.2</v>
      </c>
      <c r="BF46" s="10">
        <v>3</v>
      </c>
      <c r="BG46" s="10">
        <v>-4.3</v>
      </c>
      <c r="BH46" s="10">
        <v>122.8</v>
      </c>
      <c r="BI46" s="10">
        <v>150.69999999999999</v>
      </c>
      <c r="BJ46" s="10">
        <v>3.7</v>
      </c>
      <c r="BK46" s="1"/>
    </row>
    <row r="47" spans="1:63" ht="13.4" customHeight="1" x14ac:dyDescent="0.3">
      <c r="A47" s="4" t="s">
        <v>114</v>
      </c>
      <c r="B47" s="75">
        <v>-4.2</v>
      </c>
      <c r="C47" s="75">
        <v>50.1</v>
      </c>
      <c r="D47" s="75">
        <v>-49</v>
      </c>
      <c r="E47" s="75">
        <v>-49</v>
      </c>
      <c r="F47" s="75">
        <v>-52.1</v>
      </c>
      <c r="G47" s="75">
        <v>-22.9</v>
      </c>
      <c r="H47" s="75">
        <v>44</v>
      </c>
      <c r="I47" s="75">
        <v>-47.5</v>
      </c>
      <c r="J47" s="75">
        <v>89.4</v>
      </c>
      <c r="K47" s="75">
        <v>63</v>
      </c>
      <c r="L47" s="75">
        <v>-12.4</v>
      </c>
      <c r="M47" s="75">
        <v>35.1</v>
      </c>
      <c r="N47" s="75">
        <v>-11.2</v>
      </c>
      <c r="O47" s="75">
        <v>-164.5</v>
      </c>
      <c r="P47" s="75">
        <v>-153.1</v>
      </c>
      <c r="Q47" s="75">
        <v>-4.5999999999999996</v>
      </c>
      <c r="R47" s="75">
        <v>13.4</v>
      </c>
      <c r="S47" s="75">
        <v>34.200000000000003</v>
      </c>
      <c r="T47" s="75">
        <v>-21.9</v>
      </c>
      <c r="U47" s="75">
        <v>21.1</v>
      </c>
      <c r="V47" s="75">
        <v>-30.6</v>
      </c>
      <c r="W47" s="75">
        <v>8.1</v>
      </c>
      <c r="X47" s="75">
        <v>16.8</v>
      </c>
      <c r="Y47" s="75">
        <v>36.4</v>
      </c>
      <c r="Z47" s="75">
        <v>30.7</v>
      </c>
      <c r="AA47" s="75">
        <v>-22.5</v>
      </c>
      <c r="AB47" s="75">
        <v>10</v>
      </c>
      <c r="AC47" s="75">
        <v>-38.200000000000003</v>
      </c>
      <c r="AD47" s="75">
        <v>53.4</v>
      </c>
      <c r="AE47" s="75">
        <v>2.6</v>
      </c>
      <c r="AF47" s="75">
        <v>58.6</v>
      </c>
      <c r="AG47" s="75">
        <v>-25.3</v>
      </c>
      <c r="AH47" s="75">
        <v>-41.7</v>
      </c>
      <c r="AI47" s="75">
        <v>-29.7</v>
      </c>
      <c r="AJ47" s="75">
        <v>-38.200000000000003</v>
      </c>
      <c r="AK47" s="75">
        <v>0.2</v>
      </c>
      <c r="AL47" s="75">
        <v>5</v>
      </c>
      <c r="AM47" s="75">
        <v>6.3</v>
      </c>
      <c r="AN47" s="75">
        <v>-9.6</v>
      </c>
      <c r="AO47" s="75">
        <v>1.9</v>
      </c>
      <c r="AP47" s="75">
        <v>0.5</v>
      </c>
      <c r="AQ47" s="75">
        <v>29.8</v>
      </c>
      <c r="AR47" s="75">
        <v>22.4</v>
      </c>
      <c r="AS47" s="75">
        <v>-13.6</v>
      </c>
      <c r="AT47" s="75">
        <v>39.1</v>
      </c>
      <c r="AU47" s="75">
        <v>11.3</v>
      </c>
      <c r="AV47" s="75">
        <v>54.6</v>
      </c>
      <c r="AW47" s="75">
        <v>20.7</v>
      </c>
      <c r="AX47" s="11">
        <v>24.5</v>
      </c>
      <c r="AY47" s="11">
        <v>98.6</v>
      </c>
      <c r="AZ47" s="11">
        <v>0.2</v>
      </c>
      <c r="BA47" s="75">
        <v>8.9</v>
      </c>
      <c r="BB47" s="75">
        <v>-79.599999999999994</v>
      </c>
      <c r="BC47" s="75">
        <v>12.2</v>
      </c>
      <c r="BD47" s="75">
        <v>-58.2</v>
      </c>
      <c r="BE47" s="75">
        <v>12.9</v>
      </c>
      <c r="BF47" s="75">
        <v>30.3</v>
      </c>
      <c r="BG47" s="75">
        <v>-52.7</v>
      </c>
      <c r="BH47" s="75">
        <v>-57.7</v>
      </c>
      <c r="BI47" s="75">
        <v>-67.2</v>
      </c>
      <c r="BJ47" s="75">
        <v>18.7</v>
      </c>
      <c r="BK47" s="1"/>
    </row>
    <row r="48" spans="1:63" ht="13.4" customHeight="1" x14ac:dyDescent="0.3">
      <c r="A48" s="9" t="s">
        <v>208</v>
      </c>
      <c r="B48" s="79">
        <v>0</v>
      </c>
      <c r="C48" s="79">
        <v>0</v>
      </c>
      <c r="D48" s="79">
        <v>0</v>
      </c>
      <c r="E48" s="79">
        <v>0</v>
      </c>
      <c r="F48" s="79">
        <v>0</v>
      </c>
      <c r="G48" s="79">
        <v>0</v>
      </c>
      <c r="H48" s="79">
        <v>0</v>
      </c>
      <c r="I48" s="79">
        <v>0</v>
      </c>
      <c r="J48" s="79">
        <v>0</v>
      </c>
      <c r="K48" s="79">
        <v>0</v>
      </c>
      <c r="L48" s="79">
        <v>0</v>
      </c>
      <c r="M48" s="79">
        <v>0</v>
      </c>
      <c r="N48" s="79">
        <v>0</v>
      </c>
      <c r="O48" s="79">
        <v>0</v>
      </c>
      <c r="P48" s="79">
        <v>0</v>
      </c>
      <c r="Q48" s="79">
        <v>0</v>
      </c>
      <c r="R48" s="79">
        <v>0</v>
      </c>
      <c r="S48" s="79">
        <v>0</v>
      </c>
      <c r="T48" s="79">
        <v>0</v>
      </c>
      <c r="U48" s="79">
        <v>0</v>
      </c>
      <c r="V48" s="79">
        <v>0</v>
      </c>
      <c r="W48" s="79">
        <v>0</v>
      </c>
      <c r="X48" s="79">
        <v>0</v>
      </c>
      <c r="Y48" s="79">
        <v>0</v>
      </c>
      <c r="Z48" s="79">
        <v>0</v>
      </c>
      <c r="AA48" s="79">
        <v>0</v>
      </c>
      <c r="AB48" s="79">
        <v>0</v>
      </c>
      <c r="AC48" s="79">
        <v>0</v>
      </c>
      <c r="AD48" s="79">
        <v>0</v>
      </c>
      <c r="AE48" s="79">
        <v>0</v>
      </c>
      <c r="AF48" s="79">
        <v>0</v>
      </c>
      <c r="AG48" s="79">
        <v>0</v>
      </c>
      <c r="AH48" s="79">
        <v>0</v>
      </c>
      <c r="AI48" s="79">
        <v>0</v>
      </c>
      <c r="AJ48" s="79">
        <v>0</v>
      </c>
      <c r="AK48" s="79">
        <v>0</v>
      </c>
      <c r="AL48" s="79">
        <v>0</v>
      </c>
      <c r="AM48" s="79">
        <v>0</v>
      </c>
      <c r="AN48" s="79">
        <v>0</v>
      </c>
      <c r="AO48" s="79">
        <v>0</v>
      </c>
      <c r="AP48" s="79">
        <v>-6.2</v>
      </c>
      <c r="AQ48" s="79">
        <v>-4.8</v>
      </c>
      <c r="AR48" s="79">
        <v>-3.8</v>
      </c>
      <c r="AS48" s="79">
        <v>-35.299999999999997</v>
      </c>
      <c r="AT48" s="79">
        <v>-50.1</v>
      </c>
      <c r="AU48" s="79">
        <v>-9.8000000000000007</v>
      </c>
      <c r="AV48" s="79">
        <v>-54.4</v>
      </c>
      <c r="AW48" s="79">
        <v>-22.4</v>
      </c>
      <c r="AX48" s="10">
        <v>-34.200000000000003</v>
      </c>
      <c r="AY48" s="10">
        <v>-120.8</v>
      </c>
      <c r="AZ48" s="10">
        <v>-9.6999999999999993</v>
      </c>
      <c r="BA48" s="79">
        <v>-35.200000000000003</v>
      </c>
      <c r="BB48" s="79">
        <v>-12.2</v>
      </c>
      <c r="BC48" s="79">
        <v>-44.1</v>
      </c>
      <c r="BD48" s="79">
        <v>-101.2</v>
      </c>
      <c r="BE48" s="79">
        <v>-11.1</v>
      </c>
      <c r="BF48" s="79">
        <v>-38.1</v>
      </c>
      <c r="BG48" s="79">
        <v>-18.600000000000001</v>
      </c>
      <c r="BH48" s="79">
        <v>-5.8</v>
      </c>
      <c r="BI48" s="79">
        <v>-73.599999999999994</v>
      </c>
      <c r="BJ48" s="79">
        <v>-31.1</v>
      </c>
      <c r="BK48" s="1"/>
    </row>
    <row r="49" spans="1:63" ht="13.4" customHeight="1" x14ac:dyDescent="0.3">
      <c r="A49" s="4" t="s">
        <v>209</v>
      </c>
      <c r="B49" s="11">
        <v>-4.4000000000000004</v>
      </c>
      <c r="C49" s="11">
        <v>-55.6</v>
      </c>
      <c r="D49" s="11">
        <v>-8.6999999999999993</v>
      </c>
      <c r="E49" s="11">
        <v>-5.8</v>
      </c>
      <c r="F49" s="11">
        <v>-74.5</v>
      </c>
      <c r="G49" s="11">
        <v>0.8</v>
      </c>
      <c r="H49" s="11">
        <v>-15</v>
      </c>
      <c r="I49" s="11">
        <v>-10.7</v>
      </c>
      <c r="J49" s="11">
        <v>79.599999999999994</v>
      </c>
      <c r="K49" s="11">
        <v>54.8</v>
      </c>
      <c r="L49" s="11">
        <v>-7.1</v>
      </c>
      <c r="M49" s="11">
        <v>-53</v>
      </c>
      <c r="N49" s="11">
        <v>25.5</v>
      </c>
      <c r="O49" s="11">
        <v>-53.1</v>
      </c>
      <c r="P49" s="11">
        <v>-87.6</v>
      </c>
      <c r="Q49" s="11">
        <v>-19.8</v>
      </c>
      <c r="R49" s="11">
        <v>-11.3</v>
      </c>
      <c r="S49" s="11">
        <v>-6.7</v>
      </c>
      <c r="T49" s="11">
        <v>-2.9</v>
      </c>
      <c r="U49" s="11">
        <v>-40.700000000000003</v>
      </c>
      <c r="V49" s="11">
        <v>-7.5</v>
      </c>
      <c r="W49" s="11">
        <v>-5.6</v>
      </c>
      <c r="X49" s="11">
        <v>-4.5</v>
      </c>
      <c r="Y49" s="11">
        <v>-3.7</v>
      </c>
      <c r="Z49" s="11">
        <v>-21.3</v>
      </c>
      <c r="AA49" s="11">
        <v>-4.5999999999999996</v>
      </c>
      <c r="AB49" s="11">
        <v>-4.3</v>
      </c>
      <c r="AC49" s="11">
        <v>-3.9</v>
      </c>
      <c r="AD49" s="11">
        <v>-3.1</v>
      </c>
      <c r="AE49" s="11">
        <v>-15.9</v>
      </c>
      <c r="AF49" s="11">
        <v>-0.4</v>
      </c>
      <c r="AG49" s="11">
        <v>5.2</v>
      </c>
      <c r="AH49" s="11">
        <v>-7.6</v>
      </c>
      <c r="AI49" s="11">
        <v>-2.6</v>
      </c>
      <c r="AJ49" s="11">
        <v>-5.4</v>
      </c>
      <c r="AK49" s="11">
        <v>-0.9</v>
      </c>
      <c r="AL49" s="11">
        <v>-0.9</v>
      </c>
      <c r="AM49" s="11">
        <v>-1.1000000000000001</v>
      </c>
      <c r="AN49" s="11">
        <v>-52.1</v>
      </c>
      <c r="AO49" s="11">
        <v>-55</v>
      </c>
      <c r="AP49" s="11">
        <v>-14</v>
      </c>
      <c r="AQ49" s="11">
        <v>-1.5</v>
      </c>
      <c r="AR49" s="11">
        <v>-0.3</v>
      </c>
      <c r="AS49" s="11">
        <v>0.1</v>
      </c>
      <c r="AT49" s="11">
        <v>-15.7</v>
      </c>
      <c r="AU49" s="11">
        <v>-3</v>
      </c>
      <c r="AV49" s="11">
        <v>0</v>
      </c>
      <c r="AW49" s="11">
        <v>0</v>
      </c>
      <c r="AX49" s="11">
        <v>0</v>
      </c>
      <c r="AY49" s="11">
        <v>-3</v>
      </c>
      <c r="AZ49" s="11">
        <v>0</v>
      </c>
      <c r="BA49" s="11">
        <v>0</v>
      </c>
      <c r="BB49" s="11">
        <v>0</v>
      </c>
      <c r="BC49" s="11">
        <v>0</v>
      </c>
      <c r="BD49" s="11">
        <v>0</v>
      </c>
      <c r="BE49" s="11">
        <v>0</v>
      </c>
      <c r="BF49" s="11">
        <v>0</v>
      </c>
      <c r="BG49" s="11">
        <v>0</v>
      </c>
      <c r="BH49" s="11">
        <v>0</v>
      </c>
      <c r="BI49" s="11">
        <v>0</v>
      </c>
      <c r="BJ49" s="11">
        <v>0</v>
      </c>
      <c r="BK49" s="1"/>
    </row>
    <row r="50" spans="1:63" ht="13.4" customHeight="1" x14ac:dyDescent="0.3">
      <c r="A50" s="9" t="s">
        <v>210</v>
      </c>
      <c r="B50" s="79">
        <v>0.5</v>
      </c>
      <c r="C50" s="79">
        <v>15.5</v>
      </c>
      <c r="D50" s="79">
        <v>8.8000000000000007</v>
      </c>
      <c r="E50" s="79">
        <v>-0.4</v>
      </c>
      <c r="F50" s="79">
        <v>24.4</v>
      </c>
      <c r="G50" s="79">
        <v>15.3</v>
      </c>
      <c r="H50" s="79">
        <v>4.0999999999999996</v>
      </c>
      <c r="I50" s="79">
        <v>20.3</v>
      </c>
      <c r="J50" s="79">
        <v>-15.5</v>
      </c>
      <c r="K50" s="79">
        <v>24.1</v>
      </c>
      <c r="L50" s="79">
        <v>-8.3000000000000007</v>
      </c>
      <c r="M50" s="79">
        <v>-11.7</v>
      </c>
      <c r="N50" s="79">
        <v>10.4</v>
      </c>
      <c r="O50" s="79">
        <v>60.8</v>
      </c>
      <c r="P50" s="79">
        <v>51.1</v>
      </c>
      <c r="Q50" s="79">
        <v>-5.9</v>
      </c>
      <c r="R50" s="79">
        <v>-13.4</v>
      </c>
      <c r="S50" s="79">
        <v>-50.2</v>
      </c>
      <c r="T50" s="79">
        <v>21</v>
      </c>
      <c r="U50" s="79">
        <v>-48.7</v>
      </c>
      <c r="V50" s="79">
        <v>16.100000000000001</v>
      </c>
      <c r="W50" s="79">
        <v>5</v>
      </c>
      <c r="X50" s="79">
        <v>-6.2</v>
      </c>
      <c r="Y50" s="79">
        <v>-5.0999999999999996</v>
      </c>
      <c r="Z50" s="79">
        <v>9.8000000000000007</v>
      </c>
      <c r="AA50" s="79">
        <v>-8.6999999999999993</v>
      </c>
      <c r="AB50" s="79">
        <v>11.4</v>
      </c>
      <c r="AC50" s="79">
        <v>24.3</v>
      </c>
      <c r="AD50" s="79">
        <v>-6.6</v>
      </c>
      <c r="AE50" s="79">
        <v>20.399999999999999</v>
      </c>
      <c r="AF50" s="79">
        <v>29.2</v>
      </c>
      <c r="AG50" s="79">
        <v>1.1000000000000001</v>
      </c>
      <c r="AH50" s="79">
        <v>-3.2</v>
      </c>
      <c r="AI50" s="79">
        <v>0</v>
      </c>
      <c r="AJ50" s="79">
        <v>0</v>
      </c>
      <c r="AK50" s="79">
        <v>0</v>
      </c>
      <c r="AL50" s="79">
        <v>0</v>
      </c>
      <c r="AM50" s="79">
        <v>0</v>
      </c>
      <c r="AN50" s="79">
        <v>0</v>
      </c>
      <c r="AO50" s="79">
        <v>0</v>
      </c>
      <c r="AP50" s="79">
        <v>0</v>
      </c>
      <c r="AQ50" s="79">
        <v>0</v>
      </c>
      <c r="AR50" s="79">
        <v>0</v>
      </c>
      <c r="AS50" s="79">
        <v>0</v>
      </c>
      <c r="AT50" s="79">
        <v>0</v>
      </c>
      <c r="AU50" s="79">
        <v>0</v>
      </c>
      <c r="AV50" s="79">
        <v>0</v>
      </c>
      <c r="AW50" s="79">
        <v>0</v>
      </c>
      <c r="AX50" s="79">
        <v>0</v>
      </c>
      <c r="AY50" s="79">
        <v>0</v>
      </c>
      <c r="AZ50" s="19"/>
      <c r="BA50" s="79">
        <v>0</v>
      </c>
      <c r="BB50" s="79">
        <v>0</v>
      </c>
      <c r="BC50" s="79">
        <v>0</v>
      </c>
      <c r="BD50" s="79">
        <v>0</v>
      </c>
      <c r="BE50" s="79">
        <v>0</v>
      </c>
      <c r="BF50" s="79">
        <v>0</v>
      </c>
      <c r="BG50" s="79">
        <v>0</v>
      </c>
      <c r="BH50" s="79">
        <v>0</v>
      </c>
      <c r="BI50" s="79">
        <v>0</v>
      </c>
      <c r="BJ50" s="79">
        <v>0</v>
      </c>
      <c r="BK50" s="1"/>
    </row>
    <row r="51" spans="1:63" ht="13.4" customHeight="1" x14ac:dyDescent="0.3">
      <c r="A51" s="4" t="s">
        <v>118</v>
      </c>
      <c r="B51" s="11">
        <v>10.4</v>
      </c>
      <c r="C51" s="11">
        <v>-15.6</v>
      </c>
      <c r="D51" s="11">
        <v>44.8</v>
      </c>
      <c r="E51" s="11">
        <v>14.5</v>
      </c>
      <c r="F51" s="11">
        <v>54.2</v>
      </c>
      <c r="G51" s="11">
        <v>-4.3</v>
      </c>
      <c r="H51" s="11">
        <v>19.8</v>
      </c>
      <c r="I51" s="11">
        <v>19.600000000000001</v>
      </c>
      <c r="J51" s="11">
        <v>73.599999999999994</v>
      </c>
      <c r="K51" s="11">
        <v>108.7</v>
      </c>
      <c r="L51" s="11">
        <v>-13.2</v>
      </c>
      <c r="M51" s="11">
        <v>0.6</v>
      </c>
      <c r="N51" s="11">
        <v>14.6</v>
      </c>
      <c r="O51" s="11">
        <v>-11</v>
      </c>
      <c r="P51" s="11">
        <v>-9</v>
      </c>
      <c r="Q51" s="11">
        <v>-16.600000000000001</v>
      </c>
      <c r="R51" s="11">
        <v>-132</v>
      </c>
      <c r="S51" s="11">
        <v>-16.3</v>
      </c>
      <c r="T51" s="11">
        <v>4.3</v>
      </c>
      <c r="U51" s="11">
        <v>-160.6</v>
      </c>
      <c r="V51" s="11">
        <v>-16.8</v>
      </c>
      <c r="W51" s="11">
        <v>-1.9</v>
      </c>
      <c r="X51" s="11">
        <v>0.7</v>
      </c>
      <c r="Y51" s="11">
        <v>4.9000000000000004</v>
      </c>
      <c r="Z51" s="11">
        <v>-12.9</v>
      </c>
      <c r="AA51" s="11">
        <v>-2.2999999999999998</v>
      </c>
      <c r="AB51" s="11">
        <v>-1.4</v>
      </c>
      <c r="AC51" s="11">
        <v>-2.6</v>
      </c>
      <c r="AD51" s="11">
        <v>-1</v>
      </c>
      <c r="AE51" s="11">
        <v>-7.3</v>
      </c>
      <c r="AF51" s="11">
        <v>-2</v>
      </c>
      <c r="AG51" s="75">
        <v>0</v>
      </c>
      <c r="AH51" s="11">
        <v>-1.8</v>
      </c>
      <c r="AI51" s="11">
        <v>0.5</v>
      </c>
      <c r="AJ51" s="11">
        <v>-3.2</v>
      </c>
      <c r="AK51" s="11">
        <v>-0.6</v>
      </c>
      <c r="AL51" s="11">
        <v>14.3</v>
      </c>
      <c r="AM51" s="11">
        <v>-0.3</v>
      </c>
      <c r="AN51" s="11">
        <v>0.4</v>
      </c>
      <c r="AO51" s="11">
        <v>13.8</v>
      </c>
      <c r="AP51" s="11">
        <v>0.2</v>
      </c>
      <c r="AQ51" s="11">
        <v>-10.6</v>
      </c>
      <c r="AR51" s="11">
        <v>-1.6</v>
      </c>
      <c r="AS51" s="11">
        <v>-3</v>
      </c>
      <c r="AT51" s="11">
        <v>-15</v>
      </c>
      <c r="AU51" s="75">
        <v>-0.6</v>
      </c>
      <c r="AV51" s="75">
        <v>2.9</v>
      </c>
      <c r="AW51" s="75">
        <v>2</v>
      </c>
      <c r="AX51" s="11">
        <v>-1.5</v>
      </c>
      <c r="AY51" s="11">
        <v>2.8</v>
      </c>
      <c r="AZ51" s="11">
        <v>-3</v>
      </c>
      <c r="BA51" s="75">
        <v>-1</v>
      </c>
      <c r="BB51" s="75">
        <v>0</v>
      </c>
      <c r="BC51" s="75">
        <v>6.8</v>
      </c>
      <c r="BD51" s="75">
        <v>2.9</v>
      </c>
      <c r="BE51" s="75">
        <v>1.6</v>
      </c>
      <c r="BF51" s="75">
        <v>2.2000000000000002</v>
      </c>
      <c r="BG51" s="75">
        <v>2.4</v>
      </c>
      <c r="BH51" s="75">
        <v>0.8</v>
      </c>
      <c r="BI51" s="75">
        <v>7</v>
      </c>
      <c r="BJ51" s="75">
        <v>3.7</v>
      </c>
      <c r="BK51" s="1"/>
    </row>
    <row r="52" spans="1:63" ht="13.4" customHeight="1" x14ac:dyDescent="0.3">
      <c r="A52" s="9" t="s">
        <v>211</v>
      </c>
      <c r="B52" s="79">
        <v>0</v>
      </c>
      <c r="C52" s="79">
        <v>0</v>
      </c>
      <c r="D52" s="79">
        <v>0</v>
      </c>
      <c r="E52" s="79">
        <v>0</v>
      </c>
      <c r="F52" s="79">
        <v>0</v>
      </c>
      <c r="G52" s="79">
        <v>0</v>
      </c>
      <c r="H52" s="79">
        <v>0</v>
      </c>
      <c r="I52" s="79">
        <v>0</v>
      </c>
      <c r="J52" s="79">
        <v>0</v>
      </c>
      <c r="K52" s="79">
        <v>0</v>
      </c>
      <c r="L52" s="79">
        <v>0</v>
      </c>
      <c r="M52" s="79">
        <v>0</v>
      </c>
      <c r="N52" s="79">
        <v>0</v>
      </c>
      <c r="O52" s="79">
        <v>0</v>
      </c>
      <c r="P52" s="79">
        <v>0</v>
      </c>
      <c r="Q52" s="79">
        <v>0</v>
      </c>
      <c r="R52" s="79">
        <v>0</v>
      </c>
      <c r="S52" s="79">
        <v>0</v>
      </c>
      <c r="T52" s="79">
        <v>0</v>
      </c>
      <c r="U52" s="79">
        <v>0</v>
      </c>
      <c r="V52" s="79">
        <v>0</v>
      </c>
      <c r="W52" s="79">
        <v>0</v>
      </c>
      <c r="X52" s="79">
        <v>0</v>
      </c>
      <c r="Y52" s="79">
        <v>0</v>
      </c>
      <c r="Z52" s="79">
        <v>0</v>
      </c>
      <c r="AA52" s="79">
        <v>0</v>
      </c>
      <c r="AB52" s="79">
        <v>0</v>
      </c>
      <c r="AC52" s="79">
        <v>0</v>
      </c>
      <c r="AD52" s="79">
        <v>0</v>
      </c>
      <c r="AE52" s="79">
        <v>0</v>
      </c>
      <c r="AF52" s="79">
        <v>0</v>
      </c>
      <c r="AG52" s="79">
        <v>0</v>
      </c>
      <c r="AH52" s="79">
        <v>0</v>
      </c>
      <c r="AI52" s="79">
        <v>0</v>
      </c>
      <c r="AJ52" s="79">
        <v>0</v>
      </c>
      <c r="AK52" s="79">
        <v>0</v>
      </c>
      <c r="AL52" s="79">
        <v>0</v>
      </c>
      <c r="AM52" s="79">
        <v>0</v>
      </c>
      <c r="AN52" s="79">
        <v>0</v>
      </c>
      <c r="AO52" s="79">
        <v>0</v>
      </c>
      <c r="AP52" s="79">
        <v>-65.06</v>
      </c>
      <c r="AQ52" s="79">
        <v>-34.5</v>
      </c>
      <c r="AR52" s="79">
        <v>-57.7</v>
      </c>
      <c r="AS52" s="79">
        <v>-26.4</v>
      </c>
      <c r="AT52" s="79">
        <v>-183.7</v>
      </c>
      <c r="AU52" s="79">
        <v>-58.5</v>
      </c>
      <c r="AV52" s="79">
        <v>-32</v>
      </c>
      <c r="AW52" s="79">
        <v>-71.2</v>
      </c>
      <c r="AX52" s="79">
        <v>-11.1</v>
      </c>
      <c r="AY52" s="79">
        <v>-172.8</v>
      </c>
      <c r="AZ52" s="91">
        <v>-80</v>
      </c>
      <c r="BA52" s="79">
        <v>-13.5</v>
      </c>
      <c r="BB52" s="79">
        <v>-71.099999999999994</v>
      </c>
      <c r="BC52" s="79">
        <v>-11.7</v>
      </c>
      <c r="BD52" s="79">
        <v>-176.3</v>
      </c>
      <c r="BE52" s="79">
        <v>-69.900000000000006</v>
      </c>
      <c r="BF52" s="79">
        <v>-6.6999999999999904</v>
      </c>
      <c r="BG52" s="79">
        <v>-62.7</v>
      </c>
      <c r="BH52" s="79">
        <v>-18.600000000000001</v>
      </c>
      <c r="BI52" s="79">
        <v>-157.9</v>
      </c>
      <c r="BJ52" s="79">
        <v>-48.2</v>
      </c>
      <c r="BK52" s="1"/>
    </row>
    <row r="53" spans="1:63" ht="13.4" customHeight="1" x14ac:dyDescent="0.25">
      <c r="BG53" s="92"/>
      <c r="BH53" s="92"/>
      <c r="BI53" s="92"/>
    </row>
    <row r="54" spans="1:63" ht="13.4" customHeight="1" x14ac:dyDescent="0.3">
      <c r="A54" s="34" t="s">
        <v>212</v>
      </c>
      <c r="B54" s="93">
        <v>-300.39999999999998</v>
      </c>
      <c r="C54" s="93">
        <v>140.1</v>
      </c>
      <c r="D54" s="93">
        <v>21.8</v>
      </c>
      <c r="E54" s="93">
        <v>620.79999999999995</v>
      </c>
      <c r="F54" s="93">
        <v>482.3</v>
      </c>
      <c r="G54" s="93">
        <v>-396.8</v>
      </c>
      <c r="H54" s="93">
        <v>337.9</v>
      </c>
      <c r="I54" s="93">
        <v>125</v>
      </c>
      <c r="J54" s="93">
        <v>796.4</v>
      </c>
      <c r="K54" s="93">
        <v>862.5</v>
      </c>
      <c r="L54" s="93">
        <v>-160</v>
      </c>
      <c r="M54" s="93">
        <v>-361.4</v>
      </c>
      <c r="N54" s="93">
        <v>301.7</v>
      </c>
      <c r="O54" s="93">
        <v>199.3</v>
      </c>
      <c r="P54" s="93">
        <v>-20.5</v>
      </c>
      <c r="Q54" s="93">
        <v>-568.5</v>
      </c>
      <c r="R54" s="93">
        <v>457.7</v>
      </c>
      <c r="S54" s="93">
        <v>146.19999999999999</v>
      </c>
      <c r="T54" s="93">
        <v>721.8</v>
      </c>
      <c r="U54" s="93">
        <v>757.3</v>
      </c>
      <c r="V54" s="93">
        <v>318.5</v>
      </c>
      <c r="W54" s="93">
        <v>241.8</v>
      </c>
      <c r="X54" s="93">
        <v>227.4</v>
      </c>
      <c r="Y54" s="93">
        <v>319.89999999999998</v>
      </c>
      <c r="Z54" s="93">
        <v>1107.5999999999999</v>
      </c>
      <c r="AA54" s="93">
        <v>-342.5</v>
      </c>
      <c r="AB54" s="93">
        <v>26.7</v>
      </c>
      <c r="AC54" s="93">
        <v>200.1</v>
      </c>
      <c r="AD54" s="93">
        <v>1009.3</v>
      </c>
      <c r="AE54" s="93">
        <v>893.8</v>
      </c>
      <c r="AF54" s="93">
        <v>-593.29999999999995</v>
      </c>
      <c r="AG54" s="93">
        <v>-501.3</v>
      </c>
      <c r="AH54" s="93">
        <v>-788.3</v>
      </c>
      <c r="AI54" s="93">
        <v>592.6</v>
      </c>
      <c r="AJ54" s="93">
        <v>-1290.2</v>
      </c>
      <c r="AK54" s="93">
        <v>-414.5</v>
      </c>
      <c r="AL54" s="93">
        <v>31.8</v>
      </c>
      <c r="AM54" s="93">
        <v>235.9</v>
      </c>
      <c r="AN54" s="93">
        <v>662.1</v>
      </c>
      <c r="AO54" s="93">
        <v>515.29999999999995</v>
      </c>
      <c r="AP54" s="93">
        <v>-158.19999999999999</v>
      </c>
      <c r="AQ54" s="93">
        <v>39</v>
      </c>
      <c r="AR54" s="93">
        <v>323.7</v>
      </c>
      <c r="AS54" s="93">
        <v>546.79999999999995</v>
      </c>
      <c r="AT54" s="93">
        <v>751.3</v>
      </c>
      <c r="AU54" s="93">
        <v>-668.7</v>
      </c>
      <c r="AV54" s="93">
        <v>147.19999999999999</v>
      </c>
      <c r="AW54" s="93">
        <v>335.3</v>
      </c>
      <c r="AX54" s="90">
        <v>803.1</v>
      </c>
      <c r="AY54" s="90">
        <v>617</v>
      </c>
      <c r="AZ54" s="90">
        <v>-307.8</v>
      </c>
      <c r="BA54" s="90">
        <v>-40.200000000000003</v>
      </c>
      <c r="BB54" s="90">
        <v>162.19999999999999</v>
      </c>
      <c r="BC54" s="90">
        <v>1057</v>
      </c>
      <c r="BD54" s="90">
        <v>871.3</v>
      </c>
      <c r="BE54" s="90">
        <v>-183.8</v>
      </c>
      <c r="BF54" s="90">
        <v>-76.099999999999994</v>
      </c>
      <c r="BG54" s="90">
        <f>SUM(BG8:BG52)</f>
        <v>104.09999999999995</v>
      </c>
      <c r="BH54" s="90">
        <v>878.4</v>
      </c>
      <c r="BI54" s="90">
        <v>870</v>
      </c>
      <c r="BJ54" s="90">
        <f>SUM(BJ8:BJ52)</f>
        <v>-388.40000000000003</v>
      </c>
      <c r="BK54" s="1"/>
    </row>
    <row r="55" spans="1:63" ht="13.4" customHeight="1" x14ac:dyDescent="0.3">
      <c r="AI55" s="14"/>
      <c r="BH55" s="94"/>
      <c r="BI55" s="94"/>
    </row>
    <row r="56" spans="1:63" ht="13.4" customHeight="1" x14ac:dyDescent="0.3">
      <c r="A56" s="34" t="s">
        <v>213</v>
      </c>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89"/>
      <c r="AY56" s="89"/>
      <c r="AZ56" s="19"/>
      <c r="BA56" s="89"/>
      <c r="BB56" s="89"/>
      <c r="BC56" s="89"/>
      <c r="BD56" s="89"/>
      <c r="BE56" s="89"/>
      <c r="BF56" s="89"/>
      <c r="BG56" s="89"/>
      <c r="BH56" s="89"/>
      <c r="BI56" s="89"/>
      <c r="BJ56" s="89"/>
    </row>
    <row r="57" spans="1:63" ht="13.4" customHeight="1" x14ac:dyDescent="0.3">
      <c r="A57" s="4" t="s">
        <v>214</v>
      </c>
      <c r="B57" s="75">
        <v>-47.6</v>
      </c>
      <c r="C57" s="75">
        <v>-60.3</v>
      </c>
      <c r="D57" s="75">
        <v>-88.9</v>
      </c>
      <c r="E57" s="75">
        <v>-86.9</v>
      </c>
      <c r="F57" s="75">
        <v>-283.7</v>
      </c>
      <c r="G57" s="75">
        <v>-93.4</v>
      </c>
      <c r="H57" s="75">
        <v>-75.8</v>
      </c>
      <c r="I57" s="75">
        <v>-75.7</v>
      </c>
      <c r="J57" s="75">
        <v>-96.6</v>
      </c>
      <c r="K57" s="75">
        <v>-341.5</v>
      </c>
      <c r="L57" s="75">
        <v>-76.099999999999994</v>
      </c>
      <c r="M57" s="75">
        <v>-112.4</v>
      </c>
      <c r="N57" s="75">
        <v>-125.9</v>
      </c>
      <c r="O57" s="75">
        <v>-78.099999999999994</v>
      </c>
      <c r="P57" s="75">
        <v>-392.5</v>
      </c>
      <c r="Q57" s="75">
        <v>-52.5</v>
      </c>
      <c r="R57" s="75">
        <v>-61.7</v>
      </c>
      <c r="S57" s="75">
        <v>-46.9</v>
      </c>
      <c r="T57" s="75">
        <v>-76.400000000000006</v>
      </c>
      <c r="U57" s="75">
        <v>-237.7</v>
      </c>
      <c r="V57" s="75">
        <v>-39.700000000000003</v>
      </c>
      <c r="W57" s="75">
        <v>-31.3</v>
      </c>
      <c r="X57" s="75">
        <v>-26.7</v>
      </c>
      <c r="Y57" s="75">
        <v>-56.7</v>
      </c>
      <c r="Z57" s="75">
        <v>-154.30000000000001</v>
      </c>
      <c r="AA57" s="75">
        <v>-42.6</v>
      </c>
      <c r="AB57" s="75">
        <v>-72.5</v>
      </c>
      <c r="AC57" s="75">
        <v>-70.099999999999994</v>
      </c>
      <c r="AD57" s="75">
        <v>-99.2</v>
      </c>
      <c r="AE57" s="75">
        <v>-284.5</v>
      </c>
      <c r="AF57" s="75">
        <v>-55.4</v>
      </c>
      <c r="AG57" s="75">
        <v>-9.1</v>
      </c>
      <c r="AH57" s="75">
        <v>-17.5</v>
      </c>
      <c r="AI57" s="75">
        <v>-20.2</v>
      </c>
      <c r="AJ57" s="75">
        <v>-102.3</v>
      </c>
      <c r="AK57" s="75">
        <v>-18.899999999999999</v>
      </c>
      <c r="AL57" s="75">
        <v>-15.4</v>
      </c>
      <c r="AM57" s="75">
        <v>-35.299999999999997</v>
      </c>
      <c r="AN57" s="75">
        <v>-32.1</v>
      </c>
      <c r="AO57" s="75">
        <v>-101.7</v>
      </c>
      <c r="AP57" s="75">
        <v>-18.7</v>
      </c>
      <c r="AQ57" s="75">
        <v>-31.9</v>
      </c>
      <c r="AR57" s="75">
        <v>-33.4</v>
      </c>
      <c r="AS57" s="75">
        <v>-52.2</v>
      </c>
      <c r="AT57" s="75">
        <v>-136.19999999999999</v>
      </c>
      <c r="AU57" s="75">
        <v>-41.7</v>
      </c>
      <c r="AV57" s="75">
        <v>-48.6</v>
      </c>
      <c r="AW57" s="75">
        <v>-58.5</v>
      </c>
      <c r="AX57" s="11">
        <v>-89.9</v>
      </c>
      <c r="AY57" s="11">
        <v>-238.7</v>
      </c>
      <c r="AZ57" s="11">
        <v>-42.9</v>
      </c>
      <c r="BA57" s="75">
        <v>-57.9</v>
      </c>
      <c r="BB57" s="75">
        <v>-68.5</v>
      </c>
      <c r="BC57" s="75">
        <v>-31.1</v>
      </c>
      <c r="BD57" s="75">
        <v>-200.4</v>
      </c>
      <c r="BE57" s="75">
        <v>-78.400000000000006</v>
      </c>
      <c r="BF57" s="75">
        <v>-40.700000000000003</v>
      </c>
      <c r="BG57" s="75">
        <v>-29</v>
      </c>
      <c r="BH57" s="75">
        <v>-29</v>
      </c>
      <c r="BI57" s="75">
        <v>-187.2</v>
      </c>
      <c r="BJ57" s="75">
        <v>-76</v>
      </c>
      <c r="BK57" s="1"/>
    </row>
    <row r="58" spans="1:63" ht="13.4" customHeight="1" x14ac:dyDescent="0.3">
      <c r="A58" s="9" t="s">
        <v>215</v>
      </c>
      <c r="B58" s="10">
        <v>0.1</v>
      </c>
      <c r="C58" s="10">
        <v>-0.1</v>
      </c>
      <c r="D58" s="10">
        <v>0</v>
      </c>
      <c r="E58" s="10">
        <v>0.1</v>
      </c>
      <c r="F58" s="10">
        <v>0</v>
      </c>
      <c r="G58" s="10">
        <v>36.1</v>
      </c>
      <c r="H58" s="10">
        <v>1.4</v>
      </c>
      <c r="I58" s="10">
        <v>0</v>
      </c>
      <c r="J58" s="10">
        <v>14.1</v>
      </c>
      <c r="K58" s="10">
        <v>51.6</v>
      </c>
      <c r="L58" s="10">
        <v>0</v>
      </c>
      <c r="M58" s="10">
        <v>0.1</v>
      </c>
      <c r="N58" s="10">
        <v>0</v>
      </c>
      <c r="O58" s="10">
        <v>2.8</v>
      </c>
      <c r="P58" s="10">
        <v>2.9</v>
      </c>
      <c r="Q58" s="10">
        <v>18</v>
      </c>
      <c r="R58" s="10">
        <v>1.2</v>
      </c>
      <c r="S58" s="10">
        <v>-0.3</v>
      </c>
      <c r="T58" s="10">
        <v>0.2</v>
      </c>
      <c r="U58" s="10">
        <v>19.100000000000001</v>
      </c>
      <c r="V58" s="10">
        <v>0</v>
      </c>
      <c r="W58" s="10">
        <v>0.2</v>
      </c>
      <c r="X58" s="10">
        <v>0</v>
      </c>
      <c r="Y58" s="10">
        <v>0.1</v>
      </c>
      <c r="Z58" s="10">
        <v>0.3</v>
      </c>
      <c r="AA58" s="10">
        <v>0</v>
      </c>
      <c r="AB58" s="10">
        <v>0</v>
      </c>
      <c r="AC58" s="10">
        <v>0</v>
      </c>
      <c r="AD58" s="10">
        <v>0</v>
      </c>
      <c r="AE58" s="10">
        <v>0.1</v>
      </c>
      <c r="AF58" s="79">
        <v>0</v>
      </c>
      <c r="AG58" s="10">
        <v>2</v>
      </c>
      <c r="AH58" s="10">
        <v>1.7</v>
      </c>
      <c r="AI58" s="10">
        <v>7</v>
      </c>
      <c r="AJ58" s="10">
        <v>10.7</v>
      </c>
      <c r="AK58" s="10">
        <v>0.8</v>
      </c>
      <c r="AL58" s="10">
        <v>0.8</v>
      </c>
      <c r="AM58" s="10">
        <v>-0.1</v>
      </c>
      <c r="AN58" s="10">
        <v>2.1</v>
      </c>
      <c r="AO58" s="10">
        <v>3.6</v>
      </c>
      <c r="AP58" s="10">
        <v>0.6</v>
      </c>
      <c r="AQ58" s="10">
        <v>0.3</v>
      </c>
      <c r="AR58" s="10">
        <v>0.1</v>
      </c>
      <c r="AS58" s="10">
        <v>4.4000000000000004</v>
      </c>
      <c r="AT58" s="10">
        <v>5.4</v>
      </c>
      <c r="AU58" s="10">
        <v>0.3</v>
      </c>
      <c r="AV58" s="10">
        <v>13.1</v>
      </c>
      <c r="AW58" s="10">
        <v>3.3</v>
      </c>
      <c r="AX58" s="10">
        <v>2.6</v>
      </c>
      <c r="AY58" s="10">
        <v>19.3</v>
      </c>
      <c r="AZ58" s="10">
        <v>0</v>
      </c>
      <c r="BA58" s="10">
        <v>0</v>
      </c>
      <c r="BB58" s="10">
        <v>9.9</v>
      </c>
      <c r="BC58" s="10">
        <v>2.4</v>
      </c>
      <c r="BD58" s="10">
        <v>12.2</v>
      </c>
      <c r="BE58" s="10">
        <v>2.4</v>
      </c>
      <c r="BF58" s="10">
        <v>8.5</v>
      </c>
      <c r="BG58" s="10">
        <v>4.5</v>
      </c>
      <c r="BH58" s="10">
        <v>1.7</v>
      </c>
      <c r="BI58" s="10">
        <v>17.100000000000001</v>
      </c>
      <c r="BJ58" s="10">
        <v>4.3</v>
      </c>
      <c r="BK58" s="1"/>
    </row>
    <row r="59" spans="1:63" ht="13.4" customHeight="1" x14ac:dyDescent="0.3">
      <c r="A59" s="4" t="s">
        <v>216</v>
      </c>
      <c r="B59" s="75">
        <v>-83.3</v>
      </c>
      <c r="C59" s="75">
        <v>-102.5</v>
      </c>
      <c r="D59" s="75">
        <v>-97.3</v>
      </c>
      <c r="E59" s="75">
        <v>-132.19999999999999</v>
      </c>
      <c r="F59" s="75">
        <v>-415.4</v>
      </c>
      <c r="G59" s="75">
        <v>-90.9</v>
      </c>
      <c r="H59" s="75">
        <v>-97.7</v>
      </c>
      <c r="I59" s="75">
        <v>-109.8</v>
      </c>
      <c r="J59" s="75">
        <v>-129.19999999999999</v>
      </c>
      <c r="K59" s="75">
        <v>-427.6</v>
      </c>
      <c r="L59" s="75">
        <v>-111.2</v>
      </c>
      <c r="M59" s="75">
        <v>-126.7</v>
      </c>
      <c r="N59" s="75">
        <v>-129.9</v>
      </c>
      <c r="O59" s="75">
        <v>-137.30000000000001</v>
      </c>
      <c r="P59" s="75">
        <v>-505</v>
      </c>
      <c r="Q59" s="75">
        <v>-117.1</v>
      </c>
      <c r="R59" s="75">
        <v>-117.2</v>
      </c>
      <c r="S59" s="75">
        <v>-111.1</v>
      </c>
      <c r="T59" s="75">
        <v>-125.1</v>
      </c>
      <c r="U59" s="75">
        <v>-470.5</v>
      </c>
      <c r="V59" s="75">
        <v>-80.2</v>
      </c>
      <c r="W59" s="75">
        <v>-54.9</v>
      </c>
      <c r="X59" s="75">
        <v>-65</v>
      </c>
      <c r="Y59" s="75">
        <v>-90.2</v>
      </c>
      <c r="Z59" s="75">
        <v>-290.3</v>
      </c>
      <c r="AA59" s="75">
        <v>-65.2</v>
      </c>
      <c r="AB59" s="75">
        <v>-66.5</v>
      </c>
      <c r="AC59" s="75">
        <v>-60.1</v>
      </c>
      <c r="AD59" s="75">
        <v>-91.4</v>
      </c>
      <c r="AE59" s="75">
        <v>-283.3</v>
      </c>
      <c r="AF59" s="75">
        <v>-27.8</v>
      </c>
      <c r="AG59" s="75">
        <v>-23.7</v>
      </c>
      <c r="AH59" s="75">
        <v>-28.7</v>
      </c>
      <c r="AI59" s="75">
        <v>-41.2</v>
      </c>
      <c r="AJ59" s="75">
        <v>-121.4</v>
      </c>
      <c r="AK59" s="75">
        <v>-24.5</v>
      </c>
      <c r="AL59" s="75">
        <v>-35.200000000000003</v>
      </c>
      <c r="AM59" s="75">
        <v>-36.799999999999997</v>
      </c>
      <c r="AN59" s="75">
        <v>-69.8</v>
      </c>
      <c r="AO59" s="75">
        <v>-166.5</v>
      </c>
      <c r="AP59" s="75">
        <v>-21.4</v>
      </c>
      <c r="AQ59" s="75">
        <v>-26.4</v>
      </c>
      <c r="AR59" s="75">
        <v>-28.2</v>
      </c>
      <c r="AS59" s="75">
        <v>-43.8</v>
      </c>
      <c r="AT59" s="75">
        <v>-119.8</v>
      </c>
      <c r="AU59" s="75">
        <v>-29.3</v>
      </c>
      <c r="AV59" s="75">
        <v>-44.9</v>
      </c>
      <c r="AW59" s="75">
        <v>-52.3</v>
      </c>
      <c r="AX59" s="11">
        <v>-65.599999999999994</v>
      </c>
      <c r="AY59" s="11">
        <v>-192.1</v>
      </c>
      <c r="AZ59" s="11">
        <v>-65.099999999999994</v>
      </c>
      <c r="BA59" s="75">
        <v>-65.8</v>
      </c>
      <c r="BB59" s="75">
        <v>-61</v>
      </c>
      <c r="BC59" s="75">
        <v>-73.8</v>
      </c>
      <c r="BD59" s="75">
        <v>-265.8</v>
      </c>
      <c r="BE59" s="75">
        <v>-59.5</v>
      </c>
      <c r="BF59" s="75">
        <v>-72.5</v>
      </c>
      <c r="BG59" s="75">
        <v>-82.2</v>
      </c>
      <c r="BH59" s="75">
        <v>-82.5</v>
      </c>
      <c r="BI59" s="75">
        <v>-296.7</v>
      </c>
      <c r="BJ59" s="75">
        <v>-80</v>
      </c>
      <c r="BK59" s="1"/>
    </row>
    <row r="60" spans="1:63" ht="13.4" customHeight="1" x14ac:dyDescent="0.3">
      <c r="A60" s="9" t="s">
        <v>217</v>
      </c>
      <c r="B60" s="10">
        <v>0</v>
      </c>
      <c r="C60" s="10">
        <v>0</v>
      </c>
      <c r="D60" s="10">
        <v>-0.5</v>
      </c>
      <c r="E60" s="10">
        <v>0</v>
      </c>
      <c r="F60" s="10">
        <v>-0.5</v>
      </c>
      <c r="G60" s="10">
        <v>0</v>
      </c>
      <c r="H60" s="10">
        <v>-0.2</v>
      </c>
      <c r="I60" s="10">
        <v>0</v>
      </c>
      <c r="J60" s="10">
        <v>-1.1000000000000001</v>
      </c>
      <c r="K60" s="10">
        <v>-1.3</v>
      </c>
      <c r="L60" s="10">
        <v>-1.4</v>
      </c>
      <c r="M60" s="10">
        <v>0</v>
      </c>
      <c r="N60" s="10">
        <v>-1</v>
      </c>
      <c r="O60" s="10">
        <v>-0.3</v>
      </c>
      <c r="P60" s="10">
        <v>-2.6</v>
      </c>
      <c r="Q60" s="10">
        <v>-0.1</v>
      </c>
      <c r="R60" s="10">
        <v>-0.3</v>
      </c>
      <c r="S60" s="10">
        <v>-0.1</v>
      </c>
      <c r="T60" s="10">
        <v>-0.1</v>
      </c>
      <c r="U60" s="10">
        <v>-0.6</v>
      </c>
      <c r="V60" s="10">
        <v>-1</v>
      </c>
      <c r="W60" s="10">
        <v>-1.2</v>
      </c>
      <c r="X60" s="10">
        <v>0</v>
      </c>
      <c r="Y60" s="10">
        <v>-0.2</v>
      </c>
      <c r="Z60" s="10">
        <v>-2.4</v>
      </c>
      <c r="AA60" s="10">
        <v>-1.9</v>
      </c>
      <c r="AB60" s="10">
        <v>-0.2</v>
      </c>
      <c r="AC60" s="10">
        <v>-0.2</v>
      </c>
      <c r="AD60" s="10">
        <v>-0.2</v>
      </c>
      <c r="AE60" s="10">
        <v>-2.5</v>
      </c>
      <c r="AF60" s="10">
        <v>-0.1</v>
      </c>
      <c r="AG60" s="10">
        <v>-0.8</v>
      </c>
      <c r="AH60" s="10">
        <v>-0.7</v>
      </c>
      <c r="AI60" s="10">
        <v>-0.2</v>
      </c>
      <c r="AJ60" s="10">
        <v>-1.8</v>
      </c>
      <c r="AK60" s="10">
        <v>-0.1</v>
      </c>
      <c r="AL60" s="10">
        <v>-0.4</v>
      </c>
      <c r="AM60" s="10">
        <v>-0.2</v>
      </c>
      <c r="AN60" s="10">
        <v>-0.1</v>
      </c>
      <c r="AO60" s="10">
        <v>-0.8</v>
      </c>
      <c r="AP60" s="10">
        <v>-0.1</v>
      </c>
      <c r="AQ60" s="10">
        <v>0</v>
      </c>
      <c r="AR60" s="10">
        <v>0</v>
      </c>
      <c r="AS60" s="10">
        <v>0</v>
      </c>
      <c r="AT60" s="79">
        <v>-0.4</v>
      </c>
      <c r="AU60" s="79">
        <v>-1.5</v>
      </c>
      <c r="AV60" s="79">
        <v>0</v>
      </c>
      <c r="AW60" s="79">
        <v>-0.2</v>
      </c>
      <c r="AX60" s="10">
        <v>-6.1</v>
      </c>
      <c r="AY60" s="10">
        <v>-24</v>
      </c>
      <c r="AZ60" s="10">
        <v>0</v>
      </c>
      <c r="BA60" s="10">
        <v>0</v>
      </c>
      <c r="BB60" s="10">
        <v>0</v>
      </c>
      <c r="BC60" s="10">
        <v>0</v>
      </c>
      <c r="BD60" s="10">
        <v>0</v>
      </c>
      <c r="BE60" s="10">
        <v>0</v>
      </c>
      <c r="BF60" s="10">
        <v>0</v>
      </c>
      <c r="BG60" s="10">
        <v>0</v>
      </c>
      <c r="BH60" s="10">
        <v>0</v>
      </c>
      <c r="BI60" s="10">
        <v>0</v>
      </c>
      <c r="BJ60" s="10">
        <v>0</v>
      </c>
      <c r="BK60" s="1"/>
    </row>
    <row r="61" spans="1:63" ht="13.4" customHeight="1" x14ac:dyDescent="0.3">
      <c r="A61" s="4" t="s">
        <v>218</v>
      </c>
      <c r="B61" s="75">
        <v>0</v>
      </c>
      <c r="C61" s="75">
        <v>0</v>
      </c>
      <c r="D61" s="75">
        <v>0</v>
      </c>
      <c r="E61" s="75">
        <v>0</v>
      </c>
      <c r="F61" s="75">
        <v>0</v>
      </c>
      <c r="G61" s="75">
        <v>0</v>
      </c>
      <c r="H61" s="75">
        <v>0</v>
      </c>
      <c r="I61" s="75">
        <v>0</v>
      </c>
      <c r="J61" s="75">
        <v>0</v>
      </c>
      <c r="K61" s="75">
        <v>0</v>
      </c>
      <c r="L61" s="75">
        <v>0</v>
      </c>
      <c r="M61" s="75">
        <v>0</v>
      </c>
      <c r="N61" s="75">
        <v>0</v>
      </c>
      <c r="O61" s="75">
        <v>0</v>
      </c>
      <c r="P61" s="75">
        <v>0</v>
      </c>
      <c r="Q61" s="75">
        <v>0</v>
      </c>
      <c r="R61" s="75">
        <v>0</v>
      </c>
      <c r="S61" s="75">
        <v>0</v>
      </c>
      <c r="T61" s="75">
        <v>0</v>
      </c>
      <c r="U61" s="75">
        <v>0</v>
      </c>
      <c r="V61" s="75">
        <v>0</v>
      </c>
      <c r="W61" s="75">
        <v>0</v>
      </c>
      <c r="X61" s="75">
        <v>0</v>
      </c>
      <c r="Y61" s="75">
        <v>0</v>
      </c>
      <c r="Z61" s="75">
        <v>0</v>
      </c>
      <c r="AA61" s="75">
        <v>0</v>
      </c>
      <c r="AB61" s="75">
        <v>0</v>
      </c>
      <c r="AC61" s="75">
        <v>0</v>
      </c>
      <c r="AD61" s="75">
        <v>0</v>
      </c>
      <c r="AE61" s="75">
        <v>0</v>
      </c>
      <c r="AF61" s="75">
        <v>0</v>
      </c>
      <c r="AG61" s="75">
        <v>0</v>
      </c>
      <c r="AH61" s="75">
        <v>0</v>
      </c>
      <c r="AI61" s="75">
        <v>-4.0999999999999996</v>
      </c>
      <c r="AJ61" s="75">
        <v>-4.0999999999999996</v>
      </c>
      <c r="AK61" s="75">
        <v>0</v>
      </c>
      <c r="AL61" s="75">
        <v>0</v>
      </c>
      <c r="AM61" s="75">
        <v>0</v>
      </c>
      <c r="AN61" s="75">
        <v>0</v>
      </c>
      <c r="AO61" s="75">
        <v>0</v>
      </c>
      <c r="AP61" s="75">
        <v>0</v>
      </c>
      <c r="AQ61" s="75">
        <v>0</v>
      </c>
      <c r="AR61" s="75">
        <v>0</v>
      </c>
      <c r="AS61" s="75">
        <v>0</v>
      </c>
      <c r="AT61" s="75">
        <v>0</v>
      </c>
      <c r="AU61" s="75">
        <v>0</v>
      </c>
      <c r="AV61" s="75">
        <v>0</v>
      </c>
      <c r="AW61" s="75">
        <v>0</v>
      </c>
      <c r="AX61" s="11">
        <v>0</v>
      </c>
      <c r="AY61" s="11">
        <v>0</v>
      </c>
      <c r="AZ61" s="11">
        <v>-13.8</v>
      </c>
      <c r="BA61" s="75">
        <v>-1.6</v>
      </c>
      <c r="BB61" s="75">
        <v>1.1000000000000001</v>
      </c>
      <c r="BC61" s="75">
        <v>-3.9</v>
      </c>
      <c r="BD61" s="75">
        <v>-18.3</v>
      </c>
      <c r="BE61" s="75">
        <v>0</v>
      </c>
      <c r="BF61" s="75">
        <v>-0.1</v>
      </c>
      <c r="BG61" s="95">
        <v>-12.2</v>
      </c>
      <c r="BH61" s="95">
        <v>0</v>
      </c>
      <c r="BI61" s="95">
        <v>-12.3</v>
      </c>
      <c r="BJ61" s="95">
        <v>0</v>
      </c>
      <c r="BK61" s="1"/>
    </row>
    <row r="62" spans="1:63" ht="13.4" customHeight="1" x14ac:dyDescent="0.3">
      <c r="A62" s="9" t="s">
        <v>219</v>
      </c>
      <c r="B62" s="10">
        <v>0</v>
      </c>
      <c r="C62" s="10">
        <v>0</v>
      </c>
      <c r="D62" s="10">
        <v>0</v>
      </c>
      <c r="E62" s="10">
        <v>0</v>
      </c>
      <c r="F62" s="10">
        <v>0</v>
      </c>
      <c r="G62" s="10">
        <v>0</v>
      </c>
      <c r="H62" s="10">
        <v>0</v>
      </c>
      <c r="I62" s="10">
        <v>0</v>
      </c>
      <c r="J62" s="10">
        <v>0</v>
      </c>
      <c r="K62" s="10">
        <v>0</v>
      </c>
      <c r="L62" s="10">
        <v>0</v>
      </c>
      <c r="M62" s="10">
        <v>0</v>
      </c>
      <c r="N62" s="10">
        <v>0</v>
      </c>
      <c r="O62" s="10">
        <v>0</v>
      </c>
      <c r="P62" s="10">
        <v>0</v>
      </c>
      <c r="Q62" s="10">
        <v>0</v>
      </c>
      <c r="R62" s="10">
        <v>0</v>
      </c>
      <c r="S62" s="10">
        <v>0</v>
      </c>
      <c r="T62" s="10">
        <v>0</v>
      </c>
      <c r="U62" s="10">
        <v>0</v>
      </c>
      <c r="V62" s="10">
        <v>0</v>
      </c>
      <c r="W62" s="10">
        <v>0</v>
      </c>
      <c r="X62" s="10">
        <v>0</v>
      </c>
      <c r="Y62" s="10">
        <v>0</v>
      </c>
      <c r="Z62" s="10">
        <v>0</v>
      </c>
      <c r="AA62" s="10">
        <v>0</v>
      </c>
      <c r="AB62" s="10">
        <v>0</v>
      </c>
      <c r="AC62" s="10">
        <v>0</v>
      </c>
      <c r="AD62" s="10">
        <v>0</v>
      </c>
      <c r="AE62" s="10">
        <v>0</v>
      </c>
      <c r="AF62" s="79">
        <v>0</v>
      </c>
      <c r="AG62" s="10">
        <v>46.8</v>
      </c>
      <c r="AH62" s="10">
        <v>-91.3</v>
      </c>
      <c r="AI62" s="10">
        <v>-187.3</v>
      </c>
      <c r="AJ62" s="10">
        <v>113.2</v>
      </c>
      <c r="AK62" s="10">
        <v>-239.9</v>
      </c>
      <c r="AL62" s="10">
        <v>303</v>
      </c>
      <c r="AM62" s="10">
        <v>91.3</v>
      </c>
      <c r="AN62" s="10">
        <v>-18.5</v>
      </c>
      <c r="AO62" s="10">
        <v>135.9</v>
      </c>
      <c r="AP62" s="10">
        <v>-25.1</v>
      </c>
      <c r="AQ62" s="10">
        <v>3.2</v>
      </c>
      <c r="AR62" s="10">
        <v>3.6</v>
      </c>
      <c r="AS62" s="10">
        <v>0.7</v>
      </c>
      <c r="AT62" s="10">
        <v>-17.600000000000001</v>
      </c>
      <c r="AU62" s="10">
        <v>-53.5</v>
      </c>
      <c r="AV62" s="10">
        <v>0.9</v>
      </c>
      <c r="AW62" s="10">
        <v>51.3</v>
      </c>
      <c r="AX62" s="10">
        <v>2.7</v>
      </c>
      <c r="AY62" s="10">
        <v>1.4</v>
      </c>
      <c r="AZ62" s="10">
        <v>0</v>
      </c>
      <c r="BA62" s="10">
        <v>0</v>
      </c>
      <c r="BB62" s="10">
        <v>0</v>
      </c>
      <c r="BC62" s="10">
        <v>0</v>
      </c>
      <c r="BD62" s="10">
        <v>0</v>
      </c>
      <c r="BE62" s="10">
        <v>0</v>
      </c>
      <c r="BF62" s="10">
        <v>0</v>
      </c>
      <c r="BG62" s="50">
        <v>0</v>
      </c>
      <c r="BH62" s="50">
        <v>0</v>
      </c>
      <c r="BI62" s="50">
        <v>0</v>
      </c>
      <c r="BJ62" s="50">
        <v>0</v>
      </c>
      <c r="BK62" s="1"/>
    </row>
    <row r="63" spans="1:63" ht="13.4" customHeight="1" x14ac:dyDescent="0.3">
      <c r="A63" s="4" t="s">
        <v>220</v>
      </c>
      <c r="B63" s="75">
        <v>0</v>
      </c>
      <c r="C63" s="75">
        <v>0</v>
      </c>
      <c r="D63" s="75">
        <v>0</v>
      </c>
      <c r="E63" s="75">
        <v>0</v>
      </c>
      <c r="F63" s="75">
        <v>0</v>
      </c>
      <c r="G63" s="75">
        <v>0</v>
      </c>
      <c r="H63" s="75">
        <v>0</v>
      </c>
      <c r="I63" s="75">
        <v>0</v>
      </c>
      <c r="J63" s="75">
        <v>0</v>
      </c>
      <c r="K63" s="75">
        <v>0</v>
      </c>
      <c r="L63" s="75">
        <v>-18</v>
      </c>
      <c r="M63" s="75">
        <v>2.1</v>
      </c>
      <c r="N63" s="75">
        <v>2.1</v>
      </c>
      <c r="O63" s="75">
        <v>1.5</v>
      </c>
      <c r="P63" s="75">
        <v>-12.3</v>
      </c>
      <c r="Q63" s="75">
        <v>0</v>
      </c>
      <c r="R63" s="75">
        <v>0</v>
      </c>
      <c r="S63" s="75">
        <v>0</v>
      </c>
      <c r="T63" s="75">
        <v>0</v>
      </c>
      <c r="U63" s="75">
        <v>0</v>
      </c>
      <c r="V63" s="75">
        <v>0</v>
      </c>
      <c r="W63" s="75">
        <v>0</v>
      </c>
      <c r="X63" s="75">
        <v>0</v>
      </c>
      <c r="Y63" s="75">
        <v>0</v>
      </c>
      <c r="Z63" s="75">
        <v>0</v>
      </c>
      <c r="AA63" s="75">
        <v>0</v>
      </c>
      <c r="AB63" s="75">
        <v>0</v>
      </c>
      <c r="AC63" s="75">
        <v>0</v>
      </c>
      <c r="AD63" s="75">
        <v>0</v>
      </c>
      <c r="AE63" s="75">
        <v>0</v>
      </c>
      <c r="AF63" s="75">
        <v>0</v>
      </c>
      <c r="AG63" s="75">
        <v>0</v>
      </c>
      <c r="AH63" s="75">
        <v>0</v>
      </c>
      <c r="AI63" s="75">
        <v>0</v>
      </c>
      <c r="AJ63" s="75">
        <v>0</v>
      </c>
      <c r="AK63" s="75">
        <v>0</v>
      </c>
      <c r="AL63" s="75">
        <v>0</v>
      </c>
      <c r="AM63" s="75">
        <v>0</v>
      </c>
      <c r="AN63" s="75">
        <v>0</v>
      </c>
      <c r="AO63" s="75">
        <v>0</v>
      </c>
      <c r="AP63" s="75">
        <v>0</v>
      </c>
      <c r="AQ63" s="75">
        <v>0</v>
      </c>
      <c r="AR63" s="75">
        <v>0</v>
      </c>
      <c r="AS63" s="75">
        <v>0</v>
      </c>
      <c r="AT63" s="75">
        <v>0</v>
      </c>
      <c r="AU63" s="75">
        <v>0</v>
      </c>
      <c r="AW63" s="75">
        <v>0</v>
      </c>
      <c r="AX63" s="11">
        <v>-60.5</v>
      </c>
      <c r="AY63" s="11">
        <v>-60.5</v>
      </c>
      <c r="AZ63" s="11">
        <v>60.5</v>
      </c>
      <c r="BD63" s="75">
        <v>60.5</v>
      </c>
      <c r="BE63" s="75">
        <v>0</v>
      </c>
      <c r="BF63" s="75">
        <v>0</v>
      </c>
      <c r="BG63" s="75">
        <v>-40.299999999999997</v>
      </c>
      <c r="BH63" s="75">
        <v>-53.2</v>
      </c>
      <c r="BI63" s="75">
        <v>-93.5</v>
      </c>
      <c r="BJ63" s="75">
        <v>-8.1999999999999993</v>
      </c>
      <c r="BK63" s="1"/>
    </row>
    <row r="64" spans="1:63" ht="13.4" customHeight="1" x14ac:dyDescent="0.3">
      <c r="A64" s="9" t="s">
        <v>221</v>
      </c>
      <c r="B64" s="10">
        <v>0</v>
      </c>
      <c r="C64" s="10">
        <v>0</v>
      </c>
      <c r="D64" s="10">
        <v>0</v>
      </c>
      <c r="E64" s="10">
        <v>0</v>
      </c>
      <c r="F64" s="10">
        <v>0</v>
      </c>
      <c r="G64" s="10">
        <v>0</v>
      </c>
      <c r="H64" s="10">
        <v>0</v>
      </c>
      <c r="I64" s="10">
        <v>0</v>
      </c>
      <c r="J64" s="10">
        <v>0</v>
      </c>
      <c r="K64" s="10">
        <v>0</v>
      </c>
      <c r="L64" s="10">
        <v>0</v>
      </c>
      <c r="M64" s="10">
        <v>0</v>
      </c>
      <c r="N64" s="10">
        <v>0</v>
      </c>
      <c r="O64" s="10">
        <v>0</v>
      </c>
      <c r="P64" s="10">
        <v>0</v>
      </c>
      <c r="Q64" s="10">
        <v>0</v>
      </c>
      <c r="R64" s="10">
        <v>0</v>
      </c>
      <c r="S64" s="10">
        <v>0</v>
      </c>
      <c r="T64" s="10">
        <v>0</v>
      </c>
      <c r="U64" s="10">
        <v>0</v>
      </c>
      <c r="V64" s="10">
        <v>0</v>
      </c>
      <c r="W64" s="10">
        <v>0</v>
      </c>
      <c r="X64" s="10">
        <v>0</v>
      </c>
      <c r="Y64" s="10">
        <v>0</v>
      </c>
      <c r="Z64" s="10">
        <v>0</v>
      </c>
      <c r="AA64" s="10">
        <v>0</v>
      </c>
      <c r="AB64" s="10">
        <v>0</v>
      </c>
      <c r="AC64" s="10">
        <v>0</v>
      </c>
      <c r="AD64" s="10">
        <v>0</v>
      </c>
      <c r="AE64" s="10">
        <v>0</v>
      </c>
      <c r="AF64" s="10">
        <v>0</v>
      </c>
      <c r="AG64" s="10">
        <v>0</v>
      </c>
      <c r="AH64" s="10">
        <v>0</v>
      </c>
      <c r="AI64" s="10">
        <v>0</v>
      </c>
      <c r="AJ64" s="10">
        <v>0</v>
      </c>
      <c r="AK64" s="10">
        <v>0</v>
      </c>
      <c r="AL64" s="10">
        <v>0</v>
      </c>
      <c r="AM64" s="10">
        <v>0</v>
      </c>
      <c r="AN64" s="10">
        <v>0</v>
      </c>
      <c r="AO64" s="10">
        <v>0</v>
      </c>
      <c r="AP64" s="10">
        <v>0</v>
      </c>
      <c r="AQ64" s="10">
        <v>0</v>
      </c>
      <c r="AR64" s="10">
        <v>-0.3</v>
      </c>
      <c r="AS64" s="10">
        <v>0</v>
      </c>
      <c r="AT64" s="79">
        <v>0</v>
      </c>
      <c r="AU64" s="79">
        <v>0</v>
      </c>
      <c r="AV64" s="79">
        <v>0</v>
      </c>
      <c r="AW64" s="79">
        <v>0</v>
      </c>
      <c r="AX64" s="10">
        <v>0</v>
      </c>
      <c r="AY64" s="10">
        <v>0</v>
      </c>
      <c r="AZ64" s="10">
        <v>-135.833</v>
      </c>
      <c r="BA64" s="10">
        <v>26.4</v>
      </c>
      <c r="BB64" s="10">
        <v>-0.96899999999999997</v>
      </c>
      <c r="BC64" s="10">
        <v>233.48099999999999</v>
      </c>
      <c r="BD64" s="10">
        <v>49.5</v>
      </c>
      <c r="BE64" s="10">
        <v>4</v>
      </c>
      <c r="BF64" s="10">
        <v>56.9</v>
      </c>
      <c r="BG64" s="10">
        <v>44</v>
      </c>
      <c r="BH64" s="10">
        <v>279.60000000000002</v>
      </c>
      <c r="BI64" s="10">
        <v>384.5</v>
      </c>
      <c r="BJ64" s="10">
        <v>15.4</v>
      </c>
      <c r="BK64" s="1"/>
    </row>
    <row r="65" spans="1:63" ht="13.4" customHeight="1" x14ac:dyDescent="0.3">
      <c r="A65" s="4" t="s">
        <v>222</v>
      </c>
      <c r="B65" s="75">
        <v>0</v>
      </c>
      <c r="C65" s="75">
        <v>0</v>
      </c>
      <c r="D65" s="75">
        <v>0</v>
      </c>
      <c r="E65" s="75">
        <v>0</v>
      </c>
      <c r="F65" s="75">
        <v>0</v>
      </c>
      <c r="G65" s="75">
        <v>0</v>
      </c>
      <c r="H65" s="75">
        <v>0</v>
      </c>
      <c r="I65" s="75">
        <v>0</v>
      </c>
      <c r="J65" s="75">
        <v>0</v>
      </c>
      <c r="K65" s="75">
        <v>0</v>
      </c>
      <c r="L65" s="75">
        <v>0</v>
      </c>
      <c r="M65" s="75">
        <v>0</v>
      </c>
      <c r="N65" s="75">
        <v>0</v>
      </c>
      <c r="O65" s="75">
        <v>0</v>
      </c>
      <c r="P65" s="75">
        <v>0</v>
      </c>
      <c r="Q65" s="75">
        <v>0</v>
      </c>
      <c r="R65" s="75">
        <v>0</v>
      </c>
      <c r="S65" s="75">
        <v>0</v>
      </c>
      <c r="T65" s="75">
        <v>0</v>
      </c>
      <c r="U65" s="75">
        <v>0</v>
      </c>
      <c r="V65" s="75">
        <v>0</v>
      </c>
      <c r="W65" s="75">
        <v>0</v>
      </c>
      <c r="X65" s="75">
        <v>0</v>
      </c>
      <c r="Y65" s="75">
        <v>0</v>
      </c>
      <c r="Z65" s="75">
        <v>0</v>
      </c>
      <c r="AA65" s="75">
        <v>0</v>
      </c>
      <c r="AB65" s="75">
        <v>0</v>
      </c>
      <c r="AC65" s="75">
        <v>0</v>
      </c>
      <c r="AD65" s="75">
        <v>0</v>
      </c>
      <c r="AE65" s="75">
        <v>0</v>
      </c>
      <c r="AF65" s="75">
        <v>0</v>
      </c>
      <c r="AG65" s="75">
        <v>0</v>
      </c>
      <c r="AH65" s="75">
        <v>0</v>
      </c>
      <c r="AI65" s="75">
        <v>0</v>
      </c>
      <c r="AJ65" s="75">
        <v>0</v>
      </c>
      <c r="AK65" s="75">
        <v>0</v>
      </c>
      <c r="AL65" s="75">
        <v>0</v>
      </c>
      <c r="AM65" s="75">
        <v>0</v>
      </c>
      <c r="AN65" s="75">
        <v>-3.8</v>
      </c>
      <c r="AO65" s="75">
        <v>-3.8</v>
      </c>
      <c r="AP65" s="75">
        <v>-0.4</v>
      </c>
      <c r="AQ65" s="75">
        <v>0.4</v>
      </c>
      <c r="AR65" s="75">
        <v>0</v>
      </c>
      <c r="AS65" s="75">
        <v>0</v>
      </c>
      <c r="AT65" s="75">
        <v>0</v>
      </c>
      <c r="AU65" s="75">
        <v>0</v>
      </c>
      <c r="AV65" s="75">
        <v>0</v>
      </c>
      <c r="AW65" s="75">
        <v>0</v>
      </c>
      <c r="AX65" s="75">
        <v>0</v>
      </c>
      <c r="AY65" s="75">
        <v>0</v>
      </c>
      <c r="BA65" s="75">
        <v>0</v>
      </c>
      <c r="BB65" s="75">
        <v>0</v>
      </c>
      <c r="BC65" s="75">
        <v>0</v>
      </c>
      <c r="BD65" s="75">
        <v>0</v>
      </c>
      <c r="BE65" s="75">
        <v>0</v>
      </c>
      <c r="BF65" s="75">
        <v>0</v>
      </c>
      <c r="BG65" s="75">
        <v>0</v>
      </c>
      <c r="BH65" s="75">
        <v>0</v>
      </c>
      <c r="BI65" s="75">
        <v>0</v>
      </c>
      <c r="BJ65" s="75">
        <v>0</v>
      </c>
      <c r="BK65" s="1"/>
    </row>
    <row r="66" spans="1:63" ht="13.4" customHeight="1" x14ac:dyDescent="0.3">
      <c r="A66" s="9" t="s">
        <v>223</v>
      </c>
      <c r="B66" s="10">
        <v>0</v>
      </c>
      <c r="C66" s="10">
        <v>0</v>
      </c>
      <c r="D66" s="10">
        <v>0</v>
      </c>
      <c r="E66" s="10">
        <v>0</v>
      </c>
      <c r="F66" s="10">
        <v>0</v>
      </c>
      <c r="G66" s="10">
        <v>0</v>
      </c>
      <c r="H66" s="10">
        <v>0</v>
      </c>
      <c r="I66" s="10">
        <v>0</v>
      </c>
      <c r="J66" s="10">
        <v>0</v>
      </c>
      <c r="K66" s="10">
        <v>0</v>
      </c>
      <c r="L66" s="10">
        <v>0</v>
      </c>
      <c r="M66" s="10">
        <v>0.1</v>
      </c>
      <c r="N66" s="10">
        <v>0</v>
      </c>
      <c r="O66" s="10">
        <v>0</v>
      </c>
      <c r="P66" s="10">
        <v>0.1</v>
      </c>
      <c r="Q66" s="10">
        <v>0.1</v>
      </c>
      <c r="R66" s="10">
        <v>0</v>
      </c>
      <c r="S66" s="10">
        <v>0</v>
      </c>
      <c r="T66" s="10">
        <v>0</v>
      </c>
      <c r="U66" s="10">
        <v>0.1</v>
      </c>
      <c r="V66" s="10">
        <v>0</v>
      </c>
      <c r="W66" s="10">
        <v>0</v>
      </c>
      <c r="X66" s="10">
        <v>0</v>
      </c>
      <c r="Y66" s="10">
        <v>0</v>
      </c>
      <c r="Z66" s="10">
        <v>0.1</v>
      </c>
      <c r="AA66" s="10">
        <v>0</v>
      </c>
      <c r="AB66" s="10">
        <v>0</v>
      </c>
      <c r="AC66" s="10">
        <v>0</v>
      </c>
      <c r="AD66" s="10">
        <v>0</v>
      </c>
      <c r="AE66" s="10">
        <v>0.1</v>
      </c>
      <c r="AF66" s="10">
        <v>0</v>
      </c>
      <c r="AG66" s="10">
        <v>0</v>
      </c>
      <c r="AH66" s="10">
        <v>0</v>
      </c>
      <c r="AI66" s="10">
        <v>0.5</v>
      </c>
      <c r="AJ66" s="10">
        <v>0.4</v>
      </c>
      <c r="AK66" s="10">
        <v>0.1</v>
      </c>
      <c r="AL66" s="10">
        <v>1.2</v>
      </c>
      <c r="AM66" s="10">
        <v>-0.1</v>
      </c>
      <c r="AN66" s="10">
        <v>0.5</v>
      </c>
      <c r="AO66" s="10">
        <v>1.7</v>
      </c>
      <c r="AP66" s="10">
        <v>0</v>
      </c>
      <c r="AQ66" s="10">
        <v>0.8</v>
      </c>
      <c r="AR66" s="10">
        <v>0.2</v>
      </c>
      <c r="AS66" s="10">
        <v>-0.1</v>
      </c>
      <c r="AT66" s="79">
        <v>0.9</v>
      </c>
      <c r="AU66" s="79">
        <v>5.7</v>
      </c>
      <c r="AV66" s="79">
        <v>0</v>
      </c>
      <c r="AW66" s="79">
        <v>0.1</v>
      </c>
      <c r="AX66" s="10">
        <v>0</v>
      </c>
      <c r="AY66" s="10">
        <v>5.8</v>
      </c>
      <c r="AZ66" s="10">
        <v>0.4</v>
      </c>
      <c r="BA66" s="10">
        <v>0</v>
      </c>
      <c r="BB66" s="10">
        <v>0.1</v>
      </c>
      <c r="BC66" s="10">
        <v>0.1</v>
      </c>
      <c r="BD66" s="10">
        <v>0.6</v>
      </c>
      <c r="BE66" s="10">
        <v>0</v>
      </c>
      <c r="BF66" s="10">
        <v>0</v>
      </c>
      <c r="BG66" s="10">
        <v>0</v>
      </c>
      <c r="BH66" s="10">
        <v>0</v>
      </c>
      <c r="BI66" s="10">
        <v>0</v>
      </c>
      <c r="BJ66" s="10">
        <v>0</v>
      </c>
      <c r="BK66" s="1"/>
    </row>
    <row r="67" spans="1:63" ht="13.4" customHeight="1" x14ac:dyDescent="0.3">
      <c r="A67" s="4" t="s">
        <v>224</v>
      </c>
      <c r="B67" s="75">
        <v>0</v>
      </c>
      <c r="C67" s="75">
        <v>0</v>
      </c>
      <c r="D67" s="75">
        <v>0</v>
      </c>
      <c r="E67" s="75">
        <v>0</v>
      </c>
      <c r="F67" s="75">
        <v>0</v>
      </c>
      <c r="G67" s="75">
        <v>0</v>
      </c>
      <c r="H67" s="75">
        <v>0</v>
      </c>
      <c r="I67" s="75">
        <v>0</v>
      </c>
      <c r="J67" s="75">
        <v>0</v>
      </c>
      <c r="K67" s="75">
        <v>0</v>
      </c>
      <c r="L67" s="75">
        <v>0</v>
      </c>
      <c r="M67" s="75">
        <v>0</v>
      </c>
      <c r="N67" s="75">
        <v>0</v>
      </c>
      <c r="O67" s="75">
        <v>0</v>
      </c>
      <c r="P67" s="75">
        <v>0</v>
      </c>
      <c r="Q67" s="75">
        <v>0</v>
      </c>
      <c r="R67" s="75">
        <v>0</v>
      </c>
      <c r="S67" s="75">
        <v>0</v>
      </c>
      <c r="T67" s="75">
        <v>0</v>
      </c>
      <c r="U67" s="75">
        <v>0</v>
      </c>
      <c r="V67" s="75">
        <v>0</v>
      </c>
      <c r="W67" s="75">
        <v>0</v>
      </c>
      <c r="X67" s="75">
        <v>0</v>
      </c>
      <c r="Y67" s="75">
        <v>0</v>
      </c>
      <c r="Z67" s="75">
        <v>0</v>
      </c>
      <c r="AA67" s="75">
        <v>0</v>
      </c>
      <c r="AB67" s="75">
        <v>0</v>
      </c>
      <c r="AC67" s="75">
        <v>0</v>
      </c>
      <c r="AD67" s="75">
        <v>0</v>
      </c>
      <c r="AE67" s="75">
        <v>0</v>
      </c>
      <c r="AF67" s="75">
        <v>0</v>
      </c>
      <c r="AG67" s="75">
        <v>0</v>
      </c>
      <c r="AH67" s="75">
        <v>0</v>
      </c>
      <c r="AI67" s="75">
        <v>0</v>
      </c>
      <c r="AJ67" s="75">
        <v>0</v>
      </c>
      <c r="AK67" s="75">
        <v>0</v>
      </c>
      <c r="AL67" s="75">
        <v>0</v>
      </c>
      <c r="AM67" s="75">
        <v>0</v>
      </c>
      <c r="AN67" s="75">
        <v>0</v>
      </c>
      <c r="AO67" s="75">
        <v>0</v>
      </c>
      <c r="AP67" s="75">
        <v>0</v>
      </c>
      <c r="AQ67" s="75">
        <v>0</v>
      </c>
      <c r="AR67" s="75">
        <v>0</v>
      </c>
      <c r="AS67" s="75">
        <v>0</v>
      </c>
      <c r="AT67" s="75">
        <v>0</v>
      </c>
      <c r="AU67" s="75">
        <v>0</v>
      </c>
      <c r="AV67" s="75">
        <v>0</v>
      </c>
      <c r="AW67" s="75">
        <v>0</v>
      </c>
      <c r="AX67" s="75">
        <v>0</v>
      </c>
      <c r="AY67" s="75">
        <v>0</v>
      </c>
      <c r="AZ67" s="48">
        <v>8.5690000000000008</v>
      </c>
      <c r="BA67" s="75">
        <v>-47.1</v>
      </c>
      <c r="BB67" s="75">
        <v>2.282</v>
      </c>
      <c r="BC67" s="75">
        <v>-275.40300000000002</v>
      </c>
      <c r="BD67" s="75">
        <v>-238</v>
      </c>
      <c r="BE67" s="75">
        <v>-2.6</v>
      </c>
      <c r="BF67" s="75">
        <v>-139.4</v>
      </c>
      <c r="BG67" s="75">
        <v>-1.8</v>
      </c>
      <c r="BH67" s="75">
        <v>-279.8</v>
      </c>
      <c r="BI67" s="75">
        <v>-423.6</v>
      </c>
      <c r="BJ67" s="75">
        <v>-10.9</v>
      </c>
      <c r="BK67" s="1"/>
    </row>
    <row r="68" spans="1:63" ht="13.4" customHeight="1" x14ac:dyDescent="0.3">
      <c r="A68" s="34" t="s">
        <v>225</v>
      </c>
      <c r="B68" s="90">
        <v>-130.9</v>
      </c>
      <c r="C68" s="90">
        <v>-163.5</v>
      </c>
      <c r="D68" s="90">
        <v>-184.4</v>
      </c>
      <c r="E68" s="90">
        <v>-192.5</v>
      </c>
      <c r="F68" s="90">
        <v>-671.5</v>
      </c>
      <c r="G68" s="90">
        <v>-147.69999999999999</v>
      </c>
      <c r="H68" s="90">
        <v>-172.6</v>
      </c>
      <c r="I68" s="90">
        <v>-405.9</v>
      </c>
      <c r="J68" s="90">
        <v>-691.1</v>
      </c>
      <c r="K68" s="90">
        <v>-1417.4</v>
      </c>
      <c r="L68" s="90">
        <v>-215.7</v>
      </c>
      <c r="M68" s="90">
        <v>-220.4</v>
      </c>
      <c r="N68" s="90">
        <v>-203.6</v>
      </c>
      <c r="O68" s="90">
        <v>-339.8</v>
      </c>
      <c r="P68" s="90">
        <v>-979.6</v>
      </c>
      <c r="Q68" s="90">
        <v>-126.7</v>
      </c>
      <c r="R68" s="90">
        <v>-193.1</v>
      </c>
      <c r="S68" s="90">
        <v>-630.29999999999995</v>
      </c>
      <c r="T68" s="90">
        <v>-146.4</v>
      </c>
      <c r="U68" s="90">
        <v>-1097</v>
      </c>
      <c r="V68" s="90">
        <v>-266.39999999999998</v>
      </c>
      <c r="W68" s="90">
        <v>-276.10000000000002</v>
      </c>
      <c r="X68" s="90">
        <v>340.6</v>
      </c>
      <c r="Y68" s="90">
        <v>-321.39999999999998</v>
      </c>
      <c r="Z68" s="90">
        <v>-523.1</v>
      </c>
      <c r="AA68" s="90">
        <v>-94.2</v>
      </c>
      <c r="AB68" s="90">
        <v>66.3</v>
      </c>
      <c r="AC68" s="90">
        <v>155.6</v>
      </c>
      <c r="AD68" s="90">
        <v>280</v>
      </c>
      <c r="AE68" s="90">
        <v>407.7</v>
      </c>
      <c r="AF68" s="90">
        <v>261.7</v>
      </c>
      <c r="AG68" s="90">
        <v>15.2</v>
      </c>
      <c r="AH68" s="90">
        <v>-136.5</v>
      </c>
      <c r="AI68" s="90">
        <v>-245.5</v>
      </c>
      <c r="AJ68" s="90">
        <v>-105.3</v>
      </c>
      <c r="AK68" s="90">
        <v>-282.5</v>
      </c>
      <c r="AL68" s="90">
        <v>254</v>
      </c>
      <c r="AM68" s="90">
        <v>18.8</v>
      </c>
      <c r="AN68" s="90">
        <v>-121.7</v>
      </c>
      <c r="AO68" s="90">
        <v>-131.6</v>
      </c>
      <c r="AP68" s="90">
        <v>-65.099999999999994</v>
      </c>
      <c r="AQ68" s="90">
        <v>104.6</v>
      </c>
      <c r="AR68" s="90">
        <v>-58</v>
      </c>
      <c r="AS68" s="90">
        <v>-91</v>
      </c>
      <c r="AT68" s="90">
        <v>-109.5</v>
      </c>
      <c r="AU68" s="90">
        <v>-136.19999999999999</v>
      </c>
      <c r="AV68" s="90">
        <v>-79.5</v>
      </c>
      <c r="AW68" s="90">
        <v>-56.3</v>
      </c>
      <c r="AX68" s="90">
        <v>-175.6</v>
      </c>
      <c r="AY68" s="90">
        <v>-447.6</v>
      </c>
      <c r="AZ68" s="90">
        <v>-188.2</v>
      </c>
      <c r="BA68" s="90">
        <v>-146</v>
      </c>
      <c r="BB68" s="90">
        <v>-117.087</v>
      </c>
      <c r="BC68" s="90">
        <v>-148.22200000000001</v>
      </c>
      <c r="BD68" s="90">
        <v>-599.70000000000005</v>
      </c>
      <c r="BE68" s="90">
        <v>-134.1</v>
      </c>
      <c r="BF68" s="90">
        <v>-187.3</v>
      </c>
      <c r="BG68" s="90">
        <f>SUM(BG57:BG67)</f>
        <v>-116.99999999999999</v>
      </c>
      <c r="BH68" s="90">
        <v>-163.19999999999999</v>
      </c>
      <c r="BI68" s="90">
        <v>-611.70000000000005</v>
      </c>
      <c r="BJ68" s="90">
        <f>SUM(BJ57:BJ67)</f>
        <v>-155.39999999999998</v>
      </c>
      <c r="BK68" s="1"/>
    </row>
    <row r="69" spans="1:63" ht="13.4" customHeight="1" x14ac:dyDescent="0.3">
      <c r="BH69" s="94"/>
      <c r="BI69" s="94"/>
    </row>
    <row r="70" spans="1:63" ht="13.4" customHeight="1" x14ac:dyDescent="0.3">
      <c r="A70" s="34" t="s">
        <v>226</v>
      </c>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89"/>
      <c r="AY70" s="89"/>
      <c r="AZ70" s="19"/>
      <c r="BA70" s="89"/>
      <c r="BB70" s="89"/>
      <c r="BC70" s="89"/>
      <c r="BD70" s="89"/>
      <c r="BE70" s="89"/>
      <c r="BF70" s="89"/>
      <c r="BG70" s="89"/>
      <c r="BH70" s="89"/>
      <c r="BI70" s="89"/>
      <c r="BJ70" s="89"/>
    </row>
    <row r="71" spans="1:63" ht="13.4" customHeight="1" x14ac:dyDescent="0.3">
      <c r="A71" s="96" t="s">
        <v>227</v>
      </c>
      <c r="B71" s="75">
        <v>47.7</v>
      </c>
      <c r="C71" s="75">
        <v>199.8</v>
      </c>
      <c r="D71" s="75">
        <v>127.2</v>
      </c>
      <c r="E71" s="75">
        <v>424</v>
      </c>
      <c r="F71" s="75">
        <v>798.6</v>
      </c>
      <c r="G71" s="75">
        <v>100.8</v>
      </c>
      <c r="H71" s="75">
        <v>1153</v>
      </c>
      <c r="I71" s="75">
        <v>51.9</v>
      </c>
      <c r="J71" s="75">
        <v>391.3</v>
      </c>
      <c r="K71" s="75">
        <v>1696.9</v>
      </c>
      <c r="L71" s="75">
        <v>89.2</v>
      </c>
      <c r="M71" s="75">
        <v>47.6</v>
      </c>
      <c r="N71" s="75">
        <v>289.89999999999998</v>
      </c>
      <c r="O71" s="75">
        <v>149.5</v>
      </c>
      <c r="P71" s="75">
        <v>576.20000000000005</v>
      </c>
      <c r="Q71" s="75">
        <v>757</v>
      </c>
      <c r="R71" s="75">
        <v>8.4</v>
      </c>
      <c r="S71" s="75">
        <v>153.4</v>
      </c>
      <c r="T71" s="75">
        <v>54.1</v>
      </c>
      <c r="U71" s="75">
        <v>972.9</v>
      </c>
      <c r="V71" s="75">
        <v>46.7</v>
      </c>
      <c r="W71" s="75">
        <v>45.6</v>
      </c>
      <c r="X71" s="75">
        <v>24.6</v>
      </c>
      <c r="Y71" s="75">
        <v>7.1</v>
      </c>
      <c r="Z71" s="75">
        <v>124</v>
      </c>
      <c r="AA71" s="75">
        <v>162.5</v>
      </c>
      <c r="AB71" s="75">
        <v>146.9</v>
      </c>
      <c r="AC71" s="75">
        <v>74.099999999999994</v>
      </c>
      <c r="AD71" s="75">
        <v>17</v>
      </c>
      <c r="AE71" s="75">
        <v>400.5</v>
      </c>
      <c r="AF71" s="75">
        <v>-165.6</v>
      </c>
      <c r="AG71" s="75">
        <v>165.2</v>
      </c>
      <c r="AH71" s="75">
        <v>1299.7</v>
      </c>
      <c r="AI71" s="75">
        <v>1.9</v>
      </c>
      <c r="AJ71" s="75">
        <v>2079.1</v>
      </c>
      <c r="AK71" s="75">
        <v>10.7</v>
      </c>
      <c r="AL71" s="75">
        <v>0.2</v>
      </c>
      <c r="AM71" s="75">
        <v>5.7</v>
      </c>
      <c r="AN71" s="75">
        <v>43.8</v>
      </c>
      <c r="AO71" s="75">
        <v>60.4</v>
      </c>
      <c r="AP71" s="75">
        <v>0.4</v>
      </c>
      <c r="AQ71" s="75">
        <v>10.5</v>
      </c>
      <c r="AR71" s="75">
        <v>59.8</v>
      </c>
      <c r="AS71" s="75">
        <v>74.7</v>
      </c>
      <c r="AT71" s="75">
        <v>145.4</v>
      </c>
      <c r="AU71" s="75">
        <v>657.6</v>
      </c>
      <c r="AV71" s="75">
        <v>183.1</v>
      </c>
      <c r="AW71" s="75">
        <v>1106.3</v>
      </c>
      <c r="AX71" s="11">
        <v>53.7</v>
      </c>
      <c r="AY71" s="11">
        <v>2000.7</v>
      </c>
      <c r="AZ71" s="11">
        <v>55.8</v>
      </c>
      <c r="BA71" s="75">
        <v>183.1</v>
      </c>
      <c r="BB71" s="75">
        <v>321.8</v>
      </c>
      <c r="BC71" s="75">
        <v>214.4</v>
      </c>
      <c r="BD71" s="75">
        <v>775.2</v>
      </c>
      <c r="BE71" s="75">
        <v>683.2</v>
      </c>
      <c r="BF71" s="75">
        <v>462.9</v>
      </c>
      <c r="BG71" s="75">
        <v>482.1</v>
      </c>
      <c r="BH71" s="75">
        <v>1329</v>
      </c>
      <c r="BI71" s="75">
        <v>2957.2</v>
      </c>
      <c r="BJ71" s="75">
        <v>259</v>
      </c>
      <c r="BK71" s="1"/>
    </row>
    <row r="72" spans="1:63" ht="13.4" customHeight="1" x14ac:dyDescent="0.3">
      <c r="A72" s="97" t="s">
        <v>228</v>
      </c>
      <c r="B72" s="10">
        <v>-48.1</v>
      </c>
      <c r="C72" s="10">
        <v>-38</v>
      </c>
      <c r="D72" s="10">
        <v>-75.099999999999994</v>
      </c>
      <c r="E72" s="10">
        <v>-225</v>
      </c>
      <c r="F72" s="10">
        <v>-386.1</v>
      </c>
      <c r="G72" s="10">
        <v>-59.8</v>
      </c>
      <c r="H72" s="10">
        <v>-46.1</v>
      </c>
      <c r="I72" s="10">
        <v>-32.6</v>
      </c>
      <c r="J72" s="10">
        <v>-280.8</v>
      </c>
      <c r="K72" s="10">
        <v>-419.2</v>
      </c>
      <c r="L72" s="10">
        <v>-55.7</v>
      </c>
      <c r="M72" s="10">
        <v>-132.6</v>
      </c>
      <c r="N72" s="10">
        <v>-137.4</v>
      </c>
      <c r="O72" s="10">
        <v>-198</v>
      </c>
      <c r="P72" s="10">
        <v>-523.70000000000005</v>
      </c>
      <c r="Q72" s="10">
        <v>-273.89999999999998</v>
      </c>
      <c r="R72" s="10">
        <v>-58.4</v>
      </c>
      <c r="S72" s="10">
        <v>-92.3</v>
      </c>
      <c r="T72" s="10">
        <v>-115.6</v>
      </c>
      <c r="U72" s="10">
        <v>-540.20000000000005</v>
      </c>
      <c r="V72" s="10">
        <v>-66.2</v>
      </c>
      <c r="W72" s="10">
        <v>-90.7</v>
      </c>
      <c r="X72" s="10">
        <v>-49.7</v>
      </c>
      <c r="Y72" s="10">
        <v>-389.6</v>
      </c>
      <c r="Z72" s="10">
        <v>-596.29999999999995</v>
      </c>
      <c r="AA72" s="10">
        <v>-234.7</v>
      </c>
      <c r="AB72" s="10">
        <v>-160.19999999999999</v>
      </c>
      <c r="AC72" s="10">
        <v>-105.4</v>
      </c>
      <c r="AD72" s="10">
        <v>-145.6</v>
      </c>
      <c r="AE72" s="10">
        <v>-645.9</v>
      </c>
      <c r="AF72" s="10">
        <v>612.29999999999995</v>
      </c>
      <c r="AG72" s="10">
        <v>-196.9</v>
      </c>
      <c r="AH72" s="10">
        <v>-536.9</v>
      </c>
      <c r="AI72" s="10">
        <v>-162.5</v>
      </c>
      <c r="AJ72" s="10">
        <v>-1061.8</v>
      </c>
      <c r="AK72" s="10">
        <v>-69.099999999999994</v>
      </c>
      <c r="AL72" s="10">
        <v>-58.4</v>
      </c>
      <c r="AM72" s="10">
        <v>-10.6</v>
      </c>
      <c r="AN72" s="10">
        <v>-340.1</v>
      </c>
      <c r="AO72" s="10">
        <v>-478.2</v>
      </c>
      <c r="AP72" s="10">
        <v>-476.6</v>
      </c>
      <c r="AQ72" s="10">
        <v>-396.7</v>
      </c>
      <c r="AR72" s="10">
        <v>-77.599999999999994</v>
      </c>
      <c r="AS72" s="10">
        <v>-10.8</v>
      </c>
      <c r="AT72" s="10">
        <v>-961.8</v>
      </c>
      <c r="AU72" s="10">
        <v>-506.7</v>
      </c>
      <c r="AV72" s="10">
        <v>-53.1</v>
      </c>
      <c r="AW72" s="10">
        <v>-1706.5</v>
      </c>
      <c r="AX72" s="10">
        <v>-65.599999999999994</v>
      </c>
      <c r="AY72" s="10">
        <v>-2331.9</v>
      </c>
      <c r="AZ72" s="10">
        <v>-271.8</v>
      </c>
      <c r="BA72" s="10">
        <v>-184.4</v>
      </c>
      <c r="BB72" s="10">
        <v>-312.60000000000002</v>
      </c>
      <c r="BC72" s="10">
        <v>-386.5</v>
      </c>
      <c r="BD72" s="10">
        <v>-1155.3</v>
      </c>
      <c r="BE72" s="10">
        <v>-1095.3</v>
      </c>
      <c r="BF72" s="10">
        <v>-342.1</v>
      </c>
      <c r="BG72" s="10">
        <v>-386.5</v>
      </c>
      <c r="BH72" s="10">
        <v>-990.5</v>
      </c>
      <c r="BI72" s="10">
        <v>-2814.4</v>
      </c>
      <c r="BJ72" s="10">
        <v>-154.1</v>
      </c>
      <c r="BK72" s="1"/>
    </row>
    <row r="73" spans="1:63" ht="13.4" customHeight="1" x14ac:dyDescent="0.3">
      <c r="A73" s="96" t="s">
        <v>229</v>
      </c>
      <c r="B73" s="75">
        <v>0</v>
      </c>
      <c r="C73" s="75">
        <v>0</v>
      </c>
      <c r="D73" s="75">
        <v>0</v>
      </c>
      <c r="E73" s="75">
        <v>0</v>
      </c>
      <c r="F73" s="75">
        <v>0</v>
      </c>
      <c r="G73" s="75">
        <v>0</v>
      </c>
      <c r="H73" s="75">
        <v>0</v>
      </c>
      <c r="I73" s="75">
        <v>0</v>
      </c>
      <c r="J73" s="75">
        <v>0</v>
      </c>
      <c r="K73" s="75">
        <v>0</v>
      </c>
      <c r="L73" s="75">
        <v>0</v>
      </c>
      <c r="M73" s="75">
        <v>0</v>
      </c>
      <c r="N73" s="75">
        <v>0</v>
      </c>
      <c r="O73" s="75">
        <v>0</v>
      </c>
      <c r="P73" s="75">
        <v>0</v>
      </c>
      <c r="Q73" s="75">
        <v>0</v>
      </c>
      <c r="R73" s="75">
        <v>0</v>
      </c>
      <c r="S73" s="75">
        <v>0</v>
      </c>
      <c r="T73" s="75">
        <v>0</v>
      </c>
      <c r="U73" s="75">
        <v>0</v>
      </c>
      <c r="V73" s="75">
        <v>0</v>
      </c>
      <c r="W73" s="75">
        <v>0</v>
      </c>
      <c r="X73" s="75">
        <v>0</v>
      </c>
      <c r="Y73" s="75">
        <v>0</v>
      </c>
      <c r="Z73" s="75">
        <v>0</v>
      </c>
      <c r="AA73" s="75">
        <v>0</v>
      </c>
      <c r="AB73" s="75">
        <v>0</v>
      </c>
      <c r="AC73" s="75">
        <v>0</v>
      </c>
      <c r="AD73" s="75">
        <v>0</v>
      </c>
      <c r="AE73" s="75">
        <v>0</v>
      </c>
      <c r="AF73" s="75">
        <v>0</v>
      </c>
      <c r="AG73" s="75">
        <v>0</v>
      </c>
      <c r="AH73" s="75">
        <v>0</v>
      </c>
      <c r="AI73" s="75">
        <v>0</v>
      </c>
      <c r="AJ73" s="75">
        <v>0</v>
      </c>
      <c r="AK73" s="75">
        <v>0</v>
      </c>
      <c r="AL73" s="75">
        <v>0</v>
      </c>
      <c r="AM73" s="75">
        <v>0</v>
      </c>
      <c r="AN73" s="75">
        <v>0</v>
      </c>
      <c r="AO73" s="75">
        <v>0</v>
      </c>
      <c r="AP73" s="75">
        <v>0</v>
      </c>
      <c r="AQ73" s="75">
        <v>192</v>
      </c>
      <c r="AR73" s="75">
        <v>15</v>
      </c>
      <c r="AS73" s="75">
        <v>0</v>
      </c>
      <c r="AT73" s="75">
        <v>207</v>
      </c>
      <c r="AU73" s="75">
        <v>0</v>
      </c>
      <c r="AV73" s="75">
        <v>0</v>
      </c>
      <c r="AW73" s="75">
        <v>0</v>
      </c>
      <c r="AX73" s="11">
        <v>0</v>
      </c>
      <c r="AY73" s="11">
        <v>0</v>
      </c>
      <c r="AZ73" s="11">
        <v>0</v>
      </c>
      <c r="BA73" s="75">
        <v>0</v>
      </c>
      <c r="BB73" s="75">
        <v>65.599999999999994</v>
      </c>
      <c r="BC73" s="75">
        <v>0</v>
      </c>
      <c r="BD73" s="75">
        <v>65.599999999999994</v>
      </c>
      <c r="BE73" s="75">
        <v>0</v>
      </c>
      <c r="BF73" s="75">
        <v>0</v>
      </c>
      <c r="BG73" s="75">
        <v>210</v>
      </c>
      <c r="BH73" s="75">
        <v>0</v>
      </c>
      <c r="BI73" s="75">
        <v>210</v>
      </c>
      <c r="BJ73" s="75">
        <v>0</v>
      </c>
      <c r="BK73" s="1"/>
    </row>
    <row r="74" spans="1:63" ht="13.4" customHeight="1" x14ac:dyDescent="0.3">
      <c r="A74" s="98" t="s">
        <v>230</v>
      </c>
      <c r="B74" s="10">
        <v>-26.1</v>
      </c>
      <c r="C74" s="10">
        <v>-38.5</v>
      </c>
      <c r="D74" s="10">
        <v>-17.100000000000001</v>
      </c>
      <c r="E74" s="10">
        <v>-17.600000000000001</v>
      </c>
      <c r="F74" s="10">
        <v>-99.3</v>
      </c>
      <c r="G74" s="10">
        <v>-29.5</v>
      </c>
      <c r="H74" s="10">
        <v>-14.7</v>
      </c>
      <c r="I74" s="10">
        <v>-9.3000000000000007</v>
      </c>
      <c r="J74" s="10">
        <v>-7.4</v>
      </c>
      <c r="K74" s="10">
        <v>-60.9</v>
      </c>
      <c r="L74" s="10">
        <v>-7.4</v>
      </c>
      <c r="M74" s="10">
        <v>-8.4</v>
      </c>
      <c r="N74" s="10">
        <v>-8.4</v>
      </c>
      <c r="O74" s="10">
        <v>-3.9</v>
      </c>
      <c r="P74" s="10">
        <v>-28.2</v>
      </c>
      <c r="Q74" s="10">
        <v>-9.3000000000000007</v>
      </c>
      <c r="R74" s="10">
        <v>-24.9</v>
      </c>
      <c r="S74" s="10">
        <v>-9.1</v>
      </c>
      <c r="T74" s="10">
        <v>-10.7</v>
      </c>
      <c r="U74" s="10">
        <v>-54</v>
      </c>
      <c r="V74" s="10">
        <v>-18.2</v>
      </c>
      <c r="W74" s="10">
        <v>-19.100000000000001</v>
      </c>
      <c r="X74" s="10">
        <v>-3.3</v>
      </c>
      <c r="Y74" s="10">
        <v>0</v>
      </c>
      <c r="Z74" s="10">
        <v>-40.6</v>
      </c>
      <c r="AA74" s="10">
        <v>-2</v>
      </c>
      <c r="AB74" s="10">
        <v>0</v>
      </c>
      <c r="AC74" s="10">
        <v>0</v>
      </c>
      <c r="AD74" s="10">
        <v>0</v>
      </c>
      <c r="AE74" s="10">
        <v>-2</v>
      </c>
      <c r="AF74" s="10">
        <v>0</v>
      </c>
      <c r="AG74" s="10">
        <v>0</v>
      </c>
      <c r="AH74" s="10">
        <v>0</v>
      </c>
      <c r="AI74" s="10">
        <v>0</v>
      </c>
      <c r="AJ74" s="10">
        <v>0</v>
      </c>
      <c r="AK74" s="10">
        <v>0</v>
      </c>
      <c r="AL74" s="10">
        <v>0</v>
      </c>
      <c r="AM74" s="10">
        <v>0</v>
      </c>
      <c r="AN74" s="10">
        <v>0</v>
      </c>
      <c r="AO74" s="10">
        <v>0</v>
      </c>
      <c r="AP74" s="10">
        <v>0</v>
      </c>
      <c r="AQ74" s="10">
        <v>0</v>
      </c>
      <c r="AR74" s="10">
        <v>0</v>
      </c>
      <c r="AS74" s="10">
        <v>0</v>
      </c>
      <c r="AT74" s="10">
        <v>0</v>
      </c>
      <c r="AU74" s="10">
        <v>0</v>
      </c>
      <c r="AV74" s="10">
        <v>0</v>
      </c>
      <c r="AW74" s="10">
        <v>0</v>
      </c>
      <c r="AX74" s="10">
        <v>-13.4</v>
      </c>
      <c r="AY74" s="10">
        <v>-13.4</v>
      </c>
      <c r="AZ74" s="10">
        <v>0</v>
      </c>
      <c r="BA74" s="10">
        <v>0</v>
      </c>
      <c r="BB74" s="10">
        <v>0</v>
      </c>
      <c r="BC74" s="10">
        <v>0</v>
      </c>
      <c r="BD74" s="10">
        <v>0</v>
      </c>
      <c r="BE74" s="10">
        <v>0</v>
      </c>
      <c r="BF74" s="10">
        <v>-9.1</v>
      </c>
      <c r="BG74" s="10">
        <v>0</v>
      </c>
      <c r="BH74" s="10">
        <v>-14.5</v>
      </c>
      <c r="BI74" s="10">
        <v>-23.6</v>
      </c>
      <c r="BJ74" s="10">
        <v>-12.7</v>
      </c>
      <c r="BK74" s="1"/>
    </row>
    <row r="75" spans="1:63" ht="13.4" customHeight="1" x14ac:dyDescent="0.3">
      <c r="A75" s="96" t="s">
        <v>231</v>
      </c>
      <c r="B75" s="75">
        <v>0</v>
      </c>
      <c r="C75" s="75">
        <v>0</v>
      </c>
      <c r="D75" s="75">
        <v>0</v>
      </c>
      <c r="E75" s="75">
        <v>0</v>
      </c>
      <c r="F75" s="75">
        <v>0</v>
      </c>
      <c r="G75" s="75">
        <v>0</v>
      </c>
      <c r="H75" s="75">
        <v>0</v>
      </c>
      <c r="I75" s="75">
        <v>0</v>
      </c>
      <c r="J75" s="75">
        <v>0</v>
      </c>
      <c r="K75" s="75">
        <v>0</v>
      </c>
      <c r="L75" s="75">
        <v>0</v>
      </c>
      <c r="M75" s="75">
        <v>0</v>
      </c>
      <c r="N75" s="75">
        <v>0</v>
      </c>
      <c r="O75" s="75">
        <v>0</v>
      </c>
      <c r="P75" s="75">
        <v>0</v>
      </c>
      <c r="Q75" s="75">
        <v>0</v>
      </c>
      <c r="R75" s="75">
        <v>0</v>
      </c>
      <c r="S75" s="75">
        <v>0</v>
      </c>
      <c r="T75" s="75">
        <v>0</v>
      </c>
      <c r="U75" s="75">
        <v>0</v>
      </c>
      <c r="V75" s="75">
        <v>0</v>
      </c>
      <c r="W75" s="75">
        <v>0</v>
      </c>
      <c r="X75" s="75">
        <v>0</v>
      </c>
      <c r="Y75" s="75">
        <v>0</v>
      </c>
      <c r="Z75" s="75">
        <v>0</v>
      </c>
      <c r="AA75" s="75">
        <v>0</v>
      </c>
      <c r="AB75" s="75">
        <v>0</v>
      </c>
      <c r="AC75" s="75">
        <v>0</v>
      </c>
      <c r="AD75" s="75">
        <v>0</v>
      </c>
      <c r="AE75" s="75">
        <v>0</v>
      </c>
      <c r="AF75" s="75">
        <v>0</v>
      </c>
      <c r="AG75" s="75">
        <v>0</v>
      </c>
      <c r="AH75" s="75">
        <v>0</v>
      </c>
      <c r="AI75" s="75">
        <v>0</v>
      </c>
      <c r="AJ75" s="75">
        <v>0</v>
      </c>
      <c r="AK75" s="75">
        <v>0</v>
      </c>
      <c r="AL75" s="75">
        <v>0</v>
      </c>
      <c r="AM75" s="75">
        <v>0</v>
      </c>
      <c r="AN75" s="75">
        <v>0</v>
      </c>
      <c r="AO75" s="75">
        <v>0</v>
      </c>
      <c r="AP75" s="75">
        <v>0</v>
      </c>
      <c r="AQ75" s="75">
        <v>0</v>
      </c>
      <c r="AR75" s="75">
        <v>0</v>
      </c>
      <c r="AS75" s="75">
        <v>0</v>
      </c>
      <c r="AT75" s="75">
        <v>0</v>
      </c>
      <c r="AU75" s="75">
        <v>0</v>
      </c>
      <c r="AV75" s="75">
        <v>0</v>
      </c>
      <c r="AW75" s="75">
        <v>0</v>
      </c>
      <c r="AX75" s="11">
        <v>0</v>
      </c>
      <c r="AY75" s="11">
        <v>0</v>
      </c>
      <c r="AZ75" s="11">
        <v>0</v>
      </c>
      <c r="BA75" s="75">
        <v>0</v>
      </c>
      <c r="BB75" s="75">
        <v>0</v>
      </c>
      <c r="BC75" s="75">
        <v>0</v>
      </c>
      <c r="BD75" s="75">
        <v>0</v>
      </c>
      <c r="BE75" s="75">
        <v>0</v>
      </c>
      <c r="BF75" s="75">
        <v>0</v>
      </c>
      <c r="BG75" s="75">
        <v>0</v>
      </c>
      <c r="BH75" s="75">
        <v>40</v>
      </c>
      <c r="BI75" s="75">
        <v>40</v>
      </c>
      <c r="BJ75" s="75">
        <v>0</v>
      </c>
      <c r="BK75" s="1"/>
    </row>
    <row r="76" spans="1:63" ht="13.4" customHeight="1" x14ac:dyDescent="0.3">
      <c r="A76" s="4" t="s">
        <v>232</v>
      </c>
      <c r="B76" s="75">
        <v>0</v>
      </c>
      <c r="C76" s="75">
        <v>0</v>
      </c>
      <c r="D76" s="75">
        <v>0</v>
      </c>
      <c r="E76" s="75">
        <v>0</v>
      </c>
      <c r="F76" s="75">
        <v>0</v>
      </c>
      <c r="G76" s="75">
        <v>0</v>
      </c>
      <c r="H76" s="75">
        <v>0</v>
      </c>
      <c r="I76" s="75">
        <v>0</v>
      </c>
      <c r="J76" s="75">
        <v>0</v>
      </c>
      <c r="K76" s="75">
        <v>0</v>
      </c>
      <c r="L76" s="75">
        <v>0</v>
      </c>
      <c r="M76" s="75">
        <v>0</v>
      </c>
      <c r="N76" s="75">
        <v>0</v>
      </c>
      <c r="O76" s="75">
        <v>0</v>
      </c>
      <c r="P76" s="75">
        <v>0</v>
      </c>
      <c r="Q76" s="75">
        <v>0</v>
      </c>
      <c r="R76" s="75">
        <v>0</v>
      </c>
      <c r="S76" s="75">
        <v>0</v>
      </c>
      <c r="T76" s="75">
        <v>0</v>
      </c>
      <c r="U76" s="75">
        <v>0</v>
      </c>
      <c r="V76" s="75">
        <v>0</v>
      </c>
      <c r="W76" s="75">
        <v>0</v>
      </c>
      <c r="X76" s="75">
        <v>0</v>
      </c>
      <c r="Y76" s="75">
        <v>0</v>
      </c>
      <c r="Z76" s="75">
        <v>0</v>
      </c>
      <c r="AA76" s="75">
        <v>0</v>
      </c>
      <c r="AB76" s="75">
        <v>0</v>
      </c>
      <c r="AC76" s="75">
        <v>0</v>
      </c>
      <c r="AD76" s="75">
        <v>0</v>
      </c>
      <c r="AE76" s="75">
        <v>0</v>
      </c>
      <c r="AF76" s="75">
        <v>0</v>
      </c>
      <c r="AG76" s="75">
        <v>0</v>
      </c>
      <c r="AH76" s="75">
        <v>0</v>
      </c>
      <c r="AI76" s="75">
        <v>0</v>
      </c>
      <c r="AJ76" s="75">
        <v>0</v>
      </c>
      <c r="AK76" s="75">
        <v>0</v>
      </c>
      <c r="AL76" s="75">
        <v>0</v>
      </c>
      <c r="AM76" s="75">
        <v>0</v>
      </c>
      <c r="AN76" s="75">
        <v>0</v>
      </c>
      <c r="AO76" s="75">
        <v>0</v>
      </c>
      <c r="AP76" s="75">
        <v>0</v>
      </c>
      <c r="AQ76" s="75">
        <v>-47.9</v>
      </c>
      <c r="AR76" s="75">
        <v>0</v>
      </c>
      <c r="AS76" s="75">
        <v>0</v>
      </c>
      <c r="AT76" s="75">
        <v>0</v>
      </c>
      <c r="AU76" s="75">
        <v>0</v>
      </c>
      <c r="AV76" s="75">
        <v>0</v>
      </c>
      <c r="AW76" s="75">
        <v>0</v>
      </c>
      <c r="AX76" s="11">
        <v>9.5</v>
      </c>
      <c r="AY76" s="11">
        <v>9.5</v>
      </c>
      <c r="AZ76" s="11">
        <v>0</v>
      </c>
      <c r="BA76" s="75">
        <v>0</v>
      </c>
      <c r="BB76" s="75">
        <v>0</v>
      </c>
      <c r="BC76" s="75">
        <v>0</v>
      </c>
      <c r="BD76" s="75">
        <v>0</v>
      </c>
      <c r="BE76" s="75">
        <v>0</v>
      </c>
      <c r="BF76" s="75">
        <v>0</v>
      </c>
      <c r="BG76" s="75">
        <v>0</v>
      </c>
      <c r="BH76" s="75">
        <v>0</v>
      </c>
      <c r="BI76" s="75">
        <v>0</v>
      </c>
      <c r="BJ76" s="75">
        <v>0</v>
      </c>
      <c r="BK76" s="1"/>
    </row>
    <row r="77" spans="1:63" ht="13.4" customHeight="1" x14ac:dyDescent="0.3">
      <c r="A77" s="97" t="s">
        <v>233</v>
      </c>
      <c r="B77" s="10">
        <v>0</v>
      </c>
      <c r="C77" s="10">
        <v>0</v>
      </c>
      <c r="D77" s="10">
        <v>0</v>
      </c>
      <c r="E77" s="10">
        <v>0</v>
      </c>
      <c r="F77" s="10">
        <v>0</v>
      </c>
      <c r="G77" s="10">
        <v>0</v>
      </c>
      <c r="H77" s="10">
        <v>0</v>
      </c>
      <c r="I77" s="10">
        <v>0</v>
      </c>
      <c r="J77" s="10">
        <v>0</v>
      </c>
      <c r="K77" s="10">
        <v>0</v>
      </c>
      <c r="L77" s="10">
        <v>0</v>
      </c>
      <c r="M77" s="10">
        <v>0</v>
      </c>
      <c r="N77" s="10">
        <v>0</v>
      </c>
      <c r="O77" s="10">
        <v>0</v>
      </c>
      <c r="P77" s="10">
        <v>0</v>
      </c>
      <c r="Q77" s="10">
        <v>0</v>
      </c>
      <c r="R77" s="10">
        <v>0</v>
      </c>
      <c r="S77" s="10">
        <v>0</v>
      </c>
      <c r="T77" s="10">
        <v>0</v>
      </c>
      <c r="U77" s="10">
        <v>0</v>
      </c>
      <c r="V77" s="10">
        <v>0</v>
      </c>
      <c r="W77" s="10">
        <v>0</v>
      </c>
      <c r="X77" s="10">
        <v>0</v>
      </c>
      <c r="Y77" s="10">
        <v>0</v>
      </c>
      <c r="Z77" s="10">
        <v>0</v>
      </c>
      <c r="AA77" s="10">
        <v>0</v>
      </c>
      <c r="AB77" s="10">
        <v>0</v>
      </c>
      <c r="AC77" s="10">
        <v>0</v>
      </c>
      <c r="AD77" s="10">
        <v>0</v>
      </c>
      <c r="AE77" s="10">
        <v>0</v>
      </c>
      <c r="AF77" s="10">
        <v>0</v>
      </c>
      <c r="AG77" s="10">
        <v>0</v>
      </c>
      <c r="AH77" s="10">
        <v>0</v>
      </c>
      <c r="AI77" s="10">
        <v>0</v>
      </c>
      <c r="AJ77" s="10">
        <v>0</v>
      </c>
      <c r="AK77" s="10">
        <v>0</v>
      </c>
      <c r="AL77" s="10">
        <v>0</v>
      </c>
      <c r="AM77" s="10">
        <v>0</v>
      </c>
      <c r="AN77" s="10">
        <v>0</v>
      </c>
      <c r="AO77" s="10">
        <v>0</v>
      </c>
      <c r="AP77" s="10">
        <v>0</v>
      </c>
      <c r="AQ77" s="10">
        <v>-47.9</v>
      </c>
      <c r="AR77" s="10">
        <v>0</v>
      </c>
      <c r="AS77" s="10">
        <v>0</v>
      </c>
      <c r="AT77" s="10">
        <v>-47.9</v>
      </c>
      <c r="AU77" s="10">
        <v>0</v>
      </c>
      <c r="AV77" s="10">
        <v>0</v>
      </c>
      <c r="AW77" s="10">
        <v>0</v>
      </c>
      <c r="AX77" s="10">
        <v>0</v>
      </c>
      <c r="AY77" s="10">
        <v>0</v>
      </c>
      <c r="AZ77" s="10">
        <v>0</v>
      </c>
      <c r="BA77" s="10">
        <v>0</v>
      </c>
      <c r="BB77" s="10">
        <v>-2.4</v>
      </c>
      <c r="BC77" s="10">
        <v>0</v>
      </c>
      <c r="BD77" s="10">
        <v>-2.4</v>
      </c>
      <c r="BE77" s="10">
        <v>0</v>
      </c>
      <c r="BF77" s="10">
        <v>0</v>
      </c>
      <c r="BG77" s="10">
        <v>-12.6</v>
      </c>
      <c r="BH77" s="10">
        <v>0</v>
      </c>
      <c r="BI77" s="10">
        <v>-12.6</v>
      </c>
      <c r="BJ77" s="10">
        <v>0</v>
      </c>
      <c r="BK77" s="1"/>
    </row>
    <row r="78" spans="1:63" ht="13.4" customHeight="1" x14ac:dyDescent="0.3">
      <c r="A78" s="96" t="s">
        <v>234</v>
      </c>
      <c r="B78" s="11">
        <v>0</v>
      </c>
      <c r="C78" s="11">
        <v>0</v>
      </c>
      <c r="D78" s="11">
        <v>0</v>
      </c>
      <c r="E78" s="11">
        <v>0</v>
      </c>
      <c r="F78" s="11">
        <v>0</v>
      </c>
      <c r="G78" s="11">
        <v>0</v>
      </c>
      <c r="H78" s="11">
        <v>0</v>
      </c>
      <c r="I78" s="11">
        <v>0</v>
      </c>
      <c r="J78" s="11">
        <v>0</v>
      </c>
      <c r="K78" s="11">
        <v>0</v>
      </c>
      <c r="L78" s="11">
        <v>0</v>
      </c>
      <c r="M78" s="11">
        <v>0</v>
      </c>
      <c r="N78" s="11">
        <v>0</v>
      </c>
      <c r="O78" s="11">
        <v>0</v>
      </c>
      <c r="P78" s="11">
        <v>0</v>
      </c>
      <c r="Q78" s="11">
        <v>0</v>
      </c>
      <c r="R78" s="14" t="s">
        <v>111</v>
      </c>
      <c r="S78" s="14" t="s">
        <v>111</v>
      </c>
      <c r="T78" s="14" t="s">
        <v>111</v>
      </c>
      <c r="U78" s="14" t="s">
        <v>111</v>
      </c>
      <c r="V78" s="14" t="s">
        <v>111</v>
      </c>
      <c r="W78" s="14" t="s">
        <v>111</v>
      </c>
      <c r="X78" s="75">
        <v>0</v>
      </c>
      <c r="Y78" s="75">
        <v>0</v>
      </c>
      <c r="Z78" s="75">
        <v>0</v>
      </c>
      <c r="AA78" s="75">
        <v>0</v>
      </c>
      <c r="AB78" s="75">
        <v>0</v>
      </c>
      <c r="AC78" s="75">
        <v>0</v>
      </c>
      <c r="AD78" s="75">
        <v>0</v>
      </c>
      <c r="AE78" s="75">
        <v>0</v>
      </c>
      <c r="AF78" s="75">
        <v>0</v>
      </c>
      <c r="AG78" s="75">
        <v>0</v>
      </c>
      <c r="AH78" s="75">
        <v>0</v>
      </c>
      <c r="AI78" s="75">
        <v>0</v>
      </c>
      <c r="AJ78" s="75">
        <v>0</v>
      </c>
      <c r="AK78" s="75">
        <v>0</v>
      </c>
      <c r="AL78" s="75">
        <v>0</v>
      </c>
      <c r="AM78" s="75">
        <v>0</v>
      </c>
      <c r="AN78" s="75">
        <v>0</v>
      </c>
      <c r="AO78" s="75">
        <v>0</v>
      </c>
      <c r="AP78" s="75">
        <v>0</v>
      </c>
      <c r="AQ78" s="75">
        <v>0</v>
      </c>
      <c r="AR78" s="75">
        <v>0</v>
      </c>
      <c r="AS78" s="75">
        <v>0</v>
      </c>
      <c r="AT78" s="75">
        <v>0</v>
      </c>
      <c r="AU78" s="75">
        <v>0</v>
      </c>
      <c r="AV78" s="75">
        <v>0</v>
      </c>
      <c r="AW78" s="75">
        <v>0</v>
      </c>
      <c r="AX78" s="75">
        <v>0</v>
      </c>
      <c r="AY78" s="75">
        <v>0</v>
      </c>
      <c r="AZ78" s="11">
        <v>0</v>
      </c>
      <c r="BA78" s="75">
        <v>0</v>
      </c>
      <c r="BB78" s="75">
        <v>0</v>
      </c>
      <c r="BC78" s="75">
        <v>0</v>
      </c>
      <c r="BD78" s="75">
        <v>0</v>
      </c>
      <c r="BE78" s="75">
        <v>-14.5</v>
      </c>
      <c r="BF78" s="75">
        <v>0</v>
      </c>
      <c r="BG78" s="75">
        <v>0</v>
      </c>
      <c r="BH78" s="75">
        <v>-172.3</v>
      </c>
      <c r="BI78" s="75">
        <v>-186.8</v>
      </c>
      <c r="BJ78" s="75">
        <v>-183.7</v>
      </c>
      <c r="BK78" s="1"/>
    </row>
    <row r="79" spans="1:63" ht="13.4" customHeight="1" x14ac:dyDescent="0.3">
      <c r="A79" s="9" t="s">
        <v>130</v>
      </c>
      <c r="B79" s="10">
        <v>11.4</v>
      </c>
      <c r="C79" s="10">
        <v>2.5</v>
      </c>
      <c r="D79" s="10">
        <v>5.0999999999999996</v>
      </c>
      <c r="E79" s="10">
        <v>1.1000000000000001</v>
      </c>
      <c r="F79" s="10">
        <v>20.100000000000001</v>
      </c>
      <c r="G79" s="10">
        <v>3.2</v>
      </c>
      <c r="H79" s="10">
        <v>0.9</v>
      </c>
      <c r="I79" s="10">
        <v>1.7</v>
      </c>
      <c r="J79" s="10">
        <v>1.4</v>
      </c>
      <c r="K79" s="10">
        <v>7.2</v>
      </c>
      <c r="L79" s="10">
        <v>-1.1000000000000001</v>
      </c>
      <c r="M79" s="10">
        <v>2.6</v>
      </c>
      <c r="N79" s="10">
        <v>0</v>
      </c>
      <c r="O79" s="10">
        <v>0.2</v>
      </c>
      <c r="P79" s="10">
        <v>1.7</v>
      </c>
      <c r="Q79" s="10">
        <v>3.8</v>
      </c>
      <c r="R79" s="10">
        <v>0.9</v>
      </c>
      <c r="S79" s="10">
        <v>0.4</v>
      </c>
      <c r="T79" s="10">
        <v>0.8</v>
      </c>
      <c r="U79" s="10">
        <v>5.9</v>
      </c>
      <c r="V79" s="10">
        <v>2.4</v>
      </c>
      <c r="W79" s="79">
        <v>0.8</v>
      </c>
      <c r="X79" s="79">
        <v>2</v>
      </c>
      <c r="Y79" s="79">
        <v>4.4000000000000004</v>
      </c>
      <c r="Z79" s="79">
        <v>9.5</v>
      </c>
      <c r="AA79" s="79">
        <v>1.2</v>
      </c>
      <c r="AB79" s="79">
        <v>0.2</v>
      </c>
      <c r="AC79" s="79">
        <v>0.2</v>
      </c>
      <c r="AD79" s="79">
        <v>0.6</v>
      </c>
      <c r="AE79" s="79">
        <v>2.2000000000000002</v>
      </c>
      <c r="AF79" s="79">
        <v>0.3</v>
      </c>
      <c r="AG79" s="79">
        <v>0</v>
      </c>
      <c r="AH79" s="79">
        <v>0</v>
      </c>
      <c r="AI79" s="79">
        <v>0</v>
      </c>
      <c r="AJ79" s="79">
        <v>0.4</v>
      </c>
      <c r="AK79" s="79">
        <v>-2.5</v>
      </c>
      <c r="AL79" s="79">
        <v>0</v>
      </c>
      <c r="AM79" s="79">
        <v>0</v>
      </c>
      <c r="AN79" s="79">
        <v>0</v>
      </c>
      <c r="AO79" s="79">
        <v>-2.5</v>
      </c>
      <c r="AP79" s="79">
        <v>0</v>
      </c>
      <c r="AQ79" s="79">
        <v>0</v>
      </c>
      <c r="AR79" s="79">
        <v>0</v>
      </c>
      <c r="AS79" s="79">
        <v>0</v>
      </c>
      <c r="AT79" s="79">
        <v>0</v>
      </c>
      <c r="AU79" s="79">
        <v>0</v>
      </c>
      <c r="AV79" s="79">
        <v>0</v>
      </c>
      <c r="AW79" s="79">
        <v>0</v>
      </c>
      <c r="AX79" s="79">
        <v>0</v>
      </c>
      <c r="AY79" s="79">
        <v>0</v>
      </c>
      <c r="AZ79" s="10">
        <v>0</v>
      </c>
      <c r="BA79" s="79">
        <v>0</v>
      </c>
      <c r="BB79" s="79">
        <v>0</v>
      </c>
      <c r="BC79" s="79">
        <v>0</v>
      </c>
      <c r="BD79" s="79">
        <v>0</v>
      </c>
      <c r="BE79" s="79">
        <v>0</v>
      </c>
      <c r="BF79" s="79">
        <v>0</v>
      </c>
      <c r="BG79" s="79">
        <v>0</v>
      </c>
      <c r="BH79" s="79">
        <v>0</v>
      </c>
      <c r="BI79" s="79">
        <v>0</v>
      </c>
      <c r="BJ79" s="79">
        <v>0</v>
      </c>
      <c r="BK79" s="1"/>
    </row>
    <row r="80" spans="1:63" ht="13.4" customHeight="1" x14ac:dyDescent="0.3">
      <c r="A80" s="4" t="s">
        <v>235</v>
      </c>
      <c r="B80" s="75">
        <v>0</v>
      </c>
      <c r="C80" s="75">
        <v>0</v>
      </c>
      <c r="D80" s="75">
        <v>0</v>
      </c>
      <c r="E80" s="75">
        <v>0</v>
      </c>
      <c r="F80" s="75">
        <v>0</v>
      </c>
      <c r="G80" s="75">
        <v>0</v>
      </c>
      <c r="H80" s="75">
        <v>0</v>
      </c>
      <c r="I80" s="75">
        <v>0</v>
      </c>
      <c r="J80" s="75">
        <v>0</v>
      </c>
      <c r="K80" s="75">
        <v>0</v>
      </c>
      <c r="L80" s="75">
        <v>0</v>
      </c>
      <c r="M80" s="75">
        <v>0</v>
      </c>
      <c r="N80" s="75">
        <v>0</v>
      </c>
      <c r="O80" s="75">
        <v>0</v>
      </c>
      <c r="P80" s="75">
        <v>0</v>
      </c>
      <c r="Q80" s="75">
        <v>0</v>
      </c>
      <c r="R80" s="75">
        <v>0</v>
      </c>
      <c r="S80" s="75">
        <v>0</v>
      </c>
      <c r="T80" s="75">
        <v>0</v>
      </c>
      <c r="U80" s="75">
        <v>0</v>
      </c>
      <c r="V80" s="75">
        <v>0</v>
      </c>
      <c r="W80" s="75">
        <v>0</v>
      </c>
      <c r="X80" s="75">
        <v>0</v>
      </c>
      <c r="Y80" s="75">
        <v>0</v>
      </c>
      <c r="Z80" s="75">
        <v>0</v>
      </c>
      <c r="AA80" s="75">
        <v>-2.2999999999999998</v>
      </c>
      <c r="AB80" s="75">
        <v>-1.7</v>
      </c>
      <c r="AC80" s="75">
        <v>-2.1</v>
      </c>
      <c r="AD80" s="75">
        <v>-5.7</v>
      </c>
      <c r="AE80" s="75">
        <v>-11.8</v>
      </c>
      <c r="AF80" s="75">
        <v>-2</v>
      </c>
      <c r="AG80" s="75">
        <v>-2.2000000000000002</v>
      </c>
      <c r="AH80" s="75">
        <v>-2.6</v>
      </c>
      <c r="AI80" s="75">
        <v>-2.2000000000000002</v>
      </c>
      <c r="AJ80" s="75">
        <v>-9</v>
      </c>
      <c r="AK80" s="75">
        <v>-2.5</v>
      </c>
      <c r="AL80" s="75">
        <v>-2.7</v>
      </c>
      <c r="AM80" s="75">
        <v>-2.6</v>
      </c>
      <c r="AN80" s="75">
        <v>-2.5</v>
      </c>
      <c r="AO80" s="75">
        <v>-10.3</v>
      </c>
      <c r="AP80" s="75">
        <v>-2.7</v>
      </c>
      <c r="AQ80" s="75">
        <v>-3.4</v>
      </c>
      <c r="AR80" s="75">
        <v>-3</v>
      </c>
      <c r="AS80" s="75">
        <v>-2.9</v>
      </c>
      <c r="AT80" s="75">
        <v>-11.9</v>
      </c>
      <c r="AU80" s="75">
        <v>-3.4</v>
      </c>
      <c r="AV80" s="75">
        <v>-3.3</v>
      </c>
      <c r="AW80" s="75">
        <v>-3.3</v>
      </c>
      <c r="AX80" s="11">
        <v>-3.6</v>
      </c>
      <c r="AY80" s="11">
        <v>-13.6</v>
      </c>
      <c r="AZ80" s="11">
        <v>-3.7</v>
      </c>
      <c r="BA80" s="75">
        <v>-4.0999999999999996</v>
      </c>
      <c r="BB80" s="75">
        <v>-4.9000000000000004</v>
      </c>
      <c r="BC80" s="75">
        <v>-6</v>
      </c>
      <c r="BD80" s="75">
        <v>-18.8</v>
      </c>
      <c r="BE80" s="75">
        <v>-5.8</v>
      </c>
      <c r="BF80" s="75">
        <v>-6.2</v>
      </c>
      <c r="BG80" s="75">
        <v>-6.3</v>
      </c>
      <c r="BH80" s="75">
        <v>-5.4</v>
      </c>
      <c r="BI80" s="75">
        <v>-23.7</v>
      </c>
      <c r="BJ80" s="75">
        <v>-6.2</v>
      </c>
      <c r="BK80" s="1"/>
    </row>
    <row r="81" spans="1:63" ht="14.15" customHeight="1" x14ac:dyDescent="0.3">
      <c r="A81" s="9" t="s">
        <v>236</v>
      </c>
      <c r="B81" s="54">
        <v>0</v>
      </c>
      <c r="C81" s="54">
        <v>0</v>
      </c>
      <c r="D81" s="54">
        <v>0</v>
      </c>
      <c r="E81" s="54">
        <v>0</v>
      </c>
      <c r="F81" s="54">
        <v>0</v>
      </c>
      <c r="G81" s="54">
        <v>0</v>
      </c>
      <c r="H81" s="54">
        <v>0</v>
      </c>
      <c r="I81" s="54">
        <v>0</v>
      </c>
      <c r="J81" s="54">
        <v>0</v>
      </c>
      <c r="K81" s="54">
        <v>0</v>
      </c>
      <c r="L81" s="54">
        <v>0</v>
      </c>
      <c r="M81" s="54">
        <v>-15.9</v>
      </c>
      <c r="N81" s="54">
        <v>-1.2</v>
      </c>
      <c r="O81" s="54">
        <v>0</v>
      </c>
      <c r="P81" s="54">
        <v>-17.100000000000001</v>
      </c>
      <c r="Q81" s="54">
        <v>0</v>
      </c>
      <c r="R81" s="54">
        <v>-5</v>
      </c>
      <c r="S81" s="54">
        <v>-10.1</v>
      </c>
      <c r="T81" s="54">
        <v>0</v>
      </c>
      <c r="U81" s="54">
        <v>-15</v>
      </c>
      <c r="V81" s="54">
        <v>0</v>
      </c>
      <c r="W81" s="54">
        <v>0</v>
      </c>
      <c r="X81" s="54">
        <v>0</v>
      </c>
      <c r="Y81" s="54">
        <v>0</v>
      </c>
      <c r="Z81" s="54">
        <v>0</v>
      </c>
      <c r="AA81" s="54">
        <v>0</v>
      </c>
      <c r="AB81" s="54">
        <v>0</v>
      </c>
      <c r="AC81" s="54">
        <v>0</v>
      </c>
      <c r="AD81" s="54">
        <v>0</v>
      </c>
      <c r="AE81" s="54">
        <v>0</v>
      </c>
      <c r="AF81" s="54">
        <v>0</v>
      </c>
      <c r="AG81" s="54">
        <v>0</v>
      </c>
      <c r="AH81" s="54">
        <v>0</v>
      </c>
      <c r="AI81" s="54">
        <v>0</v>
      </c>
      <c r="AJ81" s="54">
        <v>0</v>
      </c>
      <c r="AK81" s="54">
        <v>0</v>
      </c>
      <c r="AL81" s="54">
        <v>0</v>
      </c>
      <c r="AM81" s="54">
        <v>0</v>
      </c>
      <c r="AN81" s="54">
        <v>0</v>
      </c>
      <c r="AO81" s="54">
        <v>0</v>
      </c>
      <c r="AP81" s="54">
        <v>0</v>
      </c>
      <c r="AQ81" s="54">
        <v>0</v>
      </c>
      <c r="AR81" s="54">
        <v>0</v>
      </c>
      <c r="AS81" s="54">
        <v>0</v>
      </c>
      <c r="AT81" s="54">
        <v>0</v>
      </c>
      <c r="AU81" s="54">
        <v>0</v>
      </c>
      <c r="AV81" s="54">
        <v>0</v>
      </c>
      <c r="AW81" s="54">
        <v>0</v>
      </c>
      <c r="AX81" s="54">
        <v>0</v>
      </c>
      <c r="AY81" s="54">
        <v>0</v>
      </c>
      <c r="AZ81" s="54">
        <v>0</v>
      </c>
      <c r="BA81" s="54">
        <v>0</v>
      </c>
      <c r="BB81" s="54">
        <v>0</v>
      </c>
      <c r="BC81" s="54">
        <v>0</v>
      </c>
      <c r="BD81" s="54">
        <v>0</v>
      </c>
      <c r="BE81" s="54">
        <v>0</v>
      </c>
      <c r="BF81" s="54">
        <v>0</v>
      </c>
      <c r="BG81" s="54">
        <v>0</v>
      </c>
      <c r="BH81" s="54">
        <v>0</v>
      </c>
      <c r="BI81" s="54">
        <v>0</v>
      </c>
      <c r="BJ81" s="54">
        <v>0</v>
      </c>
      <c r="BK81" s="1"/>
    </row>
    <row r="82" spans="1:63" ht="13.4" customHeight="1" x14ac:dyDescent="0.3">
      <c r="A82" s="4" t="s">
        <v>237</v>
      </c>
      <c r="B82" s="32">
        <v>-15.1</v>
      </c>
      <c r="C82" s="32">
        <v>125.8</v>
      </c>
      <c r="D82" s="32">
        <v>40.1</v>
      </c>
      <c r="E82" s="32">
        <v>182.5</v>
      </c>
      <c r="F82" s="32">
        <v>333.3</v>
      </c>
      <c r="G82" s="32">
        <v>14.7</v>
      </c>
      <c r="H82" s="32">
        <v>1093.0999999999999</v>
      </c>
      <c r="I82" s="32">
        <v>11.7</v>
      </c>
      <c r="J82" s="32">
        <v>104.5</v>
      </c>
      <c r="K82" s="32">
        <v>1224</v>
      </c>
      <c r="L82" s="32">
        <v>25</v>
      </c>
      <c r="M82" s="32">
        <v>-106.7</v>
      </c>
      <c r="N82" s="32">
        <v>142.9</v>
      </c>
      <c r="O82" s="32">
        <v>-52.2</v>
      </c>
      <c r="P82" s="32">
        <v>8.9</v>
      </c>
      <c r="Q82" s="32">
        <v>477.6</v>
      </c>
      <c r="R82" s="32">
        <v>-79</v>
      </c>
      <c r="S82" s="32">
        <v>42.3</v>
      </c>
      <c r="T82" s="32">
        <v>-71.400000000000006</v>
      </c>
      <c r="U82" s="32">
        <v>369.6</v>
      </c>
      <c r="V82" s="32">
        <v>-35.299999999999997</v>
      </c>
      <c r="W82" s="32">
        <v>-63.4</v>
      </c>
      <c r="X82" s="32">
        <v>-26.4</v>
      </c>
      <c r="Y82" s="32">
        <v>-378.1</v>
      </c>
      <c r="Z82" s="32">
        <v>-503.4</v>
      </c>
      <c r="AA82" s="32">
        <v>-75.3</v>
      </c>
      <c r="AB82" s="32">
        <v>-14.8</v>
      </c>
      <c r="AC82" s="32">
        <v>-33.200000000000003</v>
      </c>
      <c r="AD82" s="32">
        <v>-133.69999999999999</v>
      </c>
      <c r="AE82" s="32">
        <v>-257</v>
      </c>
      <c r="AF82" s="32">
        <v>445</v>
      </c>
      <c r="AG82" s="32">
        <v>-33.9</v>
      </c>
      <c r="AH82" s="32">
        <v>760.2</v>
      </c>
      <c r="AI82" s="32">
        <v>-162.80000000000001</v>
      </c>
      <c r="AJ82" s="32">
        <v>1008.7</v>
      </c>
      <c r="AK82" s="32">
        <v>-63.4</v>
      </c>
      <c r="AL82" s="32">
        <v>-60.9</v>
      </c>
      <c r="AM82" s="32">
        <v>-7.5</v>
      </c>
      <c r="AN82" s="32">
        <v>-298.8</v>
      </c>
      <c r="AO82" s="32">
        <v>-430.6</v>
      </c>
      <c r="AP82" s="32">
        <v>-478.9</v>
      </c>
      <c r="AQ82" s="32">
        <v>-245.5</v>
      </c>
      <c r="AR82" s="32">
        <v>-5.8</v>
      </c>
      <c r="AS82" s="32">
        <v>61</v>
      </c>
      <c r="AT82" s="32">
        <v>-669.2</v>
      </c>
      <c r="AU82" s="32">
        <v>147.5</v>
      </c>
      <c r="AV82" s="32">
        <v>126.7</v>
      </c>
      <c r="AW82" s="32">
        <v>-603.5</v>
      </c>
      <c r="AX82" s="32">
        <v>-19.399999999999999</v>
      </c>
      <c r="AY82" s="32">
        <v>-348.7</v>
      </c>
      <c r="AZ82" s="32">
        <v>-219.7</v>
      </c>
      <c r="BA82" s="32">
        <v>-5.4000000000000101</v>
      </c>
      <c r="BB82" s="32">
        <v>67.5</v>
      </c>
      <c r="BC82" s="32">
        <v>-178.1</v>
      </c>
      <c r="BD82" s="32">
        <v>-335.7</v>
      </c>
      <c r="BE82" s="32">
        <v>-432.4</v>
      </c>
      <c r="BF82" s="32">
        <v>105.5</v>
      </c>
      <c r="BG82" s="32">
        <v>286.7</v>
      </c>
      <c r="BH82" s="32">
        <v>186.3</v>
      </c>
      <c r="BI82" s="32">
        <v>146.1</v>
      </c>
      <c r="BJ82" s="32">
        <f>SUM(BJ71:BJ81)</f>
        <v>-97.699999999999989</v>
      </c>
      <c r="BK82" s="1"/>
    </row>
    <row r="83" spans="1:63" ht="13.4" customHeight="1" x14ac:dyDescent="0.3">
      <c r="A83" s="103"/>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89"/>
      <c r="AY83" s="89"/>
      <c r="AZ83" s="89"/>
      <c r="BA83" s="89"/>
      <c r="BB83" s="89"/>
      <c r="BC83" s="89"/>
      <c r="BD83" s="89"/>
      <c r="BE83" s="89"/>
      <c r="BF83" s="89"/>
      <c r="BG83" s="89"/>
      <c r="BH83" s="89"/>
      <c r="BI83" s="89"/>
      <c r="BJ83" s="89"/>
    </row>
    <row r="84" spans="1:63" ht="13.4" customHeight="1" x14ac:dyDescent="0.3">
      <c r="A84" s="23" t="s">
        <v>238</v>
      </c>
      <c r="B84" s="99">
        <v>1683.7</v>
      </c>
      <c r="C84" s="99">
        <v>1259.5</v>
      </c>
      <c r="D84" s="99">
        <v>1383.1</v>
      </c>
      <c r="E84" s="99">
        <v>1176</v>
      </c>
      <c r="F84" s="99">
        <v>1683.7</v>
      </c>
      <c r="G84" s="99">
        <v>1713</v>
      </c>
      <c r="H84" s="99">
        <v>1064.8</v>
      </c>
      <c r="I84" s="99">
        <v>2346.8000000000002</v>
      </c>
      <c r="J84" s="99">
        <v>1954.5</v>
      </c>
      <c r="K84" s="99">
        <v>1713</v>
      </c>
      <c r="L84" s="99">
        <v>2165.5</v>
      </c>
      <c r="M84" s="99">
        <v>1959.4</v>
      </c>
      <c r="N84" s="99">
        <v>1223.2</v>
      </c>
      <c r="O84" s="99">
        <v>1455.5</v>
      </c>
      <c r="P84" s="99">
        <v>2165.5</v>
      </c>
      <c r="Q84" s="99">
        <v>1241.5</v>
      </c>
      <c r="R84" s="99">
        <v>1030.9000000000001</v>
      </c>
      <c r="S84" s="99">
        <v>1207.4000000000001</v>
      </c>
      <c r="T84" s="99">
        <v>772.5</v>
      </c>
      <c r="U84" s="99">
        <v>1241.5</v>
      </c>
      <c r="V84" s="99">
        <v>1270.8</v>
      </c>
      <c r="W84" s="99">
        <v>1287.5</v>
      </c>
      <c r="X84" s="99">
        <v>1132.5999999999999</v>
      </c>
      <c r="Y84" s="99">
        <v>1648.8</v>
      </c>
      <c r="Z84" s="99">
        <v>1270.8</v>
      </c>
      <c r="AA84" s="99">
        <v>1280.9000000000001</v>
      </c>
      <c r="AB84" s="99">
        <v>770</v>
      </c>
      <c r="AC84" s="99">
        <v>850.8</v>
      </c>
      <c r="AD84" s="99">
        <v>1156.3</v>
      </c>
      <c r="AE84" s="99">
        <v>1280.9000000000001</v>
      </c>
      <c r="AF84" s="99">
        <v>2307.6999999999998</v>
      </c>
      <c r="AG84" s="99">
        <v>2393</v>
      </c>
      <c r="AH84" s="99">
        <v>1872.8</v>
      </c>
      <c r="AI84" s="99">
        <v>1701.1</v>
      </c>
      <c r="AJ84" s="99">
        <v>2307.6999999999998</v>
      </c>
      <c r="AK84" s="99">
        <v>1883.1</v>
      </c>
      <c r="AL84" s="99">
        <v>1123.2</v>
      </c>
      <c r="AM84" s="99">
        <v>1351.2</v>
      </c>
      <c r="AN84" s="99">
        <v>1596.8</v>
      </c>
      <c r="AO84" s="99">
        <v>1883.1</v>
      </c>
      <c r="AP84" s="99">
        <v>1838.6</v>
      </c>
      <c r="AQ84" s="99">
        <v>1140.8</v>
      </c>
      <c r="AR84" s="99">
        <v>1039.9000000000001</v>
      </c>
      <c r="AS84" s="99">
        <v>1299.4000000000001</v>
      </c>
      <c r="AT84" s="99">
        <v>1838.6</v>
      </c>
      <c r="AU84" s="99">
        <v>1816.9</v>
      </c>
      <c r="AV84" s="99">
        <v>1156.4000000000001</v>
      </c>
      <c r="AW84" s="99">
        <v>1350.2</v>
      </c>
      <c r="AX84" s="99">
        <v>1023.9</v>
      </c>
      <c r="AY84" s="99">
        <v>1815.6</v>
      </c>
      <c r="AZ84" s="99">
        <v>1626.3</v>
      </c>
      <c r="BA84" s="99">
        <v>912.7</v>
      </c>
      <c r="BB84" s="99">
        <v>716.5</v>
      </c>
      <c r="BC84" s="99">
        <v>825</v>
      </c>
      <c r="BD84" s="99">
        <v>1626.3</v>
      </c>
      <c r="BE84" s="99">
        <v>1563</v>
      </c>
      <c r="BF84" s="100">
        <v>813</v>
      </c>
      <c r="BG84" s="100">
        <v>654</v>
      </c>
      <c r="BH84" s="100">
        <v>1064.4000000000001</v>
      </c>
      <c r="BI84" s="100">
        <v>1563</v>
      </c>
      <c r="BJ84" s="100">
        <v>1949.8</v>
      </c>
      <c r="BK84" s="1"/>
    </row>
    <row r="85" spans="1:63" ht="13.4" customHeight="1" x14ac:dyDescent="0.3">
      <c r="A85" s="9" t="s">
        <v>239</v>
      </c>
      <c r="B85" s="10">
        <v>-446.4</v>
      </c>
      <c r="C85" s="10">
        <v>102.4</v>
      </c>
      <c r="D85" s="10">
        <v>-122.5</v>
      </c>
      <c r="E85" s="10">
        <v>610.79999999999995</v>
      </c>
      <c r="F85" s="10">
        <v>144.1</v>
      </c>
      <c r="G85" s="10">
        <v>-529.79999999999995</v>
      </c>
      <c r="H85" s="10">
        <v>1258.4000000000001</v>
      </c>
      <c r="I85" s="10">
        <v>-269.2</v>
      </c>
      <c r="J85" s="10">
        <v>209.8</v>
      </c>
      <c r="K85" s="10">
        <v>669.1</v>
      </c>
      <c r="L85" s="10">
        <v>-350.7</v>
      </c>
      <c r="M85" s="10">
        <v>-688.5</v>
      </c>
      <c r="N85" s="10">
        <v>241</v>
      </c>
      <c r="O85" s="10">
        <v>-192.7</v>
      </c>
      <c r="P85" s="10">
        <v>-991.2</v>
      </c>
      <c r="Q85" s="10">
        <v>-217.6</v>
      </c>
      <c r="R85" s="10">
        <v>185.6</v>
      </c>
      <c r="S85" s="10">
        <v>-441.8</v>
      </c>
      <c r="T85" s="10">
        <v>504</v>
      </c>
      <c r="U85" s="10">
        <v>29.9</v>
      </c>
      <c r="V85" s="10">
        <v>16.8</v>
      </c>
      <c r="W85" s="10">
        <v>-97.7</v>
      </c>
      <c r="X85" s="10">
        <v>541.6</v>
      </c>
      <c r="Y85" s="10">
        <v>-379.6</v>
      </c>
      <c r="Z85" s="10">
        <v>81.099999999999895</v>
      </c>
      <c r="AA85" s="10">
        <v>-512</v>
      </c>
      <c r="AB85" s="10">
        <v>78.2</v>
      </c>
      <c r="AC85" s="10">
        <v>322.5</v>
      </c>
      <c r="AD85" s="10">
        <v>1155.5999999999999</v>
      </c>
      <c r="AE85" s="10">
        <v>1044.5</v>
      </c>
      <c r="AF85" s="10">
        <v>113.4</v>
      </c>
      <c r="AG85" s="10">
        <v>-520</v>
      </c>
      <c r="AH85" s="10">
        <v>-164.6</v>
      </c>
      <c r="AI85" s="10">
        <v>184.3</v>
      </c>
      <c r="AJ85" s="10">
        <v>-386.8</v>
      </c>
      <c r="AK85" s="10">
        <v>-760.4</v>
      </c>
      <c r="AL85" s="10">
        <v>224.9</v>
      </c>
      <c r="AM85" s="10">
        <v>247.2</v>
      </c>
      <c r="AN85" s="10">
        <v>241.6</v>
      </c>
      <c r="AO85" s="10">
        <v>-46.900000000000098</v>
      </c>
      <c r="AP85" s="10">
        <v>-702.2</v>
      </c>
      <c r="AQ85" s="10">
        <v>-101.9</v>
      </c>
      <c r="AR85" s="10">
        <v>259.89999999999998</v>
      </c>
      <c r="AS85" s="10">
        <v>516.79999999999995</v>
      </c>
      <c r="AT85" s="10">
        <v>-27.400000000000102</v>
      </c>
      <c r="AU85" s="10">
        <v>-658.6</v>
      </c>
      <c r="AV85" s="10">
        <v>194.4</v>
      </c>
      <c r="AW85" s="10">
        <v>-324.5</v>
      </c>
      <c r="AX85" s="10">
        <v>608.1</v>
      </c>
      <c r="AY85" s="10">
        <v>-179.3</v>
      </c>
      <c r="AZ85" s="10">
        <v>-715.7</v>
      </c>
      <c r="BA85" s="10">
        <v>-191.6</v>
      </c>
      <c r="BB85" s="10">
        <v>112.5</v>
      </c>
      <c r="BC85" s="10">
        <v>730.7</v>
      </c>
      <c r="BD85" s="10">
        <v>-64.099999999999497</v>
      </c>
      <c r="BE85" s="10">
        <v>-750.3</v>
      </c>
      <c r="BF85" s="10">
        <v>-157.9</v>
      </c>
      <c r="BG85" s="38">
        <v>411.2</v>
      </c>
      <c r="BH85" s="38">
        <v>901.5</v>
      </c>
      <c r="BI85" s="38">
        <v>404.4</v>
      </c>
      <c r="BJ85" s="10">
        <v>-641.5</v>
      </c>
      <c r="BK85" s="1"/>
    </row>
    <row r="86" spans="1:63" ht="13.4" customHeight="1" x14ac:dyDescent="0.3">
      <c r="A86" s="4" t="s">
        <v>240</v>
      </c>
      <c r="B86" s="11">
        <v>22.2</v>
      </c>
      <c r="C86" s="11">
        <v>21.2</v>
      </c>
      <c r="D86" s="11">
        <v>-84.6</v>
      </c>
      <c r="E86" s="11">
        <v>-73.8</v>
      </c>
      <c r="F86" s="11">
        <v>-114.8</v>
      </c>
      <c r="G86" s="11">
        <v>-118.5</v>
      </c>
      <c r="H86" s="11">
        <v>23.6</v>
      </c>
      <c r="I86" s="11">
        <v>-123.1</v>
      </c>
      <c r="J86" s="11">
        <v>1.2</v>
      </c>
      <c r="K86" s="11">
        <v>-216.6</v>
      </c>
      <c r="L86" s="11">
        <v>144.6</v>
      </c>
      <c r="M86" s="11">
        <v>-47.7</v>
      </c>
      <c r="N86" s="11">
        <v>-8.6999999999999993</v>
      </c>
      <c r="O86" s="11">
        <v>-21.3</v>
      </c>
      <c r="P86" s="11">
        <v>67.2</v>
      </c>
      <c r="Q86" s="11">
        <v>7</v>
      </c>
      <c r="R86" s="11">
        <v>-9.1</v>
      </c>
      <c r="S86" s="11">
        <v>6.9</v>
      </c>
      <c r="T86" s="11">
        <v>-5.7</v>
      </c>
      <c r="U86" s="11">
        <v>-0.6</v>
      </c>
      <c r="V86" s="11">
        <v>-0.1</v>
      </c>
      <c r="W86" s="11">
        <v>-57.2</v>
      </c>
      <c r="X86" s="11">
        <v>-25.4</v>
      </c>
      <c r="Y86" s="11">
        <v>11.7</v>
      </c>
      <c r="Z86" s="11">
        <v>-71</v>
      </c>
      <c r="AA86" s="11">
        <v>1.1000000000000001</v>
      </c>
      <c r="AB86" s="11">
        <v>2.6</v>
      </c>
      <c r="AC86" s="11">
        <v>-17</v>
      </c>
      <c r="AD86" s="11">
        <v>-4.2</v>
      </c>
      <c r="AE86" s="11">
        <v>-17.7</v>
      </c>
      <c r="AF86" s="11">
        <v>-28.1</v>
      </c>
      <c r="AG86" s="11">
        <v>-0.2</v>
      </c>
      <c r="AH86" s="11">
        <v>-7.1</v>
      </c>
      <c r="AI86" s="11">
        <v>-2.2999999999999998</v>
      </c>
      <c r="AJ86" s="11">
        <v>-37.799999999999997</v>
      </c>
      <c r="AK86" s="11">
        <v>0.5</v>
      </c>
      <c r="AL86" s="11">
        <v>3.1</v>
      </c>
      <c r="AM86" s="11">
        <v>-1.6</v>
      </c>
      <c r="AN86" s="11">
        <v>0.2</v>
      </c>
      <c r="AO86" s="11">
        <v>2.4</v>
      </c>
      <c r="AP86" s="11">
        <v>4.4000000000000004</v>
      </c>
      <c r="AQ86" s="11">
        <v>0.1</v>
      </c>
      <c r="AR86" s="11">
        <v>0.5</v>
      </c>
      <c r="AS86" s="11">
        <v>-0.6</v>
      </c>
      <c r="AT86" s="11">
        <v>4.4000000000000004</v>
      </c>
      <c r="AU86" s="11">
        <v>-1.9</v>
      </c>
      <c r="AV86" s="11">
        <v>-0.6</v>
      </c>
      <c r="AW86" s="11">
        <v>-1.8</v>
      </c>
      <c r="AX86" s="11">
        <v>-5.7</v>
      </c>
      <c r="AY86" s="11">
        <v>-10</v>
      </c>
      <c r="AZ86" s="11">
        <v>2.1</v>
      </c>
      <c r="BA86" s="11">
        <v>-4.5999999999999996</v>
      </c>
      <c r="BB86" s="11">
        <v>-4</v>
      </c>
      <c r="BC86" s="11">
        <v>7.3</v>
      </c>
      <c r="BD86" s="11">
        <v>0.8</v>
      </c>
      <c r="BE86" s="11">
        <v>0.3</v>
      </c>
      <c r="BF86" s="11">
        <v>-1.1000000000000001</v>
      </c>
      <c r="BG86" s="11">
        <v>-0.8</v>
      </c>
      <c r="BH86" s="11">
        <v>-16.100000000000001</v>
      </c>
      <c r="BI86" s="11">
        <v>-17.600000000000001</v>
      </c>
      <c r="BJ86" s="11">
        <v>7.4</v>
      </c>
      <c r="BK86" s="1"/>
    </row>
    <row r="87" spans="1:63" ht="13.4" customHeight="1" x14ac:dyDescent="0.3">
      <c r="A87" s="101" t="s">
        <v>241</v>
      </c>
      <c r="B87" s="102">
        <v>1259.5</v>
      </c>
      <c r="C87" s="102">
        <v>1383.1</v>
      </c>
      <c r="D87" s="102">
        <v>1176</v>
      </c>
      <c r="E87" s="102">
        <v>1713</v>
      </c>
      <c r="F87" s="102">
        <v>1713</v>
      </c>
      <c r="G87" s="102">
        <v>1064.8</v>
      </c>
      <c r="H87" s="102">
        <v>2346.8000000000002</v>
      </c>
      <c r="I87" s="102">
        <v>1954.5</v>
      </c>
      <c r="J87" s="102">
        <v>2165.5</v>
      </c>
      <c r="K87" s="102">
        <v>2165.5</v>
      </c>
      <c r="L87" s="102">
        <v>1959.4</v>
      </c>
      <c r="M87" s="102">
        <v>1223.2</v>
      </c>
      <c r="N87" s="102">
        <v>1455.5</v>
      </c>
      <c r="O87" s="102">
        <v>1241.5</v>
      </c>
      <c r="P87" s="102">
        <v>1241.5</v>
      </c>
      <c r="Q87" s="102">
        <v>1030.9000000000001</v>
      </c>
      <c r="R87" s="102">
        <v>1207.4000000000001</v>
      </c>
      <c r="S87" s="102">
        <v>772.5</v>
      </c>
      <c r="T87" s="102">
        <v>1270.8</v>
      </c>
      <c r="U87" s="102">
        <v>1270.8</v>
      </c>
      <c r="V87" s="102">
        <v>1287.5</v>
      </c>
      <c r="W87" s="102">
        <v>1132.5999999999999</v>
      </c>
      <c r="X87" s="102">
        <v>1648.8</v>
      </c>
      <c r="Y87" s="102">
        <v>1280.9000000000001</v>
      </c>
      <c r="Z87" s="102">
        <v>1280.9000000000001</v>
      </c>
      <c r="AA87" s="102">
        <v>770</v>
      </c>
      <c r="AB87" s="102">
        <v>850.8</v>
      </c>
      <c r="AC87" s="102">
        <v>1156.3</v>
      </c>
      <c r="AD87" s="102">
        <v>2307.6999999999998</v>
      </c>
      <c r="AE87" s="102">
        <v>2307.6999999999998</v>
      </c>
      <c r="AF87" s="102">
        <v>2393</v>
      </c>
      <c r="AG87" s="102">
        <v>1872.8</v>
      </c>
      <c r="AH87" s="102">
        <v>1701.1</v>
      </c>
      <c r="AI87" s="102">
        <v>1883.1</v>
      </c>
      <c r="AJ87" s="102">
        <v>1883.1</v>
      </c>
      <c r="AK87" s="102">
        <v>1123.2</v>
      </c>
      <c r="AL87" s="102">
        <v>1351.2</v>
      </c>
      <c r="AM87" s="102">
        <v>1596.8</v>
      </c>
      <c r="AN87" s="102">
        <v>1838.6</v>
      </c>
      <c r="AO87" s="102">
        <v>1838.6</v>
      </c>
      <c r="AP87" s="102">
        <v>1140.8</v>
      </c>
      <c r="AQ87" s="102">
        <v>1039</v>
      </c>
      <c r="AR87" s="102">
        <v>1299.4000000000001</v>
      </c>
      <c r="AS87" s="102">
        <v>1815.6</v>
      </c>
      <c r="AT87" s="102">
        <v>1815.6</v>
      </c>
      <c r="AU87" s="102">
        <v>1156.4000000000001</v>
      </c>
      <c r="AV87" s="102">
        <v>1350.2</v>
      </c>
      <c r="AW87" s="102">
        <v>1023.9</v>
      </c>
      <c r="AX87" s="102">
        <v>1626.3</v>
      </c>
      <c r="AY87" s="102">
        <v>1626.3</v>
      </c>
      <c r="AZ87" s="102">
        <v>912.7</v>
      </c>
      <c r="BA87" s="102">
        <v>716.5</v>
      </c>
      <c r="BB87" s="102">
        <v>825</v>
      </c>
      <c r="BC87" s="102">
        <v>1563</v>
      </c>
      <c r="BD87" s="102">
        <v>1563</v>
      </c>
      <c r="BE87" s="102">
        <v>813</v>
      </c>
      <c r="BF87" s="102">
        <v>654</v>
      </c>
      <c r="BG87" s="102">
        <v>1064.4000000000001</v>
      </c>
      <c r="BH87" s="102">
        <v>1949.8</v>
      </c>
      <c r="BI87" s="102">
        <v>1949.8</v>
      </c>
      <c r="BJ87" s="102">
        <v>1315.7</v>
      </c>
      <c r="BK87" s="1"/>
    </row>
    <row r="88" spans="1:63" ht="13.4" customHeight="1" x14ac:dyDescent="0.3">
      <c r="A88" s="104"/>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1"/>
      <c r="BA88" s="81"/>
      <c r="BB88" s="81"/>
      <c r="BC88" s="81"/>
      <c r="BD88" s="81"/>
      <c r="BE88" s="81"/>
      <c r="BF88" s="81"/>
      <c r="BG88" s="81"/>
      <c r="BH88" s="81"/>
      <c r="BI88" s="81"/>
      <c r="BJ88" s="81"/>
    </row>
    <row r="89" spans="1:63" ht="13.4" customHeight="1" x14ac:dyDescent="0.3">
      <c r="A89" s="33" t="s">
        <v>101</v>
      </c>
    </row>
    <row r="90" spans="1:63" ht="13.4" customHeight="1" x14ac:dyDescent="0.25"/>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50"/>
  <sheetViews>
    <sheetView workbookViewId="0">
      <pane xSplit="1" ySplit="6" topLeftCell="AT7" activePane="bottomRight" state="frozen"/>
      <selection pane="topRight"/>
      <selection pane="bottomLeft"/>
      <selection pane="bottomRight" activeCell="B7" sqref="B7"/>
    </sheetView>
  </sheetViews>
  <sheetFormatPr defaultColWidth="13.36328125" defaultRowHeight="12.5" x14ac:dyDescent="0.25"/>
  <cols>
    <col min="1" max="1" width="35.81640625" customWidth="1"/>
    <col min="2" max="5" width="9.81640625" customWidth="1"/>
    <col min="6" max="6" width="9.54296875" customWidth="1"/>
    <col min="7" max="10" width="9.81640625" customWidth="1"/>
    <col min="11" max="11" width="9.54296875" customWidth="1"/>
    <col min="12" max="15" width="9.81640625" customWidth="1"/>
    <col min="16" max="16" width="9.54296875" customWidth="1"/>
    <col min="17" max="20" width="9.81640625" customWidth="1"/>
    <col min="21" max="21" width="9.54296875" customWidth="1"/>
    <col min="22" max="25" width="9.81640625" customWidth="1"/>
    <col min="26" max="26" width="9.54296875" customWidth="1"/>
    <col min="27" max="30" width="9.81640625" customWidth="1"/>
    <col min="31" max="31" width="9.54296875" customWidth="1"/>
    <col min="32" max="35" width="9.81640625" customWidth="1"/>
    <col min="36" max="36" width="9.54296875" customWidth="1"/>
    <col min="37" max="40" width="9.81640625" customWidth="1"/>
    <col min="41" max="41" width="9.54296875" customWidth="1"/>
    <col min="42" max="45" width="9.81640625" customWidth="1"/>
    <col min="46" max="46" width="9.54296875" customWidth="1"/>
    <col min="47" max="50" width="9.81640625" customWidth="1"/>
    <col min="51" max="51" width="9.54296875" customWidth="1"/>
    <col min="52" max="55" width="9.81640625" customWidth="1"/>
    <col min="56" max="56" width="9.54296875" customWidth="1"/>
    <col min="57" max="63" width="7.453125" customWidth="1"/>
  </cols>
  <sheetData>
    <row r="1" spans="1:63" ht="13.4" customHeight="1" x14ac:dyDescent="0.25"/>
    <row r="2" spans="1:63" ht="13.4" customHeight="1" x14ac:dyDescent="0.25"/>
    <row r="3" spans="1:63" ht="13.4" customHeight="1" x14ac:dyDescent="0.25">
      <c r="BK3" s="1"/>
    </row>
    <row r="4" spans="1:63" ht="13.4" customHeight="1" x14ac:dyDescent="0.3">
      <c r="BK4" s="2"/>
    </row>
    <row r="5" spans="1:63" ht="13.4" customHeight="1" x14ac:dyDescent="0.3">
      <c r="A5" s="4" t="s">
        <v>242</v>
      </c>
    </row>
    <row r="6" spans="1:63" ht="13.4" customHeight="1" x14ac:dyDescent="0.3">
      <c r="A6" s="6" t="s">
        <v>243</v>
      </c>
      <c r="B6" s="7" t="s">
        <v>4</v>
      </c>
      <c r="C6" s="7" t="s">
        <v>5</v>
      </c>
      <c r="D6" s="7" t="s">
        <v>6</v>
      </c>
      <c r="E6" s="7" t="s">
        <v>7</v>
      </c>
      <c r="F6" s="8">
        <v>2014</v>
      </c>
      <c r="G6" s="7" t="s">
        <v>8</v>
      </c>
      <c r="H6" s="7" t="s">
        <v>9</v>
      </c>
      <c r="I6" s="7" t="s">
        <v>10</v>
      </c>
      <c r="J6" s="7" t="s">
        <v>11</v>
      </c>
      <c r="K6" s="8">
        <v>2015</v>
      </c>
      <c r="L6" s="7" t="s">
        <v>12</v>
      </c>
      <c r="M6" s="7" t="s">
        <v>13</v>
      </c>
      <c r="N6" s="7" t="s">
        <v>14</v>
      </c>
      <c r="O6" s="7" t="s">
        <v>15</v>
      </c>
      <c r="P6" s="8">
        <v>2016</v>
      </c>
      <c r="Q6" s="7" t="s">
        <v>16</v>
      </c>
      <c r="R6" s="7" t="s">
        <v>17</v>
      </c>
      <c r="S6" s="7" t="s">
        <v>18</v>
      </c>
      <c r="T6" s="7" t="s">
        <v>19</v>
      </c>
      <c r="U6" s="8">
        <v>2017</v>
      </c>
      <c r="V6" s="7" t="s">
        <v>20</v>
      </c>
      <c r="W6" s="7" t="s">
        <v>21</v>
      </c>
      <c r="X6" s="7" t="s">
        <v>22</v>
      </c>
      <c r="Y6" s="7" t="s">
        <v>23</v>
      </c>
      <c r="Z6" s="8">
        <v>2018</v>
      </c>
      <c r="AA6" s="7" t="s">
        <v>24</v>
      </c>
      <c r="AB6" s="7" t="s">
        <v>25</v>
      </c>
      <c r="AC6" s="7" t="s">
        <v>26</v>
      </c>
      <c r="AD6" s="7" t="s">
        <v>27</v>
      </c>
      <c r="AE6" s="8">
        <v>2019</v>
      </c>
      <c r="AF6" s="7" t="s">
        <v>28</v>
      </c>
      <c r="AG6" s="7" t="s">
        <v>29</v>
      </c>
      <c r="AH6" s="7" t="s">
        <v>30</v>
      </c>
      <c r="AI6" s="7" t="s">
        <v>31</v>
      </c>
      <c r="AJ6" s="8">
        <v>2020</v>
      </c>
      <c r="AK6" s="7" t="s">
        <v>32</v>
      </c>
      <c r="AL6" s="7" t="s">
        <v>33</v>
      </c>
      <c r="AM6" s="7" t="s">
        <v>34</v>
      </c>
      <c r="AN6" s="7" t="s">
        <v>35</v>
      </c>
      <c r="AO6" s="8">
        <v>2021</v>
      </c>
      <c r="AP6" s="7" t="s">
        <v>36</v>
      </c>
      <c r="AQ6" s="7" t="s">
        <v>244</v>
      </c>
      <c r="AR6" s="7" t="s">
        <v>38</v>
      </c>
      <c r="AS6" s="7" t="s">
        <v>39</v>
      </c>
      <c r="AT6" s="8">
        <v>2022</v>
      </c>
      <c r="AU6" s="7" t="s">
        <v>40</v>
      </c>
      <c r="AV6" s="7" t="s">
        <v>41</v>
      </c>
      <c r="AW6" s="7" t="s">
        <v>42</v>
      </c>
      <c r="AX6" s="7" t="s">
        <v>43</v>
      </c>
      <c r="AY6" s="8">
        <v>2023</v>
      </c>
      <c r="AZ6" s="7" t="s">
        <v>44</v>
      </c>
      <c r="BA6" s="7" t="s">
        <v>45</v>
      </c>
      <c r="BB6" s="7" t="s">
        <v>46</v>
      </c>
      <c r="BC6" s="7" t="s">
        <v>47</v>
      </c>
      <c r="BD6" s="8">
        <v>2024</v>
      </c>
      <c r="BE6" s="7" t="s">
        <v>48</v>
      </c>
      <c r="BF6" s="7" t="s">
        <v>49</v>
      </c>
      <c r="BG6" s="7" t="s">
        <v>50</v>
      </c>
      <c r="BH6" s="7" t="s">
        <v>51</v>
      </c>
      <c r="BI6" s="8">
        <v>2025</v>
      </c>
      <c r="BJ6" s="7" t="s">
        <v>52</v>
      </c>
      <c r="BK6" s="1"/>
    </row>
    <row r="7" spans="1:63" ht="13.4" customHeight="1" x14ac:dyDescent="0.3">
      <c r="A7" s="9" t="s">
        <v>245</v>
      </c>
      <c r="B7" s="10">
        <v>36.799999999999997</v>
      </c>
      <c r="C7" s="10">
        <v>55.1</v>
      </c>
      <c r="D7" s="10">
        <v>68.8</v>
      </c>
      <c r="E7" s="10">
        <v>66.8</v>
      </c>
      <c r="F7" s="10">
        <v>227.5</v>
      </c>
      <c r="G7" s="10">
        <v>78.8</v>
      </c>
      <c r="H7" s="10">
        <v>35.9</v>
      </c>
      <c r="I7" s="10">
        <v>58.4</v>
      </c>
      <c r="J7" s="10">
        <v>73.2</v>
      </c>
      <c r="K7" s="10">
        <v>246.3</v>
      </c>
      <c r="L7" s="10">
        <v>36.5</v>
      </c>
      <c r="M7" s="10">
        <v>61.5</v>
      </c>
      <c r="N7" s="10">
        <v>73.581999999999994</v>
      </c>
      <c r="O7" s="10">
        <v>60.718000000000004</v>
      </c>
      <c r="P7" s="10">
        <v>232.3</v>
      </c>
      <c r="Q7" s="10">
        <v>35.4</v>
      </c>
      <c r="R7" s="10">
        <v>45.5</v>
      </c>
      <c r="S7" s="10">
        <v>30.1</v>
      </c>
      <c r="T7" s="10">
        <v>68.7</v>
      </c>
      <c r="U7" s="10">
        <v>179.7</v>
      </c>
      <c r="V7" s="10">
        <v>22.8</v>
      </c>
      <c r="W7" s="10">
        <v>16.099</v>
      </c>
      <c r="X7" s="10">
        <v>18.899999999999999</v>
      </c>
      <c r="Y7" s="10">
        <v>40.000999999999998</v>
      </c>
      <c r="Z7" s="10">
        <v>97.8</v>
      </c>
      <c r="AA7" s="10">
        <v>28.1</v>
      </c>
      <c r="AB7" s="10">
        <v>24.3</v>
      </c>
      <c r="AC7" s="10">
        <v>44.6</v>
      </c>
      <c r="AD7" s="10">
        <v>64</v>
      </c>
      <c r="AE7" s="10">
        <v>161</v>
      </c>
      <c r="AF7" s="10">
        <v>15.9</v>
      </c>
      <c r="AG7" s="10">
        <v>9.1</v>
      </c>
      <c r="AH7" s="10">
        <v>9.4</v>
      </c>
      <c r="AI7" s="10">
        <v>16.8</v>
      </c>
      <c r="AJ7" s="10">
        <v>51.2</v>
      </c>
      <c r="AK7" s="10">
        <v>5.8</v>
      </c>
      <c r="AL7" s="10">
        <v>5.0999999999999996</v>
      </c>
      <c r="AM7" s="10">
        <v>11.5</v>
      </c>
      <c r="AN7" s="10">
        <v>16.899999999999999</v>
      </c>
      <c r="AO7" s="10">
        <v>39.299999999999997</v>
      </c>
      <c r="AP7" s="10">
        <v>8.6999999999999993</v>
      </c>
      <c r="AQ7" s="10">
        <v>12.6</v>
      </c>
      <c r="AR7" s="10">
        <v>13.8</v>
      </c>
      <c r="AS7" s="10">
        <v>31</v>
      </c>
      <c r="AT7" s="10">
        <v>66.099999999999994</v>
      </c>
      <c r="AU7" s="10">
        <v>17.3</v>
      </c>
      <c r="AV7" s="10">
        <v>24.7</v>
      </c>
      <c r="AW7" s="10">
        <v>30.2</v>
      </c>
      <c r="AX7" s="10">
        <v>59.6</v>
      </c>
      <c r="AY7" s="10">
        <v>131.80000000000001</v>
      </c>
      <c r="AZ7" s="10">
        <v>28.4</v>
      </c>
      <c r="BA7" s="10">
        <v>46.8</v>
      </c>
      <c r="BB7" s="10">
        <v>58.7</v>
      </c>
      <c r="BC7" s="10">
        <v>56.3</v>
      </c>
      <c r="BD7" s="10">
        <v>190.2</v>
      </c>
      <c r="BE7" s="10">
        <v>37.200000000000003</v>
      </c>
      <c r="BF7" s="10">
        <v>52.6</v>
      </c>
      <c r="BG7" s="10">
        <v>38.700000000000003</v>
      </c>
      <c r="BH7" s="10">
        <v>26.5</v>
      </c>
      <c r="BI7" s="10">
        <v>155</v>
      </c>
      <c r="BJ7" s="10">
        <v>37.5</v>
      </c>
      <c r="BK7" s="1"/>
    </row>
    <row r="8" spans="1:63" ht="13.4" customHeight="1" x14ac:dyDescent="0.3">
      <c r="A8" s="15" t="s">
        <v>246</v>
      </c>
      <c r="B8" s="11">
        <v>10.8</v>
      </c>
      <c r="C8" s="11">
        <v>5.2</v>
      </c>
      <c r="D8" s="11">
        <v>8.1</v>
      </c>
      <c r="E8" s="11">
        <v>12.6</v>
      </c>
      <c r="F8" s="11">
        <v>36.700000000000003</v>
      </c>
      <c r="G8" s="11">
        <v>-24.7</v>
      </c>
      <c r="H8" s="11">
        <v>30.3</v>
      </c>
      <c r="I8" s="11">
        <v>13.1</v>
      </c>
      <c r="J8" s="11">
        <v>1.2999999999999901</v>
      </c>
      <c r="K8" s="11">
        <v>20</v>
      </c>
      <c r="L8" s="11">
        <v>13.9</v>
      </c>
      <c r="M8" s="11">
        <v>19.100000000000001</v>
      </c>
      <c r="N8" s="11">
        <v>24.513999999999999</v>
      </c>
      <c r="O8" s="11">
        <v>5.0860000000000003</v>
      </c>
      <c r="P8" s="11">
        <v>62.6</v>
      </c>
      <c r="Q8" s="11">
        <v>-5.7</v>
      </c>
      <c r="R8" s="11">
        <v>10.199999999999999</v>
      </c>
      <c r="S8" s="11">
        <v>12.4</v>
      </c>
      <c r="T8" s="11">
        <v>7.6</v>
      </c>
      <c r="U8" s="11">
        <v>24.5</v>
      </c>
      <c r="V8" s="11">
        <v>10.9</v>
      </c>
      <c r="W8" s="11">
        <v>13.183</v>
      </c>
      <c r="X8" s="11">
        <v>5.5</v>
      </c>
      <c r="Y8" s="11">
        <v>16.417000000000002</v>
      </c>
      <c r="Z8" s="11">
        <v>46</v>
      </c>
      <c r="AA8" s="11">
        <v>14.5</v>
      </c>
      <c r="AB8" s="11">
        <v>16.5</v>
      </c>
      <c r="AC8" s="11">
        <v>25.6</v>
      </c>
      <c r="AD8" s="11">
        <v>35.200000000000003</v>
      </c>
      <c r="AE8" s="11">
        <v>91.8</v>
      </c>
      <c r="AF8" s="11">
        <v>39.6</v>
      </c>
      <c r="AG8" s="11">
        <v>-2</v>
      </c>
      <c r="AH8" s="11">
        <v>6.4000000000000101</v>
      </c>
      <c r="AI8" s="11">
        <v>-3.6</v>
      </c>
      <c r="AJ8" s="11">
        <v>40.4</v>
      </c>
      <c r="AK8" s="11">
        <v>12.3</v>
      </c>
      <c r="AL8" s="11">
        <v>9.5</v>
      </c>
      <c r="AM8" s="11">
        <v>23.9</v>
      </c>
      <c r="AN8" s="11">
        <v>13.1</v>
      </c>
      <c r="AO8" s="11">
        <v>58.8</v>
      </c>
      <c r="AP8" s="11">
        <v>9.4</v>
      </c>
      <c r="AQ8" s="11">
        <v>19</v>
      </c>
      <c r="AR8" s="11">
        <v>19.5</v>
      </c>
      <c r="AS8" s="11">
        <v>16.8</v>
      </c>
      <c r="AT8" s="11">
        <v>64.7</v>
      </c>
      <c r="AU8" s="11">
        <v>24.1</v>
      </c>
      <c r="AV8" s="11">
        <v>10.8</v>
      </c>
      <c r="AW8" s="11">
        <v>25</v>
      </c>
      <c r="AX8" s="11">
        <v>27.7</v>
      </c>
      <c r="AY8" s="11">
        <v>87.6</v>
      </c>
      <c r="AZ8" s="11">
        <v>14.5</v>
      </c>
      <c r="BA8" s="11">
        <v>11.1</v>
      </c>
      <c r="BB8" s="11">
        <v>18.5</v>
      </c>
      <c r="BC8" s="11">
        <v>0.19999999999999199</v>
      </c>
      <c r="BD8" s="11">
        <v>35.6</v>
      </c>
      <c r="BE8" s="11">
        <v>12.7</v>
      </c>
      <c r="BF8" s="11">
        <v>8</v>
      </c>
      <c r="BG8" s="11">
        <v>9.8000000000000007</v>
      </c>
      <c r="BH8" s="11">
        <v>11.7</v>
      </c>
      <c r="BI8" s="11">
        <v>42.2</v>
      </c>
      <c r="BJ8" s="11">
        <v>14.2</v>
      </c>
      <c r="BK8" s="1"/>
    </row>
    <row r="9" spans="1:63" ht="13.4" customHeight="1" x14ac:dyDescent="0.3">
      <c r="A9" s="9" t="s">
        <v>247</v>
      </c>
      <c r="B9" s="10">
        <v>83.3</v>
      </c>
      <c r="C9" s="10">
        <v>102.5</v>
      </c>
      <c r="D9" s="10">
        <v>97.3</v>
      </c>
      <c r="E9" s="10">
        <v>132.30000000000001</v>
      </c>
      <c r="F9" s="10">
        <v>415.4</v>
      </c>
      <c r="G9" s="10">
        <v>90.9</v>
      </c>
      <c r="H9" s="10">
        <v>97.7</v>
      </c>
      <c r="I9" s="10">
        <v>109.8</v>
      </c>
      <c r="J9" s="10">
        <v>129.19999999999999</v>
      </c>
      <c r="K9" s="10">
        <v>427.6</v>
      </c>
      <c r="L9" s="10">
        <v>111.2</v>
      </c>
      <c r="M9" s="10">
        <v>126.7</v>
      </c>
      <c r="N9" s="10">
        <v>129.9</v>
      </c>
      <c r="O9" s="10">
        <v>137.19999999999999</v>
      </c>
      <c r="P9" s="10">
        <v>505</v>
      </c>
      <c r="Q9" s="10">
        <v>117.1</v>
      </c>
      <c r="R9" s="10">
        <v>117.2</v>
      </c>
      <c r="S9" s="10">
        <v>111.1</v>
      </c>
      <c r="T9" s="10">
        <v>125.1</v>
      </c>
      <c r="U9" s="10">
        <v>470.5</v>
      </c>
      <c r="V9" s="10">
        <v>80.2</v>
      </c>
      <c r="W9" s="10">
        <v>54.9</v>
      </c>
      <c r="X9" s="10">
        <v>65</v>
      </c>
      <c r="Y9" s="10">
        <v>90.2</v>
      </c>
      <c r="Z9" s="10">
        <v>290.3</v>
      </c>
      <c r="AA9" s="10">
        <v>65.2</v>
      </c>
      <c r="AB9" s="10">
        <v>66.5</v>
      </c>
      <c r="AC9" s="10">
        <v>60.2</v>
      </c>
      <c r="AD9" s="10">
        <v>91.4</v>
      </c>
      <c r="AE9" s="10">
        <v>283.3</v>
      </c>
      <c r="AF9" s="10">
        <v>27.8</v>
      </c>
      <c r="AG9" s="10">
        <v>23.7</v>
      </c>
      <c r="AH9" s="10">
        <v>28.7</v>
      </c>
      <c r="AI9" s="10">
        <v>41.2</v>
      </c>
      <c r="AJ9" s="10">
        <v>121.4</v>
      </c>
      <c r="AK9" s="10">
        <v>24.5</v>
      </c>
      <c r="AL9" s="10">
        <v>35.4</v>
      </c>
      <c r="AM9" s="10">
        <v>36.799999999999997</v>
      </c>
      <c r="AN9" s="10">
        <v>69.8</v>
      </c>
      <c r="AO9" s="10">
        <v>166.5</v>
      </c>
      <c r="AP9" s="10">
        <v>21.4</v>
      </c>
      <c r="AQ9" s="10">
        <v>26.4</v>
      </c>
      <c r="AR9" s="10">
        <v>28.2</v>
      </c>
      <c r="AS9" s="10">
        <v>43.8</v>
      </c>
      <c r="AT9" s="10">
        <v>119.8</v>
      </c>
      <c r="AU9" s="10">
        <v>29.3</v>
      </c>
      <c r="AV9" s="10">
        <v>44.9</v>
      </c>
      <c r="AW9" s="10">
        <v>35.5</v>
      </c>
      <c r="AX9" s="10">
        <v>40.1</v>
      </c>
      <c r="AY9" s="10">
        <v>149.80000000000001</v>
      </c>
      <c r="AZ9" s="10">
        <v>36.700000000000003</v>
      </c>
      <c r="BA9" s="10">
        <v>37</v>
      </c>
      <c r="BB9" s="10">
        <v>33.225999999999999</v>
      </c>
      <c r="BC9" s="10">
        <v>45.549023853904302</v>
      </c>
      <c r="BD9" s="10">
        <v>152.47502385390399</v>
      </c>
      <c r="BE9" s="10">
        <v>27.1454660672727</v>
      </c>
      <c r="BF9" s="10">
        <v>28.2</v>
      </c>
      <c r="BG9" s="10">
        <v>37.4</v>
      </c>
      <c r="BH9" s="10">
        <v>33.700000000000003</v>
      </c>
      <c r="BI9" s="10">
        <v>126.4</v>
      </c>
      <c r="BJ9" s="10">
        <v>36</v>
      </c>
      <c r="BK9" s="1"/>
    </row>
    <row r="10" spans="1:63" ht="13.4" customHeight="1" x14ac:dyDescent="0.3">
      <c r="A10" s="4" t="s">
        <v>248</v>
      </c>
      <c r="B10" s="11">
        <v>9.3000000000000007</v>
      </c>
      <c r="C10" s="11">
        <v>11.4</v>
      </c>
      <c r="D10" s="11">
        <v>9.6999999999999993</v>
      </c>
      <c r="E10" s="11">
        <v>16.7</v>
      </c>
      <c r="F10" s="11">
        <v>47.1</v>
      </c>
      <c r="G10" s="11">
        <v>7.4</v>
      </c>
      <c r="H10" s="11">
        <v>10.8</v>
      </c>
      <c r="I10" s="11">
        <v>8.6</v>
      </c>
      <c r="J10" s="11">
        <v>14.9</v>
      </c>
      <c r="K10" s="11">
        <v>41.7</v>
      </c>
      <c r="L10" s="11">
        <v>6.6</v>
      </c>
      <c r="M10" s="11">
        <v>10.3</v>
      </c>
      <c r="N10" s="11">
        <v>11.9</v>
      </c>
      <c r="O10" s="11">
        <v>18.8</v>
      </c>
      <c r="P10" s="11">
        <v>47.6</v>
      </c>
      <c r="Q10" s="11">
        <v>8.1999999999999993</v>
      </c>
      <c r="R10" s="11">
        <v>9.3000000000000007</v>
      </c>
      <c r="S10" s="11">
        <v>14.2</v>
      </c>
      <c r="T10" s="11">
        <v>17.5</v>
      </c>
      <c r="U10" s="11">
        <v>49.2</v>
      </c>
      <c r="V10" s="11">
        <v>9.8000000000000007</v>
      </c>
      <c r="W10" s="11">
        <v>10.1</v>
      </c>
      <c r="X10" s="11">
        <v>8.6999999999999993</v>
      </c>
      <c r="Y10" s="11">
        <v>17.5</v>
      </c>
      <c r="Z10" s="11">
        <v>46.1</v>
      </c>
      <c r="AA10" s="11">
        <v>9.3000000000000007</v>
      </c>
      <c r="AB10" s="11">
        <v>11.8</v>
      </c>
      <c r="AC10" s="11">
        <v>11.5</v>
      </c>
      <c r="AD10" s="11">
        <v>16.8</v>
      </c>
      <c r="AE10" s="11">
        <v>49.4</v>
      </c>
      <c r="AF10" s="11">
        <v>5.8</v>
      </c>
      <c r="AG10" s="11">
        <v>6.4</v>
      </c>
      <c r="AH10" s="11">
        <v>7.1</v>
      </c>
      <c r="AI10" s="11">
        <v>10.5</v>
      </c>
      <c r="AJ10" s="11">
        <v>29.8</v>
      </c>
      <c r="AK10" s="11">
        <v>8.4</v>
      </c>
      <c r="AL10" s="11">
        <v>9.3000000000000007</v>
      </c>
      <c r="AM10" s="11">
        <v>9.9</v>
      </c>
      <c r="AN10" s="11">
        <v>13.2</v>
      </c>
      <c r="AO10" s="11">
        <v>40.799999999999997</v>
      </c>
      <c r="AP10" s="11">
        <v>9</v>
      </c>
      <c r="AQ10" s="11">
        <v>15.5</v>
      </c>
      <c r="AR10" s="11">
        <v>12.8</v>
      </c>
      <c r="AS10" s="11">
        <v>19</v>
      </c>
      <c r="AT10" s="11">
        <v>56.3</v>
      </c>
      <c r="AU10" s="11">
        <v>10.8</v>
      </c>
      <c r="AV10" s="11">
        <v>10.6</v>
      </c>
      <c r="AW10" s="11">
        <v>9.0999999999999908</v>
      </c>
      <c r="AX10" s="11">
        <v>14.3</v>
      </c>
      <c r="AY10" s="11">
        <v>44.8</v>
      </c>
      <c r="AZ10" s="11">
        <v>10.3</v>
      </c>
      <c r="BA10" s="11">
        <v>12.2</v>
      </c>
      <c r="BB10" s="11">
        <v>9.1999999999999993</v>
      </c>
      <c r="BC10" s="11">
        <v>18.100000000000001</v>
      </c>
      <c r="BD10" s="11">
        <v>49.8</v>
      </c>
      <c r="BE10" s="11">
        <v>11.2</v>
      </c>
      <c r="BF10" s="11">
        <v>8.6999999999999993</v>
      </c>
      <c r="BG10" s="11">
        <v>12.7</v>
      </c>
      <c r="BH10" s="11">
        <v>27.1</v>
      </c>
      <c r="BI10" s="11">
        <v>59.7</v>
      </c>
      <c r="BJ10" s="11">
        <v>11.1</v>
      </c>
      <c r="BK10" s="1"/>
    </row>
    <row r="11" spans="1:63" ht="13.4" customHeight="1" x14ac:dyDescent="0.3">
      <c r="A11" s="34" t="s">
        <v>249</v>
      </c>
      <c r="B11" s="90">
        <v>140.19999999999999</v>
      </c>
      <c r="C11" s="90">
        <v>174.2</v>
      </c>
      <c r="D11" s="90">
        <v>183.9</v>
      </c>
      <c r="E11" s="90">
        <v>228.4</v>
      </c>
      <c r="F11" s="90">
        <v>726.7</v>
      </c>
      <c r="G11" s="90">
        <v>152.4</v>
      </c>
      <c r="H11" s="90">
        <v>174.7</v>
      </c>
      <c r="I11" s="90">
        <v>189.9</v>
      </c>
      <c r="J11" s="90">
        <v>218.6</v>
      </c>
      <c r="K11" s="90">
        <v>735.6</v>
      </c>
      <c r="L11" s="90">
        <v>168.2</v>
      </c>
      <c r="M11" s="90">
        <v>217.6</v>
      </c>
      <c r="N11" s="90">
        <v>239.89599999999999</v>
      </c>
      <c r="O11" s="90">
        <v>221.804</v>
      </c>
      <c r="P11" s="90">
        <v>847.5</v>
      </c>
      <c r="Q11" s="90">
        <v>155</v>
      </c>
      <c r="R11" s="90">
        <v>182.2</v>
      </c>
      <c r="S11" s="90">
        <v>167.8</v>
      </c>
      <c r="T11" s="90">
        <v>218.9</v>
      </c>
      <c r="U11" s="90">
        <v>723.9</v>
      </c>
      <c r="V11" s="90">
        <v>123.7</v>
      </c>
      <c r="W11" s="90">
        <v>94.281999999999996</v>
      </c>
      <c r="X11" s="90">
        <v>98.1</v>
      </c>
      <c r="Y11" s="90">
        <v>164.11799999999999</v>
      </c>
      <c r="Z11" s="90">
        <v>480.2</v>
      </c>
      <c r="AA11" s="90">
        <v>117.1</v>
      </c>
      <c r="AB11" s="90">
        <v>119.1</v>
      </c>
      <c r="AC11" s="90">
        <v>141.9</v>
      </c>
      <c r="AD11" s="90">
        <v>207.4</v>
      </c>
      <c r="AE11" s="90">
        <v>585.5</v>
      </c>
      <c r="AF11" s="90">
        <v>89.1</v>
      </c>
      <c r="AG11" s="90">
        <v>37.200000000000003</v>
      </c>
      <c r="AH11" s="90">
        <v>51.6</v>
      </c>
      <c r="AI11" s="90">
        <v>64.900000000000006</v>
      </c>
      <c r="AJ11" s="90">
        <v>242.8</v>
      </c>
      <c r="AK11" s="90">
        <v>51</v>
      </c>
      <c r="AL11" s="90">
        <v>59.3</v>
      </c>
      <c r="AM11" s="90">
        <v>82.1</v>
      </c>
      <c r="AN11" s="90">
        <v>113</v>
      </c>
      <c r="AO11" s="90">
        <v>305.39999999999998</v>
      </c>
      <c r="AP11" s="90">
        <v>48.5</v>
      </c>
      <c r="AQ11" s="90">
        <v>73.5</v>
      </c>
      <c r="AR11" s="90">
        <v>74.3</v>
      </c>
      <c r="AS11" s="90">
        <v>110.6</v>
      </c>
      <c r="AT11" s="90">
        <v>306.89999999999998</v>
      </c>
      <c r="AU11" s="90">
        <v>81.5</v>
      </c>
      <c r="AV11" s="90">
        <v>91</v>
      </c>
      <c r="AW11" s="90">
        <v>99.8</v>
      </c>
      <c r="AX11" s="90">
        <v>141.69999999999999</v>
      </c>
      <c r="AY11" s="90">
        <v>414</v>
      </c>
      <c r="AZ11" s="90">
        <v>89.9</v>
      </c>
      <c r="BA11" s="90">
        <v>107.1</v>
      </c>
      <c r="BB11" s="90">
        <f>SUM(BB7:BB10)</f>
        <v>119.626</v>
      </c>
      <c r="BC11" s="90">
        <f>SUM(BC7:BC10)</f>
        <v>120.14902385390428</v>
      </c>
      <c r="BD11" s="90">
        <v>428.07502385390399</v>
      </c>
      <c r="BE11" s="90">
        <v>88.245466067272702</v>
      </c>
      <c r="BF11" s="90">
        <v>97.5</v>
      </c>
      <c r="BG11" s="90">
        <f>SUM(BG7:BG10)</f>
        <v>98.600000000000009</v>
      </c>
      <c r="BH11" s="90">
        <v>99</v>
      </c>
      <c r="BI11" s="90">
        <v>383.3</v>
      </c>
      <c r="BJ11" s="90">
        <f>SUM(BJ7:BJ10)</f>
        <v>98.8</v>
      </c>
      <c r="BK11" s="1"/>
    </row>
    <row r="12" spans="1:63" ht="13.4" customHeight="1" x14ac:dyDescent="0.3">
      <c r="BH12" s="14"/>
      <c r="BI12" s="14"/>
    </row>
    <row r="13" spans="1:63" ht="13.4" customHeight="1" x14ac:dyDescent="0.3">
      <c r="A13" s="9" t="s">
        <v>250</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c r="BA13" s="10">
        <v>0</v>
      </c>
      <c r="BB13" s="10">
        <v>0</v>
      </c>
      <c r="BC13" s="10">
        <v>5</v>
      </c>
      <c r="BD13" s="10">
        <v>5</v>
      </c>
      <c r="BE13" s="10">
        <v>0.9</v>
      </c>
      <c r="BF13" s="10">
        <v>0.7</v>
      </c>
      <c r="BG13" s="10">
        <v>5.7</v>
      </c>
      <c r="BH13" s="10">
        <v>5.7</v>
      </c>
      <c r="BI13" s="10">
        <v>13</v>
      </c>
      <c r="BJ13" s="10">
        <v>1.4</v>
      </c>
      <c r="BK13" s="1"/>
    </row>
    <row r="14" spans="1:63" ht="13.4" customHeight="1" x14ac:dyDescent="0.3">
      <c r="A14" s="4" t="s">
        <v>251</v>
      </c>
      <c r="B14" s="11">
        <v>0</v>
      </c>
      <c r="C14" s="11">
        <v>0</v>
      </c>
      <c r="D14" s="11">
        <v>0</v>
      </c>
      <c r="E14" s="11">
        <v>0</v>
      </c>
      <c r="F14" s="11">
        <v>0</v>
      </c>
      <c r="G14" s="11">
        <v>0</v>
      </c>
      <c r="H14" s="11">
        <v>0</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v>16.8</v>
      </c>
      <c r="AX14" s="11">
        <v>25.5</v>
      </c>
      <c r="AY14" s="11">
        <v>42.3</v>
      </c>
      <c r="AZ14" s="11">
        <v>28.4</v>
      </c>
      <c r="BA14" s="11">
        <v>28.8</v>
      </c>
      <c r="BB14" s="11">
        <v>27.8</v>
      </c>
      <c r="BC14" s="11">
        <v>28.3</v>
      </c>
      <c r="BD14" s="11">
        <v>113.3</v>
      </c>
      <c r="BE14" s="11">
        <v>32.4</v>
      </c>
      <c r="BF14" s="11">
        <v>44.3</v>
      </c>
      <c r="BG14" s="11">
        <v>44.8</v>
      </c>
      <c r="BH14" s="11">
        <v>48.8</v>
      </c>
      <c r="BI14" s="11">
        <v>170.3</v>
      </c>
      <c r="BJ14" s="11">
        <v>44</v>
      </c>
      <c r="BK14" s="1"/>
    </row>
    <row r="15" spans="1:63" ht="13.4" customHeight="1" x14ac:dyDescent="0.3">
      <c r="A15" s="9" t="s">
        <v>252</v>
      </c>
      <c r="B15" s="10">
        <v>0</v>
      </c>
      <c r="C15" s="10">
        <v>0</v>
      </c>
      <c r="D15" s="10">
        <v>0</v>
      </c>
      <c r="E15" s="10">
        <v>0</v>
      </c>
      <c r="F15" s="10">
        <v>0</v>
      </c>
      <c r="G15" s="10">
        <v>0</v>
      </c>
      <c r="H15" s="10">
        <v>0</v>
      </c>
      <c r="I15" s="10">
        <v>0</v>
      </c>
      <c r="J15" s="10">
        <v>0</v>
      </c>
      <c r="K15" s="10">
        <v>0</v>
      </c>
      <c r="L15" s="10">
        <v>0</v>
      </c>
      <c r="M15" s="10">
        <v>0</v>
      </c>
      <c r="N15" s="10">
        <v>0</v>
      </c>
      <c r="O15" s="10">
        <v>0</v>
      </c>
      <c r="P15" s="10">
        <v>0</v>
      </c>
      <c r="Q15" s="10">
        <v>0</v>
      </c>
      <c r="R15" s="10">
        <v>0</v>
      </c>
      <c r="S15" s="10">
        <v>0</v>
      </c>
      <c r="T15" s="10">
        <v>0</v>
      </c>
      <c r="U15" s="10">
        <v>0</v>
      </c>
      <c r="V15" s="10">
        <v>0</v>
      </c>
      <c r="W15" s="10">
        <v>0</v>
      </c>
      <c r="X15" s="10">
        <v>0</v>
      </c>
      <c r="Y15" s="10">
        <v>0</v>
      </c>
      <c r="Z15" s="10">
        <v>0</v>
      </c>
      <c r="AA15" s="10">
        <v>0</v>
      </c>
      <c r="AB15" s="10">
        <v>0</v>
      </c>
      <c r="AC15" s="10">
        <v>0</v>
      </c>
      <c r="AD15" s="10">
        <v>0</v>
      </c>
      <c r="AE15" s="10">
        <v>0</v>
      </c>
      <c r="AF15" s="10">
        <v>0</v>
      </c>
      <c r="AG15" s="10">
        <v>0</v>
      </c>
      <c r="AH15" s="10">
        <v>0</v>
      </c>
      <c r="AI15" s="10">
        <v>0</v>
      </c>
      <c r="AJ15" s="10">
        <v>0</v>
      </c>
      <c r="AK15" s="10">
        <v>0</v>
      </c>
      <c r="AL15" s="10">
        <v>0</v>
      </c>
      <c r="AM15" s="10">
        <v>0.4</v>
      </c>
      <c r="AN15" s="10">
        <v>1.8</v>
      </c>
      <c r="AO15" s="10">
        <v>2.2000000000000002</v>
      </c>
      <c r="AP15" s="10">
        <v>8.4</v>
      </c>
      <c r="AQ15" s="10">
        <v>9.4</v>
      </c>
      <c r="AR15" s="10">
        <v>16.2</v>
      </c>
      <c r="AS15" s="10">
        <v>19.7</v>
      </c>
      <c r="AT15" s="10">
        <v>53.7</v>
      </c>
      <c r="AU15" s="10">
        <v>21</v>
      </c>
      <c r="AV15" s="10">
        <v>13.2</v>
      </c>
      <c r="AW15" s="10">
        <v>7.9</v>
      </c>
      <c r="AX15" s="10">
        <v>3.4</v>
      </c>
      <c r="AY15" s="10">
        <v>45.5</v>
      </c>
      <c r="AZ15" s="10">
        <v>1.8</v>
      </c>
      <c r="BA15" s="10">
        <v>3.1</v>
      </c>
      <c r="BB15" s="10">
        <v>0.39999999999999902</v>
      </c>
      <c r="BC15" s="10">
        <v>-9.9999999999999895E-2</v>
      </c>
      <c r="BD15" s="10">
        <v>5.2</v>
      </c>
      <c r="BE15" s="10">
        <v>3</v>
      </c>
      <c r="BF15" s="10">
        <v>3.4</v>
      </c>
      <c r="BG15" s="10">
        <v>4.3</v>
      </c>
      <c r="BH15" s="10">
        <v>4</v>
      </c>
      <c r="BI15" s="10">
        <v>14.7</v>
      </c>
      <c r="BJ15" s="10">
        <v>4.4000000000000004</v>
      </c>
      <c r="BK15" s="1"/>
    </row>
    <row r="16" spans="1:63" ht="13.4" customHeight="1" x14ac:dyDescent="0.3">
      <c r="A16" s="23" t="s">
        <v>253</v>
      </c>
      <c r="B16" s="99">
        <v>0</v>
      </c>
      <c r="C16" s="99">
        <v>0</v>
      </c>
      <c r="D16" s="99">
        <v>0</v>
      </c>
      <c r="E16" s="99">
        <v>0</v>
      </c>
      <c r="F16" s="99">
        <v>0</v>
      </c>
      <c r="G16" s="99">
        <v>0</v>
      </c>
      <c r="H16" s="99">
        <v>0</v>
      </c>
      <c r="I16" s="99">
        <v>0</v>
      </c>
      <c r="J16" s="99">
        <v>0</v>
      </c>
      <c r="K16" s="99">
        <v>0</v>
      </c>
      <c r="L16" s="99">
        <v>0</v>
      </c>
      <c r="M16" s="99">
        <v>0</v>
      </c>
      <c r="N16" s="99">
        <v>0</v>
      </c>
      <c r="O16" s="99">
        <v>0</v>
      </c>
      <c r="P16" s="99">
        <v>0</v>
      </c>
      <c r="Q16" s="99">
        <v>0</v>
      </c>
      <c r="R16" s="99">
        <v>0</v>
      </c>
      <c r="S16" s="99">
        <v>0</v>
      </c>
      <c r="T16" s="99">
        <v>0</v>
      </c>
      <c r="U16" s="99">
        <v>0</v>
      </c>
      <c r="V16" s="99">
        <v>0</v>
      </c>
      <c r="W16" s="99">
        <v>0</v>
      </c>
      <c r="X16" s="99">
        <v>0</v>
      </c>
      <c r="Y16" s="99">
        <v>0</v>
      </c>
      <c r="Z16" s="99">
        <v>0</v>
      </c>
      <c r="AA16" s="99">
        <v>0</v>
      </c>
      <c r="AB16" s="99">
        <v>0</v>
      </c>
      <c r="AC16" s="99">
        <v>0</v>
      </c>
      <c r="AD16" s="99">
        <v>0</v>
      </c>
      <c r="AE16" s="99">
        <v>0</v>
      </c>
      <c r="AF16" s="99">
        <v>0</v>
      </c>
      <c r="AG16" s="99">
        <v>0</v>
      </c>
      <c r="AH16" s="99">
        <v>0</v>
      </c>
      <c r="AI16" s="99">
        <v>0</v>
      </c>
      <c r="AJ16" s="99">
        <v>0</v>
      </c>
      <c r="AK16" s="99">
        <v>0</v>
      </c>
      <c r="AL16" s="99">
        <v>0</v>
      </c>
      <c r="AM16" s="99">
        <v>0.4</v>
      </c>
      <c r="AN16" s="99">
        <v>1.8</v>
      </c>
      <c r="AO16" s="99">
        <v>2.2000000000000002</v>
      </c>
      <c r="AP16" s="99">
        <v>8.4</v>
      </c>
      <c r="AQ16" s="99">
        <v>9.4</v>
      </c>
      <c r="AR16" s="99">
        <v>16.2</v>
      </c>
      <c r="AS16" s="99">
        <v>19.7</v>
      </c>
      <c r="AT16" s="99">
        <v>53.7</v>
      </c>
      <c r="AU16" s="99">
        <v>21</v>
      </c>
      <c r="AV16" s="99">
        <v>13.2</v>
      </c>
      <c r="AW16" s="99">
        <v>24.7</v>
      </c>
      <c r="AX16" s="99">
        <v>28.9</v>
      </c>
      <c r="AY16" s="99">
        <v>87.8</v>
      </c>
      <c r="AZ16" s="99">
        <v>30.2</v>
      </c>
      <c r="BA16" s="99">
        <v>31.9</v>
      </c>
      <c r="BB16" s="99">
        <v>28.2</v>
      </c>
      <c r="BC16" s="99">
        <v>33.200000000000003</v>
      </c>
      <c r="BD16" s="99">
        <v>123.5</v>
      </c>
      <c r="BE16" s="99">
        <v>36.299999999999997</v>
      </c>
      <c r="BF16" s="99">
        <v>48.4</v>
      </c>
      <c r="BG16" s="99">
        <f>SUM(BG13:BG15)</f>
        <v>54.8</v>
      </c>
      <c r="BH16" s="99">
        <v>58.5</v>
      </c>
      <c r="BI16" s="99">
        <v>198</v>
      </c>
      <c r="BJ16" s="99">
        <v>49.8</v>
      </c>
      <c r="BK16" s="1"/>
    </row>
    <row r="17" spans="1:63" ht="13.4" customHeight="1" x14ac:dyDescent="0.3">
      <c r="A17" s="83"/>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row>
    <row r="18" spans="1:63" ht="13.4" customHeight="1" x14ac:dyDescent="0.3">
      <c r="A18" s="23" t="s">
        <v>254</v>
      </c>
      <c r="B18" s="99">
        <v>140.19999999999999</v>
      </c>
      <c r="C18" s="99">
        <v>174.2</v>
      </c>
      <c r="D18" s="99">
        <v>183.9</v>
      </c>
      <c r="E18" s="99">
        <v>228.4</v>
      </c>
      <c r="F18" s="99">
        <v>726.7</v>
      </c>
      <c r="G18" s="99">
        <v>152.4</v>
      </c>
      <c r="H18" s="99">
        <v>174.7</v>
      </c>
      <c r="I18" s="99">
        <v>189.9</v>
      </c>
      <c r="J18" s="99">
        <v>218.6</v>
      </c>
      <c r="K18" s="99">
        <v>735.6</v>
      </c>
      <c r="L18" s="99">
        <v>168.2</v>
      </c>
      <c r="M18" s="99">
        <v>217.6</v>
      </c>
      <c r="N18" s="99">
        <v>239.89599999999999</v>
      </c>
      <c r="O18" s="99">
        <v>221.804</v>
      </c>
      <c r="P18" s="99">
        <v>847.5</v>
      </c>
      <c r="Q18" s="99">
        <v>155</v>
      </c>
      <c r="R18" s="99">
        <v>182.2</v>
      </c>
      <c r="S18" s="99">
        <v>167.8</v>
      </c>
      <c r="T18" s="99">
        <v>218.9</v>
      </c>
      <c r="U18" s="99">
        <v>723.9</v>
      </c>
      <c r="V18" s="99">
        <v>123.7</v>
      </c>
      <c r="W18" s="99">
        <v>94.281999999999996</v>
      </c>
      <c r="X18" s="99">
        <v>98.1</v>
      </c>
      <c r="Y18" s="99">
        <v>164.11799999999999</v>
      </c>
      <c r="Z18" s="99">
        <v>480.2</v>
      </c>
      <c r="AA18" s="99">
        <v>117.1</v>
      </c>
      <c r="AB18" s="99">
        <v>119.1</v>
      </c>
      <c r="AC18" s="99">
        <v>141.9</v>
      </c>
      <c r="AD18" s="99">
        <v>207.4</v>
      </c>
      <c r="AE18" s="99">
        <v>585.5</v>
      </c>
      <c r="AF18" s="99">
        <v>89.1</v>
      </c>
      <c r="AG18" s="99">
        <v>37.200000000000003</v>
      </c>
      <c r="AH18" s="99">
        <v>51.6</v>
      </c>
      <c r="AI18" s="99">
        <v>64.900000000000006</v>
      </c>
      <c r="AJ18" s="99">
        <v>242.8</v>
      </c>
      <c r="AK18" s="99">
        <v>51</v>
      </c>
      <c r="AL18" s="99">
        <v>59.3</v>
      </c>
      <c r="AM18" s="99">
        <v>82.5</v>
      </c>
      <c r="AN18" s="99">
        <v>114.8</v>
      </c>
      <c r="AO18" s="99">
        <v>307.60000000000002</v>
      </c>
      <c r="AP18" s="99">
        <v>56.9</v>
      </c>
      <c r="AQ18" s="99">
        <v>82.9</v>
      </c>
      <c r="AR18" s="99">
        <v>90.5</v>
      </c>
      <c r="AS18" s="99">
        <v>130.30000000000001</v>
      </c>
      <c r="AT18" s="99">
        <v>360.6</v>
      </c>
      <c r="AU18" s="99">
        <v>102.5</v>
      </c>
      <c r="AV18" s="99">
        <v>104.2</v>
      </c>
      <c r="AW18" s="99">
        <v>124.5</v>
      </c>
      <c r="AX18" s="99">
        <v>170.6</v>
      </c>
      <c r="AY18" s="99">
        <v>501.8</v>
      </c>
      <c r="AZ18" s="99">
        <v>120.1</v>
      </c>
      <c r="BA18" s="99">
        <v>139</v>
      </c>
      <c r="BB18" s="99">
        <f>BB11+BB16</f>
        <v>147.82599999999999</v>
      </c>
      <c r="BC18" s="99">
        <f>BC11+BC16</f>
        <v>153.34902385390427</v>
      </c>
      <c r="BD18" s="99">
        <v>551.57502385390399</v>
      </c>
      <c r="BE18" s="99">
        <v>124.545466067273</v>
      </c>
      <c r="BF18" s="99">
        <v>145.9</v>
      </c>
      <c r="BG18" s="99">
        <f>BG16+BG11</f>
        <v>153.4</v>
      </c>
      <c r="BH18" s="99">
        <v>157.5</v>
      </c>
      <c r="BI18" s="99">
        <v>581.29999999999995</v>
      </c>
      <c r="BJ18" s="99">
        <f>BJ16+BJ11</f>
        <v>148.6</v>
      </c>
      <c r="BK18" s="1"/>
    </row>
    <row r="19" spans="1:63" ht="15" customHeight="1" x14ac:dyDescent="0.25"/>
    <row r="20" spans="1:63" ht="15" customHeight="1" x14ac:dyDescent="0.25">
      <c r="BJ20" s="1"/>
      <c r="BK20" s="1"/>
    </row>
    <row r="21" spans="1:63" ht="15" customHeight="1" x14ac:dyDescent="0.25">
      <c r="BJ21" s="1"/>
      <c r="BK21" s="1"/>
    </row>
    <row r="22" spans="1:63" ht="15" customHeight="1" x14ac:dyDescent="0.25">
      <c r="BJ22" s="1"/>
      <c r="BK22" s="1"/>
    </row>
    <row r="23" spans="1:63" ht="15" customHeight="1" x14ac:dyDescent="0.25">
      <c r="BJ23" s="1"/>
      <c r="BK23" s="1"/>
    </row>
    <row r="24" spans="1:63" ht="15" customHeight="1" x14ac:dyDescent="0.25">
      <c r="BJ24" s="1"/>
      <c r="BK24" s="1"/>
    </row>
    <row r="25" spans="1:63" ht="15" customHeight="1" x14ac:dyDescent="0.25">
      <c r="BJ25" s="1"/>
      <c r="BK25" s="1"/>
    </row>
    <row r="26" spans="1:63" ht="15" customHeight="1" x14ac:dyDescent="0.25">
      <c r="BJ26" s="1"/>
      <c r="BK26" s="1"/>
    </row>
    <row r="27" spans="1:63" ht="15" customHeight="1" x14ac:dyDescent="0.25">
      <c r="BJ27" s="1"/>
      <c r="BK27" s="1"/>
    </row>
    <row r="28" spans="1:63" ht="15" customHeight="1" x14ac:dyDescent="0.25">
      <c r="BJ28" s="1"/>
      <c r="BK28" s="1"/>
    </row>
    <row r="29" spans="1:63" ht="15" customHeight="1" x14ac:dyDescent="0.25">
      <c r="BJ29" s="1"/>
      <c r="BK29" s="1"/>
    </row>
    <row r="30" spans="1:63" ht="15" customHeight="1" x14ac:dyDescent="0.25">
      <c r="BJ30" s="1"/>
      <c r="BK30" s="1"/>
    </row>
    <row r="31" spans="1:63" ht="15" customHeight="1" x14ac:dyDescent="0.25">
      <c r="BJ31" s="1"/>
      <c r="BK31" s="1"/>
    </row>
    <row r="32" spans="1:63"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51"/>
  <sheetViews>
    <sheetView workbookViewId="0">
      <pane xSplit="2" ySplit="6" topLeftCell="C37" activePane="bottomRight" state="frozen"/>
      <selection pane="topRight"/>
      <selection pane="bottomLeft"/>
      <selection pane="bottomRight" activeCell="A52" sqref="A52:XFD56"/>
    </sheetView>
  </sheetViews>
  <sheetFormatPr defaultColWidth="13.36328125" defaultRowHeight="12.5" x14ac:dyDescent="0.25"/>
  <cols>
    <col min="1" max="1" width="4.54296875" customWidth="1"/>
    <col min="2" max="2" width="56.36328125" customWidth="1"/>
    <col min="3" max="8" width="9.36328125" customWidth="1"/>
    <col min="9" max="9" width="10.6328125" customWidth="1"/>
  </cols>
  <sheetData>
    <row r="1" spans="1:11" ht="13.4" customHeight="1" x14ac:dyDescent="0.25"/>
    <row r="2" spans="1:11" ht="13.4" customHeight="1" x14ac:dyDescent="0.25"/>
    <row r="3" spans="1:11" ht="13.4" customHeight="1" x14ac:dyDescent="0.25"/>
    <row r="4" spans="1:11" ht="13.4" customHeight="1" x14ac:dyDescent="0.25"/>
    <row r="5" spans="1:11" ht="13.4" customHeight="1" x14ac:dyDescent="0.3">
      <c r="B5" s="4" t="s">
        <v>242</v>
      </c>
      <c r="C5" s="5" t="s">
        <v>1</v>
      </c>
      <c r="D5" s="5" t="s">
        <v>1</v>
      </c>
      <c r="E5" s="5" t="s">
        <v>1</v>
      </c>
      <c r="F5" s="5" t="s">
        <v>2</v>
      </c>
      <c r="G5" s="5" t="s">
        <v>1</v>
      </c>
      <c r="H5" s="5" t="s">
        <v>1</v>
      </c>
      <c r="I5" s="5" t="s">
        <v>1</v>
      </c>
      <c r="J5" s="5" t="s">
        <v>2</v>
      </c>
      <c r="K5" s="5" t="s">
        <v>1</v>
      </c>
    </row>
    <row r="6" spans="1:11" ht="13.4" customHeight="1" x14ac:dyDescent="0.3">
      <c r="B6" s="6" t="s">
        <v>255</v>
      </c>
      <c r="C6" s="7" t="s">
        <v>44</v>
      </c>
      <c r="D6" s="7" t="s">
        <v>45</v>
      </c>
      <c r="E6" s="7" t="s">
        <v>46</v>
      </c>
      <c r="F6" s="7" t="s">
        <v>47</v>
      </c>
      <c r="G6" s="7" t="s">
        <v>48</v>
      </c>
      <c r="H6" s="7" t="s">
        <v>49</v>
      </c>
      <c r="I6" s="7" t="s">
        <v>50</v>
      </c>
      <c r="J6" s="7" t="s">
        <v>51</v>
      </c>
      <c r="K6" s="22" t="s">
        <v>52</v>
      </c>
    </row>
    <row r="7" spans="1:11" ht="13.4" customHeight="1" x14ac:dyDescent="0.3">
      <c r="A7" s="151" t="s">
        <v>256</v>
      </c>
      <c r="B7" s="9" t="s">
        <v>204</v>
      </c>
      <c r="C7" s="10">
        <v>3119.5</v>
      </c>
      <c r="D7" s="10">
        <v>3244.5</v>
      </c>
      <c r="E7" s="10">
        <v>3336</v>
      </c>
      <c r="F7" s="10">
        <v>2934.1</v>
      </c>
      <c r="G7" s="10">
        <v>3485.9</v>
      </c>
      <c r="H7" s="10">
        <v>3578.3</v>
      </c>
      <c r="I7" s="50">
        <v>3645.5</v>
      </c>
      <c r="J7" s="10">
        <v>3267.1</v>
      </c>
      <c r="K7" s="10">
        <v>3666.6</v>
      </c>
    </row>
    <row r="8" spans="1:11" ht="13.4" customHeight="1" x14ac:dyDescent="0.3">
      <c r="A8" s="152"/>
      <c r="B8" s="4" t="s">
        <v>257</v>
      </c>
      <c r="C8" s="11">
        <v>214.9</v>
      </c>
      <c r="D8" s="11">
        <v>223.9</v>
      </c>
      <c r="E8" s="11">
        <v>254.3</v>
      </c>
      <c r="F8" s="11">
        <v>316.89999999999998</v>
      </c>
      <c r="G8" s="11">
        <v>253.5</v>
      </c>
      <c r="H8" s="11">
        <v>351.49577767</v>
      </c>
      <c r="I8" s="11">
        <v>237.7</v>
      </c>
      <c r="J8" s="11">
        <v>291.10000000000002</v>
      </c>
      <c r="K8" s="11">
        <v>329.7</v>
      </c>
    </row>
    <row r="9" spans="1:11" ht="13.4" customHeight="1" x14ac:dyDescent="0.3">
      <c r="A9" s="152"/>
      <c r="B9" s="9" t="s">
        <v>203</v>
      </c>
      <c r="C9" s="10">
        <v>62.1</v>
      </c>
      <c r="D9" s="10">
        <v>46.9</v>
      </c>
      <c r="E9" s="10">
        <v>42</v>
      </c>
      <c r="F9" s="10">
        <v>32.4</v>
      </c>
      <c r="G9" s="10">
        <v>35.1</v>
      </c>
      <c r="H9" s="10">
        <v>24</v>
      </c>
      <c r="I9" s="50">
        <v>5.0999999999999996</v>
      </c>
      <c r="J9" s="10">
        <v>8</v>
      </c>
      <c r="K9" s="10">
        <v>7.9</v>
      </c>
    </row>
    <row r="10" spans="1:11" ht="13.4" customHeight="1" x14ac:dyDescent="0.3">
      <c r="A10" s="152"/>
      <c r="B10" s="4" t="s">
        <v>258</v>
      </c>
      <c r="C10" s="11">
        <v>544.4</v>
      </c>
      <c r="D10" s="11">
        <v>625.79999999999995</v>
      </c>
      <c r="E10" s="11">
        <v>746</v>
      </c>
      <c r="F10" s="11">
        <v>624.1</v>
      </c>
      <c r="G10" s="11">
        <v>679.4</v>
      </c>
      <c r="H10" s="11">
        <v>786.9</v>
      </c>
      <c r="I10" s="11">
        <v>797.5</v>
      </c>
      <c r="J10" s="11">
        <v>562</v>
      </c>
      <c r="K10" s="11">
        <v>615.79999999999995</v>
      </c>
    </row>
    <row r="11" spans="1:11" ht="13.4" customHeight="1" x14ac:dyDescent="0.3">
      <c r="A11" s="152"/>
      <c r="B11" s="9" t="s">
        <v>206</v>
      </c>
      <c r="C11" s="10">
        <v>284.3</v>
      </c>
      <c r="D11" s="10">
        <v>656.09010436000005</v>
      </c>
      <c r="E11" s="10">
        <v>879.8154303</v>
      </c>
      <c r="F11" s="10">
        <v>746.58263956999997</v>
      </c>
      <c r="G11" s="10">
        <v>803.3</v>
      </c>
      <c r="H11" s="10">
        <v>829.5</v>
      </c>
      <c r="I11" s="10">
        <v>811.2</v>
      </c>
      <c r="J11" s="10">
        <v>862.2</v>
      </c>
      <c r="K11" s="10">
        <v>922.3</v>
      </c>
    </row>
    <row r="12" spans="1:11" ht="13.4" customHeight="1" x14ac:dyDescent="0.3">
      <c r="I12" s="14"/>
      <c r="J12" s="14"/>
    </row>
    <row r="13" spans="1:11" ht="13.4" customHeight="1" x14ac:dyDescent="0.3">
      <c r="A13" s="151" t="s">
        <v>259</v>
      </c>
      <c r="B13" s="9" t="s">
        <v>260</v>
      </c>
      <c r="C13" s="10">
        <v>2666.5</v>
      </c>
      <c r="D13" s="10">
        <v>2599.6999999999998</v>
      </c>
      <c r="E13" s="10">
        <v>2850.1</v>
      </c>
      <c r="F13" s="10">
        <v>3283.1</v>
      </c>
      <c r="G13" s="10">
        <v>3312.3</v>
      </c>
      <c r="H13" s="10">
        <v>3314.9</v>
      </c>
      <c r="I13" s="10">
        <v>3312.4</v>
      </c>
      <c r="J13" s="10">
        <v>3435.1</v>
      </c>
      <c r="K13" s="10">
        <v>3438.9</v>
      </c>
    </row>
    <row r="14" spans="1:11" ht="13.4" customHeight="1" x14ac:dyDescent="0.3">
      <c r="A14" s="152"/>
      <c r="B14" s="4" t="s">
        <v>103</v>
      </c>
      <c r="C14" s="11">
        <v>920.6</v>
      </c>
      <c r="D14" s="11">
        <v>1037.5611737199999</v>
      </c>
      <c r="E14" s="11">
        <v>1155.2</v>
      </c>
      <c r="F14" s="11">
        <v>964.48054724999997</v>
      </c>
      <c r="G14" s="11">
        <v>1131.9000000000001</v>
      </c>
      <c r="H14" s="11">
        <v>1164.4000000000001</v>
      </c>
      <c r="I14" s="11">
        <v>1193.9000000000001</v>
      </c>
      <c r="J14" s="11">
        <v>1088.9000000000001</v>
      </c>
      <c r="K14" s="11">
        <v>1209.9000000000001</v>
      </c>
    </row>
    <row r="15" spans="1:11" ht="13.4" customHeight="1" x14ac:dyDescent="0.3">
      <c r="A15" s="152"/>
      <c r="B15" s="9" t="s">
        <v>104</v>
      </c>
      <c r="C15" s="10">
        <v>40.299999999999997</v>
      </c>
      <c r="D15" s="10">
        <v>47.9</v>
      </c>
      <c r="E15" s="10">
        <v>48.4</v>
      </c>
      <c r="F15" s="10">
        <v>43.3</v>
      </c>
      <c r="G15" s="10">
        <v>43.9</v>
      </c>
      <c r="H15" s="10">
        <v>50.6</v>
      </c>
      <c r="I15" s="10">
        <v>51</v>
      </c>
      <c r="J15" s="10">
        <v>62.9</v>
      </c>
      <c r="K15" s="10">
        <v>52.3</v>
      </c>
    </row>
    <row r="16" spans="1:11" ht="13.4" customHeight="1" x14ac:dyDescent="0.3">
      <c r="A16" s="152"/>
      <c r="B16" s="4" t="s">
        <v>261</v>
      </c>
      <c r="C16" s="11">
        <v>414.9</v>
      </c>
      <c r="D16" s="11">
        <v>1212.75043334</v>
      </c>
      <c r="E16" s="11">
        <v>1366.5525608200001</v>
      </c>
      <c r="F16" s="11">
        <v>1461.0483942599999</v>
      </c>
      <c r="G16" s="11">
        <v>1480.2</v>
      </c>
      <c r="H16" s="11">
        <v>1444.1</v>
      </c>
      <c r="I16" s="11">
        <v>1539.8</v>
      </c>
      <c r="J16" s="11">
        <v>1648.7</v>
      </c>
      <c r="K16" s="11">
        <v>1669.8</v>
      </c>
    </row>
    <row r="17" spans="1:11" ht="13.4" customHeight="1" x14ac:dyDescent="0.25">
      <c r="B17" s="85" t="s">
        <v>262</v>
      </c>
      <c r="C17" s="93">
        <v>182.9</v>
      </c>
      <c r="D17" s="93">
        <v>-100.72150269999899</v>
      </c>
      <c r="E17" s="93">
        <v>-162.237130519999</v>
      </c>
      <c r="F17" s="93">
        <v>-1097.8463019400001</v>
      </c>
      <c r="G17" s="93">
        <v>-711.099999999999</v>
      </c>
      <c r="H17" s="93">
        <v>-403.80422233000098</v>
      </c>
      <c r="I17" s="93">
        <v>-600.1</v>
      </c>
      <c r="J17" s="93">
        <v>-1245.2</v>
      </c>
      <c r="K17" s="93">
        <f>SUM(K7:K11)-SUM(K13:K16)</f>
        <v>-828.60000000000036</v>
      </c>
    </row>
    <row r="18" spans="1:11" ht="13.4" customHeight="1" x14ac:dyDescent="0.25">
      <c r="J18" s="1"/>
    </row>
    <row r="19" spans="1:11" ht="13.4" customHeight="1" x14ac:dyDescent="0.25">
      <c r="J19" s="1"/>
    </row>
    <row r="20" spans="1:11" ht="13.4" customHeight="1" x14ac:dyDescent="0.25">
      <c r="J20" s="105"/>
    </row>
    <row r="21" spans="1:11" ht="13.4" customHeight="1" x14ac:dyDescent="0.3">
      <c r="B21" s="4" t="s">
        <v>242</v>
      </c>
      <c r="C21" s="106" t="s">
        <v>1</v>
      </c>
      <c r="D21" s="106" t="s">
        <v>1</v>
      </c>
      <c r="E21" s="106" t="s">
        <v>1</v>
      </c>
      <c r="F21" s="106" t="s">
        <v>2</v>
      </c>
      <c r="G21" s="106" t="s">
        <v>1</v>
      </c>
      <c r="H21" s="106" t="s">
        <v>1</v>
      </c>
      <c r="I21" s="106" t="s">
        <v>1</v>
      </c>
      <c r="J21" s="106" t="s">
        <v>2</v>
      </c>
      <c r="K21" s="106" t="s">
        <v>1</v>
      </c>
    </row>
    <row r="22" spans="1:11" ht="13.4" customHeight="1" x14ac:dyDescent="0.3">
      <c r="B22" s="107" t="s">
        <v>263</v>
      </c>
      <c r="C22" s="108" t="s">
        <v>44</v>
      </c>
      <c r="D22" s="108" t="s">
        <v>45</v>
      </c>
      <c r="E22" s="108" t="s">
        <v>46</v>
      </c>
      <c r="F22" s="108" t="s">
        <v>47</v>
      </c>
      <c r="G22" s="108" t="s">
        <v>48</v>
      </c>
      <c r="H22" s="108" t="s">
        <v>49</v>
      </c>
      <c r="I22" s="108" t="s">
        <v>50</v>
      </c>
      <c r="J22" s="108" t="s">
        <v>51</v>
      </c>
      <c r="K22" s="108" t="s">
        <v>52</v>
      </c>
    </row>
    <row r="23" spans="1:11" ht="13.4" customHeight="1" x14ac:dyDescent="0.3">
      <c r="A23" s="151" t="s">
        <v>256</v>
      </c>
      <c r="B23" s="9" t="s">
        <v>204</v>
      </c>
      <c r="C23" s="10">
        <v>1.2</v>
      </c>
      <c r="D23" s="10">
        <v>1.4</v>
      </c>
      <c r="E23" s="10">
        <v>4.4000000000000004</v>
      </c>
      <c r="F23" s="10">
        <v>2</v>
      </c>
      <c r="G23" s="10">
        <v>1.4</v>
      </c>
      <c r="H23" s="10">
        <v>0.9</v>
      </c>
      <c r="I23" s="10">
        <v>0</v>
      </c>
      <c r="J23" s="10">
        <v>0</v>
      </c>
      <c r="K23" s="10">
        <v>0</v>
      </c>
    </row>
    <row r="24" spans="1:11" ht="13.4" customHeight="1" x14ac:dyDescent="0.3">
      <c r="A24" s="152"/>
      <c r="B24" s="4" t="s">
        <v>257</v>
      </c>
      <c r="C24" s="11">
        <v>0</v>
      </c>
      <c r="D24" s="11">
        <v>0</v>
      </c>
      <c r="E24" s="11">
        <v>1.1000000000000001</v>
      </c>
      <c r="F24" s="11">
        <v>3.9</v>
      </c>
      <c r="G24" s="11">
        <v>1</v>
      </c>
      <c r="H24" s="11">
        <v>6.9</v>
      </c>
      <c r="I24" s="11">
        <v>0</v>
      </c>
      <c r="J24" s="11">
        <v>0</v>
      </c>
      <c r="K24" s="11">
        <v>0</v>
      </c>
    </row>
    <row r="25" spans="1:11" ht="13.4" customHeight="1" x14ac:dyDescent="0.3">
      <c r="A25" s="152"/>
      <c r="B25" s="9" t="s">
        <v>203</v>
      </c>
      <c r="C25" s="10">
        <v>0</v>
      </c>
      <c r="D25" s="10">
        <v>0</v>
      </c>
      <c r="E25" s="10">
        <v>0</v>
      </c>
      <c r="F25" s="10">
        <v>0</v>
      </c>
      <c r="G25" s="10">
        <v>0</v>
      </c>
      <c r="H25" s="10">
        <v>0</v>
      </c>
      <c r="I25" s="50">
        <v>0</v>
      </c>
      <c r="J25" s="10">
        <v>0</v>
      </c>
      <c r="K25" s="10">
        <v>0</v>
      </c>
    </row>
    <row r="26" spans="1:11" ht="13.4" customHeight="1" x14ac:dyDescent="0.3">
      <c r="A26" s="152"/>
      <c r="B26" s="4" t="s">
        <v>258</v>
      </c>
      <c r="C26" s="11">
        <v>0</v>
      </c>
      <c r="D26" s="11">
        <v>0</v>
      </c>
      <c r="E26" s="11">
        <v>0</v>
      </c>
      <c r="F26" s="11">
        <v>0</v>
      </c>
      <c r="G26" s="11">
        <v>0</v>
      </c>
      <c r="H26" s="11">
        <v>0</v>
      </c>
      <c r="I26" s="49">
        <v>0</v>
      </c>
      <c r="J26" s="11">
        <v>0</v>
      </c>
      <c r="K26" s="11">
        <v>0</v>
      </c>
    </row>
    <row r="27" spans="1:11" ht="13.4" customHeight="1" x14ac:dyDescent="0.3">
      <c r="A27" s="152"/>
      <c r="B27" s="9" t="s">
        <v>206</v>
      </c>
      <c r="C27" s="10">
        <v>85</v>
      </c>
      <c r="D27" s="10">
        <v>94.009895639999996</v>
      </c>
      <c r="E27" s="10">
        <v>7.0845697000000296</v>
      </c>
      <c r="F27" s="10">
        <v>5.5173604300000196</v>
      </c>
      <c r="G27" s="10">
        <v>7.3</v>
      </c>
      <c r="H27" s="10">
        <v>8.4</v>
      </c>
      <c r="I27" s="50">
        <v>13.6</v>
      </c>
      <c r="J27" s="10">
        <v>17.7</v>
      </c>
      <c r="K27" s="10">
        <v>15.6999999999999</v>
      </c>
    </row>
    <row r="28" spans="1:11" ht="13.4" customHeight="1" x14ac:dyDescent="0.3">
      <c r="I28" s="14"/>
      <c r="J28" s="14"/>
    </row>
    <row r="29" spans="1:11" ht="13.4" customHeight="1" x14ac:dyDescent="0.3">
      <c r="A29" s="151" t="s">
        <v>259</v>
      </c>
      <c r="B29" s="9" t="s">
        <v>260</v>
      </c>
      <c r="C29" s="10">
        <v>1.3</v>
      </c>
      <c r="D29" s="10">
        <v>1.4</v>
      </c>
      <c r="E29" s="10">
        <v>1.5</v>
      </c>
      <c r="F29" s="10">
        <v>1.5</v>
      </c>
      <c r="G29" s="10">
        <v>1.5</v>
      </c>
      <c r="H29" s="10">
        <v>1.8</v>
      </c>
      <c r="I29" s="10">
        <v>0</v>
      </c>
      <c r="J29" s="10">
        <v>0</v>
      </c>
      <c r="K29" s="10">
        <v>0</v>
      </c>
    </row>
    <row r="30" spans="1:11" ht="13.4" customHeight="1" x14ac:dyDescent="0.3">
      <c r="A30" s="152"/>
      <c r="B30" s="4" t="s">
        <v>103</v>
      </c>
      <c r="C30" s="11">
        <v>1.5</v>
      </c>
      <c r="D30" s="11">
        <v>3.63882628</v>
      </c>
      <c r="E30" s="11">
        <v>4.4000000000000004</v>
      </c>
      <c r="F30" s="11">
        <v>1.81945275</v>
      </c>
      <c r="G30" s="11">
        <v>15.2</v>
      </c>
      <c r="H30" s="11">
        <v>3.1</v>
      </c>
      <c r="I30" s="11">
        <v>3.1</v>
      </c>
      <c r="J30" s="11">
        <v>27.9</v>
      </c>
      <c r="K30" s="11">
        <v>15.3</v>
      </c>
    </row>
    <row r="31" spans="1:11" ht="13.4" customHeight="1" x14ac:dyDescent="0.3">
      <c r="A31" s="152"/>
      <c r="B31" s="9" t="s">
        <v>104</v>
      </c>
      <c r="C31" s="10">
        <v>0</v>
      </c>
      <c r="D31" s="10">
        <v>0</v>
      </c>
      <c r="E31" s="10">
        <v>0</v>
      </c>
      <c r="F31" s="10">
        <v>0</v>
      </c>
      <c r="G31" s="10">
        <v>0</v>
      </c>
      <c r="H31" s="10">
        <v>0</v>
      </c>
      <c r="I31" s="10">
        <v>0</v>
      </c>
      <c r="J31" s="10">
        <v>0</v>
      </c>
      <c r="K31" s="10">
        <v>0</v>
      </c>
    </row>
    <row r="32" spans="1:11" ht="13.4" customHeight="1" x14ac:dyDescent="0.3">
      <c r="A32" s="152"/>
      <c r="B32" s="4" t="s">
        <v>261</v>
      </c>
      <c r="C32" s="11">
        <v>43.2</v>
      </c>
      <c r="D32" s="11">
        <v>26.149566660000001</v>
      </c>
      <c r="E32" s="11">
        <v>22.747439180000001</v>
      </c>
      <c r="F32" s="11">
        <v>17.751605739999999</v>
      </c>
      <c r="G32" s="11">
        <v>23.8</v>
      </c>
      <c r="H32" s="11">
        <v>37</v>
      </c>
      <c r="I32" s="11">
        <v>59.1</v>
      </c>
      <c r="J32" s="11">
        <v>68</v>
      </c>
      <c r="K32" s="11">
        <v>55.8</v>
      </c>
    </row>
    <row r="33" spans="1:12" ht="13.4" customHeight="1" x14ac:dyDescent="0.25">
      <c r="B33" s="85" t="s">
        <v>262</v>
      </c>
      <c r="C33" s="93">
        <v>40.200000000000003</v>
      </c>
      <c r="D33" s="93">
        <v>64.221502700000002</v>
      </c>
      <c r="E33" s="93">
        <v>-16.06286948</v>
      </c>
      <c r="F33" s="93">
        <v>-9.6536980599999804</v>
      </c>
      <c r="G33" s="93">
        <v>-30.8</v>
      </c>
      <c r="H33" s="93">
        <v>-25.7</v>
      </c>
      <c r="I33" s="93">
        <v>-48.6</v>
      </c>
      <c r="J33" s="93">
        <v>-78.2</v>
      </c>
      <c r="K33" s="93">
        <f>SUM(K23:K27)-SUM(K29:K32)</f>
        <v>-55.400000000000091</v>
      </c>
    </row>
    <row r="34" spans="1:12" ht="13.4" customHeight="1" x14ac:dyDescent="0.25">
      <c r="J34" s="1"/>
    </row>
    <row r="35" spans="1:12" ht="13.4" customHeight="1" x14ac:dyDescent="0.25">
      <c r="J35" s="1"/>
    </row>
    <row r="36" spans="1:12" ht="13.4" customHeight="1" x14ac:dyDescent="0.25">
      <c r="J36" s="105"/>
    </row>
    <row r="37" spans="1:12" ht="13.4" customHeight="1" x14ac:dyDescent="0.3">
      <c r="B37" s="4" t="s">
        <v>242</v>
      </c>
      <c r="C37" s="5" t="s">
        <v>1</v>
      </c>
      <c r="D37" s="5" t="s">
        <v>1</v>
      </c>
      <c r="E37" s="5" t="s">
        <v>1</v>
      </c>
      <c r="F37" s="5" t="s">
        <v>2</v>
      </c>
      <c r="G37" s="5" t="s">
        <v>1</v>
      </c>
      <c r="H37" s="5" t="s">
        <v>1</v>
      </c>
      <c r="I37" s="5" t="s">
        <v>1</v>
      </c>
      <c r="J37" s="5" t="s">
        <v>2</v>
      </c>
      <c r="K37" s="5" t="s">
        <v>1</v>
      </c>
    </row>
    <row r="38" spans="1:12" ht="13.4" customHeight="1" x14ac:dyDescent="0.3">
      <c r="B38" s="6" t="s">
        <v>264</v>
      </c>
      <c r="C38" s="7" t="s">
        <v>44</v>
      </c>
      <c r="D38" s="7" t="s">
        <v>45</v>
      </c>
      <c r="E38" s="7" t="s">
        <v>46</v>
      </c>
      <c r="F38" s="7" t="s">
        <v>47</v>
      </c>
      <c r="G38" s="7" t="s">
        <v>48</v>
      </c>
      <c r="H38" s="7" t="s">
        <v>49</v>
      </c>
      <c r="I38" s="7" t="s">
        <v>50</v>
      </c>
      <c r="J38" s="7" t="s">
        <v>51</v>
      </c>
      <c r="K38" s="7" t="s">
        <v>52</v>
      </c>
    </row>
    <row r="39" spans="1:12" ht="13.4" customHeight="1" x14ac:dyDescent="0.3">
      <c r="A39" s="151" t="s">
        <v>256</v>
      </c>
      <c r="B39" s="9" t="s">
        <v>204</v>
      </c>
      <c r="C39" s="10">
        <v>3120.7</v>
      </c>
      <c r="D39" s="10">
        <v>3245.9</v>
      </c>
      <c r="E39" s="10">
        <v>3340.4</v>
      </c>
      <c r="F39" s="10">
        <v>2936.1</v>
      </c>
      <c r="G39" s="10">
        <v>3487.3</v>
      </c>
      <c r="H39" s="10">
        <v>3579.2</v>
      </c>
      <c r="I39" s="10">
        <v>3645.5</v>
      </c>
      <c r="J39" s="10">
        <v>3267.1</v>
      </c>
      <c r="K39" s="10">
        <f>K23+K7</f>
        <v>3666.6</v>
      </c>
      <c r="L39" s="1"/>
    </row>
    <row r="40" spans="1:12" ht="13.4" customHeight="1" x14ac:dyDescent="0.3">
      <c r="A40" s="152"/>
      <c r="B40" s="4" t="s">
        <v>257</v>
      </c>
      <c r="C40" s="11">
        <v>214.9</v>
      </c>
      <c r="D40" s="11">
        <v>223.9</v>
      </c>
      <c r="E40" s="11">
        <v>255.4</v>
      </c>
      <c r="F40" s="11">
        <v>320.8</v>
      </c>
      <c r="G40" s="11">
        <v>254.5</v>
      </c>
      <c r="H40" s="11">
        <v>358.4</v>
      </c>
      <c r="I40" s="11">
        <v>237.7</v>
      </c>
      <c r="J40" s="11">
        <v>291.10000000000002</v>
      </c>
      <c r="K40" s="11">
        <f>K24+K8</f>
        <v>329.7</v>
      </c>
      <c r="L40" s="1"/>
    </row>
    <row r="41" spans="1:12" ht="13.4" customHeight="1" x14ac:dyDescent="0.3">
      <c r="A41" s="152"/>
      <c r="B41" s="9" t="s">
        <v>203</v>
      </c>
      <c r="C41" s="10">
        <v>62.1</v>
      </c>
      <c r="D41" s="10">
        <v>46.9</v>
      </c>
      <c r="E41" s="10">
        <v>42</v>
      </c>
      <c r="F41" s="10">
        <v>32.4</v>
      </c>
      <c r="G41" s="10">
        <v>35.1</v>
      </c>
      <c r="H41" s="10">
        <v>24</v>
      </c>
      <c r="I41" s="10">
        <v>5.0999999999999996</v>
      </c>
      <c r="J41" s="10">
        <v>8</v>
      </c>
      <c r="K41" s="10">
        <f>K25+K9</f>
        <v>7.9</v>
      </c>
      <c r="L41" s="1"/>
    </row>
    <row r="42" spans="1:12" ht="13.4" customHeight="1" x14ac:dyDescent="0.3">
      <c r="A42" s="152"/>
      <c r="B42" s="4" t="s">
        <v>258</v>
      </c>
      <c r="C42" s="11">
        <v>544.4</v>
      </c>
      <c r="D42" s="11">
        <v>625.79999999999995</v>
      </c>
      <c r="E42" s="11">
        <v>746</v>
      </c>
      <c r="F42" s="11">
        <v>624.1</v>
      </c>
      <c r="G42" s="11">
        <v>679.4</v>
      </c>
      <c r="H42" s="11">
        <v>786.9</v>
      </c>
      <c r="I42" s="11">
        <v>797.5</v>
      </c>
      <c r="J42" s="11">
        <v>562</v>
      </c>
      <c r="K42" s="11">
        <f>K26+K10</f>
        <v>615.79999999999995</v>
      </c>
      <c r="L42" s="1"/>
    </row>
    <row r="43" spans="1:12" ht="13.4" customHeight="1" x14ac:dyDescent="0.3">
      <c r="A43" s="152"/>
      <c r="B43" s="9" t="s">
        <v>206</v>
      </c>
      <c r="C43" s="10">
        <v>369.3</v>
      </c>
      <c r="D43" s="10">
        <v>750.1</v>
      </c>
      <c r="E43" s="10">
        <v>886.9</v>
      </c>
      <c r="F43" s="10">
        <v>752.1</v>
      </c>
      <c r="G43" s="10">
        <v>810.6</v>
      </c>
      <c r="H43" s="10">
        <v>837.9</v>
      </c>
      <c r="I43" s="10">
        <v>824.8</v>
      </c>
      <c r="J43" s="10">
        <v>879.9</v>
      </c>
      <c r="K43" s="10">
        <f>K27+K11</f>
        <v>937.99999999999989</v>
      </c>
      <c r="L43" s="1"/>
    </row>
    <row r="44" spans="1:12" ht="13.4" customHeight="1" x14ac:dyDescent="0.3">
      <c r="I44" s="14"/>
      <c r="J44" s="14"/>
      <c r="K44" s="14"/>
      <c r="L44" s="1"/>
    </row>
    <row r="45" spans="1:12" ht="13.4" customHeight="1" x14ac:dyDescent="0.3">
      <c r="A45" s="151" t="s">
        <v>259</v>
      </c>
      <c r="B45" s="9" t="s">
        <v>260</v>
      </c>
      <c r="C45" s="10">
        <v>2667.8</v>
      </c>
      <c r="D45" s="10">
        <v>2601.1</v>
      </c>
      <c r="E45" s="10">
        <v>2851.6</v>
      </c>
      <c r="F45" s="10">
        <v>3284.6</v>
      </c>
      <c r="G45" s="10">
        <v>3313.8</v>
      </c>
      <c r="H45" s="10">
        <v>3316.7</v>
      </c>
      <c r="I45" s="10">
        <v>3312.4</v>
      </c>
      <c r="J45" s="10">
        <v>3435.1</v>
      </c>
      <c r="K45" s="10">
        <f>K29+K13</f>
        <v>3438.9</v>
      </c>
      <c r="L45" s="1"/>
    </row>
    <row r="46" spans="1:12" ht="13.4" customHeight="1" x14ac:dyDescent="0.3">
      <c r="A46" s="152"/>
      <c r="B46" s="4" t="s">
        <v>103</v>
      </c>
      <c r="C46" s="11">
        <v>922.1</v>
      </c>
      <c r="D46" s="11">
        <v>1041.2</v>
      </c>
      <c r="E46" s="11">
        <v>1159.5999999999999</v>
      </c>
      <c r="F46" s="11">
        <v>966.3</v>
      </c>
      <c r="G46" s="11">
        <v>1147.0999999999999</v>
      </c>
      <c r="H46" s="11">
        <v>1167.5</v>
      </c>
      <c r="I46" s="11">
        <v>1197</v>
      </c>
      <c r="J46" s="11">
        <v>1116.8</v>
      </c>
      <c r="K46" s="11">
        <f>K30+K14</f>
        <v>1225.2</v>
      </c>
      <c r="L46" s="1"/>
    </row>
    <row r="47" spans="1:12" ht="13.4" customHeight="1" x14ac:dyDescent="0.3">
      <c r="A47" s="152"/>
      <c r="B47" s="9" t="s">
        <v>104</v>
      </c>
      <c r="C47" s="10">
        <v>40.299999999999997</v>
      </c>
      <c r="D47" s="10">
        <v>47.9</v>
      </c>
      <c r="E47" s="10">
        <v>48.4</v>
      </c>
      <c r="F47" s="10">
        <v>43.3</v>
      </c>
      <c r="G47" s="10">
        <v>43.9</v>
      </c>
      <c r="H47" s="10">
        <v>50.6</v>
      </c>
      <c r="I47" s="10">
        <v>51</v>
      </c>
      <c r="J47" s="10">
        <v>62.9</v>
      </c>
      <c r="K47" s="10">
        <f>K31+K15</f>
        <v>52.3</v>
      </c>
      <c r="L47" s="1"/>
    </row>
    <row r="48" spans="1:12" ht="13.4" customHeight="1" x14ac:dyDescent="0.3">
      <c r="A48" s="152"/>
      <c r="B48" s="4" t="s">
        <v>261</v>
      </c>
      <c r="C48" s="11">
        <v>458.1</v>
      </c>
      <c r="D48" s="11">
        <v>1238.9000000000001</v>
      </c>
      <c r="E48" s="11">
        <v>1389.3</v>
      </c>
      <c r="F48" s="11">
        <v>1478.8</v>
      </c>
      <c r="G48" s="11">
        <v>1504</v>
      </c>
      <c r="H48" s="11">
        <v>1481.1</v>
      </c>
      <c r="I48" s="11">
        <v>1598.9</v>
      </c>
      <c r="J48" s="11">
        <v>1716.7</v>
      </c>
      <c r="K48" s="11">
        <f>K32+K16</f>
        <v>1725.6</v>
      </c>
      <c r="L48" s="1"/>
    </row>
    <row r="49" spans="2:12" ht="13.4" customHeight="1" x14ac:dyDescent="0.25">
      <c r="B49" s="85" t="s">
        <v>262</v>
      </c>
      <c r="C49" s="93">
        <v>223.1</v>
      </c>
      <c r="D49" s="93">
        <v>-36.499999999999297</v>
      </c>
      <c r="E49" s="93">
        <v>-178.29999999999899</v>
      </c>
      <c r="F49" s="93">
        <v>-1107.5</v>
      </c>
      <c r="G49" s="93">
        <v>-741.89999999999895</v>
      </c>
      <c r="H49" s="93">
        <v>-429.50000000000102</v>
      </c>
      <c r="I49" s="93">
        <v>-648.70000000000005</v>
      </c>
      <c r="J49" s="93">
        <v>-1323.4</v>
      </c>
      <c r="K49" s="93">
        <f>K33+K17</f>
        <v>-884.00000000000045</v>
      </c>
      <c r="L49" s="1"/>
    </row>
    <row r="50" spans="2:12" ht="13.4" customHeight="1" x14ac:dyDescent="0.25"/>
    <row r="51" spans="2:12" ht="13.4" customHeight="1" x14ac:dyDescent="0.25"/>
  </sheetData>
  <mergeCells count="6">
    <mergeCell ref="A45:A48"/>
    <mergeCell ref="A7:A11"/>
    <mergeCell ref="A13:A16"/>
    <mergeCell ref="A23:A27"/>
    <mergeCell ref="A29:A32"/>
    <mergeCell ref="A39:A43"/>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50"/>
  <sheetViews>
    <sheetView workbookViewId="0">
      <pane xSplit="1" topLeftCell="B1" activePane="topRight" state="frozen"/>
      <selection pane="topRight" activeCell="J23" sqref="J22:L23"/>
    </sheetView>
  </sheetViews>
  <sheetFormatPr defaultColWidth="13.36328125" defaultRowHeight="12.5" x14ac:dyDescent="0.25"/>
  <cols>
    <col min="1" max="1" width="42.36328125" customWidth="1"/>
    <col min="2" max="4" width="9.81640625" customWidth="1"/>
    <col min="5" max="5" width="9.54296875" customWidth="1"/>
    <col min="6" max="7" width="7.453125" customWidth="1"/>
    <col min="8" max="8" width="8.453125" customWidth="1"/>
    <col min="9" max="11" width="8" customWidth="1"/>
    <col min="12" max="12" width="9.36328125" customWidth="1"/>
  </cols>
  <sheetData>
    <row r="1" spans="1:12" ht="13.4" customHeight="1" x14ac:dyDescent="0.25"/>
    <row r="2" spans="1:12" ht="13.4" customHeight="1" x14ac:dyDescent="0.25"/>
    <row r="3" spans="1:12" ht="13.4" customHeight="1" x14ac:dyDescent="0.25"/>
    <row r="4" spans="1:12" ht="13.4" customHeight="1" x14ac:dyDescent="0.25"/>
    <row r="5" spans="1:12" ht="13.4" customHeight="1" x14ac:dyDescent="0.3">
      <c r="A5" s="4" t="s">
        <v>242</v>
      </c>
      <c r="B5" s="5" t="s">
        <v>1</v>
      </c>
      <c r="C5" s="5" t="s">
        <v>1</v>
      </c>
      <c r="D5" s="5" t="s">
        <v>1</v>
      </c>
      <c r="E5" s="5" t="s">
        <v>2</v>
      </c>
      <c r="F5" s="5" t="s">
        <v>1</v>
      </c>
      <c r="G5" s="5" t="s">
        <v>1</v>
      </c>
      <c r="H5" s="5" t="s">
        <v>1</v>
      </c>
      <c r="I5" s="5" t="s">
        <v>1</v>
      </c>
      <c r="J5" s="5" t="s">
        <v>2</v>
      </c>
      <c r="K5" s="5" t="s">
        <v>1</v>
      </c>
      <c r="L5" s="1"/>
    </row>
    <row r="6" spans="1:12" ht="13.4" customHeight="1" x14ac:dyDescent="0.3">
      <c r="A6" s="6" t="s">
        <v>265</v>
      </c>
      <c r="B6" s="7" t="s">
        <v>45</v>
      </c>
      <c r="C6" s="7" t="s">
        <v>46</v>
      </c>
      <c r="D6" s="7" t="s">
        <v>47</v>
      </c>
      <c r="E6" s="8">
        <v>2024</v>
      </c>
      <c r="F6" s="7" t="s">
        <v>48</v>
      </c>
      <c r="G6" s="7" t="s">
        <v>49</v>
      </c>
      <c r="H6" s="7" t="s">
        <v>50</v>
      </c>
      <c r="I6" s="7" t="s">
        <v>51</v>
      </c>
      <c r="J6" s="8">
        <v>2025</v>
      </c>
      <c r="K6" s="7" t="s">
        <v>52</v>
      </c>
      <c r="L6" s="1"/>
    </row>
    <row r="7" spans="1:12" ht="13.4" customHeight="1" x14ac:dyDescent="0.3">
      <c r="A7" s="34" t="s">
        <v>266</v>
      </c>
      <c r="B7" s="90">
        <v>180</v>
      </c>
      <c r="C7" s="90">
        <v>344.3</v>
      </c>
      <c r="D7" s="90">
        <v>320.7</v>
      </c>
      <c r="E7" s="90">
        <v>880.9</v>
      </c>
      <c r="F7" s="90">
        <v>97.7</v>
      </c>
      <c r="G7" s="90">
        <v>233.2</v>
      </c>
      <c r="H7" s="90">
        <v>223.9</v>
      </c>
      <c r="I7" s="90">
        <v>284.8</v>
      </c>
      <c r="J7" s="90">
        <v>839.6</v>
      </c>
      <c r="K7" s="90">
        <v>131.30000000000001</v>
      </c>
      <c r="L7" s="1"/>
    </row>
    <row r="8" spans="1:12" ht="13.4" customHeight="1" x14ac:dyDescent="0.3">
      <c r="A8" s="4" t="s">
        <v>267</v>
      </c>
      <c r="B8" s="11">
        <v>-239</v>
      </c>
      <c r="C8" s="11">
        <v>141.69999999999899</v>
      </c>
      <c r="D8" s="11">
        <v>929.300000000002</v>
      </c>
      <c r="E8" s="11">
        <v>694.70000000000095</v>
      </c>
      <c r="F8" s="11">
        <v>-365.60000000000099</v>
      </c>
      <c r="G8" s="11">
        <v>-312.39999999999901</v>
      </c>
      <c r="H8" s="11">
        <v>219.2</v>
      </c>
      <c r="I8" s="11">
        <v>674.7</v>
      </c>
      <c r="J8" s="11">
        <v>217.9</v>
      </c>
      <c r="K8" s="11">
        <v>-439.4</v>
      </c>
      <c r="L8" s="1"/>
    </row>
    <row r="9" spans="1:12" ht="13.4" customHeight="1" x14ac:dyDescent="0.3">
      <c r="A9" s="9" t="s">
        <v>268</v>
      </c>
      <c r="B9" s="10">
        <v>-15</v>
      </c>
      <c r="C9" s="10">
        <v>-65.7</v>
      </c>
      <c r="D9" s="10">
        <v>-135.650976146098</v>
      </c>
      <c r="E9" s="10">
        <v>-309.024976146097</v>
      </c>
      <c r="F9" s="10">
        <v>73.5</v>
      </c>
      <c r="G9" s="10">
        <v>10.4</v>
      </c>
      <c r="H9" s="10">
        <v>19.5</v>
      </c>
      <c r="I9" s="10">
        <v>-122.6</v>
      </c>
      <c r="J9" s="10">
        <v>-42.6</v>
      </c>
      <c r="K9" s="10">
        <v>23.400000000000102</v>
      </c>
      <c r="L9" s="1"/>
    </row>
    <row r="10" spans="1:12" ht="13.4" customHeight="1" x14ac:dyDescent="0.3">
      <c r="A10" s="109" t="s">
        <v>269</v>
      </c>
      <c r="B10" s="11">
        <v>-58</v>
      </c>
      <c r="C10" s="11">
        <v>-68.5</v>
      </c>
      <c r="D10" s="11">
        <v>-28.7</v>
      </c>
      <c r="E10" s="11">
        <v>-188.1</v>
      </c>
      <c r="F10" s="11">
        <v>-76</v>
      </c>
      <c r="G10" s="11">
        <v>-32.200000000000003</v>
      </c>
      <c r="H10" s="11">
        <v>-55.9</v>
      </c>
      <c r="I10" s="11">
        <v>-27.3</v>
      </c>
      <c r="J10" s="11">
        <v>-170.1</v>
      </c>
      <c r="K10" s="11">
        <v>-71.7</v>
      </c>
      <c r="L10" s="1"/>
    </row>
    <row r="11" spans="1:12" ht="13.4" customHeight="1" x14ac:dyDescent="0.3">
      <c r="A11" s="9" t="s">
        <v>270</v>
      </c>
      <c r="B11" s="10">
        <v>-66</v>
      </c>
      <c r="C11" s="10">
        <v>-61.026000000000003</v>
      </c>
      <c r="D11" s="10">
        <v>-73.849023853904299</v>
      </c>
      <c r="E11" s="10">
        <v>-265.77502385390397</v>
      </c>
      <c r="F11" s="10">
        <v>-59.545466067272699</v>
      </c>
      <c r="G11" s="10">
        <v>-72.457122772727303</v>
      </c>
      <c r="H11" s="10">
        <v>-82.2</v>
      </c>
      <c r="I11" s="10">
        <v>-82.5</v>
      </c>
      <c r="J11" s="10">
        <v>-296.7</v>
      </c>
      <c r="K11" s="10">
        <v>-80</v>
      </c>
      <c r="L11" s="1"/>
    </row>
    <row r="12" spans="1:12" ht="13.4" customHeight="1" x14ac:dyDescent="0.3">
      <c r="A12" s="109" t="s">
        <v>271</v>
      </c>
      <c r="B12" s="11">
        <v>-35.200000000000003</v>
      </c>
      <c r="C12" s="11">
        <v>-12.2</v>
      </c>
      <c r="D12" s="11">
        <v>-44.1</v>
      </c>
      <c r="E12" s="11">
        <v>-101.2</v>
      </c>
      <c r="F12" s="11">
        <v>-11.1</v>
      </c>
      <c r="G12" s="11">
        <v>-38.1</v>
      </c>
      <c r="H12" s="11">
        <v>-18.600000000000001</v>
      </c>
      <c r="I12" s="11">
        <v>-5.8</v>
      </c>
      <c r="J12" s="11">
        <v>-73.5</v>
      </c>
      <c r="K12" s="11">
        <v>-31.1</v>
      </c>
      <c r="L12" s="1"/>
    </row>
    <row r="13" spans="1:12" ht="13.4" customHeight="1" x14ac:dyDescent="0.3">
      <c r="A13" s="9" t="s">
        <v>211</v>
      </c>
      <c r="B13" s="10">
        <v>-13.5</v>
      </c>
      <c r="C13" s="10">
        <v>-71.099999999999994</v>
      </c>
      <c r="D13" s="10">
        <v>-11.7</v>
      </c>
      <c r="E13" s="10">
        <v>-176.3</v>
      </c>
      <c r="F13" s="10">
        <v>-69.900000000000006</v>
      </c>
      <c r="G13" s="10">
        <v>-6.7</v>
      </c>
      <c r="H13" s="10">
        <v>-62.7</v>
      </c>
      <c r="I13" s="10">
        <v>-18.600000000000001</v>
      </c>
      <c r="J13" s="10">
        <v>-157.9</v>
      </c>
      <c r="K13" s="10">
        <v>-48.2</v>
      </c>
      <c r="L13" s="1"/>
    </row>
    <row r="14" spans="1:12" ht="13.4" customHeight="1" x14ac:dyDescent="0.3">
      <c r="A14" s="23" t="s">
        <v>272</v>
      </c>
      <c r="B14" s="99">
        <v>-246.7</v>
      </c>
      <c r="C14" s="99">
        <v>207.47399999999899</v>
      </c>
      <c r="D14" s="99">
        <v>956</v>
      </c>
      <c r="E14" s="99">
        <v>535.20000000000005</v>
      </c>
      <c r="F14" s="99">
        <v>-410.94546606727403</v>
      </c>
      <c r="G14" s="99">
        <v>-218.257122772727</v>
      </c>
      <c r="H14" s="99">
        <v>243.2</v>
      </c>
      <c r="I14" s="99">
        <v>702.7</v>
      </c>
      <c r="J14" s="99">
        <v>316.7</v>
      </c>
      <c r="K14" s="99">
        <f>SUM(K7:K13)</f>
        <v>-515.69999999999993</v>
      </c>
      <c r="L14" s="1"/>
    </row>
    <row r="15" spans="1:12" ht="13.4" customHeight="1" x14ac:dyDescent="0.3">
      <c r="A15" s="9" t="s">
        <v>273</v>
      </c>
      <c r="B15" s="10">
        <v>31.4</v>
      </c>
      <c r="C15" s="10">
        <v>33.6</v>
      </c>
      <c r="D15" s="10">
        <v>39.5</v>
      </c>
      <c r="E15" s="10">
        <v>140.4</v>
      </c>
      <c r="F15" s="10">
        <v>25.1</v>
      </c>
      <c r="G15" s="10">
        <v>56.7</v>
      </c>
      <c r="H15" s="10">
        <v>57.1</v>
      </c>
      <c r="I15" s="10">
        <v>35.6</v>
      </c>
      <c r="J15" s="10">
        <v>174.5</v>
      </c>
      <c r="K15" s="10">
        <v>68.599999999999994</v>
      </c>
      <c r="L15" s="1"/>
    </row>
    <row r="16" spans="1:12" ht="13.4" customHeight="1" x14ac:dyDescent="0.3">
      <c r="A16" s="110" t="s">
        <v>274</v>
      </c>
      <c r="B16" s="27">
        <v>-215.3</v>
      </c>
      <c r="C16" s="27">
        <v>241.07399999999899</v>
      </c>
      <c r="D16" s="27">
        <v>995.5</v>
      </c>
      <c r="E16" s="27">
        <f t="shared" ref="E16:J16" si="0">SUM(E14:E15)</f>
        <v>675.6</v>
      </c>
      <c r="F16" s="27">
        <f t="shared" si="0"/>
        <v>-385.845466067274</v>
      </c>
      <c r="G16" s="27">
        <f t="shared" si="0"/>
        <v>-161.55712277272698</v>
      </c>
      <c r="H16" s="27">
        <f t="shared" si="0"/>
        <v>300.3</v>
      </c>
      <c r="I16" s="27">
        <f t="shared" si="0"/>
        <v>738.30000000000007</v>
      </c>
      <c r="J16" s="27">
        <f t="shared" si="0"/>
        <v>491.2</v>
      </c>
      <c r="K16" s="27">
        <v>-447.1</v>
      </c>
      <c r="L16" s="1"/>
    </row>
    <row r="17" spans="1:12" ht="13.4" customHeight="1" x14ac:dyDescent="0.3">
      <c r="A17" s="112"/>
      <c r="B17" s="113"/>
      <c r="C17" s="113"/>
      <c r="D17" s="113"/>
      <c r="E17" s="113"/>
      <c r="F17" s="113"/>
      <c r="G17" s="113"/>
      <c r="H17" s="114"/>
      <c r="I17" s="114"/>
      <c r="J17" s="114"/>
      <c r="K17" s="114"/>
    </row>
    <row r="18" spans="1:12" ht="13.4" customHeight="1" x14ac:dyDescent="0.3">
      <c r="A18" s="18" t="s">
        <v>71</v>
      </c>
    </row>
    <row r="19" spans="1:12" ht="13.4" customHeight="1" x14ac:dyDescent="0.3">
      <c r="A19" s="18" t="s">
        <v>72</v>
      </c>
      <c r="L19" s="1"/>
    </row>
    <row r="20" spans="1:12" ht="13.4" customHeight="1" x14ac:dyDescent="0.3">
      <c r="B20" s="2"/>
    </row>
    <row r="21" spans="1:12" ht="15" customHeight="1" x14ac:dyDescent="0.25"/>
    <row r="22" spans="1:12" ht="15" customHeight="1" x14ac:dyDescent="0.25"/>
    <row r="23" spans="1:12" ht="15" customHeight="1" x14ac:dyDescent="0.25">
      <c r="J23" s="111"/>
      <c r="K23" s="111"/>
      <c r="L23" s="1"/>
    </row>
    <row r="24" spans="1:12" ht="15" customHeight="1" x14ac:dyDescent="0.25"/>
    <row r="25" spans="1:12" ht="15" customHeight="1" x14ac:dyDescent="0.25"/>
    <row r="26" spans="1:12" ht="15" customHeight="1" x14ac:dyDescent="0.25"/>
    <row r="27" spans="1:12" ht="15" customHeight="1" x14ac:dyDescent="0.25"/>
    <row r="28" spans="1:12" ht="15" customHeight="1" x14ac:dyDescent="0.25"/>
    <row r="29" spans="1:12" ht="15" customHeight="1" x14ac:dyDescent="0.25"/>
    <row r="30" spans="1:12" ht="15" customHeight="1" x14ac:dyDescent="0.25"/>
    <row r="31" spans="1:12" ht="15" customHeight="1" x14ac:dyDescent="0.25"/>
    <row r="32" spans="1:1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3FD650B20DBD246A33BA6184F934063" ma:contentTypeVersion="18" ma:contentTypeDescription="Crie um novo documento." ma:contentTypeScope="" ma:versionID="a4bd4431f90a822717d2278c4483423b">
  <xsd:schema xmlns:xsd="http://www.w3.org/2001/XMLSchema" xmlns:xs="http://www.w3.org/2001/XMLSchema" xmlns:p="http://schemas.microsoft.com/office/2006/metadata/properties" xmlns:ns2="fff96156-4936-4c16-af78-344c0c62c2f2" xmlns:ns3="eaf0b856-2c19-4daa-b072-b3a0419a9355" targetNamespace="http://schemas.microsoft.com/office/2006/metadata/properties" ma:root="true" ma:fieldsID="7896a27edc6ab4493b34c40349371444" ns2:_="" ns3:_="">
    <xsd:import namespace="fff96156-4936-4c16-af78-344c0c62c2f2"/>
    <xsd:import namespace="eaf0b856-2c19-4daa-b072-b3a0419a93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f96156-4936-4c16-af78-344c0c62c2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aedba2bd-d135-4346-9f12-054bc8e651a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f0b856-2c19-4daa-b072-b3a0419a9355"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cf7898d3-bd58-4da4-b7cb-26f3f9b61d44}" ma:internalName="TaxCatchAll" ma:showField="CatchAllData" ma:web="eaf0b856-2c19-4daa-b072-b3a0419a93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af0b856-2c19-4daa-b072-b3a0419a9355" xsi:nil="true"/>
    <lcf76f155ced4ddcb4097134ff3c332f xmlns="fff96156-4936-4c16-af78-344c0c62c2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9F196A5-5FF5-4C4B-9859-F8A660DCEE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f96156-4936-4c16-af78-344c0c62c2f2"/>
    <ds:schemaRef ds:uri="eaf0b856-2c19-4daa-b072-b3a0419a93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56B4F3-83FC-42C0-A16A-1A91ED7523DE}">
  <ds:schemaRefs>
    <ds:schemaRef ds:uri="http://schemas.microsoft.com/sharepoint/v3/contenttype/forms"/>
  </ds:schemaRefs>
</ds:datastoreItem>
</file>

<file path=customXml/itemProps3.xml><?xml version="1.0" encoding="utf-8"?>
<ds:datastoreItem xmlns:ds="http://schemas.openxmlformats.org/officeDocument/2006/customXml" ds:itemID="{1DD7AE0B-A1DD-4005-AA6D-A8186A8F3401}">
  <ds:schemaRefs>
    <ds:schemaRef ds:uri="http://schemas.microsoft.com/office/2006/metadata/properties"/>
    <ds:schemaRef ds:uri="http://schemas.microsoft.com/office/infopath/2007/PartnerControls"/>
    <ds:schemaRef ds:uri="eaf0b856-2c19-4daa-b072-b3a0419a9355"/>
    <ds:schemaRef ds:uri="fff96156-4936-4c16-af78-344c0c62c2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21</vt:i4>
      </vt:variant>
      <vt:variant>
        <vt:lpstr>Intervalos Nomeados</vt:lpstr>
      </vt:variant>
      <vt:variant>
        <vt:i4>19</vt:i4>
      </vt:variant>
    </vt:vector>
  </HeadingPairs>
  <TitlesOfParts>
    <vt:vector size="40" baseType="lpstr">
      <vt:lpstr>HOME</vt:lpstr>
      <vt:lpstr>MAIN FINANCIAL INDICATORS</vt:lpstr>
      <vt:lpstr>BS - ASSETS</vt:lpstr>
      <vt:lpstr>BS - LIABILITIES</vt:lpstr>
      <vt:lpstr>INCOME STATEMENT</vt:lpstr>
      <vt:lpstr>CASH FLOW</vt:lpstr>
      <vt:lpstr>R&amp;D &amp; CAPEX</vt:lpstr>
      <vt:lpstr>WORKING CAPITAL</vt:lpstr>
      <vt:lpstr>EBITDA TO FREE CASH FLOW</vt:lpstr>
      <vt:lpstr>CASH POSITION VARIANCE</vt:lpstr>
      <vt:lpstr>NET CASH POSITION</vt:lpstr>
      <vt:lpstr>BACKLOG &amp; DELIVERIES</vt:lpstr>
      <vt:lpstr>REVENUES BY SEGMENT</vt:lpstr>
      <vt:lpstr>INCOME STATEMENT BY SEGMENT </vt:lpstr>
      <vt:lpstr>ADJUSTED NET INCOME</vt:lpstr>
      <vt:lpstr>FINANCIAL RATIOS</vt:lpstr>
      <vt:lpstr>ADJUSTED EBIT RECONCILIATION</vt:lpstr>
      <vt:lpstr>ADJUSTED EBITDA RECONCILIATION</vt:lpstr>
      <vt:lpstr>SHAREHOLDER REMUNERATION</vt:lpstr>
      <vt:lpstr>GUIDANCE</vt:lpstr>
      <vt:lpstr>ESG</vt:lpstr>
      <vt:lpstr>'ADJUSTED EBIT RECONCILIATION'!Area_de_impressao</vt:lpstr>
      <vt:lpstr>'ADJUSTED EBITDA RECONCILIATION'!Area_de_impressao</vt:lpstr>
      <vt:lpstr>'ADJUSTED NET INCOME'!Area_de_impressao</vt:lpstr>
      <vt:lpstr>'BACKLOG &amp; DELIVERIES'!Area_de_impressao</vt:lpstr>
      <vt:lpstr>'BS - ASSETS'!Area_de_impressao</vt:lpstr>
      <vt:lpstr>'BS - LIABILITIES'!Area_de_impressao</vt:lpstr>
      <vt:lpstr>'CASH FLOW'!Area_de_impressao</vt:lpstr>
      <vt:lpstr>'CASH POSITION VARIANCE'!Area_de_impressao</vt:lpstr>
      <vt:lpstr>'EBITDA TO FREE CASH FLOW'!Area_de_impressao</vt:lpstr>
      <vt:lpstr>ESG!Area_de_impressao</vt:lpstr>
      <vt:lpstr>'FINANCIAL RATIOS'!Area_de_impressao</vt:lpstr>
      <vt:lpstr>GUIDANCE!Area_de_impressao</vt:lpstr>
      <vt:lpstr>HOME!Area_de_impressao</vt:lpstr>
      <vt:lpstr>'INCOME STATEMENT'!Area_de_impressao</vt:lpstr>
      <vt:lpstr>'INCOME STATEMENT BY SEGMENT '!Area_de_impressao</vt:lpstr>
      <vt:lpstr>'MAIN FINANCIAL INDICATORS'!Area_de_impressao</vt:lpstr>
      <vt:lpstr>'NET CASH POSITION'!Area_de_impressao</vt:lpstr>
      <vt:lpstr>'REVENUES BY SEGMENT'!Area_de_impressao</vt:lpstr>
      <vt:lpstr>'WORKING CAPITAL'!Area_de_impressao</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RODRIGO DINIZ MENDES</cp:lastModifiedBy>
  <cp:revision>2</cp:revision>
  <dcterms:modified xsi:type="dcterms:W3CDTF">2026-05-07T22:52:51Z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0x010100D3FD650B20DBD246A33BA6184F934063</vt:lpwstr>
  </property>
  <property fmtid="{D5CDD505-2E9C-101B-9397-08002B2CF9AE}" pid="3" name="MediaServiceImageTags">
    <vt:lpwstr/>
  </property>
  <property fmtid="{D5CDD505-2E9C-101B-9397-08002B2CF9AE}" pid="4" name="MSIP_Label_ad0459ad-4eb7-43ee-b2e0-a4f39d08f16c_Enabled">
    <vt:lpwstr>true</vt:lpwstr>
  </property>
  <property fmtid="{D5CDD505-2E9C-101B-9397-08002B2CF9AE}" pid="5" name="MSIP_Label_ad0459ad-4eb7-43ee-b2e0-a4f39d08f16c_SetDate">
    <vt:lpwstr>2026-05-07T22:52:49Z</vt:lpwstr>
  </property>
  <property fmtid="{D5CDD505-2E9C-101B-9397-08002B2CF9AE}" pid="6" name="MSIP_Label_ad0459ad-4eb7-43ee-b2e0-a4f39d08f16c_Method">
    <vt:lpwstr>Privileged</vt:lpwstr>
  </property>
  <property fmtid="{D5CDD505-2E9C-101B-9397-08002B2CF9AE}" pid="7" name="MSIP_Label_ad0459ad-4eb7-43ee-b2e0-a4f39d08f16c_Name">
    <vt:lpwstr>Private</vt:lpwstr>
  </property>
  <property fmtid="{D5CDD505-2E9C-101B-9397-08002B2CF9AE}" pid="8" name="MSIP_Label_ad0459ad-4eb7-43ee-b2e0-a4f39d08f16c_SiteId">
    <vt:lpwstr>1b5ba8a2-315d-45ce-959a-42b748c01de7</vt:lpwstr>
  </property>
  <property fmtid="{D5CDD505-2E9C-101B-9397-08002B2CF9AE}" pid="9" name="MSIP_Label_ad0459ad-4eb7-43ee-b2e0-a4f39d08f16c_ActionId">
    <vt:lpwstr>47a2faf0-fbff-4795-98e3-53de24a04ae6</vt:lpwstr>
  </property>
  <property fmtid="{D5CDD505-2E9C-101B-9397-08002B2CF9AE}" pid="10" name="MSIP_Label_ad0459ad-4eb7-43ee-b2e0-a4f39d08f16c_ContentBits">
    <vt:lpwstr>0</vt:lpwstr>
  </property>
  <property fmtid="{D5CDD505-2E9C-101B-9397-08002B2CF9AE}" pid="11" name="MSIP_Label_ad0459ad-4eb7-43ee-b2e0-a4f39d08f16c_Tag">
    <vt:lpwstr>10, 0, 1, 1</vt:lpwstr>
  </property>
</Properties>
</file>