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paolabocardo\Desktop\Sustentabilidade\Relatorio Sustentabilidade\2023\"/>
    </mc:Choice>
  </mc:AlternateContent>
  <xr:revisionPtr revIDLastSave="0" documentId="13_ncr:1_{B157BD5E-5C23-457F-B90C-FD39C84DD610}" xr6:coauthVersionLast="47" xr6:coauthVersionMax="47" xr10:uidLastSave="{00000000-0000-0000-0000-000000000000}"/>
  <bookViews>
    <workbookView xWindow="28680" yWindow="-120" windowWidth="29040" windowHeight="15720" tabRatio="921" xr2:uid="{3A7641AE-A3F9-4F2E-A7EC-DFFBAB93E722}"/>
  </bookViews>
  <sheets>
    <sheet name="Introdução" sheetId="10" r:id="rId1"/>
    <sheet name="GRI" sheetId="9" r:id="rId2"/>
    <sheet name="ODS" sheetId="12" r:id="rId3"/>
    <sheet name="Geração de Valor" sheetId="53" r:id="rId4"/>
    <sheet name="Ética e Transparência" sheetId="39" r:id="rId5"/>
    <sheet name="Governança Corporativa" sheetId="40" r:id="rId6"/>
    <sheet name="Gestão Ambiental" sheetId="18" r:id="rId7"/>
    <sheet name="Mudanças Climáticas" sheetId="17" r:id="rId8"/>
    <sheet name="Saúde e Segurança" sheetId="41" r:id="rId9"/>
    <sheet name="Colaboradores" sheetId="21" r:id="rId10"/>
    <sheet name="Diversidade e Inclusão" sheetId="47" r:id="rId11"/>
    <sheet name="Parceiros e Fornecedores" sheetId="42" r:id="rId12"/>
    <sheet name="Comunidades" sheetId="48" r:id="rId13"/>
    <sheet name="ISP" sheetId="49" r:id="rId14"/>
    <sheet name="Soluções Sustentáveis" sheetId="50" r:id="rId15"/>
    <sheet name="Biodiversidade" sheetId="51" r:id="rId16"/>
  </sheets>
  <definedNames>
    <definedName name="_xlnm._FilterDatabase" localSheetId="2" hidden="1">ODS!$B$6:$E$6</definedName>
    <definedName name="_xlnm.Print_Area" localSheetId="7">'Mudanças Climáticas'!$A$1:$H$120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 i="9" l="1"/>
  <c r="E46" i="12"/>
  <c r="E41" i="12"/>
  <c r="E43" i="12"/>
  <c r="E13" i="12"/>
  <c r="E14" i="12"/>
  <c r="E17" i="12"/>
  <c r="E18" i="12"/>
  <c r="G58" i="9"/>
  <c r="G71" i="9"/>
  <c r="G70" i="9"/>
  <c r="G69" i="9"/>
  <c r="G68" i="9"/>
  <c r="G67" i="9"/>
  <c r="G65" i="9"/>
  <c r="G66" i="9"/>
  <c r="G64" i="9"/>
  <c r="G63" i="9"/>
  <c r="G62" i="9"/>
  <c r="G61" i="9"/>
  <c r="G59" i="9"/>
  <c r="G13" i="9"/>
  <c r="E55" i="12"/>
  <c r="E54" i="12"/>
  <c r="E53" i="12"/>
  <c r="E52" i="12"/>
  <c r="E51" i="12"/>
  <c r="E45" i="12"/>
  <c r="E37" i="12"/>
  <c r="E16" i="12"/>
  <c r="G127" i="9"/>
  <c r="E44" i="12"/>
  <c r="E42" i="12"/>
  <c r="E40" i="12"/>
  <c r="E36" i="12"/>
  <c r="E15" i="12"/>
  <c r="G126" i="9"/>
  <c r="E26" i="12"/>
  <c r="E24" i="12"/>
  <c r="E20" i="12"/>
  <c r="E34" i="12"/>
  <c r="E32" i="12"/>
  <c r="E63" i="12"/>
  <c r="G122" i="9"/>
  <c r="E11" i="12"/>
  <c r="E62" i="12"/>
  <c r="E25" i="12"/>
  <c r="E23" i="12"/>
  <c r="E19" i="12"/>
  <c r="G113" i="9"/>
  <c r="E48" i="12"/>
  <c r="E47" i="12"/>
  <c r="E33" i="12"/>
  <c r="E31" i="12"/>
  <c r="E30" i="12"/>
  <c r="E35" i="12"/>
  <c r="E22" i="12"/>
  <c r="G102" i="9"/>
  <c r="E39" i="12"/>
  <c r="E28" i="12"/>
  <c r="E10" i="12"/>
  <c r="E12" i="12"/>
  <c r="G99" i="9"/>
  <c r="E8" i="12"/>
  <c r="E7" i="12"/>
  <c r="E29" i="12"/>
  <c r="E38" i="12"/>
  <c r="E27" i="12"/>
  <c r="E9" i="12"/>
  <c r="G85" i="9"/>
  <c r="G86" i="9"/>
  <c r="E50" i="12"/>
  <c r="E49" i="12"/>
  <c r="G72" i="9"/>
  <c r="E61" i="12"/>
  <c r="E59" i="12"/>
  <c r="E58" i="12"/>
  <c r="E60" i="12"/>
  <c r="G31" i="9"/>
  <c r="E56" i="12"/>
  <c r="E21" i="12"/>
  <c r="E57" i="12"/>
  <c r="G34" i="9"/>
  <c r="G131" i="9"/>
  <c r="G130" i="9"/>
  <c r="G129" i="9"/>
  <c r="G128" i="9"/>
  <c r="G123" i="9"/>
  <c r="G125" i="9"/>
  <c r="G124" i="9"/>
  <c r="G121" i="9"/>
  <c r="G115" i="9"/>
  <c r="G114" i="9"/>
  <c r="G118" i="9"/>
  <c r="G116" i="9"/>
  <c r="G120" i="9"/>
  <c r="G110" i="9"/>
  <c r="G109" i="9"/>
  <c r="G108" i="9"/>
  <c r="G107" i="9"/>
  <c r="G112" i="9"/>
  <c r="G111" i="9"/>
  <c r="G106" i="9"/>
  <c r="G105" i="9"/>
  <c r="G104" i="9"/>
  <c r="G103" i="9"/>
  <c r="G101" i="9"/>
  <c r="G100" i="9"/>
  <c r="G97" i="9"/>
  <c r="G98" i="9"/>
  <c r="G96" i="9"/>
  <c r="G20" i="9"/>
  <c r="G84" i="9"/>
  <c r="G83" i="9"/>
  <c r="G42" i="9"/>
  <c r="G82" i="9"/>
  <c r="G81" i="9"/>
  <c r="G95" i="9"/>
  <c r="G93" i="9"/>
  <c r="G92" i="9"/>
  <c r="G91" i="9"/>
  <c r="G90" i="9"/>
  <c r="G89" i="9"/>
  <c r="G88" i="9"/>
  <c r="G94" i="9"/>
  <c r="G87" i="9"/>
  <c r="G80" i="9"/>
  <c r="G79" i="9"/>
  <c r="G78" i="9"/>
  <c r="G77" i="9"/>
  <c r="G76" i="9"/>
  <c r="G75" i="9"/>
  <c r="G74" i="9"/>
  <c r="G73" i="9"/>
  <c r="G57" i="9"/>
  <c r="G56" i="9"/>
  <c r="G55" i="9"/>
  <c r="G41" i="9"/>
  <c r="G40" i="9"/>
  <c r="G33" i="9"/>
  <c r="G36" i="9"/>
  <c r="G35" i="9"/>
  <c r="G28" i="9"/>
  <c r="G25" i="9"/>
  <c r="G32" i="9"/>
  <c r="G27" i="9"/>
  <c r="G30" i="9"/>
  <c r="G23" i="9"/>
  <c r="G29" i="9"/>
  <c r="G22" i="9"/>
  <c r="G21" i="9"/>
  <c r="G54" i="9"/>
  <c r="G47" i="9"/>
  <c r="G51" i="9"/>
  <c r="G50" i="9"/>
  <c r="G49" i="9"/>
  <c r="G46" i="9"/>
  <c r="G39" i="9"/>
  <c r="G37" i="9"/>
  <c r="G53" i="9"/>
  <c r="G52" i="9"/>
  <c r="G48" i="9"/>
  <c r="G38" i="9"/>
  <c r="G24" i="9"/>
  <c r="G45" i="9"/>
  <c r="G117" i="9"/>
  <c r="G44" i="9"/>
  <c r="G26" i="9"/>
  <c r="G43" i="9"/>
  <c r="G18" i="9"/>
  <c r="G19" i="9"/>
  <c r="G15" i="9"/>
  <c r="G14"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96BA61-97BE-4FF2-9813-3A5CC40EAC1E}" keepAlive="1" name="Consulta - Arquivo de Amostra" description="Conexão com a consulta 'Arquivo de Amostra' na pasta de trabalho." type="5" refreshedVersion="0" background="1">
    <dbPr connection="Provider=Microsoft.Mashup.OleDb.1;Data Source=$Workbook$;Location=&quot;Arquivo de Amostra&quot;;Extended Properties=&quot;&quot;" command="SELECT * FROM [Arquivo de Amostra]"/>
  </connection>
  <connection id="2" xr16:uid="{68B01239-B19C-4387-9A77-EA6698026660}" keepAlive="1" name="Consulta - Arquivo de Amostra (2)" description="Conexão com a consulta 'Arquivo de Amostra (2)' na pasta de trabalho." type="5" refreshedVersion="0" background="1">
    <dbPr connection="Provider=Microsoft.Mashup.OleDb.1;Data Source=$Workbook$;Location=&quot;Arquivo de Amostra (2)&quot;;Extended Properties=&quot;&quot;" command="SELECT * FROM [Arquivo de Amostra (2)]"/>
  </connection>
  <connection id="3" xr16:uid="{9E97C8DD-AC27-483B-BCE0-B963C2E311F8}" keepAlive="1" name="Consulta - Arquivo de Amostra (3)" description="Conexão com a consulta 'Arquivo de Amostra (3)' na pasta de trabalho." type="5" refreshedVersion="0" background="1">
    <dbPr connection="Provider=Microsoft.Mashup.OleDb.1;Data Source=$Workbook$;Location=&quot;Arquivo de Amostra (3)&quot;;Extended Properties=&quot;&quot;" command="SELECT * FROM [Arquivo de Amostra (3)]"/>
  </connection>
  <connection id="4" xr16:uid="{2F5BFF3C-F91F-44AE-AA64-93F541282B4A}" keepAlive="1" name="Consulta - Base - Emissões" description="Conexão com a consulta 'Base - Emissões' na pasta de trabalho." type="5" refreshedVersion="7" background="1" saveData="1">
    <dbPr connection="Provider=Microsoft.Mashup.OleDb.1;Data Source=$Workbook$;Location=&quot;Base - Emissões&quot;;Extended Properties=&quot;&quot;" command="SELECT * FROM [Base - Emissões]"/>
  </connection>
  <connection id="5" xr16:uid="{A3FA6B3D-D508-48E4-8554-332345276A0E}" keepAlive="1" name="Consulta - Base - Energia" description="Conexão com a consulta 'Base - Energia' na pasta de trabalho." type="5" refreshedVersion="7" background="1" saveData="1">
    <dbPr connection="Provider=Microsoft.Mashup.OleDb.1;Data Source=$Workbook$;Location=&quot;Base - Energia&quot;;Extended Properties=&quot;&quot;" command="SELECT * FROM [Base - Energia]"/>
  </connection>
  <connection id="6" xr16:uid="{ABC7F718-D3C9-4038-A218-D5A28680A9F4}" keepAlive="1" name="Consulta - Base - Parâmetros" description="Conexão com a consulta 'Base - Parâmetros' na pasta de trabalho." type="5" refreshedVersion="7" background="1" saveData="1">
    <dbPr connection="Provider=Microsoft.Mashup.OleDb.1;Data Source=$Workbook$;Location=&quot;Base - Parâmetros&quot;;Extended Properties=&quot;&quot;" command="SELECT * FROM [Base - Parâmetros]"/>
  </connection>
  <connection id="7" xr16:uid="{AAA463A5-5935-428E-9B49-376CEC473778}" keepAlive="1" name="Consulta - Parâmetro1" description="Conexão com a consulta 'Parâmetro1' na pasta de trabalho." type="5" refreshedVersion="0" background="1">
    <dbPr connection="Provider=Microsoft.Mashup.OleDb.1;Data Source=$Workbook$;Location=Parâmetro1;Extended Properties=&quot;&quot;" command="SELECT * FROM [Parâmetro1]"/>
  </connection>
  <connection id="8" xr16:uid="{86C1F5E1-4DA5-4FEB-B3B8-9385A909114A}" keepAlive="1" name="Consulta - Parâmetro2" description="Conexão com a consulta 'Parâmetro2' na pasta de trabalho." type="5" refreshedVersion="0" background="1">
    <dbPr connection="Provider=Microsoft.Mashup.OleDb.1;Data Source=$Workbook$;Location=Parâmetro2;Extended Properties=&quot;&quot;" command="SELECT * FROM [Parâmetro2]"/>
  </connection>
  <connection id="9" xr16:uid="{C3C3F51D-BEB2-4208-9B10-FBC129B3C1D6}" keepAlive="1" name="Consulta - Parâmetro3" description="Conexão com a consulta 'Parâmetro3' na pasta de trabalho." type="5" refreshedVersion="0" background="1">
    <dbPr connection="Provider=Microsoft.Mashup.OleDb.1;Data Source=$Workbook$;Location=Parâmetro3;Extended Properties=&quot;&quot;" command="SELECT * FROM [Parâmetro3]"/>
  </connection>
  <connection id="10" xr16:uid="{8E4B932F-45D0-4F1C-A6FA-4EB49623382E}" keepAlive="1" name="Consulta - Transformar Arquivo" description="Conexão com a consulta 'Transformar Arquivo' na pasta de trabalho." type="5" refreshedVersion="0" background="1">
    <dbPr connection="Provider=Microsoft.Mashup.OleDb.1;Data Source=$Workbook$;Location=&quot;Transformar Arquivo&quot;;Extended Properties=&quot;&quot;" command="SELECT * FROM [Transformar Arquivo]"/>
  </connection>
  <connection id="11" xr16:uid="{5D5C9EAD-51D1-4FFF-B355-CD141C4EEE70}" keepAlive="1" name="Consulta - Transformar Arquivo (2)" description="Conexão com a consulta 'Transformar Arquivo (2)' na pasta de trabalho." type="5" refreshedVersion="0" background="1">
    <dbPr connection="Provider=Microsoft.Mashup.OleDb.1;Data Source=$Workbook$;Location=&quot;Transformar Arquivo (2)&quot;;Extended Properties=&quot;&quot;" command="SELECT * FROM [Transformar Arquivo (2)]"/>
  </connection>
  <connection id="12" xr16:uid="{A558FF7B-0A7B-4A63-BF14-1F30DE6147E8}" keepAlive="1" name="Consulta - Transformar Arquivo (3)" description="Conexão com a consulta 'Transformar Arquivo (3)' na pasta de trabalho." type="5" refreshedVersion="0" background="1">
    <dbPr connection="Provider=Microsoft.Mashup.OleDb.1;Data Source=$Workbook$;Location=&quot;Transformar Arquivo (3)&quot;;Extended Properties=&quot;&quot;" command="SELECT * FROM [Transformar Arquivo (3)]"/>
  </connection>
  <connection id="13" xr16:uid="{981A28BD-5366-43C1-B42D-59273C759504}" keepAlive="1" name="Consulta - Transformar o Arquivo de Exemplo" description="Conexão com a consulta 'Transformar o Arquivo de Exemplo' na pasta de trabalho." type="5" refreshedVersion="0" background="1">
    <dbPr connection="Provider=Microsoft.Mashup.OleDb.1;Data Source=$Workbook$;Location=&quot;Transformar o Arquivo de Exemplo&quot;;Extended Properties=&quot;&quot;" command="SELECT * FROM [Transformar o Arquivo de Exemplo]"/>
  </connection>
  <connection id="14" xr16:uid="{CE5EB4B4-EA94-4A21-8042-FFA88B32F556}" keepAlive="1" name="Consulta - Transformar o Arquivo de Exemplo (2)" description="Conexão com a consulta 'Transformar o Arquivo de Exemplo (2)' na pasta de trabalho." type="5" refreshedVersion="0" background="1">
    <dbPr connection="Provider=Microsoft.Mashup.OleDb.1;Data Source=$Workbook$;Location=&quot;Transformar o Arquivo de Exemplo (2)&quot;;Extended Properties=&quot;&quot;" command="SELECT * FROM [Transformar o Arquivo de Exemplo (2)]"/>
  </connection>
  <connection id="15" xr16:uid="{7F9AC439-A302-4F18-AD17-1A44A203C1C5}" keepAlive="1" name="Consulta - Transformar o Arquivo de Exemplo (3)" description="Conexão com a consulta 'Transformar o Arquivo de Exemplo (3)' na pasta de trabalho." type="5" refreshedVersion="0" background="1">
    <dbPr connection="Provider=Microsoft.Mashup.OleDb.1;Data Source=$Workbook$;Location=&quot;Transformar o Arquivo de Exemplo (3)&quot;;Extended Properties=&quot;&quot;" command="SELECT * FROM [Transformar o Arquivo de Exemplo (3)]"/>
  </connection>
</connections>
</file>

<file path=xl/sharedStrings.xml><?xml version="1.0" encoding="utf-8"?>
<sst xmlns="http://schemas.openxmlformats.org/spreadsheetml/2006/main" count="1903" uniqueCount="1036">
  <si>
    <t>ODS</t>
  </si>
  <si>
    <t>Escopo 1</t>
  </si>
  <si>
    <t>Escopo 3</t>
  </si>
  <si>
    <t>Hospitalidade</t>
  </si>
  <si>
    <t>Gastronomia</t>
  </si>
  <si>
    <t>Shopping Centers</t>
  </si>
  <si>
    <t>Aeroporto</t>
  </si>
  <si>
    <t>Varejo</t>
  </si>
  <si>
    <t>Escritório Corporativo</t>
  </si>
  <si>
    <t>Escopo 2</t>
  </si>
  <si>
    <t>ENERGIA</t>
  </si>
  <si>
    <t>Combustíveis não renováveis</t>
  </si>
  <si>
    <t>Total</t>
  </si>
  <si>
    <t>Combustíveis renováveis</t>
  </si>
  <si>
    <t>Viagens a negócios</t>
  </si>
  <si>
    <t>RESÍDUOS</t>
  </si>
  <si>
    <t>Proporção da remuneração total anual</t>
  </si>
  <si>
    <t>TOTAL DE COLABORADORES CONTRATADOS</t>
  </si>
  <si>
    <t>TOTAL DE COLABORADORES DESLIGADOS</t>
  </si>
  <si>
    <t>&lt; 30 anos</t>
  </si>
  <si>
    <t>De 30 a 50 anos</t>
  </si>
  <si>
    <t>&gt; 50 anos</t>
  </si>
  <si>
    <t>Norte</t>
  </si>
  <si>
    <t>Nordeste</t>
  </si>
  <si>
    <t>Sudeste</t>
  </si>
  <si>
    <t>Mulheres</t>
  </si>
  <si>
    <t>Homens</t>
  </si>
  <si>
    <t>TAXA DE CONTRATAÇÃO</t>
  </si>
  <si>
    <t>TOTAL DE COLABORADORES</t>
  </si>
  <si>
    <t>TAXA DE ROTATIVIDADE</t>
  </si>
  <si>
    <t>Estagiários</t>
  </si>
  <si>
    <t>Aprendizes</t>
  </si>
  <si>
    <t>Conselho de Administração</t>
  </si>
  <si>
    <t>Administrativo</t>
  </si>
  <si>
    <t>Alimentos e bebidas (A&amp;B)</t>
  </si>
  <si>
    <t>Trabalhadores contratados</t>
  </si>
  <si>
    <t>Catarina Fashion Outlet</t>
  </si>
  <si>
    <t>GRI 2-15</t>
  </si>
  <si>
    <t>GRI 2-18</t>
  </si>
  <si>
    <t>GRI 2-21</t>
  </si>
  <si>
    <t>GRI 2-25</t>
  </si>
  <si>
    <t>GRI 2-27</t>
  </si>
  <si>
    <t>GRI 2-28</t>
  </si>
  <si>
    <t>GRI 205-2</t>
  </si>
  <si>
    <t>GRI 207-1</t>
  </si>
  <si>
    <t>GRI 207-2</t>
  </si>
  <si>
    <t>GRI 207-3</t>
  </si>
  <si>
    <t>GRI 401-1</t>
  </si>
  <si>
    <t>GRI 401-2</t>
  </si>
  <si>
    <t>GRI 402-1</t>
  </si>
  <si>
    <t>GRI 403-3</t>
  </si>
  <si>
    <t>GRI 403-4</t>
  </si>
  <si>
    <t>GRI 403-5</t>
  </si>
  <si>
    <t>GRI 403-6</t>
  </si>
  <si>
    <t>GRI 403-7</t>
  </si>
  <si>
    <t>GRI 403-8</t>
  </si>
  <si>
    <t>GRI 403-10</t>
  </si>
  <si>
    <t>GRI 404-1</t>
  </si>
  <si>
    <t>GRI 404-3</t>
  </si>
  <si>
    <t>GRI 405-1</t>
  </si>
  <si>
    <t>GRI 405-2</t>
  </si>
  <si>
    <t>GRI 2-7</t>
  </si>
  <si>
    <t>GRI 2-8</t>
  </si>
  <si>
    <t>GRI 302-1</t>
  </si>
  <si>
    <t>GRI 302-3</t>
  </si>
  <si>
    <t>GRI 302-4</t>
  </si>
  <si>
    <t>GRI 302-5</t>
  </si>
  <si>
    <t>GRI 303-1</t>
  </si>
  <si>
    <t>GRI 303-2</t>
  </si>
  <si>
    <t>GRI 303-4</t>
  </si>
  <si>
    <t>GRI 306-1</t>
  </si>
  <si>
    <t>GRI 306-2</t>
  </si>
  <si>
    <t>GRI 306-3</t>
  </si>
  <si>
    <t>Reciclagem</t>
  </si>
  <si>
    <t>Compostagem</t>
  </si>
  <si>
    <t>GRI 306-5</t>
  </si>
  <si>
    <t>GRI 305-6</t>
  </si>
  <si>
    <t>GRI 202-1</t>
  </si>
  <si>
    <t>GRI 202-2</t>
  </si>
  <si>
    <t>GRI 201-3</t>
  </si>
  <si>
    <t>GRI 201-4</t>
  </si>
  <si>
    <t>GRI 201-1</t>
  </si>
  <si>
    <t>GRI 304-1</t>
  </si>
  <si>
    <t>GRI 401-3</t>
  </si>
  <si>
    <t>GRI 304-3</t>
  </si>
  <si>
    <t>GRI 304-2</t>
  </si>
  <si>
    <t>GRI 304-4</t>
  </si>
  <si>
    <t>Ética e transparência nos negócios</t>
  </si>
  <si>
    <t>Governança corporativa</t>
  </si>
  <si>
    <t>Saúde, segurança, bem-estar e desenvolvimento dos colaboradores</t>
  </si>
  <si>
    <t>Diversidade e inclusão</t>
  </si>
  <si>
    <t>Gestão ambiental</t>
  </si>
  <si>
    <t>Mudanças climáticas</t>
  </si>
  <si>
    <t>Engajamento e desenvolvimento das comunidades do entorno</t>
  </si>
  <si>
    <t>Investimento social privado</t>
  </si>
  <si>
    <t>Uso do solo e impacto na biodiversidade</t>
  </si>
  <si>
    <t>PROCESSO DE DEFINIÇÃO DA MATERIALIDADE</t>
  </si>
  <si>
    <t>NOSSOS COMPROMISSOS</t>
  </si>
  <si>
    <t>Compromissos</t>
  </si>
  <si>
    <t>Investimento Social Privado</t>
  </si>
  <si>
    <t>A JHSF</t>
  </si>
  <si>
    <t>GRI 2-11</t>
  </si>
  <si>
    <t>GRI 2-13</t>
  </si>
  <si>
    <t>GRI 2-16</t>
  </si>
  <si>
    <t>GRI 2-29</t>
  </si>
  <si>
    <t>GRI 2-30</t>
  </si>
  <si>
    <t>GRI 205-1</t>
  </si>
  <si>
    <t>GRI 415-1</t>
  </si>
  <si>
    <t>GRI 201-2</t>
  </si>
  <si>
    <t>GRI 404-2</t>
  </si>
  <si>
    <t>GRI 203-2</t>
  </si>
  <si>
    <t>GRI 204-1</t>
  </si>
  <si>
    <t>GRI 410-1</t>
  </si>
  <si>
    <t>GRI 413-2</t>
  </si>
  <si>
    <t>Resposta</t>
  </si>
  <si>
    <t>Conteúdos gerais</t>
  </si>
  <si>
    <t>Temas materiais</t>
  </si>
  <si>
    <t>Não houve</t>
  </si>
  <si>
    <t>GRI 301</t>
  </si>
  <si>
    <t>GRI 305-1 | 305-3</t>
  </si>
  <si>
    <t>ÁGUA E EFLUENTES</t>
  </si>
  <si>
    <t>CONSUMO ENERGÉTICO (GJ)</t>
  </si>
  <si>
    <t>Energia elétrica adquirida</t>
  </si>
  <si>
    <t>GRI 302-1 | 302-2</t>
  </si>
  <si>
    <t>CAPTAÇÃO DE ÁGUA (ML)</t>
  </si>
  <si>
    <t>De superfície</t>
  </si>
  <si>
    <t>Subterrânea</t>
  </si>
  <si>
    <t>Produzida</t>
  </si>
  <si>
    <t>De terceiros</t>
  </si>
  <si>
    <t>CAPTAÇÃO DE ÁGUA POR SEGMENTO (ML)</t>
  </si>
  <si>
    <t>DESCARTE DE ÁGUA (ML)</t>
  </si>
  <si>
    <t>DESCARTE DE ÁGUA POR SEGMENTO (ML)</t>
  </si>
  <si>
    <t>ND</t>
  </si>
  <si>
    <t>TOTAL DE RESÍDUOS GERADOS (t)</t>
  </si>
  <si>
    <t>TOTAL DE RESÍDUOS GERADOS POR SEGMENTO (t)</t>
  </si>
  <si>
    <t>Resíduos perigosos</t>
  </si>
  <si>
    <t>Resíduos não perigosos</t>
  </si>
  <si>
    <t>Resíduos gerados nas operações</t>
  </si>
  <si>
    <t>Sustenta</t>
  </si>
  <si>
    <t>Combustão móvel</t>
  </si>
  <si>
    <t>Combustão estacionária</t>
  </si>
  <si>
    <t>Mudança do uso do solo</t>
  </si>
  <si>
    <t>HCFC-22</t>
  </si>
  <si>
    <t>Transporte e distribuição (upstream)</t>
  </si>
  <si>
    <t>Fazenda Boa Vista</t>
  </si>
  <si>
    <t>Transporte e distribuição (downstream)</t>
  </si>
  <si>
    <t>GRI 305-1 |  305-2 | 305-3</t>
  </si>
  <si>
    <t>Aterro</t>
  </si>
  <si>
    <t>Número de todos os funcionários e trabalhadores que são cobertos por um sistema de gestão de saúde e segurança do trabalho</t>
  </si>
  <si>
    <t>GRI 205-02</t>
  </si>
  <si>
    <t>% de todos os funcionários e trabalhadores que são cobertos por um sistema de gestão de saúde e segurança do trabalho</t>
  </si>
  <si>
    <t>-</t>
  </si>
  <si>
    <t>De superfície (lago, lagoa, rio, etc.)</t>
  </si>
  <si>
    <t>Subterrânea (poço)</t>
  </si>
  <si>
    <t>Outros gêneros</t>
  </si>
  <si>
    <t>Outros genêros</t>
  </si>
  <si>
    <t>EMISSÕES BIOGÊNICAS (tGEE)</t>
  </si>
  <si>
    <t>REMOÇÕES BIOGÊNICAS (tGEE)</t>
  </si>
  <si>
    <t>GRI 403-9</t>
  </si>
  <si>
    <t xml:space="preserve">RESÍDUOS DESTINADOS POR SEGMENTO (t) </t>
  </si>
  <si>
    <t>ODS 13.2</t>
  </si>
  <si>
    <t>ODS 6.4</t>
  </si>
  <si>
    <t>ODS 7.2 | 7.3</t>
  </si>
  <si>
    <t>CONSUMO ENERGÉTICO POR SEGMENTO (GJ)</t>
  </si>
  <si>
    <t>Consumo de água</t>
  </si>
  <si>
    <t>Reuso</t>
  </si>
  <si>
    <t>Violação à privacidade do cliente</t>
  </si>
  <si>
    <t>Discriminação</t>
  </si>
  <si>
    <t>Corrupção</t>
  </si>
  <si>
    <t xml:space="preserve">Outros </t>
  </si>
  <si>
    <t>A abordagem para o relacionamento com autoridades fiscais ocorre por meio da efetiva participação em acordos cooperativos em conformidade com a legislação tributária vigente, da auditoria interna e externa eficaz, da busca por autorização das transações mais relevantes e, por fim, pelo mapeamento pleno dos riscos fiscais.</t>
  </si>
  <si>
    <t>GRI 2-9</t>
  </si>
  <si>
    <t>ODS 16.10</t>
  </si>
  <si>
    <t>ODS 16.7</t>
  </si>
  <si>
    <t>ODS 8.8</t>
  </si>
  <si>
    <t>Para prevenção ou mitigação de impactos significativos na saúde e segurança do trabalho são realizadas inspeções para analisar os possíveis riscos aos colaboradores. Em caso de não conformidades, o gestor da unidade é comunicado para a devida adequação.</t>
  </si>
  <si>
    <t>NR 6</t>
  </si>
  <si>
    <t>NR 10</t>
  </si>
  <si>
    <t>NR 35</t>
  </si>
  <si>
    <t>CIPA</t>
  </si>
  <si>
    <t>Dentro da organização</t>
  </si>
  <si>
    <t>Fora da organização</t>
  </si>
  <si>
    <t>GRI 2-1 | 2-6</t>
  </si>
  <si>
    <t>Contamos com o apoio de empresa terceirizada para a atividade de segurança patrimonial, que contempla o tema em treinamentos periódicos aplicados às equipes.</t>
  </si>
  <si>
    <t>IMPLICAÇÕES FINANCEIRAS E OUTROS RISCOS E OPORTUNIDADES DECORRENTES DE MUDANÇAS CLIMÁTICAS</t>
  </si>
  <si>
    <t>INTERAÇÕES COM A ÁGUA COMO UM RECURSO COMPARTILHADO</t>
  </si>
  <si>
    <t>GESTÃO DE IMPACTOS RELACIONADOS AO DESCARTE DE ÁGUA</t>
  </si>
  <si>
    <t>ODS 13.1</t>
  </si>
  <si>
    <t>Terceiros</t>
  </si>
  <si>
    <t>MÉDIA DE HORAS DE CAPACITAÇÃO POR COLABORADOR</t>
  </si>
  <si>
    <t>Conselho Fiscal</t>
  </si>
  <si>
    <t>Diretoria Estatutária</t>
  </si>
  <si>
    <t>Diretoria não-estatutária</t>
  </si>
  <si>
    <t>Gerência</t>
  </si>
  <si>
    <t>Operacional</t>
  </si>
  <si>
    <t>PROGRAMAS PARA O DESENVOLVIMENTO DE COMPETÊNCIAS DOS EMPREGADOS E DE ASSISTÊNCIA PARA A TRANSIÇÃO DE CARREIRA</t>
  </si>
  <si>
    <t>Diante de mudanças operacionais programadas, a JHSF adota o prazo de aviso com quatro semanas de antecedência. Todos os acordos ou convenções coletivas ficam à disposição dos colaboradores para acesso e são seguidos e cumpridos pela Companhia conforme prazos estabelecidos nas cláusulas.</t>
  </si>
  <si>
    <t>Licença maternidade/paternidade</t>
  </si>
  <si>
    <t>DESENVOLVIMENTO DE COLABORADORES</t>
  </si>
  <si>
    <t>Diretores</t>
  </si>
  <si>
    <t>Gerentes</t>
  </si>
  <si>
    <t>Chefes/coordenadores</t>
  </si>
  <si>
    <t>Técnicos/supervisores</t>
  </si>
  <si>
    <t>Operacionais</t>
  </si>
  <si>
    <t>PERCENTUAL DE COLABORADORES COM AVALIAÇÃO DE DESEMPENHO</t>
  </si>
  <si>
    <t>Comitê de Auditoria</t>
  </si>
  <si>
    <t>Chefes/ coordenadores</t>
  </si>
  <si>
    <t>ODS 5.1</t>
  </si>
  <si>
    <t xml:space="preserve">Homens </t>
  </si>
  <si>
    <t>ODS 10.2</t>
  </si>
  <si>
    <t>A sede corporativa da JHSF está localizada no município de São Paulo, local de origem de todos os membros da alta liderança da Companhia.</t>
  </si>
  <si>
    <t>A JHSF faz o recolhimento mensal da contribuição para a Previdência Social de seus empregados, destinada ao Instituto Nacional do Seguro Social (INSS), que é responsável pelo pagamento da aposentadoria e demais benefícios aos trabalhadores brasileiros. (Lei nº 8.213, de 24 de julho de 1991).</t>
  </si>
  <si>
    <t>ESG na relação com parceiros e fornecedores</t>
  </si>
  <si>
    <t>Boa Vista Estates</t>
  </si>
  <si>
    <t>Boa Vista Village</t>
  </si>
  <si>
    <t>Por gênero</t>
  </si>
  <si>
    <t>30 a 50 anos</t>
  </si>
  <si>
    <t>Por faixa etária</t>
  </si>
  <si>
    <t>Por etnia</t>
  </si>
  <si>
    <t>Técnicos/Supervisores</t>
  </si>
  <si>
    <t>Óbitos resultantes de acidente de trabalho</t>
  </si>
  <si>
    <t>Empregados</t>
  </si>
  <si>
    <t>GRI 2-12 | 2-26</t>
  </si>
  <si>
    <t>GRI 205-3 | 406-1 | 418-1</t>
  </si>
  <si>
    <t>Chefia/Coordenação</t>
  </si>
  <si>
    <t>Feminino</t>
  </si>
  <si>
    <t>Masculino</t>
  </si>
  <si>
    <t>Outros Gêneros</t>
  </si>
  <si>
    <t>Por categoria funcional</t>
  </si>
  <si>
    <t>Por Faixa Etária</t>
  </si>
  <si>
    <t>Número de pessoas por categoria funcional e grupos de diversidade</t>
  </si>
  <si>
    <t>Por Região do Brasil</t>
  </si>
  <si>
    <t>Por Gênero</t>
  </si>
  <si>
    <t>Não declarado</t>
  </si>
  <si>
    <t>Branco</t>
  </si>
  <si>
    <t>Indígena</t>
  </si>
  <si>
    <t>Amarelo</t>
  </si>
  <si>
    <t>Negro</t>
  </si>
  <si>
    <t>GRI 2-10 | 2-17</t>
  </si>
  <si>
    <t>GRI 2-19 | 2-20</t>
  </si>
  <si>
    <t>GRI 2-23 | 2-24</t>
  </si>
  <si>
    <t>GRI 303-3 | 303-5</t>
  </si>
  <si>
    <t>ODS 5.1 | 8.5 | 10.2</t>
  </si>
  <si>
    <t>ODS 8.3 | 9.1</t>
  </si>
  <si>
    <t>GRI 308-1 | 308-2 | 414-1 | 414-2</t>
  </si>
  <si>
    <t>ODS 8.7 | 8.8</t>
  </si>
  <si>
    <t>GRI 407-1 | 408-1 | 409-1</t>
  </si>
  <si>
    <t>ODS 12.5 | 12.a</t>
  </si>
  <si>
    <t>ODS 8.2 | 8.3 | 8.4 | 17.7</t>
  </si>
  <si>
    <t>ODS 15.1 | 15.2 | 15.3 | 15.5</t>
  </si>
  <si>
    <t>Soluções sustentáveis</t>
  </si>
  <si>
    <t>Incineração sem recuperação</t>
  </si>
  <si>
    <t>Incineração com recuperação</t>
  </si>
  <si>
    <t>Outras operações de disposição</t>
  </si>
  <si>
    <t>Em 2023, a Companhia não registrou casos significativos de não conformidade com leis e regulamentos.</t>
  </si>
  <si>
    <t>NOSSAS PESSOAS</t>
  </si>
  <si>
    <t>N° de shoppings em operação</t>
  </si>
  <si>
    <t>A JHSF não auferiu ou recebeu qualquer apoio financeiro de natureza de benefícios e créditos fiscais, subsídios, subvenções para investimento e outros tipos de concessões, durante o período coberto por este relatório.</t>
  </si>
  <si>
    <t>Desenvolvimento dos colaboradores</t>
  </si>
  <si>
    <t>Saúde, segurança e bem-estar</t>
  </si>
  <si>
    <t>Gestão ambiental 
(água, resíduos e energia)</t>
  </si>
  <si>
    <t>Número</t>
  </si>
  <si>
    <t>Diretoria Estatutária e Diretoria</t>
  </si>
  <si>
    <t>Conselho de 
Administração</t>
  </si>
  <si>
    <t>ODS 4.4 | 4.7</t>
  </si>
  <si>
    <t>Membros órgãos de governança</t>
  </si>
  <si>
    <t>Demais categorias funcionais</t>
  </si>
  <si>
    <t xml:space="preserve">Disponibilizamos uma via de comunicação exclusiva, aberta à toda a sociedade, por meio da qual podem ser realizadas denúncias de condutas que violem normas internas, políticas e legislação vigente, de forma segura e anônima. O sistema é gerenciado por empresa independente especializada, o que garante sigilo e discrição. O Código de Ética e Conduta destaca a proteção dos colaboradores para que não haja punição ou retaliação a fim de encorajar a conduta de denúncias. Cabe ao Comitê de Ética e Conduta a apuração dos relatos recebidos e recomendação ao Conselho de Administração sobre as providências necessárias, caso se confirme a prática de irregularidades. </t>
  </si>
  <si>
    <r>
      <t>EMISSÕES DE GASES DE EFEITO ESTUFA (tCO</t>
    </r>
    <r>
      <rPr>
        <b/>
        <vertAlign val="subscript"/>
        <sz val="11"/>
        <color theme="8" tint="-0.499984740745262"/>
        <rFont val="Playfair Display Black"/>
        <scheme val="major"/>
      </rPr>
      <t>2</t>
    </r>
    <r>
      <rPr>
        <b/>
        <sz val="11"/>
        <color theme="8" tint="-0.499984740745262"/>
        <rFont val="Playfair Display Black"/>
        <scheme val="major"/>
      </rPr>
      <t>e)</t>
    </r>
  </si>
  <si>
    <t>CÓDIGO DE ÉTICA E CONDUTA</t>
  </si>
  <si>
    <t>CANAL DE ÉTICA</t>
  </si>
  <si>
    <t>OPERAÇÕES AVALIADAS QUANTO A RISCOS RELACIONADOS À CORRUPÇÃO</t>
  </si>
  <si>
    <r>
      <t>EMISSÕES DE GEE POR SEGMENTO (tCO</t>
    </r>
    <r>
      <rPr>
        <b/>
        <vertAlign val="subscript"/>
        <sz val="11"/>
        <color theme="8" tint="-0.499984740745262"/>
        <rFont val="Playfair Display Black"/>
        <scheme val="major"/>
      </rPr>
      <t>2</t>
    </r>
    <r>
      <rPr>
        <b/>
        <sz val="11"/>
        <color theme="8" tint="-0.499984740745262"/>
        <rFont val="Playfair Display Black"/>
        <scheme val="major"/>
      </rPr>
      <t>e)</t>
    </r>
  </si>
  <si>
    <t>Negócios Imobiliários</t>
  </si>
  <si>
    <t>GERAÇÃO DE RESÍDUOS E IMPACTOS SIGNIFICATIVOS RELACIONADOS A RESÍDUOS</t>
  </si>
  <si>
    <t>GESTÃO DE IMPACTOS SIGNIFICATIVOS RELACIONADOS A RESÍDUOS</t>
  </si>
  <si>
    <t>Receita Bruta (tCO2e/R$ milhões)</t>
  </si>
  <si>
    <t>Hospitalidade &amp; Gastronomia</t>
  </si>
  <si>
    <t>Receita Bruta (GJ/R$ milhões)</t>
  </si>
  <si>
    <t xml:space="preserve">Liderança </t>
  </si>
  <si>
    <t>N° de canteiros de obras (tCO2e/canteiro)</t>
  </si>
  <si>
    <t>São Paulo Aeroporto Executivo Catarina</t>
  </si>
  <si>
    <t>Manufaturado</t>
  </si>
  <si>
    <t>Natural</t>
  </si>
  <si>
    <t>Humano</t>
  </si>
  <si>
    <t>Intelectual</t>
  </si>
  <si>
    <t>Social e de Relacionamento</t>
  </si>
  <si>
    <t>Financeiro</t>
  </si>
  <si>
    <t>Infraestrutura, instalações próprias, ferramentais, utensílios, máquinas e equipamentos necessários para a realização das operações.</t>
  </si>
  <si>
    <t>Recursos e processos ambientais que apoiam a organização no fornecimento de serviços e produtos, incluindo energia, água, terra, florestas e biodiversidade. Considera o “uso cênico”.</t>
  </si>
  <si>
    <t>Recursos financeiros disponíveis para a produção de bens e serviços, realização de investimentos e operações financeiras.</t>
  </si>
  <si>
    <t>Relacionamento com os stakeholders e parcerias estabelecidas. Atendimento personalizado aos clientes. Intangíveis relacionados à marca e reputação.</t>
  </si>
  <si>
    <t>&gt;&gt;</t>
  </si>
  <si>
    <t>Conselho Fiscal 
(Efetivos)</t>
  </si>
  <si>
    <t>Resíduos valorizados (t)</t>
  </si>
  <si>
    <t>Resíduos totais (t)</t>
  </si>
  <si>
    <t>Percentual valorizado (%)</t>
  </si>
  <si>
    <t>TREINAMENTO DOS PROCEDIMENTOS E POLÍTICAS DE COMBATE À CORRUPÇÃO</t>
  </si>
  <si>
    <t>Contratados diretamente</t>
  </si>
  <si>
    <t>Contratados por terceiros</t>
  </si>
  <si>
    <t>Quadro geral de colaboradores</t>
  </si>
  <si>
    <t xml:space="preserve">PERCENTUAL DE MULHERES </t>
  </si>
  <si>
    <t>MANIFESTAÇÕES RECEBIDAS NO CANAL DE ÉTICA</t>
  </si>
  <si>
    <t>PROCESSOS PARA REPARAR IMPACTOS NEGATIVOS</t>
  </si>
  <si>
    <t>COMPLIANCE E ANTICORRUPÇÃO</t>
  </si>
  <si>
    <t>CONFORMIDADE COM LEIS E REGULAMENTOS</t>
  </si>
  <si>
    <t>ABORDAGEM TRIBUTÁRIA</t>
  </si>
  <si>
    <t>HORAS DE TREINAMENTO</t>
  </si>
  <si>
    <t>- Geração de empregos e aumento da renda nas comunidades do entorno
- Confiabilidade e atratividade da marca
- Agregação ou desagregação social
- Aumento da arrecadação de impostos</t>
  </si>
  <si>
    <t>Competências, conhecimentos e habilidades únicas dos colaboradores próprios e terceiros, suportadas por ações de desenvolvimento contínuo.</t>
  </si>
  <si>
    <t>Políticas, regimentos, procedimentos e normas (controles internos), marcas e tecnologia.</t>
  </si>
  <si>
    <t>GOVERNANÇA, CONTROLE E GESTÃO DE RISCO FISCAL</t>
  </si>
  <si>
    <t>ENGAJAMENTO DE STAKEHOLDERS E GESTÃO DE SUAS PREOCUPAÇÕES QUANTO A TRIBUTOS</t>
  </si>
  <si>
    <t>COMUNICAÇÃO E CAPACITAÇÃO EM POLÍTICAS E PROCEDIMENTOS DE COMBATE À CORRUPÇÃO</t>
  </si>
  <si>
    <t>COMUNICAÇÃO DOS PROCEDIMENTOS E POLÍTICAS DE COMBATE À CORRUPÇÃO</t>
  </si>
  <si>
    <t>ESTRUTURA E COMPOSIÇÃO DA GOVERNANÇA</t>
  </si>
  <si>
    <t>NOMEAÇÃO E SELEÇÃO PARA O MAIS ALTO ÓRGÃO DE GOVERNANÇA</t>
  </si>
  <si>
    <t>CONSELHO DE ADMINISTRAÇÃO</t>
  </si>
  <si>
    <t>AVALIAÇÃO DE DESEMPENHO DO CONSELHO DE ADMINISTRAÇÃO</t>
  </si>
  <si>
    <t>CONFLITOS DE INTERESSES</t>
  </si>
  <si>
    <t>POLÍTICAS DE REMUNERAÇÃO</t>
  </si>
  <si>
    <t>COMITÊ DE SUSTENTABILIDADE</t>
  </si>
  <si>
    <t>GESTÃO DE RISCO</t>
  </si>
  <si>
    <t>POLÍTICAS CORPORATIVAS</t>
  </si>
  <si>
    <t>PARTICIPAÇÃO EM ASSOCIAÇÕES</t>
  </si>
  <si>
    <t>CONTRIBUIÇÕES POLÍTICAS</t>
  </si>
  <si>
    <t>PROPORÇÃO DA REMUNERAÇÃO TOTAL ANUAL</t>
  </si>
  <si>
    <t>Segmento</t>
  </si>
  <si>
    <t>Denominador</t>
  </si>
  <si>
    <t>GESTÃO DA SEGURANÇA DO TRABALHO</t>
  </si>
  <si>
    <t>DOENÇAS PROFISSIONAIS (EMPREGADOS)</t>
  </si>
  <si>
    <t>TRABALHADORES COBERTOS POR UM SISTEMA DE GESTÃO DE SAÚDE E SEGURANÇA DO TRABALHO</t>
  </si>
  <si>
    <t>PREVENÇÃO E MITIGAÇÃO DE IMPACTOS DE SAÚDE E SEGURANÇA DO TRABALHO DIRETAMENTE VINCULADOS COM RELAÇÕES DE NEGÓCIOS</t>
  </si>
  <si>
    <t>PROMOÇÃO DA SAÚDE DO TRABALHADOR</t>
  </si>
  <si>
    <t>PARTICIPAÇÃO DOS TRABALHADORES, CONSULTA E COMUNICAÇÃO AOS TRABALHADORES REFERENTES A SAÚDE E SEGURANÇA DO TRABALHO</t>
  </si>
  <si>
    <t>CAPACITAÇÃO DE TRABALHADORES EM SAÚDE E SEGURANÇA DO TRABALHO</t>
  </si>
  <si>
    <t>QUANTIDADE DE HORAS DE CAPACITAÇÃO DE TRABALHADORES EM SAÚDE E SEGURANÇA DO TRABALHO</t>
  </si>
  <si>
    <t>SERVIÇOS DE SAÚDE DO TRABALHO</t>
  </si>
  <si>
    <t>Número de pessoas que acessaram a plataforma</t>
  </si>
  <si>
    <t>ACORDOS DE NEGOCIAÇÃO COLETIVA</t>
  </si>
  <si>
    <t>BENEFÍCIOS PARA EMPREGADOS DE TEMPO INTEGRAL QUE NÃO SÃO FORNECIDOS A EMPREGADOS TEMPORÁRIOS OU EM REGIME DE MEIO PERÍODO</t>
  </si>
  <si>
    <t>LICENÇA MATERNIDADE/PATERNIDADE</t>
  </si>
  <si>
    <t>INFORMAÇÕES SOBRE TRABALHADORES QUE NÃO SÃO COLABORADORES</t>
  </si>
  <si>
    <t>PRAZO MÍNIMO DE AVISO SOBRE MUDANÇAS OPERACIONAIS</t>
  </si>
  <si>
    <t>DIVERSIDADE EM ÓRGÃOS DE GOVERNANÇA E EMPREGADOS</t>
  </si>
  <si>
    <t>PROPORÇÃO DE GASTOS COM FORNECEDORES LOCAIS</t>
  </si>
  <si>
    <t>DEFINIÇÃO GEOGRÁFICA DE LOCAL USADA PELA ORGANIZAÇÃO E UNIDADES OPERACIONAIS IMPORTANTES</t>
  </si>
  <si>
    <t>AVALIAÇÃO SOCIOAMBIENTAL DE FORNECEDORES</t>
  </si>
  <si>
    <t>TRABALHO DECENTE</t>
  </si>
  <si>
    <t>PESSOAL DE SEGURANÇA CAPACITADO EM POLÍTICAS OU PROCEDIMENTOS DE DIREITOS HUMANOS</t>
  </si>
  <si>
    <t>INSUMOS E MATERIAIS SUSTENTÁVEIS</t>
  </si>
  <si>
    <t>OBJETIVOS DE DESENVOLVIMENTO SUSTENTÁVEL</t>
  </si>
  <si>
    <r>
      <t xml:space="preserve">RESÍDUOS </t>
    </r>
    <r>
      <rPr>
        <b/>
        <u/>
        <sz val="11"/>
        <color theme="8" tint="-0.499984740745262"/>
        <rFont val="Playfair Display Black"/>
        <scheme val="major"/>
      </rPr>
      <t>DESTINADOS</t>
    </r>
    <r>
      <rPr>
        <b/>
        <sz val="11"/>
        <color theme="8" tint="-0.499984740745262"/>
        <rFont val="Playfair Display Black"/>
        <scheme val="major"/>
      </rPr>
      <t xml:space="preserve"> PARA DISPOSIÇÃO FINAL (t) </t>
    </r>
  </si>
  <si>
    <r>
      <t xml:space="preserve">RESÍDUOS </t>
    </r>
    <r>
      <rPr>
        <b/>
        <u/>
        <sz val="11"/>
        <color theme="8" tint="-0.499984740745262"/>
        <rFont val="Playfair Display Black"/>
        <scheme val="major"/>
      </rPr>
      <t>NÃO DESTINADOS</t>
    </r>
    <r>
      <rPr>
        <b/>
        <sz val="11"/>
        <color theme="8" tint="-0.499984740745262"/>
        <rFont val="Playfair Display Black"/>
        <scheme val="major"/>
      </rPr>
      <t xml:space="preserve"> PARA DISPOSIÇÃO FINAL (t)</t>
    </r>
  </si>
  <si>
    <t>Quantidade de horas de capacitação (h)</t>
  </si>
  <si>
    <t>HABITATS PROTEGIDOS OU RESTAURADOS</t>
  </si>
  <si>
    <t>IMPACTOS SIGNIFICATIVOS DE ATIVIDADES, PRODUTOS E SERVIÇOS SOBRE A BIODIVERSIDADE</t>
  </si>
  <si>
    <t>N° de unidades (tCO2e/unidade)</t>
  </si>
  <si>
    <t>N° de unidades (GJ/unidade)</t>
  </si>
  <si>
    <t>N° de hangares (tCO2e/hangar)</t>
  </si>
  <si>
    <t>N° de lojas (tCO2e/loja)</t>
  </si>
  <si>
    <t>N° de escritório (tCO2e/escritório)</t>
  </si>
  <si>
    <t>N° de canteiros de obras (GJ/canteiro)</t>
  </si>
  <si>
    <t>N° de hangares (GJ/hangar)</t>
  </si>
  <si>
    <t>N° de lojas (GJ/loja)</t>
  </si>
  <si>
    <t>N° de escritório (GJ/escritório)</t>
  </si>
  <si>
    <t>GESTÃO DE DIVERSIDADE E INCLUSÃO</t>
  </si>
  <si>
    <t>GRI 203-1 | 413-1</t>
  </si>
  <si>
    <t>Meta 2025</t>
  </si>
  <si>
    <t>ACIDENTES DE TRABALHO</t>
  </si>
  <si>
    <t>Índice</t>
  </si>
  <si>
    <t>Quantidade de horas trabalhadas (h)</t>
  </si>
  <si>
    <t>Acidentes de trabalho com consequência grave (exceto óbitos)</t>
  </si>
  <si>
    <t xml:space="preserve">Número de casos de doenças profissionais de comunicação obrigatória </t>
  </si>
  <si>
    <t>Número de óbitos resultantes de doenças profissionais</t>
  </si>
  <si>
    <t>Nota: Os demais requisitos deste indicador serão aprimorados no próximo ciclo de relato.</t>
  </si>
  <si>
    <t>Percentual</t>
  </si>
  <si>
    <t>Órgãos de governança</t>
  </si>
  <si>
    <t>IMPACTO SOCIAL</t>
  </si>
  <si>
    <t>IMPACTOS ECONÔMICOS INDIRETOS SIGNIFICATIVOS</t>
  </si>
  <si>
    <t>PROPORÇÃO ENTRE O SALÁRIO MAIS BAIXO E O SALÁRIO MÍNIMO LOCAL, COM DISCRIMINAÇÃO POR GÊNERO (%)</t>
  </si>
  <si>
    <t>PROPORÇÃO DE MEMBROS DA ALTA DIREÇÃO CONTRATADOS NA COMUNIDADE LOCAL</t>
  </si>
  <si>
    <t>OPERAÇÕES COM IMPACTOS NEGATIVOS SIGNIFICATIVOS (REAIS E POTENCIAIS) NAS COMUNIDADES LOCAIS</t>
  </si>
  <si>
    <t>REDUÇÃO NO CONSUMO DE ENERGIA DENTRO DA ORGANIZAÇÃO (GJ)</t>
  </si>
  <si>
    <t>Energia consumida 
dentro da organização</t>
  </si>
  <si>
    <t>Energia consumida 
fora da organização</t>
  </si>
  <si>
    <t>PERCENTUAL DE OVOS DE GALINHAS LIVRES</t>
  </si>
  <si>
    <t>Estado</t>
  </si>
  <si>
    <t>Bahia</t>
  </si>
  <si>
    <t>NA</t>
  </si>
  <si>
    <t>Minas Gerais</t>
  </si>
  <si>
    <t>Rio de Janeiro</t>
  </si>
  <si>
    <t>São Paulo</t>
  </si>
  <si>
    <t>GESTÃO DE INVESTIMENTO SOCIAL PRIVADO</t>
  </si>
  <si>
    <t>OBRIGAÇÕES DO PLANO DE BENEFÍCIO DEFINIDO E OUTROS PLANOS DE APOSENTADORIA</t>
  </si>
  <si>
    <t>APOIO FINANCEIROS RECEBIDO DO GOVERNO</t>
  </si>
  <si>
    <t>VALOR ECONÔMICO DIRETO GERADO E DISTRIBUÍDO (EM R$)</t>
  </si>
  <si>
    <t>Criticamente ameaçadas</t>
  </si>
  <si>
    <t>Ameaçadas</t>
  </si>
  <si>
    <t>Vulneráveis</t>
  </si>
  <si>
    <t>Quase ameaçadas</t>
  </si>
  <si>
    <t>Pouco preocupantes</t>
  </si>
  <si>
    <t>Unidades operacionais</t>
  </si>
  <si>
    <t>UNIDADES OPERACIONAIS PRÓPRIAS, ARRENDADAS OU GERIDAS DENTRO OU NAS ADJACÊNCIAS DE ÁREAS DE PROTEÇÃO AMBIENTAL E ÁREAS DE ALTO VALOR DE BIODIVERSIDADE SITUADAS FORA DE ÁREAS DE PROTEÇÃO AMBIENTAL</t>
  </si>
  <si>
    <t>NÚMERO DE ESPÉCIES POR STATUS DE CONSERVAÇÃO</t>
  </si>
  <si>
    <t>INVESTIMENTO SOCIAL PRIVADO</t>
  </si>
  <si>
    <t>GESTÃO DE SOLUÇÕES SUSTENTÁVEIS</t>
  </si>
  <si>
    <t>INTENSIDADES DE EMISSÕES DE ESCOPO 1 e 2</t>
  </si>
  <si>
    <t>INTENSIDADES DE ENERGIA DENTRO DA ORGANIZAÇÃO</t>
  </si>
  <si>
    <t>REDUÇÕES DE REQUISITOS ENERGÉTICOS DE PRODUTOS E SERVIÇOS (GJ/R$ milhões)</t>
  </si>
  <si>
    <t>Detalhes da organização</t>
  </si>
  <si>
    <t>2-1</t>
  </si>
  <si>
    <t>Entidades incluídas no relato de sustentabilidade da organização</t>
  </si>
  <si>
    <t>2-2</t>
  </si>
  <si>
    <t>Período de relato, frequência e ponto de contato</t>
  </si>
  <si>
    <t>2-3</t>
  </si>
  <si>
    <t>Reformulações de informações</t>
  </si>
  <si>
    <t>2-4</t>
  </si>
  <si>
    <t>Verificação externa</t>
  </si>
  <si>
    <t>2-5</t>
  </si>
  <si>
    <t>Atividades, cadeia de valor e outras relações de negócios</t>
  </si>
  <si>
    <t>2-6</t>
  </si>
  <si>
    <t>2-7</t>
  </si>
  <si>
    <t>Trabalhadores que não são empregados</t>
  </si>
  <si>
    <t>2-8</t>
  </si>
  <si>
    <t>Reduzir substancialmente a corrupção e o suborno em todas as suas formas</t>
  </si>
  <si>
    <t>16.5</t>
  </si>
  <si>
    <t>Desenvolver instituições eficazes, responsáveis e transparentes em todos os níveis</t>
  </si>
  <si>
    <t>16.6</t>
  </si>
  <si>
    <t>Garantir a tomada de decisão responsiva, inclusiva, participativa e representativa em todos os níveis</t>
  </si>
  <si>
    <t>16.7</t>
  </si>
  <si>
    <t xml:space="preserve"> Assegurar o acesso público à informação e proteger as liberdades fundamentais, em conformidade com a legislação nacional e os acordos internacionais</t>
  </si>
  <si>
    <t>16.10</t>
  </si>
  <si>
    <t>Promover e fazer cumprir leis e políticas não discriminatórias para o desenvolvimento sustentável</t>
  </si>
  <si>
    <t>16.b</t>
  </si>
  <si>
    <t>Até 2030, melhorar a qualidade da água, reduzindo a poluição, eliminando despejo e minimizando a liberação de produtos químicos e materiais perigosos, reduzindo à metade a proporção de águas residuais não tratadas e aumentando substancialmente a reciclagem e reutilização segura globalmente.</t>
  </si>
  <si>
    <t>6.3</t>
  </si>
  <si>
    <t>Até 2030, aumentar substancialmente a eficiência do uso da água em todos os setores e assegurar retiradas sustentáveis e o abastecimento de água doce para enfrentar a escassez de água, e reduzir substancialmente o número de pessoas que sofrem com a escassez de água.</t>
  </si>
  <si>
    <t>6.4</t>
  </si>
  <si>
    <t>Até 2020, proteger e restaurar ecossistemas relacionados com a água, incluindo montanhas, florestas, zonas úmidas, rios, aquíferos e lagos.</t>
  </si>
  <si>
    <t>6.6</t>
  </si>
  <si>
    <t>Até 2030, aumentar substancialmente a participação de energias renováveis na matriz energética global</t>
  </si>
  <si>
    <t>7.2</t>
  </si>
  <si>
    <t>Até 2030, dobrar a taxa global de melhoria da eficiência energética</t>
  </si>
  <si>
    <t>7.3</t>
  </si>
  <si>
    <t>Até 2030, alcançar a gestão sustentável e o uso eficiente dos recursos naturais</t>
  </si>
  <si>
    <t>12.2</t>
  </si>
  <si>
    <t>Até 2030, reduzir substancialmente a geração de resíduos por meio da prevenção, redução, reciclagem e reuso</t>
  </si>
  <si>
    <t>12.5</t>
  </si>
  <si>
    <t>Apoiar países em desenvolvimento a fortalecer suas capacidades científicas e tecnológicas para mudar para padrões mais sustentáveis de produção e consumo</t>
  </si>
  <si>
    <t>12.a</t>
  </si>
  <si>
    <t>Reforçar a resiliência e a capacidade de adaptação a riscos relacionados ao clima e às catástrofes naturais em todos os países</t>
  </si>
  <si>
    <t>13.1</t>
  </si>
  <si>
    <t>Integrar medidas da mudança do clima nas políticas, estratégias e planejamentos nacionais</t>
  </si>
  <si>
    <t>13.2</t>
  </si>
  <si>
    <t>Até 2030, aumentar substancialmente o número de jovens e adultos que tenham habilidades relevantes, inclusive competências técnicas e profissionais, para emprego, trabalho decente e empreendedorismo.</t>
  </si>
  <si>
    <t>4.4</t>
  </si>
  <si>
    <t>Até 2030, garantir que todos os alunos adquiram conhecimentos e habilidades necessárias para promover o desenvolvimento sustentável, inclusive, entre outros, por meio da educação para o desenvolvimento sustentável e estilos de vida sustentáveis, direitos humanos, igualdade de gênero, promoção de uma cultura de paz e não violência, cidadania global e valorização da diversidade cultural e da contribuição da cultura para o desenvolvimento sustentável.</t>
  </si>
  <si>
    <t>4.7</t>
  </si>
  <si>
    <t>Acabar com todas as formas de discriminação contra todas as mulheres e meninas em toda parte</t>
  </si>
  <si>
    <t>5.1</t>
  </si>
  <si>
    <t>Garantir a participação plena e efetiva das mulheres e a igualdade de oportunidades para a liderança em todos os níveis de tomada de decisão na vida política, econômica e pública</t>
  </si>
  <si>
    <t>5.5</t>
  </si>
  <si>
    <t>Até 2030, alcançar o emprego pleno e produtivo e trabalho decente para todas as mulheres e homens, inclusive para os jovens e as pessoas com deficiência, e remuneração igual para trabalho de igual valor</t>
  </si>
  <si>
    <t>8.5</t>
  </si>
  <si>
    <t>8.6</t>
  </si>
  <si>
    <t>Tomar medidas imediatas e eficazes para erradicar o trabalho forçado, acabar com a escravidão moderna e o tráfico de pessoas, e assegurar a proibição e eliminação das piores formas de trabalho infantil, incluindo recrutamento e utilização de crianças-soldado, e até 2025 acabar com o trabalho infantil em todas as suas formas</t>
  </si>
  <si>
    <t>8.7</t>
  </si>
  <si>
    <t>Proteger os direitos trabalhistas e promover ambientes de trabalho seguros e protegidos para todos os trabalhadores, incluindo os trabalhadores migrantes, em particular as mulheres migrantes, e pessoas em empregos precários</t>
  </si>
  <si>
    <t>8.8</t>
  </si>
  <si>
    <t>Até 2030, empoderar e promover a inclusão social, econômica e política de todos, independentemente da idade, gênero, deficiência, raça, etnia, origem, religião, condição econômica ou outra</t>
  </si>
  <si>
    <t>10.2</t>
  </si>
  <si>
    <t>Promover políticas orientadas para o desenvolvimento que apoiem as atividades produtivas, geração de emprego decente, empreendedorismo, criatividade e inovação, e incentivar a formalização e o crescimento das micro, pequenas e médias empresas, inclusive por meio do acesso a serviços financeiros</t>
  </si>
  <si>
    <t>8.3</t>
  </si>
  <si>
    <t>Desenvolver infraestrutura de qualidade, confiável, sustentável e resiliente, incluindo infraestrutura regional e transfronteiriça, para apoiar o desenvolvimento econômico e o bem-estar humano, com foco no acesso equitativo e a preços acessíveis para todos</t>
  </si>
  <si>
    <t>9.1</t>
  </si>
  <si>
    <t>Atingir níveis mais elevados de produtividade das economias por meio da diversificação, modernização tecnológica e inovação, inclusive por meio de um foco em setores de alto valor agregado e dos setores intensivos em mão de obra</t>
  </si>
  <si>
    <t>8.2</t>
  </si>
  <si>
    <t>Melhorar progressivamente, até 2030, a eficiência dos recursos globais no consumo e na produção, e empenhar-se para dissociar o crescimento econômico da degradação ambiental, de acordo com o Plano Decenal de Programas sobre Produção e Consumo Sustentáveis, com os países desenvolvidos assumindo a liderança</t>
  </si>
  <si>
    <t>8.4</t>
  </si>
  <si>
    <t>17.17</t>
  </si>
  <si>
    <t>Até 2030, aumentar a urbanização inclusiva e sustentável, e as capacidades para o planejamento e gestão de assentamentos humanos participativos, integrados e sustentáveis, em todos os países</t>
  </si>
  <si>
    <t>Até 2030, reduzir o impacto ambiental negativo per capita das cidades, inclusive prestando especial atenção à qualidade do ar, gestão de resíduos municipais e outros</t>
  </si>
  <si>
    <t>Até 2020, assegurar a conservação, recuperação e uso sustentável de ecossistemas terrestres e de água doce interiores e seus serviços, em especial florestas, zonas úmidas, montanhas e terras áridas, em conformidade com as obrigações decorrentes dos acordos internacionais</t>
  </si>
  <si>
    <t>Até 2020, promover a implementação da gestão sustentável de todos os tipos de florestas, deter o desmatamento, restaurar florestas degradadas e aumentar substancialmente o florestamento e o reflorestamento globalmente</t>
  </si>
  <si>
    <t>Até 2030, combater a desertificação, restaurar a terra e o solo degradado, incluindo terrenos afetados pela desertificação, secas e inundações, e lutar para alcançar um mundo neutro em termos de degradação do solo</t>
  </si>
  <si>
    <t>Tomar medidas urgentes e significativas para reduzir a degradação de habitat naturais, deter a perda de biodiversidade e, até 2020, proteger e evitar a extinção de espécies ameaçadas</t>
  </si>
  <si>
    <t>Mobilizar e aumentar significativamente, a partir de todas as fontes, os recursos financeiros para a conservação e o uso sustentável da biodiversidade e dos ecossistemas</t>
  </si>
  <si>
    <t>11.3</t>
  </si>
  <si>
    <t>11.6</t>
  </si>
  <si>
    <t>15.1</t>
  </si>
  <si>
    <t>15.2</t>
  </si>
  <si>
    <t>15.3</t>
  </si>
  <si>
    <t>15.5</t>
  </si>
  <si>
    <t>15.a</t>
  </si>
  <si>
    <t>N° de shoppings em operação (tCO2e/shopping)</t>
  </si>
  <si>
    <t xml:space="preserve"> Participação em associações</t>
  </si>
  <si>
    <t xml:space="preserve"> Acordos de negociação coletiva</t>
  </si>
  <si>
    <t xml:space="preserve">205-1 </t>
  </si>
  <si>
    <t xml:space="preserve">205-2 </t>
  </si>
  <si>
    <t xml:space="preserve">205-3 </t>
  </si>
  <si>
    <t xml:space="preserve">207-1 </t>
  </si>
  <si>
    <t xml:space="preserve">207-2 </t>
  </si>
  <si>
    <t xml:space="preserve">207-3 </t>
  </si>
  <si>
    <t xml:space="preserve">418-1 </t>
  </si>
  <si>
    <t xml:space="preserve">415-1 </t>
  </si>
  <si>
    <t xml:space="preserve">305-1 </t>
  </si>
  <si>
    <t xml:space="preserve">305-2 </t>
  </si>
  <si>
    <t xml:space="preserve">305-3 </t>
  </si>
  <si>
    <t xml:space="preserve">305-4 </t>
  </si>
  <si>
    <t xml:space="preserve">305-5 </t>
  </si>
  <si>
    <t xml:space="preserve">305-6 </t>
  </si>
  <si>
    <t xml:space="preserve">302-1 </t>
  </si>
  <si>
    <t xml:space="preserve">302-2 </t>
  </si>
  <si>
    <t xml:space="preserve">302-3 </t>
  </si>
  <si>
    <t xml:space="preserve">302-4 </t>
  </si>
  <si>
    <t xml:space="preserve">302-5 </t>
  </si>
  <si>
    <t xml:space="preserve">303-1 </t>
  </si>
  <si>
    <t xml:space="preserve">303-2 </t>
  </si>
  <si>
    <t xml:space="preserve">303-3 </t>
  </si>
  <si>
    <t xml:space="preserve">303-4 </t>
  </si>
  <si>
    <t xml:space="preserve">303-5 </t>
  </si>
  <si>
    <t xml:space="preserve">306-1 </t>
  </si>
  <si>
    <t xml:space="preserve">306-2 </t>
  </si>
  <si>
    <t xml:space="preserve">306-3 </t>
  </si>
  <si>
    <t xml:space="preserve">306-4 </t>
  </si>
  <si>
    <t xml:space="preserve">306-5 </t>
  </si>
  <si>
    <t xml:space="preserve">401-1 </t>
  </si>
  <si>
    <t xml:space="preserve">401-2 </t>
  </si>
  <si>
    <t xml:space="preserve">401-3 </t>
  </si>
  <si>
    <t xml:space="preserve">402-1 </t>
  </si>
  <si>
    <t xml:space="preserve">403-1 </t>
  </si>
  <si>
    <t xml:space="preserve">403-2 </t>
  </si>
  <si>
    <t xml:space="preserve">403-3 </t>
  </si>
  <si>
    <t xml:space="preserve">403-4 </t>
  </si>
  <si>
    <t xml:space="preserve">403-5 </t>
  </si>
  <si>
    <t xml:space="preserve">403-6 </t>
  </si>
  <si>
    <t xml:space="preserve">403-7 </t>
  </si>
  <si>
    <t xml:space="preserve">403-8 </t>
  </si>
  <si>
    <t xml:space="preserve">403-9 </t>
  </si>
  <si>
    <t xml:space="preserve">403-10 </t>
  </si>
  <si>
    <t xml:space="preserve">404-1 </t>
  </si>
  <si>
    <t xml:space="preserve">404-2 </t>
  </si>
  <si>
    <t xml:space="preserve">404-3 </t>
  </si>
  <si>
    <t xml:space="preserve">405-1 </t>
  </si>
  <si>
    <t xml:space="preserve">405-2 </t>
  </si>
  <si>
    <t xml:space="preserve">406-1 </t>
  </si>
  <si>
    <t xml:space="preserve">204-1 </t>
  </si>
  <si>
    <t xml:space="preserve">308-1 </t>
  </si>
  <si>
    <t xml:space="preserve">308-2 </t>
  </si>
  <si>
    <t xml:space="preserve">407-1 </t>
  </si>
  <si>
    <t xml:space="preserve">408-1 </t>
  </si>
  <si>
    <t xml:space="preserve">409-1 </t>
  </si>
  <si>
    <t xml:space="preserve">410-1 </t>
  </si>
  <si>
    <t xml:space="preserve">414-1 </t>
  </si>
  <si>
    <t xml:space="preserve">414-2 </t>
  </si>
  <si>
    <t xml:space="preserve">202-1 </t>
  </si>
  <si>
    <t xml:space="preserve">202-2 </t>
  </si>
  <si>
    <t xml:space="preserve">411-1 </t>
  </si>
  <si>
    <t xml:space="preserve">413-1 </t>
  </si>
  <si>
    <t xml:space="preserve">413-2 </t>
  </si>
  <si>
    <t xml:space="preserve">201-1 </t>
  </si>
  <si>
    <t xml:space="preserve">201-2 </t>
  </si>
  <si>
    <t xml:space="preserve">201-3 </t>
  </si>
  <si>
    <t xml:space="preserve">201-4 </t>
  </si>
  <si>
    <t xml:space="preserve">203-1 </t>
  </si>
  <si>
    <t xml:space="preserve">203-2 </t>
  </si>
  <si>
    <t xml:space="preserve">304-1 </t>
  </si>
  <si>
    <t xml:space="preserve">304-2 </t>
  </si>
  <si>
    <t xml:space="preserve">304-3 </t>
  </si>
  <si>
    <t xml:space="preserve">304-4 </t>
  </si>
  <si>
    <t xml:space="preserve">2-9 </t>
  </si>
  <si>
    <t xml:space="preserve">2-10 </t>
  </si>
  <si>
    <t xml:space="preserve">2-11 </t>
  </si>
  <si>
    <t xml:space="preserve">2-12 </t>
  </si>
  <si>
    <t xml:space="preserve">2-13 </t>
  </si>
  <si>
    <t xml:space="preserve">2-14 </t>
  </si>
  <si>
    <t xml:space="preserve">2-15 </t>
  </si>
  <si>
    <t xml:space="preserve">2-16 </t>
  </si>
  <si>
    <t xml:space="preserve">2-17 </t>
  </si>
  <si>
    <t xml:space="preserve">2-18 </t>
  </si>
  <si>
    <t xml:space="preserve">2-19 </t>
  </si>
  <si>
    <t xml:space="preserve">2-20 </t>
  </si>
  <si>
    <t xml:space="preserve">2-21 </t>
  </si>
  <si>
    <t xml:space="preserve">2-22 </t>
  </si>
  <si>
    <t xml:space="preserve">2-23 </t>
  </si>
  <si>
    <t xml:space="preserve">2-24 </t>
  </si>
  <si>
    <t xml:space="preserve">2-25 </t>
  </si>
  <si>
    <t xml:space="preserve">2-26 </t>
  </si>
  <si>
    <t xml:space="preserve">2-27 </t>
  </si>
  <si>
    <t xml:space="preserve">2-28 </t>
  </si>
  <si>
    <t xml:space="preserve">2-29 </t>
  </si>
  <si>
    <t xml:space="preserve">2-30 </t>
  </si>
  <si>
    <t xml:space="preserve">3-1 </t>
  </si>
  <si>
    <t xml:space="preserve">3-2 </t>
  </si>
  <si>
    <t xml:space="preserve">3-3 </t>
  </si>
  <si>
    <t>Gestão dos temas materiais</t>
  </si>
  <si>
    <t>Diretoria Executiva</t>
  </si>
  <si>
    <t>Diretoria (demais)</t>
  </si>
  <si>
    <t>Nota: Os índices de acidentes foram calculados com base em 1 milhão de horas trabalhadas.</t>
  </si>
  <si>
    <t xml:space="preserve">   </t>
  </si>
  <si>
    <t>GESTÃO DE ÉTICA E TRANSPARÊNCIA</t>
  </si>
  <si>
    <t>GRI 3-3</t>
  </si>
  <si>
    <t>Compromisso 1</t>
  </si>
  <si>
    <t>Compromisso 2</t>
  </si>
  <si>
    <t>Manter o elevado padrão de qualidade e excelência dos nossos produtos e serviços, reduzindo o nosso impacto ambiental.</t>
  </si>
  <si>
    <t>Compromisso 3</t>
  </si>
  <si>
    <t>Promover um ambiente de trabalho seguro, saudável, diverso, inclusivo e de desenvolvimento contínuo que atraia e retenha os melhores talentos.</t>
  </si>
  <si>
    <t>Estabelecer relações com parceiros e fornecedores com práticas e valores alinhados aos nossos</t>
  </si>
  <si>
    <r>
      <rPr>
        <sz val="12"/>
        <color theme="7" tint="-0.249977111117893"/>
        <rFont val="Playfair Display Black"/>
        <scheme val="major"/>
      </rPr>
      <t>C</t>
    </r>
    <r>
      <rPr>
        <sz val="12"/>
        <color rgb="FFDEA734"/>
        <rFont val="Playfair Display Black"/>
        <scheme val="major"/>
      </rPr>
      <t>ompromisso 5</t>
    </r>
  </si>
  <si>
    <t>Contribuir para a criação de polos de desenvolvimento e prosperidade socioeconômica nas comunidades onde operamos</t>
  </si>
  <si>
    <t>Compromisso 6</t>
  </si>
  <si>
    <t>Desenvolver e operar o nosso portfólio de projetos e produtos a partir de soluções tecnológicas sustentáveis inovadoras</t>
  </si>
  <si>
    <t>GESTÃO DA GOVERNANÇA CORPORATIVA</t>
  </si>
  <si>
    <t>GESTÃO AMBIENTAL</t>
  </si>
  <si>
    <t>GESTÃO DE MUDANÇAS CLIMÁTICAS</t>
  </si>
  <si>
    <t>GESTÃO DE DESENVOLVIMENTO DOS COLABORADORES</t>
  </si>
  <si>
    <t>GESTÃO ESG NA RELAÇÃO COM PARCEIROS E FORNECEDORES</t>
  </si>
  <si>
    <t>GESTÃO DO ENGAJAMENTO E DESENVOLVIMENTO DAS COMUNIDADES DO ENTORNO</t>
  </si>
  <si>
    <t>GESTÃO DA BIODIVERSIDADE</t>
  </si>
  <si>
    <t>Nota: Os números absolutos da composição da liderança podem ser consultados no Capítulo 10 - Recursos Humanos do Formulário de Referência do Formulário de Referência (Item 10.1A Descrição dos recursos humanos).</t>
  </si>
  <si>
    <t>A gestão deste tema material está distribuida ao longo do conteúdo dos indicadores desta seção.</t>
  </si>
  <si>
    <t>CERTIFICAÇÕES AMBIENTAIS</t>
  </si>
  <si>
    <t>A gestão ambiental da companhia é conduzida por compromisso com a preservação dos recursos naturais, contemplando o cuidado com o uso de água, energia e a gestão de resíduos. O gerenciamento dos indicadores ambientais é realizado por uma plataforma online, desenvolvida por empresa terceira. A centralização e a medição consistente dos dados, somada ao mapeamento das oportunidades de melhorias, direcionam a implantação de ações de ecoeficiência. Estamos sempre em busca ativa de reduzir o consumo dos recursos naturais e assegurar o tratamento adequado de efluentes e resíduos, enquanto expandimos o uso de energia proveniente de fontes renováveis.</t>
  </si>
  <si>
    <t>Terceiros
(indiretos)</t>
  </si>
  <si>
    <t>ADERÊNCIA PLATAFORMA DE SAÚDE MENTAL</t>
  </si>
  <si>
    <t>Nota: Monitoramento realizado a partir de 2023.</t>
  </si>
  <si>
    <t>Cidade</t>
  </si>
  <si>
    <t>Salvador</t>
  </si>
  <si>
    <t>Trancoso</t>
  </si>
  <si>
    <t>Belo Horizonte</t>
  </si>
  <si>
    <t>Angra dos Reis</t>
  </si>
  <si>
    <t>Porto Feliz</t>
  </si>
  <si>
    <t>Nota: NA (não se aplica) | Os dados de 2022 não são aplicáveis, pois o compromisso de utilização de ovos de galinhas livres de confinamento em gaiolas foi firmado em 2023.</t>
  </si>
  <si>
    <t>Valor de investimento (R$ mil)</t>
  </si>
  <si>
    <t>A estratégia de Investimentos Social Privado da JHSF tem servido como alavanca de desenvolvimento sustentável. Ao passo que nossa agenda social fortalece e posiciona a Companhia nas regiões em que atua, beneficia e auxilia a comunidade local no atendimento à relevantes lacunas socioeconômicas. Para isso, possuímos um mapa de todas as cidades que circundam nossos empreendimentos e buscamos, por meio de parcerias, apresentar e desenhar iniciativas personalizdas, para que atendam as necessidades mais latentes de cada região. Ao processo de ISP, conectamos diversas ações de voluntariado corporativo, de maneira que nossos colaboradores possam participar ativamente de todo esse processo de desenvolvimento local.</t>
  </si>
  <si>
    <t>Listada no Novo Mercado da B3 – Brasil, Bolsa, Balcão, sob ticker JHSF3, com ações que integram diversos índices como IDIV, SMLL, IMOB, IGCX, IGC-NM e ITAG, entre outros.</t>
  </si>
  <si>
    <t>Redução de consumo</t>
  </si>
  <si>
    <t>Redução da intensidade</t>
  </si>
  <si>
    <t>Nota: A diferença do consumo de água entre os anos, se deve à melhoria no processo de coleta de dados e entrega de fases de projeto de negócios imobiliários, incluindo clubes.</t>
  </si>
  <si>
    <t xml:space="preserve">Anualmente realizamos a avaliação de diretores e gerentes, na qual são observados os desempenhos técnico e comportamental. Os resultados se desdobram tanto em remuneração variável como em um Plano de Desenvolvimento Individual (PDI) para os profissionais que se encaixam no quadrante de alta performance. </t>
  </si>
  <si>
    <t>Os resíduos gerados pelas nossas lojas, estão contemplados na quantidade de resíduos do segmento Shopping Centers, umas vez que todas as nossas lojas estão localizadas em nossos shopping centers.</t>
  </si>
  <si>
    <t>SOBRE O DIRETÓRIO E DOCUMENTOS QUE COMPÕEM O RELATÓRIO ANUAL DE SUSTENTABILIDADE 2023</t>
  </si>
  <si>
    <t>O Relatório abrange o período de 1 de janeiro de 2023 a 31 de dezembro de 2023, e foi elaborado com base nas normas da GRI  (Global Reporting Initiative) - versão 2021, e em elementos da Estrutura Internacional para Relato Integrado, proposta pela IFRS Foundation (Internacional Financial Reporting Standards).
Este Diretório está organizado de acordo com os temas materiais da JHSF que, por sua vez, ancoram os compromissos de sustentabildiade. 
A evolução de cada tema pode ser acessada por meio dos botões dispostos no menu superior de cada aba.
As abas GRI e ODS (Objetivos do Desenvolvimento Sustentável) correlacionam nossos temas materiais e ações aos indicadores GRI e às metas dos ODS.</t>
  </si>
  <si>
    <t>Líder em negócios voltados ao público de alta renda, há mais de 50 anos, nos seguintes segmentos: negócios imobiliários; hospitalidade e gastronomia; shopping centers e varejo; aeroporto executivo internacional; e JHSF Capital.</t>
  </si>
  <si>
    <t>Temas Materiais*</t>
  </si>
  <si>
    <t>Metas 2025</t>
  </si>
  <si>
    <t>- Manter os mais altos padrões de governança corporativa</t>
  </si>
  <si>
    <t>- Reduzir em 10% as intensidades de emissões de GEE dos escopos 1 e 2</t>
  </si>
  <si>
    <t>- Aumentar índice de contratação de mão-de-obra local pelos fornecedores e parceiros
- Aumentar o número de fornecedores locais</t>
  </si>
  <si>
    <t>- Implementar a Estratégia de ISP em todos os negócios</t>
  </si>
  <si>
    <t>- Ter ao menos 2 empreendimentos certificados
- Incluir critérios de sustentabilidade na concepção dos projetos</t>
  </si>
  <si>
    <t>- Promover projetos de conservação para contribuir com biodiversidade local</t>
  </si>
  <si>
    <r>
      <rPr>
        <b/>
        <sz val="10"/>
        <color theme="1"/>
        <rFont val="Catamaran"/>
        <scheme val="minor"/>
      </rPr>
      <t>1.</t>
    </r>
    <r>
      <rPr>
        <sz val="10"/>
        <color theme="1"/>
        <rFont val="Catamaran"/>
        <scheme val="minor"/>
      </rPr>
      <t xml:space="preserve"> Manter relacionamentos éticos e transparentes com todos os nossos </t>
    </r>
    <r>
      <rPr>
        <i/>
        <sz val="10"/>
        <color theme="1"/>
        <rFont val="Catamaran"/>
        <scheme val="minor"/>
      </rPr>
      <t>stakeholders</t>
    </r>
    <r>
      <rPr>
        <sz val="10"/>
        <color theme="1"/>
        <rFont val="Catamaran"/>
        <scheme val="minor"/>
      </rPr>
      <t xml:space="preserve"> e as melhores práticas 
de governança corporativa. </t>
    </r>
  </si>
  <si>
    <r>
      <rPr>
        <b/>
        <sz val="10"/>
        <color theme="1"/>
        <rFont val="Catamaran"/>
        <scheme val="minor"/>
      </rPr>
      <t xml:space="preserve">2. </t>
    </r>
    <r>
      <rPr>
        <sz val="10"/>
        <color theme="1"/>
        <rFont val="Catamaran"/>
        <scheme val="minor"/>
      </rPr>
      <t>Manter o elevado padrão de 
qualidade e excelência dos nossos produtos e serviços, reduzindo o
nosso impacto ambiental.</t>
    </r>
  </si>
  <si>
    <r>
      <rPr>
        <b/>
        <sz val="10"/>
        <color theme="1"/>
        <rFont val="Catamaran"/>
        <scheme val="minor"/>
      </rPr>
      <t>3.</t>
    </r>
    <r>
      <rPr>
        <sz val="10"/>
        <color theme="1"/>
        <rFont val="Catamaran"/>
        <scheme val="minor"/>
      </rPr>
      <t xml:space="preserve"> Promover um ambiente de trabalho seguro, saudável, diverso, inclusivo 
e de desenvolvimento contínuo que atraia e retenha os melhores talentos.</t>
    </r>
  </si>
  <si>
    <r>
      <rPr>
        <b/>
        <sz val="10"/>
        <color theme="1"/>
        <rFont val="Catamaran"/>
        <scheme val="minor"/>
      </rPr>
      <t>4.</t>
    </r>
    <r>
      <rPr>
        <sz val="10"/>
        <color theme="1"/>
        <rFont val="Catamaran"/>
        <scheme val="minor"/>
      </rPr>
      <t xml:space="preserve"> Estabelecer relações com parceiros
e fornecedores com práticas e valores alinhados aos nossos.</t>
    </r>
  </si>
  <si>
    <r>
      <rPr>
        <b/>
        <sz val="10"/>
        <color theme="1"/>
        <rFont val="Catamaran"/>
        <scheme val="minor"/>
      </rPr>
      <t xml:space="preserve">5. </t>
    </r>
    <r>
      <rPr>
        <sz val="10"/>
        <color theme="1"/>
        <rFont val="Catamaran"/>
        <scheme val="minor"/>
      </rPr>
      <t>Contribuir para a criação de polos 
de desenvolvimento e prosperidade socioeconômica nas comunidades 
onde operamos.</t>
    </r>
  </si>
  <si>
    <r>
      <rPr>
        <b/>
        <sz val="10"/>
        <color theme="1"/>
        <rFont val="Catamaran"/>
        <scheme val="minor"/>
      </rPr>
      <t xml:space="preserve">6. </t>
    </r>
    <r>
      <rPr>
        <sz val="10"/>
        <color theme="1"/>
        <rFont val="Catamaran"/>
        <scheme val="minor"/>
      </rPr>
      <t>Desenvolver e operar o nosso 
portfólio de projetos e produtos a 
partir de soluções sustentáveis inovadoras.</t>
    </r>
  </si>
  <si>
    <r>
      <rPr>
        <b/>
        <sz val="10"/>
        <color theme="1"/>
        <rFont val="Catamaran"/>
        <scheme val="minor"/>
      </rPr>
      <t>GRI 2</t>
    </r>
    <r>
      <rPr>
        <sz val="10"/>
        <color theme="1"/>
        <rFont val="Catamaran"/>
        <scheme val="minor"/>
      </rPr>
      <t xml:space="preserve">
Conteúdos Gerais 2021</t>
    </r>
  </si>
  <si>
    <r>
      <rPr>
        <b/>
        <sz val="10"/>
        <color theme="1"/>
        <rFont val="Catamaran"/>
        <scheme val="minor"/>
      </rPr>
      <t>GRI 3</t>
    </r>
    <r>
      <rPr>
        <sz val="10"/>
        <color theme="1"/>
        <rFont val="Catamaran"/>
        <scheme val="minor"/>
      </rPr>
      <t xml:space="preserve">
Temas Materiais 2021</t>
    </r>
  </si>
  <si>
    <r>
      <rPr>
        <b/>
        <sz val="10"/>
        <color theme="1"/>
        <rFont val="Catamaran"/>
        <scheme val="minor"/>
      </rPr>
      <t xml:space="preserve">GRI 3
</t>
    </r>
    <r>
      <rPr>
        <sz val="10"/>
        <color theme="1"/>
        <rFont val="Catamaran"/>
        <scheme val="minor"/>
      </rPr>
      <t>Temas Materiais 2021</t>
    </r>
  </si>
  <si>
    <r>
      <rPr>
        <b/>
        <sz val="10"/>
        <color theme="1"/>
        <rFont val="Catamaran"/>
        <scheme val="minor"/>
      </rPr>
      <t>GRI 205</t>
    </r>
    <r>
      <rPr>
        <sz val="10"/>
        <color theme="1"/>
        <rFont val="Catamaran"/>
        <scheme val="minor"/>
      </rPr>
      <t xml:space="preserve">
Anticorrupção 2016</t>
    </r>
  </si>
  <si>
    <r>
      <rPr>
        <b/>
        <sz val="10"/>
        <color theme="1"/>
        <rFont val="Catamaran"/>
        <scheme val="minor"/>
      </rPr>
      <t>GRI 207</t>
    </r>
    <r>
      <rPr>
        <sz val="10"/>
        <color theme="1"/>
        <rFont val="Catamaran"/>
        <scheme val="minor"/>
      </rPr>
      <t xml:space="preserve">
Tributos 2019</t>
    </r>
  </si>
  <si>
    <r>
      <rPr>
        <b/>
        <sz val="10"/>
        <color theme="1"/>
        <rFont val="Catamaran"/>
        <scheme val="minor"/>
      </rPr>
      <t>GRI 418</t>
    </r>
    <r>
      <rPr>
        <sz val="10"/>
        <color theme="1"/>
        <rFont val="Catamaran"/>
        <scheme val="minor"/>
      </rPr>
      <t xml:space="preserve">
Privacidade do cliente 2016</t>
    </r>
  </si>
  <si>
    <r>
      <rPr>
        <b/>
        <sz val="10"/>
        <color theme="1"/>
        <rFont val="Catamaran"/>
        <scheme val="minor"/>
      </rPr>
      <t xml:space="preserve">GRI 415
</t>
    </r>
    <r>
      <rPr>
        <sz val="10"/>
        <color theme="1"/>
        <rFont val="Catamaran"/>
        <scheme val="minor"/>
      </rPr>
      <t>Políticas públicas 2016</t>
    </r>
  </si>
  <si>
    <r>
      <rPr>
        <b/>
        <sz val="10"/>
        <color theme="1"/>
        <rFont val="Catamaran"/>
        <scheme val="minor"/>
      </rPr>
      <t xml:space="preserve">GRI 305
</t>
    </r>
    <r>
      <rPr>
        <sz val="10"/>
        <color theme="1"/>
        <rFont val="Catamaran"/>
        <scheme val="minor"/>
      </rPr>
      <t>Emissões 2016</t>
    </r>
  </si>
  <si>
    <r>
      <rPr>
        <b/>
        <sz val="10"/>
        <color theme="1"/>
        <rFont val="Catamaran"/>
        <scheme val="minor"/>
      </rPr>
      <t xml:space="preserve">GRI 302
</t>
    </r>
    <r>
      <rPr>
        <sz val="10"/>
        <color theme="1"/>
        <rFont val="Catamaran"/>
        <scheme val="minor"/>
      </rPr>
      <t>Energia 2016</t>
    </r>
  </si>
  <si>
    <r>
      <rPr>
        <b/>
        <sz val="10"/>
        <color theme="1"/>
        <rFont val="Catamaran"/>
        <scheme val="minor"/>
      </rPr>
      <t xml:space="preserve">GRI 303
</t>
    </r>
    <r>
      <rPr>
        <sz val="10"/>
        <color theme="1"/>
        <rFont val="Catamaran"/>
        <scheme val="minor"/>
      </rPr>
      <t>Água e Efluentes 2018</t>
    </r>
  </si>
  <si>
    <r>
      <rPr>
        <b/>
        <sz val="10"/>
        <color theme="1"/>
        <rFont val="Catamaran"/>
        <scheme val="minor"/>
      </rPr>
      <t xml:space="preserve">GRI 306
</t>
    </r>
    <r>
      <rPr>
        <sz val="10"/>
        <color theme="1"/>
        <rFont val="Catamaran"/>
        <scheme val="minor"/>
      </rPr>
      <t>Resíduos 2020</t>
    </r>
  </si>
  <si>
    <r>
      <rPr>
        <b/>
        <sz val="10"/>
        <color theme="1"/>
        <rFont val="Catamaran"/>
        <scheme val="minor"/>
      </rPr>
      <t xml:space="preserve">GRI 401
</t>
    </r>
    <r>
      <rPr>
        <sz val="10"/>
        <color theme="1"/>
        <rFont val="Catamaran"/>
        <scheme val="minor"/>
      </rPr>
      <t>Emprego 2016</t>
    </r>
  </si>
  <si>
    <r>
      <rPr>
        <b/>
        <sz val="10"/>
        <color theme="1"/>
        <rFont val="Catamaran"/>
        <scheme val="minor"/>
      </rPr>
      <t xml:space="preserve">GRI 402
</t>
    </r>
    <r>
      <rPr>
        <sz val="10"/>
        <color theme="1"/>
        <rFont val="Catamaran"/>
        <scheme val="minor"/>
      </rPr>
      <t>Relações Trabalhistas 2016</t>
    </r>
  </si>
  <si>
    <r>
      <rPr>
        <b/>
        <sz val="10"/>
        <color theme="1"/>
        <rFont val="Catamaran"/>
        <scheme val="minor"/>
      </rPr>
      <t xml:space="preserve">GRI 403
</t>
    </r>
    <r>
      <rPr>
        <sz val="10"/>
        <color theme="1"/>
        <rFont val="Catamaran"/>
        <scheme val="minor"/>
      </rPr>
      <t>Saúde e Segurança do Trabalho 2018</t>
    </r>
  </si>
  <si>
    <r>
      <rPr>
        <b/>
        <sz val="10"/>
        <color theme="1"/>
        <rFont val="Catamaran"/>
        <scheme val="minor"/>
      </rPr>
      <t xml:space="preserve">GRI 404
</t>
    </r>
    <r>
      <rPr>
        <sz val="10"/>
        <color theme="1"/>
        <rFont val="Catamaran"/>
        <scheme val="minor"/>
      </rPr>
      <t>Treinamento e Educação 2016</t>
    </r>
  </si>
  <si>
    <r>
      <rPr>
        <b/>
        <sz val="10"/>
        <color theme="1"/>
        <rFont val="Catamaran"/>
        <scheme val="minor"/>
      </rPr>
      <t xml:space="preserve">GRI 405
</t>
    </r>
    <r>
      <rPr>
        <sz val="10"/>
        <color theme="1"/>
        <rFont val="Catamaran"/>
        <scheme val="minor"/>
      </rPr>
      <t>Diversidade e Igualdade de oportunidades 2016</t>
    </r>
  </si>
  <si>
    <r>
      <rPr>
        <b/>
        <sz val="10"/>
        <color theme="1"/>
        <rFont val="Catamaran"/>
        <scheme val="minor"/>
      </rPr>
      <t xml:space="preserve">GRI 406
</t>
    </r>
    <r>
      <rPr>
        <sz val="10"/>
        <color theme="1"/>
        <rFont val="Catamaran"/>
        <scheme val="minor"/>
      </rPr>
      <t>Não discriminação 2016</t>
    </r>
  </si>
  <si>
    <r>
      <rPr>
        <b/>
        <sz val="10"/>
        <color theme="1"/>
        <rFont val="Catamaran"/>
        <scheme val="minor"/>
      </rPr>
      <t xml:space="preserve">GRI 204
</t>
    </r>
    <r>
      <rPr>
        <sz val="10"/>
        <color theme="1"/>
        <rFont val="Catamaran"/>
        <scheme val="minor"/>
      </rPr>
      <t>Práticas de Compras</t>
    </r>
  </si>
  <si>
    <r>
      <rPr>
        <b/>
        <sz val="10"/>
        <color theme="1"/>
        <rFont val="Catamaran"/>
        <scheme val="minor"/>
      </rPr>
      <t xml:space="preserve">GRI 308
</t>
    </r>
    <r>
      <rPr>
        <sz val="10"/>
        <color theme="1"/>
        <rFont val="Catamaran"/>
        <scheme val="minor"/>
      </rPr>
      <t>Avaliação Ambiental de Fornecedores 2016</t>
    </r>
  </si>
  <si>
    <r>
      <rPr>
        <b/>
        <sz val="10"/>
        <color theme="1"/>
        <rFont val="Catamaran"/>
        <scheme val="minor"/>
      </rPr>
      <t xml:space="preserve">GRI 407
</t>
    </r>
    <r>
      <rPr>
        <sz val="10"/>
        <color theme="1"/>
        <rFont val="Catamaran"/>
        <scheme val="minor"/>
      </rPr>
      <t>Liberdade de associação e negociação coletiva 2016</t>
    </r>
  </si>
  <si>
    <r>
      <rPr>
        <b/>
        <sz val="10"/>
        <color theme="1"/>
        <rFont val="Catamaran"/>
        <scheme val="minor"/>
      </rPr>
      <t xml:space="preserve">GRI 408
</t>
    </r>
    <r>
      <rPr>
        <sz val="10"/>
        <color theme="1"/>
        <rFont val="Catamaran"/>
        <scheme val="minor"/>
      </rPr>
      <t>Trabalho Infantil 2016</t>
    </r>
  </si>
  <si>
    <r>
      <rPr>
        <b/>
        <sz val="10"/>
        <color theme="1"/>
        <rFont val="Catamaran"/>
        <scheme val="minor"/>
      </rPr>
      <t xml:space="preserve">GRI 409
</t>
    </r>
    <r>
      <rPr>
        <sz val="10"/>
        <color theme="1"/>
        <rFont val="Catamaran"/>
        <scheme val="minor"/>
      </rPr>
      <t>Trabalho forçado  ou  análogo ao escravo 2016</t>
    </r>
  </si>
  <si>
    <r>
      <rPr>
        <b/>
        <sz val="10"/>
        <color theme="1"/>
        <rFont val="Catamaran"/>
        <scheme val="minor"/>
      </rPr>
      <t xml:space="preserve">GRI 410
</t>
    </r>
    <r>
      <rPr>
        <sz val="10"/>
        <color theme="1"/>
        <rFont val="Catamaran"/>
        <scheme val="minor"/>
      </rPr>
      <t>Práticas de Segurança 2016</t>
    </r>
  </si>
  <si>
    <r>
      <rPr>
        <b/>
        <sz val="10"/>
        <color theme="1"/>
        <rFont val="Catamaran"/>
        <scheme val="minor"/>
      </rPr>
      <t xml:space="preserve">GRI 414
</t>
    </r>
    <r>
      <rPr>
        <sz val="10"/>
        <color theme="1"/>
        <rFont val="Catamaran"/>
        <scheme val="minor"/>
      </rPr>
      <t>Avaliação Social de Fornecedores 2016</t>
    </r>
  </si>
  <si>
    <r>
      <rPr>
        <b/>
        <sz val="10"/>
        <color theme="1"/>
        <rFont val="Catamaran"/>
        <scheme val="minor"/>
      </rPr>
      <t xml:space="preserve">GRI 301
</t>
    </r>
    <r>
      <rPr>
        <sz val="10"/>
        <color theme="1"/>
        <rFont val="Catamaran"/>
        <scheme val="minor"/>
      </rPr>
      <t>Materiais 2016</t>
    </r>
  </si>
  <si>
    <r>
      <rPr>
        <b/>
        <sz val="10"/>
        <color theme="1"/>
        <rFont val="Catamaran"/>
        <scheme val="minor"/>
      </rPr>
      <t xml:space="preserve">GRI 202
</t>
    </r>
    <r>
      <rPr>
        <sz val="10"/>
        <color theme="1"/>
        <rFont val="Catamaran"/>
        <scheme val="minor"/>
      </rPr>
      <t>Presença de mercado 2016</t>
    </r>
  </si>
  <si>
    <r>
      <rPr>
        <b/>
        <sz val="10"/>
        <color theme="1"/>
        <rFont val="Catamaran"/>
        <scheme val="minor"/>
      </rPr>
      <t xml:space="preserve">GRI 411
</t>
    </r>
    <r>
      <rPr>
        <sz val="10"/>
        <color theme="1"/>
        <rFont val="Catamaran"/>
        <scheme val="minor"/>
      </rPr>
      <t>Direitos do Povos Indígenas e Tradicionais 2016</t>
    </r>
  </si>
  <si>
    <r>
      <rPr>
        <b/>
        <sz val="10"/>
        <color theme="1"/>
        <rFont val="Catamaran"/>
        <scheme val="minor"/>
      </rPr>
      <t xml:space="preserve">GRI 413
</t>
    </r>
    <r>
      <rPr>
        <sz val="10"/>
        <color theme="1"/>
        <rFont val="Catamaran"/>
        <scheme val="minor"/>
      </rPr>
      <t>Comunidades locais 2016</t>
    </r>
  </si>
  <si>
    <r>
      <rPr>
        <b/>
        <sz val="10"/>
        <color theme="1"/>
        <rFont val="Catamaran"/>
        <scheme val="minor"/>
      </rPr>
      <t xml:space="preserve">GRI 201
</t>
    </r>
    <r>
      <rPr>
        <sz val="10"/>
        <color theme="1"/>
        <rFont val="Catamaran"/>
        <scheme val="minor"/>
      </rPr>
      <t>Desempenho econômico 2016</t>
    </r>
  </si>
  <si>
    <r>
      <rPr>
        <b/>
        <sz val="10"/>
        <color theme="1"/>
        <rFont val="Catamaran"/>
        <scheme val="minor"/>
      </rPr>
      <t xml:space="preserve">GRI 203
</t>
    </r>
    <r>
      <rPr>
        <sz val="10"/>
        <color theme="1"/>
        <rFont val="Catamaran"/>
        <scheme val="minor"/>
      </rPr>
      <t>Impactos econômicos indiretos 2016</t>
    </r>
  </si>
  <si>
    <r>
      <rPr>
        <b/>
        <sz val="10"/>
        <color theme="1"/>
        <rFont val="Catamaran"/>
        <scheme val="minor"/>
      </rPr>
      <t xml:space="preserve">GRI 304
</t>
    </r>
    <r>
      <rPr>
        <sz val="10"/>
        <color theme="1"/>
        <rFont val="Catamaran"/>
        <scheme val="minor"/>
      </rPr>
      <t>Biodiversidade 2016</t>
    </r>
  </si>
  <si>
    <t>Delegação de responsabilidade pela gestão de impactos</t>
  </si>
  <si>
    <t>Papel desempenhado pelo mais alto órgão de governança na supervisão da gestão dos impactos</t>
  </si>
  <si>
    <t>Estrutura de governança e sua composição</t>
  </si>
  <si>
    <t>Nomeação e seleção para o mais alto órgão de governança</t>
  </si>
  <si>
    <t>Presidente do mais alto órgão de governança</t>
  </si>
  <si>
    <t>Papel desempenhado pelo mais alto órgão de governança no relato de sustentabilidade</t>
  </si>
  <si>
    <t>Conflitos de interesse</t>
  </si>
  <si>
    <t>Comunicação de preocupações cruciais</t>
  </si>
  <si>
    <t>Conhecimento coletivo do mais alto órgão de governança</t>
  </si>
  <si>
    <t>Avaliação do desempenho do mais alto órgão de governança</t>
  </si>
  <si>
    <t>Políticas de remuneração</t>
  </si>
  <si>
    <t>Processo para determinação da remuneração</t>
  </si>
  <si>
    <t>Declaração sobre estratégia de desenvolvimento sustentável</t>
  </si>
  <si>
    <t>Compromissos de política</t>
  </si>
  <si>
    <t>Incorporação de compromissos de política</t>
  </si>
  <si>
    <t>Processos para reparar impactos negativos</t>
  </si>
  <si>
    <t>Mecanismos para aconselhamento e apresentação de preocupações</t>
  </si>
  <si>
    <t>Conformidade com leis e regulamentos</t>
  </si>
  <si>
    <t>Abordagem para engajamento de stakeholders</t>
  </si>
  <si>
    <t>Processo de definição de temas materiais</t>
  </si>
  <si>
    <t>Lista de temas materiais</t>
  </si>
  <si>
    <t>Operações avaliadas quanto a riscos relacionados à corrupção</t>
  </si>
  <si>
    <t>Comunicação e treinamento sobre políticas e procedimentos anticorrupção</t>
  </si>
  <si>
    <t>Casos confirmados de corrupção e ações tomadas</t>
  </si>
  <si>
    <t>Abordagem tributária</t>
  </si>
  <si>
    <t>Governança, controle e gestão de risco fiscal</t>
  </si>
  <si>
    <t>Engajamento de stakeholders e gestão de suas preocupações quanto a tributos</t>
  </si>
  <si>
    <t>Queixas comprovadas relativas a violações da privacidade e perda de dados de clientes</t>
  </si>
  <si>
    <t>Contribuições políticas</t>
  </si>
  <si>
    <t>Emissões diretas de gases de efeito estufa GEE) (Escopo 1)</t>
  </si>
  <si>
    <t>Emissões indiretas de gases de efeito estufa (GEE) (Escopo 2)</t>
  </si>
  <si>
    <t>Outras emissões indiretas de gases de efeito estufa (GEE) (Escopo 3)</t>
  </si>
  <si>
    <t>Intensidade de emissões de gases de efeito estufa (GEE)</t>
  </si>
  <si>
    <t>Redução de emissões de gases de efeito estufa (GEE)</t>
  </si>
  <si>
    <t>Emissões de substâncias que destroem a camada de ozônio (SDO)</t>
  </si>
  <si>
    <t>Consumo de energia dentro da organização</t>
  </si>
  <si>
    <t>Consumo de energia fora da organização</t>
  </si>
  <si>
    <t>Intensidade de energia</t>
  </si>
  <si>
    <t>Redução do consumo de energia</t>
  </si>
  <si>
    <t>Reduções de requisitos energéticos de produtos e serviços</t>
  </si>
  <si>
    <t>Interações com a água como um recurso compartilhado</t>
  </si>
  <si>
    <t>Gestão de impactos relacionados ao descarte de água</t>
  </si>
  <si>
    <t>Captação de água</t>
  </si>
  <si>
    <t>Descarte de água</t>
  </si>
  <si>
    <t>Geração de resíduos e impactos significativos relacionados a resíduos</t>
  </si>
  <si>
    <t>Gestão de impactos significativos relacionados a resíduos</t>
  </si>
  <si>
    <t>Resíduos gerados</t>
  </si>
  <si>
    <t>Resíduos não destinados para disposição final</t>
  </si>
  <si>
    <t>Resíduos destinados para disposição final</t>
  </si>
  <si>
    <t>Novas contratações e rotatividade de empregados</t>
  </si>
  <si>
    <t>Benefícios para empregados de tempo integral que não são fornecidos a empregados temporários ou em regime de meio período</t>
  </si>
  <si>
    <t>Prazo mínimo de notificação sobre mudanças operacionais</t>
  </si>
  <si>
    <t>Sistema de gestão de saúde e segurança do trabalho</t>
  </si>
  <si>
    <t>Identificação de periculosidade, avaliação de riscos e investigação de incidentes</t>
  </si>
  <si>
    <t>Serviços de saúde do trabalho</t>
  </si>
  <si>
    <t>Participação dos trabalhadores, consulta e comunicação aos trabalhadores referentes a saúde e segurança do trabalho</t>
  </si>
  <si>
    <t>Capacitação de trabalhadores em saúde e segurança do trabalho</t>
  </si>
  <si>
    <t>Prevenção e mitigação de impactos de saúde e segurança do trabalho diretamente vinculados com relações de negócios</t>
  </si>
  <si>
    <t>Promoção da saúde do trabalhador</t>
  </si>
  <si>
    <t>Trabalhadores cobertos por um sistema de gestão de saúde e segurança do trabalho</t>
  </si>
  <si>
    <t>Acidentes de trabalho</t>
  </si>
  <si>
    <t>Doenças profissionais</t>
  </si>
  <si>
    <t>Média de horas de treinamento por ano por empregado</t>
  </si>
  <si>
    <t>Programas para o desenvolvimento de competências dos empregados e de assistência para a transição de carreira</t>
  </si>
  <si>
    <t>Percentual de empregados que recebem regularmente avaliações de desempenho e de desenvolvimento de carreira</t>
  </si>
  <si>
    <t>Diversidade de órgãos de governança e empregados</t>
  </si>
  <si>
    <t>Razão matemática do salário-base e da remuneração das mulheres em relação aos homens</t>
  </si>
  <si>
    <t>Casos de discriminação e medidas corretivas tomadas</t>
  </si>
  <si>
    <t>Proporção de gastos com fornecedores locais</t>
  </si>
  <si>
    <t>Novos fornecedores selecionados com base em critérios ambientais</t>
  </si>
  <si>
    <t>Impactos ambientais negativos na cadeia de fornecedores e ações tomadas</t>
  </si>
  <si>
    <t>Operações e fornecedores em que o direito à liberdade de associação e à negociação coletiva possam estar em risco</t>
  </si>
  <si>
    <t>Operações e fornecedores com risco significativo de casos de trabalho infantil</t>
  </si>
  <si>
    <t>Operações e fornecedores com risco significativo de casos de trabalho forçado ou obrigatório</t>
  </si>
  <si>
    <t xml:space="preserve">Pessoal de segurança treinado em políticas ou procedimentos de direitos humanos </t>
  </si>
  <si>
    <t>Impactos sociais negativos na cadeia de fornecedores e medidas tomadas</t>
  </si>
  <si>
    <t>Proporção do menor salário pago, por gênero, comparado ao salário mínimo local</t>
  </si>
  <si>
    <t>Proporção de membros da alta direção contratados na comunidade local</t>
  </si>
  <si>
    <t>Casos de violações dos direitos dos povos indígenas ou tradicionais</t>
  </si>
  <si>
    <t>Operações com impactos negativos significativos, reais e potenciais, nas comunidades locais</t>
  </si>
  <si>
    <t>Valor econômico direto gerado e distribuído</t>
  </si>
  <si>
    <t>Novos fornecedores selecionados com base em critérios sociais</t>
  </si>
  <si>
    <t>Operações com engajamento da comunidade local, avaliações de impacto e programas de desenvolvimento</t>
  </si>
  <si>
    <t>Implicações financeiras e outros riscos e oportunidades decorrentes de mudanças climáticas</t>
  </si>
  <si>
    <t xml:space="preserve">Obrigações do plano de benefício definido e outros planos de aposentadoria </t>
  </si>
  <si>
    <t>Assistência financeira recebida do governo</t>
  </si>
  <si>
    <t>Investimentos em infraestrutura e serviços oferecidos</t>
  </si>
  <si>
    <t>Impactos econômicos indiretos significativos</t>
  </si>
  <si>
    <t>Unidades operacionais próprias, arrendadas, gerenciadas dentro ou nas adjacências de áreas protegidas e áreas de alto valor de biodiversidade fora de áreas protegidas</t>
  </si>
  <si>
    <t>Impactos significativos de atividades, produtos e serviços sobre biodiversidade</t>
  </si>
  <si>
    <t>Habitats protegidos ou restaurados</t>
  </si>
  <si>
    <t>Espécies incluídas na Lista Vermelha da IUCN e em listas nacionais de conservação com habitats em áreas afetadas por operações da organização</t>
  </si>
  <si>
    <t>Conteúdo GRI</t>
  </si>
  <si>
    <t>Metas dos ODS</t>
  </si>
  <si>
    <t>Acesso rápido</t>
  </si>
  <si>
    <t>A JHSF reconhece a importância de alinhar suas operações e iniciativas com os ODS, buscando contribuir ativamente para a realização das metas globais.</t>
  </si>
  <si>
    <t>Capitais</t>
  </si>
  <si>
    <t>Principais Impactos</t>
  </si>
  <si>
    <t xml:space="preserve">Valor Gerado </t>
  </si>
  <si>
    <t>Indicadores de Desempenho</t>
  </si>
  <si>
    <t>Públicos</t>
  </si>
  <si>
    <t>*ABL = Área Bruta Locável</t>
  </si>
  <si>
    <t>Acionistas
Investidores
Clientes
Comunidade
Sociedade
Colaboradores próprios e terceiros
Fornecedores
Parceiros
Formadores de opinião
Mercado de capitais
Organizações da sociedade civil
Órgãos reguladores 
Poder Público</t>
  </si>
  <si>
    <t>- Negócios únicos para clientes especiais
- Promoção do desenvolvimento local
- Valorização fundiária</t>
  </si>
  <si>
    <t>- Gestão energética, de resíduos e de                                                                                                                                                                                                        emissões de GEE
- Contemplação cênica
- Compensação de Emissões de GEE
- Aumento ou perda da biodiversidade</t>
  </si>
  <si>
    <t>- Aumento da renda familiar
- Aprendizado contínuo, desenvolvimento de
talentos e ampliação do conhecimento individual
- Promoção da saúde, segurança e qualidade de vida 
- Reconhecimentos e certificações</t>
  </si>
  <si>
    <t>Desenvolvimento de  empreendimentos 
exclusivos</t>
  </si>
  <si>
    <t>- Emissões de GEE
- Consumo de recursos naturais
- Geração e descarte de resíduos
- Uso de fontes de energia renovável
- Mudança no Uso do solo (supressão ou recuperação)
- Preservação e restauração da biodiversidade</t>
  </si>
  <si>
    <t>- Geração de empregos
- Capacitação de colaboradores, terceiros e mão-de-obra local
- Saúde e segurança do trabalho
- Satisfação dos colaboradores próprios</t>
  </si>
  <si>
    <t>- Tradição e modernidade
- Inovação e criatividade</t>
  </si>
  <si>
    <t>- Satisfação dos clientes
- Bem-estar e qualidade
de vida
- Promoção do desenvolvimento socioeconômico
- Deslocamento de comunidades</t>
  </si>
  <si>
    <t>- Garantia do padrão de entrega de produtos e serviços inovadores das marcas</t>
  </si>
  <si>
    <t>- Perenidade da empresa
- Eficiência no uso de recursos
- Retorno ao acionista
- Manutenção do mercado de bens e serviços para alta renda</t>
  </si>
  <si>
    <r>
      <t xml:space="preserve">- Resultados financeiros compartilhados com os </t>
    </r>
    <r>
      <rPr>
        <i/>
        <sz val="10"/>
        <color theme="1"/>
        <rFont val="Catamaran"/>
        <scheme val="minor"/>
      </rPr>
      <t>stakeholders</t>
    </r>
  </si>
  <si>
    <t>GRI 1: Norma Setorial GRI aplicável</t>
  </si>
  <si>
    <t>GRI 1 | Fundamentos 2021: Não houve</t>
  </si>
  <si>
    <t>PERFIL CORPORATIVO</t>
  </si>
  <si>
    <r>
      <rPr>
        <b/>
        <sz val="10"/>
        <color theme="1"/>
        <rFont val="Catamaran"/>
        <scheme val="minor"/>
      </rPr>
      <t xml:space="preserve">Propósito
</t>
    </r>
    <r>
      <rPr>
        <sz val="10"/>
        <color theme="1"/>
        <rFont val="Catamaran"/>
        <scheme val="minor"/>
      </rPr>
      <t xml:space="preserve">Surpreender, inspirar, transformar, realizar.
</t>
    </r>
    <r>
      <rPr>
        <b/>
        <sz val="10"/>
        <color theme="1"/>
        <rFont val="Catamaran"/>
        <scheme val="minor"/>
      </rPr>
      <t>Motivação</t>
    </r>
    <r>
      <rPr>
        <sz val="10"/>
        <color theme="1"/>
        <rFont val="Catamaran"/>
        <scheme val="minor"/>
      </rPr>
      <t xml:space="preserve">
Qualidade e excelência em primeiro lugar.
</t>
    </r>
    <r>
      <rPr>
        <b/>
        <sz val="10"/>
        <color theme="1"/>
        <rFont val="Catamaran"/>
        <scheme val="minor"/>
      </rPr>
      <t>Visão de Longo Prazo</t>
    </r>
    <r>
      <rPr>
        <sz val="10"/>
        <color theme="1"/>
        <rFont val="Catamaran"/>
        <scheme val="minor"/>
      </rPr>
      <t xml:space="preserve"> 
Nosso negócio é ancorado em relacionamentos de longo prazo que criam a história de nossas marcas e estimulam a geração sustentável de valor.
Preservamos controle familiar e gestão profissional. Esse modelo guia nossa empresa.</t>
    </r>
  </si>
  <si>
    <r>
      <rPr>
        <b/>
        <sz val="10"/>
        <color theme="1"/>
        <rFont val="Catamaran"/>
        <scheme val="minor"/>
      </rPr>
      <t xml:space="preserve">Valorizamos o Cliente
</t>
    </r>
    <r>
      <rPr>
        <sz val="10"/>
        <color theme="1"/>
        <rFont val="Catamaran"/>
        <scheme val="minor"/>
      </rPr>
      <t xml:space="preserve">Acreditamos na filosofia de que o cliente é o centro de nossas ações e o elo importante dos nossos negócios.
Por meio do nosso cuidado voltado à sua satisfação, asseguramos sustentabilidade à nossa visão de longo prazo. O Cliente não tem sempre razão. O cliente é a razão.
</t>
    </r>
    <r>
      <rPr>
        <b/>
        <sz val="10"/>
        <color theme="1"/>
        <rFont val="Catamaran"/>
        <scheme val="minor"/>
      </rPr>
      <t xml:space="preserve">Valorizamos a Inovação e a Criatividade
</t>
    </r>
    <r>
      <rPr>
        <sz val="10"/>
        <color theme="1"/>
        <rFont val="Catamaran"/>
        <scheme val="minor"/>
      </rPr>
      <t xml:space="preserve">Trabalhamos para estar à frente em relação às tendências de mercado, comportamento e tecnologias que impactam nossos negócios.
Buscamos o aprimoramento constante dos nossos produtos de forma criativa e inovadora, para seguir surpreendendo nossos clientes.
</t>
    </r>
    <r>
      <rPr>
        <b/>
        <sz val="10"/>
        <color theme="1"/>
        <rFont val="Catamaran"/>
        <scheme val="minor"/>
      </rPr>
      <t xml:space="preserve">Valorizamos a Tradição e a Modernidade
</t>
    </r>
    <r>
      <rPr>
        <sz val="10"/>
        <color theme="1"/>
        <rFont val="Catamaran"/>
        <scheme val="minor"/>
      </rPr>
      <t xml:space="preserve">Tradição e Modernidade estão no coração dos nossos negócios.
Foi por meio da combinação da experiência trazida por nossa história de mais de 40 anos, com nosso olhar atento às novas tendências, que fomos capazes de criar sempre produtos e negócios que surpreendem continuamente nossos clientes.
</t>
    </r>
    <r>
      <rPr>
        <b/>
        <sz val="10"/>
        <color theme="1"/>
        <rFont val="Catamaran"/>
        <scheme val="minor"/>
      </rPr>
      <t xml:space="preserve">Valorizamos o Comprometimento com Resultados
</t>
    </r>
    <r>
      <rPr>
        <sz val="10"/>
        <color theme="1"/>
        <rFont val="Catamaran"/>
        <scheme val="minor"/>
      </rPr>
      <t xml:space="preserve">Valorizamos um time dedicado, com capacidade empreendedora, que lidera de forma ética e ágil a busca dos resultados.
Aceitamos grandes desafios e direcionamos nossa energia para cumprir com nossos compromissos de forma incansável até sua entrega.
</t>
    </r>
    <r>
      <rPr>
        <b/>
        <sz val="10"/>
        <color theme="1"/>
        <rFont val="Catamaran"/>
        <scheme val="minor"/>
      </rPr>
      <t xml:space="preserve">Valorizamos a Diversidade e as Praticas Sustentáveis
</t>
    </r>
    <r>
      <rPr>
        <sz val="10"/>
        <color theme="1"/>
        <rFont val="Catamaran"/>
        <scheme val="minor"/>
      </rPr>
      <t>Acreditamos que a mistura de conhecimentos e experiências ampliam os horizontes e criam um ambiente de trabalho que favorece o enriquecimento cultural e a entrega de soluções inovadoras. Repudiamos qualquer forma de preconceito e estimulamos a inclusão social em nossos relacionamentos.
Também buscamos formas de contribuir para o bem-estar da coletividade por meio de medidas e programas urbanísticos, ambientais e de responsabilidade social.</t>
    </r>
  </si>
  <si>
    <r>
      <t xml:space="preserve">Manter relacionamentos éticos e transparentes com todos os nossos </t>
    </r>
    <r>
      <rPr>
        <i/>
        <sz val="10"/>
        <color theme="1"/>
        <rFont val="Catamaran"/>
        <scheme val="minor"/>
      </rPr>
      <t>stakeholders</t>
    </r>
    <r>
      <rPr>
        <sz val="10"/>
        <color theme="1"/>
        <rFont val="Catamaran"/>
        <scheme val="minor"/>
      </rPr>
      <t xml:space="preserve"> e as melhores práticas de governança corporativa.</t>
    </r>
  </si>
  <si>
    <t>Nota: Todos os casos foram devidamente tratados e solucionados dentro do período deste relato.</t>
  </si>
  <si>
    <t>O Conselho de Administração (CA) é responsável pela definição dos valores e princípios éticos da Companhia e por zelar pela manutenção da transparência no relacionamento com todas as partes interessadas. Esse relacionamento é orientado pelo Código de Ética e Conduta, que tem seu cumprimento verificado e suportado pelo Comitê de Ética e Conduta, que delibera sobre eventuais dúvidas de interpretação sobre as disposições do documento. O Comitê, de natureza independente e autônoma, composto por integrantes indicados pelo Conselho de Administração, também é responsável por implementar, aplicar e monitorar nosso Programa de Integridade.</t>
  </si>
  <si>
    <t xml:space="preserve">Dispomos de procedimentos que se destinam a prevenir, detectar e tratar casos de fraudes ou atos ilícitos. Observamos a inclusão de cláusulas que previnam a ocorrência de casos de corrupção em nossos contratos, em conformidade com a Lei Anticorrupção (lei 12.846/2013). Além do Código de Ética e Conduta, do Comitê de Ética e Conduta e do Canal de Ética, nosso Programa de Integridade também contempla: a checagem de antecedentes de fornecedores e prestadores de serviços que possam estabelecer algum contato com o poder público (background check); a realização de treinamentos anuais sobre o tema para administradores e colaboradores; e a condução de investigações internas para apurar eventuais desvios as nossas políticas. A eficácia do Programa de Integridade é periodicamente avaliada. </t>
  </si>
  <si>
    <t>No exercício de 2023, avaliamos 100% dos prestadores de serviços com possível interface com órgãos públicos e não verificamos casos relacionados à corrupção nos termos da Lei Anticorrupção.</t>
  </si>
  <si>
    <t>Atuamos para cumprir com a letra e o espírito da lei todas as questões tributárias, por meio de acompanhamento vigilante para captar e seguir a conformidade da legislação. Nosso planejamento tributário está alinhado às atividades comerciais, em detrimento da estrita legalidade das normas vigentes em sua jurisdição, bem como aos compromissos financeiros junto às autoridades fiscais. A estratégia fiscal da JHSF é elaborada pela Diretoria Executiva, aprovada e acompanhada pelo Conselho Fiscal e Comitê Financeiro. As questões tributárias materiais são apresentadas nas Demonstrações Financeiras e no Formulário de Referência.</t>
  </si>
  <si>
    <t>Responsável por estabelecer as políticas gerais de negócios da companhia, além de supervisionar a gestão dos diretores da JHSF. Composto por 67% de membros independentes, todos os conselheiros têm mandato unificado de um ano, com possibilidade de reeleição. O presidente do CA não participa da Diretoria Executiva.</t>
  </si>
  <si>
    <t>SUSTENTABILIDADE E REMUNERAÇÃO VARIÁVEL</t>
  </si>
  <si>
    <t>Parte do bônus dos líderes (diretores, supervisores, gerentes e coordenadores) de todos os segmentos de atuação da Companhia está atrelado às Diretrizes Estratégicas de Sustentabilidade. Com representatividade de 15% no quadro de objetivos individuais, essa prática  integra o cálculo da remuneração variável anualmente.</t>
  </si>
  <si>
    <r>
      <t xml:space="preserve">Os temas foram identificados a partir de um amplo processo de materialidade, iniciado em 2021, que serviu de base para a definição dos compromissos que compõem as Diretrizes Estratégicas de Sustentabilidade da JHSF – os quais norteiam a condução de todos os nossos negócios e a forma com que nos relacionamos com nossos </t>
    </r>
    <r>
      <rPr>
        <i/>
        <sz val="10"/>
        <color theme="1"/>
        <rFont val="Catamaran"/>
        <scheme val="minor"/>
      </rPr>
      <t>stakeholders</t>
    </r>
    <r>
      <rPr>
        <sz val="10"/>
        <color theme="1"/>
        <rFont val="Catamaran"/>
        <scheme val="minor"/>
      </rPr>
      <t>. Validados pela alta administração, temos divulgado os avanços dessa agenda em eventos internos (Encontro de Líderes) e externos (</t>
    </r>
    <r>
      <rPr>
        <i/>
        <sz val="10"/>
        <color theme="1"/>
        <rFont val="Catamaran"/>
        <scheme val="minor"/>
      </rPr>
      <t>Investor Day</t>
    </r>
    <r>
      <rPr>
        <sz val="10"/>
        <color theme="1"/>
        <rFont val="Catamaran"/>
        <scheme val="minor"/>
      </rPr>
      <t xml:space="preserve">, </t>
    </r>
    <r>
      <rPr>
        <i/>
        <sz val="10"/>
        <color theme="1"/>
        <rFont val="Catamaran"/>
        <scheme val="minor"/>
      </rPr>
      <t>ESG Road Show</t>
    </r>
    <r>
      <rPr>
        <sz val="10"/>
        <color theme="1"/>
        <rFont val="Catamaran"/>
        <scheme val="minor"/>
      </rPr>
      <t xml:space="preserve">, entrevistas, fóruns e palestras em universidades), bem como nos </t>
    </r>
    <r>
      <rPr>
        <i/>
        <sz val="10"/>
        <color theme="1"/>
        <rFont val="Catamaran"/>
        <scheme val="minor"/>
      </rPr>
      <t>releases</t>
    </r>
    <r>
      <rPr>
        <sz val="10"/>
        <color theme="1"/>
        <rFont val="Catamaran"/>
        <scheme val="minor"/>
      </rPr>
      <t xml:space="preserve"> trimestrais de resultados.
Em 2022, reforçamos a análise de impactos econômicos, ambientais e sociais significativos de nossas atividades. O objetivo foi revisitar os temas prioritários com base na versão mais atual das Normas da GRI (V.2021). Identificadmos os impactos positivos e negativos, bem como reavaliamos os respectivos públicos envolvidos para priorização, conforme a significância (magnitude x probabilidade de ocorrência), sendo selecionados aqueles que figuraram no topo da priorização. Esses impactos foram agrupados aos temas aderentes identificados inicialmente. Essa revisão se confirmou os temas e se limitou à ajustes na nomenclatura e seus escopos.
Para 2023, agrupamos o tema 'Insumos e materiais sustentáveis' ao 'ESG na relação com parceiros e fornecedores' por incluirmos os critérios de sustentabilidade na aquisição de móveis, materiais e insumos em nossas diretrizes de suprimentos. Outra adequação decorre na substituição de 'Construção sustentável' por 'Soluções sustentáveis' , a fim de reconhecer as inovações de todos os nossos negócios.</t>
    </r>
  </si>
  <si>
    <t>* ASG | Ambiental, Social e Governança</t>
  </si>
  <si>
    <t>Especificamente quanto aos riscos cibernéticos, diversas medidas foram adotadas pela área de Segurança da Informação para evitar o comprometimento de dados e/ou a invasão de sistemas.</t>
  </si>
  <si>
    <t>Possuímos gestão dedicada ao tema, com reporte funcional ao Comitê de Gestão de Riscos, responsável por validar os riscos altos e críticos junto ao Conselho de Administração.</t>
  </si>
  <si>
    <t xml:space="preserve">Adicionalmente, diversos regimentos internos orientam o funcionamento dos órgãos de governança corporativa, os quais somam-se ao Código de Ética e Conduta, que descreve regras e princípios que devem ser observados por todos os colaboradores, administradores e fornecedores da JHSF. </t>
  </si>
  <si>
    <t>Participamos das principais associações que representam nossos segmentos de atuação. Dentre elas:
• ABRAINC (Associação Brasileira de Incorporadoras Imobiliárias)
• ABRASCE (Associação Brasileira de Shopping Centers)
• APAS (Associação Paulista de Supermercados)
• IDV (Instituto para Desenvolvimento do Varejo)
• ABIH (Associação Brasileira da Indústria de Hotéis)
• Associação de Lojistas dos Jardins
• Associação de Moradores da Fazenda Boa Vista</t>
  </si>
  <si>
    <r>
      <t xml:space="preserve">Nossos principais </t>
    </r>
    <r>
      <rPr>
        <i/>
        <sz val="10"/>
        <color theme="1"/>
        <rFont val="Catamaran"/>
        <scheme val="minor"/>
      </rPr>
      <t>stakeholders</t>
    </r>
    <r>
      <rPr>
        <sz val="10"/>
        <color theme="1"/>
        <rFont val="Catamaran"/>
        <scheme val="minor"/>
      </rPr>
      <t xml:space="preserve"> são parceiros de negócios, clientes, acionistas, credores, colaboradores, empresas terceirizadas, comunidades locais, órgãos governamentais, entre outros. Realizamos comunicação ativa e periódica para acionistas e credores acerca das atividades rotineiras da Companhia. Utilizamos linguagem clara e inclusiva. Também possuímos um </t>
    </r>
    <r>
      <rPr>
        <i/>
        <sz val="10"/>
        <color theme="1"/>
        <rFont val="Catamaran"/>
        <scheme val="minor"/>
      </rPr>
      <t>Blog</t>
    </r>
    <r>
      <rPr>
        <sz val="10"/>
        <color theme="1"/>
        <rFont val="Catamaran"/>
        <scheme val="minor"/>
      </rPr>
      <t xml:space="preserve"> do empreendimento Catarina, que funciona como canal de diálogo permanente com a população dos municípios de São Roque, Mairinque e região. Nossas redes sociais, disponíveis em diversas plataformas, funcionam como uma ferramenta de comunicação, com monitoramento contínuo para atendimento dos nossos públicos de relacionamento. 
Destacam-se os perfis institucionais:
Instagram: @jhsfinstitucional
Facebook: JHSF Institucional
LinkedIn: JHSF
Algumas unidades operacionais também possuem Programas de Comunicação Social com a comunidade no âmbito dos processos de licenciamento ambiental.</t>
    </r>
  </si>
  <si>
    <t>Total Negócios Imobiliários</t>
  </si>
  <si>
    <t>Total Shopping Centers</t>
  </si>
  <si>
    <t>Total Hospitalidade</t>
  </si>
  <si>
    <t>Total Gastronomia</t>
  </si>
  <si>
    <t>Total Aeroporto</t>
  </si>
  <si>
    <t>Total Varejo</t>
  </si>
  <si>
    <t>Total Sustenta</t>
  </si>
  <si>
    <t>Total Geral</t>
  </si>
  <si>
    <t>Total Escritório Corporativo</t>
  </si>
  <si>
    <t>A adoção de soluções tecnológicas está integrada a nossa gestão ambiental para possamos contribuir de maneira consistente e permanenete com essa agenda. Para promovermos o consumo consciente de energia, adotamos diversas ações em nossos empreendimentos, tais como:
• Automação de uso de equipamentos (parcialmente de ar-condicionado nos Shopping Centers);
• Adoção de materiais e soluções arquitetônicas que promovam a eficiência energética;
• Utilização de bombas de calor para aquecimento de água nos quartos e cozinhas dos hotéis;
• Renovação de equipamentos de iluminação; 
• Instalação de medidores para monitoramento.</t>
  </si>
  <si>
    <t>REDUÇÕES DE REQUISITOS ENERGÉTICOS DE PRODUTOS E SERVIÇOS</t>
  </si>
  <si>
    <t>Os negócios da JHSF são abastecidos com água proveniente de poços artesianos devidamente outorgados, de concessionárias locais, de reuso e de caminhões-pipa (para casos específicos e emergenciais, pelo não funcionamento dos poços ou não abastecimento por parte da rede pública). O controle do consumo de água é realizado por hidrômetros, cujas medições são acompanhadas periodicamente pelas equipes de manutenção dos empreendimentos. A maioria das unidades de negócio possuem medidas de redução de consumo, como: torneiras automatizadas, bacias sanitárias e mictórios com sistema de descarga dupla, chuveiros com reguladores de pressão e captação de água pluvial.</t>
  </si>
  <si>
    <t>Algumas unidades de negócio da JHSF realizam o tratamento e descarte de seus efluentes por meio de Estações de Tratamento de Efluentes (ETE) próprias ou via empresas terceiras especializadas. No caso das unidades que possuem ETE, os efluentes são tratados de acordo com as normas ambientais vigentes e devolvidos aos corpos d’água nas condições exigidas; já para os locais que possuem empresa terceirizada, é realizada a limpeza periódica das caixas de gordura e encaminhamento dos efluentes para descarte ambientalmente adequado. Ambas as formas visam não impactar o solo, água superficial e subterrânea, além de preservar a saúde dos trabalhadores e clientes.
Vale destacar o São Paulo Catarina Aeroporto Executivo Internacional, que possui um Plano de Gestão de Efluentes (PGE) em atendimento às regulamentações da ANVISA. O plano é aplicável para os efluentes gerados no aeroporto e nas aeronaves, prevendo o descarte correto, limpeza e desinfecção das instalações e equipamentos utilizados.</t>
  </si>
  <si>
    <r>
      <t xml:space="preserve">ABORDAGEM PARA ENGAJAMENTO DE </t>
    </r>
    <r>
      <rPr>
        <b/>
        <i/>
        <sz val="11"/>
        <color theme="9" tint="-0.499984740745262"/>
        <rFont val="Playfair Display Black"/>
        <scheme val="major"/>
      </rPr>
      <t>STAKEHOLDERS</t>
    </r>
  </si>
  <si>
    <t>As principais categorias de resíduos gerados pelas operações da JHSF e respectivas destinações são:
- Orgânicos: Aterro sanitário, coprocessamento e compostagem
- Recicláveis: Cooperativas e indústrias de reciclagem
- Resíduos de Construção Civil: Reciclagem e aterro de inertes
- Infectantes (aplicável ao aeroporto e ambulatórios dos Malls): Incineração e autoclavagem
- Rejeitos: Aterro sanitário e coprocessamento
Nossas unidades possuem espaços adequados e sinalizados para o correto acondicionamento de cada tipo de resíduo, sendo que algumas realizam a prensa e pesagem no próprio local, facilitando o processo de destinação ao passo que otimiza o transporte, reduzindo impactos. Além disso, as unidades possuem Plano de Gerenciamento de Resíduos Sólidos (PGRS), para garantir a regularidade ambiental nos quesitos de segregação, acondicionamento, armazenamento, transporte e destinação final.</t>
  </si>
  <si>
    <t>Nota: Considerou-se a reciclagem e a compostagem como valorização dos resíduos gerados.</t>
  </si>
  <si>
    <t>GRI 306-4 | GRI 306-5</t>
  </si>
  <si>
    <t>GRI 306-4</t>
  </si>
  <si>
    <t>Desde 2020, a JHSF tem abordado de forma proativa a gestão das mudanças climáticas, começando com a estimativa das emissões e avançando para a consolidação de inventário de Gases de Efeito Estufa (GEE), com base na metodologia do Programa Brasileiro GHG Protocol (PBGHG) contemplando os escopos 1, 2 e 3. Em 2023, aprimoramos a identificação e monitoramento das fontes diretas e indiretas de todos os segmentos de atuação da Companhia. 
O gerenciamento dos dados é conduzido por plataforma online, fornecida por empresa terceira, que dispõe de uma base de fatores de emissões atualizada para cada fonte, atendendo os princípos previstos no PBGHG. Cada unidade dentro de nossos segmentos contribui para alimentar o sistema com parâmetros relevantes, fortalecendo nossa capacidade de monitorar os indicadores climáticos. Esses dados possibilitam o estabelecimento de metas e métricas específicas, respeitando o perfil de cada um dos nossos negocios.</t>
  </si>
  <si>
    <t>Nota: No período de 2023 houve um aumento nas emissões do escopo 3 devido a expansão e crescimento do aeroporto. Eventuais diferenças entre os dados publicados no Relatório Anual de Sustentabilidade 2022 e os resultados apresentados para o mesmo ciclo neste Diretório de Indicadores, decorrem da melhoria contínua nos processos internos.</t>
  </si>
  <si>
    <r>
      <t xml:space="preserve">Nota: As emissões mostradas em toneladas de CFC-11 equivalente, calculadas por meio do </t>
    </r>
    <r>
      <rPr>
        <i/>
        <sz val="8"/>
        <color theme="1"/>
        <rFont val="Catamaran"/>
        <scheme val="minor"/>
      </rPr>
      <t>Ozone Depleting Potentia</t>
    </r>
    <r>
      <rPr>
        <sz val="8"/>
        <color theme="1"/>
        <rFont val="Catamaran"/>
        <family val="2"/>
        <scheme val="minor"/>
      </rPr>
      <t>l (ODP) adotado pelo Protocolo de Montreal. ODP HCFC-124: 0,022 e ODP HCFC-22: 0,055.</t>
    </r>
  </si>
  <si>
    <t>Total escopo 1</t>
  </si>
  <si>
    <t>Total escopo 3</t>
  </si>
  <si>
    <t>- Manter a certificação GPTW
- Desenvolver ao menos dois programas visando a melhoria da qualidade de vida dos colaboradores
- Garantir salário digno para todos os colaboradores
- Promover a diversidade e inclusão, incluindo o tema nos processos seletivos</t>
  </si>
  <si>
    <t xml:space="preserve">A JHSF está em processo de implantação de um Sistema de Gestão Integrado, com políticas e procedimentos específicos, respeitando as características e perfis de cada um dos segmentos de atuação. O levantamento dos requisitos legais nos âmbitos municipal, estadual e federal é realizado por meio de um sistema automatizado e dinâmico, que atualiza e avalia periodicamente a aplicabilidade de novas exigências. </t>
  </si>
  <si>
    <t>Todos os serviços de saúde (exames periódicos, plano de saúde, programa de saúde mental, entre outros) oferecidos aos nossos colaboradores atendem a Lei Geral de Proteção de Dados – LGPD. Ações para identificação e eliminação de periculosidade e minimização de riscos são desenvolvidas, conforme descrito no Caderno Executivo.</t>
  </si>
  <si>
    <t>São realizados treinamentos específicos para determinadas normas, como NR 35 (trabalho em altura), NR 10 (trabalho em contato com eletricidade e NR 6 (uso de equipamentos de proteção individual), entre outras, conforme o escopo da atividade e da unidade de negócio em que é realizado.</t>
  </si>
  <si>
    <r>
      <t xml:space="preserve">Além dos exames periódicos que avaliam a aptidão ou não para a cada função, oferecemos plano de saúde para todos os colaboradores. Também incentivamos a adoção de hábitos saudáveis e </t>
    </r>
    <r>
      <rPr>
        <i/>
        <sz val="10"/>
        <color theme="1"/>
        <rFont val="Catamaran"/>
        <scheme val="minor"/>
      </rPr>
      <t>check-ups</t>
    </r>
    <r>
      <rPr>
        <sz val="10"/>
        <color theme="1"/>
        <rFont val="Catamaran"/>
        <scheme val="minor"/>
      </rPr>
      <t xml:space="preserve"> periódicos por meio da divulgação de campanhas internas que alertam sobre doenças físicas e mentais. De forma complementar, oferecemos um Programa de Saúde Mental que conta com profissionais capacitados e multidisciplinares, atendimentos acessíveis (parcialmente subsidiado pela JHSF) e disponíveis para 100% dos nossos colaboradores.</t>
    </r>
  </si>
  <si>
    <t>A gerência de Saúde e Segurança do Trabalho conta com uma estrutura dedicada corporativa, ou seja, responsável pelo atendimento de 100% dos colaboradores de todos os segmentos de atuação da JHSF.</t>
  </si>
  <si>
    <r>
      <t xml:space="preserve">Colaboradores </t>
    </r>
    <r>
      <rPr>
        <u/>
        <sz val="10"/>
        <color theme="1"/>
        <rFont val="Catamaran"/>
        <scheme val="minor"/>
      </rPr>
      <t>permanentes</t>
    </r>
    <r>
      <rPr>
        <sz val="10"/>
        <color theme="1"/>
        <rFont val="Catamaran"/>
        <scheme val="minor"/>
      </rPr>
      <t xml:space="preserve"> por gênero</t>
    </r>
  </si>
  <si>
    <r>
      <t xml:space="preserve">Colaboradores </t>
    </r>
    <r>
      <rPr>
        <u/>
        <sz val="10"/>
        <color theme="1"/>
        <rFont val="Catamaran"/>
        <scheme val="minor"/>
      </rPr>
      <t>permanentes</t>
    </r>
    <r>
      <rPr>
        <sz val="10"/>
        <color theme="1"/>
        <rFont val="Catamaran"/>
        <scheme val="minor"/>
      </rPr>
      <t xml:space="preserve"> por região</t>
    </r>
  </si>
  <si>
    <r>
      <t xml:space="preserve">Colaboradores em </t>
    </r>
    <r>
      <rPr>
        <u/>
        <sz val="10"/>
        <color theme="1"/>
        <rFont val="Catamaran"/>
        <scheme val="minor"/>
      </rPr>
      <t>tempo integral</t>
    </r>
    <r>
      <rPr>
        <sz val="10"/>
        <color theme="1"/>
        <rFont val="Catamaran"/>
        <scheme val="minor"/>
      </rPr>
      <t xml:space="preserve"> por gênero</t>
    </r>
  </si>
  <si>
    <r>
      <t xml:space="preserve">Colaboradores em </t>
    </r>
    <r>
      <rPr>
        <u/>
        <sz val="10"/>
        <color theme="1"/>
        <rFont val="Catamaran"/>
        <scheme val="minor"/>
      </rPr>
      <t>tempo integral</t>
    </r>
    <r>
      <rPr>
        <sz val="10"/>
        <color theme="1"/>
        <rFont val="Catamaran"/>
        <scheme val="minor"/>
      </rPr>
      <t xml:space="preserve"> por região</t>
    </r>
  </si>
  <si>
    <r>
      <t xml:space="preserve">Colaboradores </t>
    </r>
    <r>
      <rPr>
        <u/>
        <sz val="10"/>
        <color theme="1"/>
        <rFont val="Catamaran"/>
        <scheme val="minor"/>
      </rPr>
      <t>de período parcial</t>
    </r>
    <r>
      <rPr>
        <sz val="10"/>
        <color theme="1"/>
        <rFont val="Catamaran"/>
        <scheme val="minor"/>
      </rPr>
      <t xml:space="preserve"> por gênero</t>
    </r>
  </si>
  <si>
    <r>
      <t xml:space="preserve">Colboradores </t>
    </r>
    <r>
      <rPr>
        <u/>
        <sz val="10"/>
        <color theme="1"/>
        <rFont val="Catamaran"/>
        <scheme val="minor"/>
      </rPr>
      <t>de período parcial</t>
    </r>
    <r>
      <rPr>
        <sz val="10"/>
        <color theme="1"/>
        <rFont val="Catamaran"/>
        <scheme val="minor"/>
      </rPr>
      <t xml:space="preserve"> por região</t>
    </r>
  </si>
  <si>
    <t>Realizamos treinamentos, capacitações e comunicações, além de incentivos e parcerias com instituições de ensino,  para promover aprendizado contínuo. Essas iniciativas beneficiam tanto os colaboradores de forma individual, como também contribuem para o fortalecimento das equipes e para o alcance dos objetivos organizacionais. O progresso e os resultados dessas ações são monitorados e relatados regularmente.</t>
  </si>
  <si>
    <t>100% dos colaboradores contratados em regime da CLT (Consolidação das Leis do Trabalho) estão cobertos por convenção ou acordo coletivo.</t>
  </si>
  <si>
    <t>Colaboradores em tempo integral, temporários ou em regime de meio período, possuem os mesmos benefícios, sendo eles: seguro de vida, plano de saúde, licença maternidade/paternidade e vale refeição. Além disso, a JHSF possui parcerias que oferecem descontos exclusivos em instituições de ensino acadêmico e de idiomas, lojas e restaurantes dos shopping centers da Companhia e atividades de lazer.</t>
  </si>
  <si>
    <t>Número total de empregados com direito à 
licença parental</t>
  </si>
  <si>
    <r>
      <t xml:space="preserve">PROPORÇÃO ENTRE O </t>
    </r>
    <r>
      <rPr>
        <u/>
        <sz val="11"/>
        <color theme="6" tint="-0.249977111117893"/>
        <rFont val="Playfair Display Black"/>
        <scheme val="major"/>
      </rPr>
      <t>SALÁRIO-BASE</t>
    </r>
    <r>
      <rPr>
        <sz val="11"/>
        <color theme="6" tint="-0.249977111117893"/>
        <rFont val="Playfair Display Black"/>
        <scheme val="major"/>
      </rPr>
      <t xml:space="preserve"> RECEBIDO PELAS MULHERES EM RELAÇÃO AO RECEBIDO AOS HOMENS</t>
    </r>
  </si>
  <si>
    <r>
      <t xml:space="preserve">PROPORÇÃO ENTRE A </t>
    </r>
    <r>
      <rPr>
        <u/>
        <sz val="11"/>
        <color theme="6" tint="-0.249977111117893"/>
        <rFont val="Playfair Display Black"/>
        <scheme val="major"/>
      </rPr>
      <t>REMUNERAÇÃO</t>
    </r>
    <r>
      <rPr>
        <sz val="11"/>
        <color theme="6" tint="-0.249977111117893"/>
        <rFont val="Playfair Display Black"/>
        <scheme val="major"/>
      </rPr>
      <t xml:space="preserve"> RECEBIDA PELAS MULHERES EM RELAÇÃO À RECEBIDA PELOS HOMENS</t>
    </r>
  </si>
  <si>
    <t>Total Conselho de Administração</t>
  </si>
  <si>
    <t>Total Conselho Fiscal</t>
  </si>
  <si>
    <t>Total Comitê de Auditoria</t>
  </si>
  <si>
    <t>Total Diretoria Executiva</t>
  </si>
  <si>
    <t>Total Gerência</t>
  </si>
  <si>
    <t>Total Chefia/Coordenação</t>
  </si>
  <si>
    <t>Total Administrativo</t>
  </si>
  <si>
    <t>Total Operacionais</t>
  </si>
  <si>
    <t>Trabalhamos em estreita colaboração com quatro Grupos de Afinidade, proporcionando um ambiente seguro e acolhedor para discussões sobre raça, gênero, pessoas com deficiência e comunidade LGBTQIAP+.
Nossa visão é concretizada em ações tangíveis, destacando-se o lançamento do e-book interno focado no tema, com o intuito de educar e inspirar nossos colaboradores a promoverem a igualdade em todos os aspectos de suas vidas profissionais e pessoais.</t>
  </si>
  <si>
    <t>Total Diretoria</t>
  </si>
  <si>
    <t>Total Técnico/Supervisores</t>
  </si>
  <si>
    <t>A Companhia mantém um canal interno de comunicação ativo, que inclui o envio de informativos via e-mail e intranet, local onde mantemos nossas políticas internas, reunimos os principais acontecimentos, conquistas, avisos e outros tópicos relevantes para o negócio e para usuários. Vale destacar que, atualmente, os negócios realizam encontros periódicos para integração de processos e pessoas. Nessas ocasiões, há sempre espaço dedicado para tratar do tema de saúde e segurança, alertar sobre perigos e riscos, bem como compartilhar resultados e avanços, incluindo os trabalhos realizados pelas CIPAs (Comissões Internas de Prevenção de Acidentes).</t>
  </si>
  <si>
    <t>Total dentro da organização</t>
  </si>
  <si>
    <t>Total fora da organização</t>
  </si>
  <si>
    <r>
      <rPr>
        <sz val="11"/>
        <color theme="3"/>
        <rFont val="Playfair Display Black"/>
        <scheme val="major"/>
      </rPr>
      <t>Comprom</t>
    </r>
    <r>
      <rPr>
        <sz val="11"/>
        <color rgb="FF44546A"/>
        <rFont val="Playfair Display Black"/>
        <scheme val="major"/>
      </rPr>
      <t xml:space="preserve">isso </t>
    </r>
    <r>
      <rPr>
        <sz val="11"/>
        <color theme="3"/>
        <rFont val="Playfair Display Black"/>
        <scheme val="major"/>
      </rPr>
      <t>4</t>
    </r>
  </si>
  <si>
    <t>Indiretos
(demais insumos que não A&amp;B)</t>
  </si>
  <si>
    <t>Para os segmentos de Hospitalidade e Gastronomia, entende-se por fornecedores locais, aqueles que: 
- Estão localizados próximos as nossas unidades de hospitalidade e gastronomia;
- Possuem métodos específicos e/ou artesanais de produção;
- Fornecem produtos personalizados; e
- São de pequeno porte.</t>
  </si>
  <si>
    <t>Não verificamos nenhuma operação e/ou fornecedor em que o direito à liberdade sindical e à negociação coletiva pudesse estar em risco; ou que houvesse risco significativo de casos de trabalho infantil, de trabalho forçado ou análogo ao escravo. Adicionalmente, a plataforma de avaliação de fornecedores realiza consultas em bases públicas para mitigar esse tipo de registro em nossa base ativa.</t>
  </si>
  <si>
    <t>O estudo dos impactos sociais é escopo dos processos de licenciamento ambiental de cada empreendimento da JHSF (quando aplicável). De maneira geral, e pela característica dos nossos negócios, o meio socioeconômico apresenta impacto positivo pela oferta de novos postos de trabalho, capacitação de mão-de-obra e elevação da receita do município, principalmente pelo aumento da arrecadação de tributos municipais, que se iniciam com a implantação das unidades e se estedem por toda a vida útil dos complexos incorporados, sendo que seus usuarios e moradores também atuam como novos contribuintes e geradores de empregos.
Para além da exigência legal, a Companhia mapeou as principais necessidades de cada município que faz parte do contexto dos negócios e estruturou uma estratégia para atuar de maneira mais efetiva. Cada uma das 100 unidades operacionais possuem parcerias e, num processo de evolução contínua, temos avançado na agenda de investimento social privado (ISP) de maneira consistente (vide aba ISP).</t>
  </si>
  <si>
    <t>Não foi evidenciado nenhum impacto negativo significativo real nas comunidades no entorno dos empreendimentos da JHSF. 
Em relação a possíveis impactos potenciais, o São Paulo Catarina Aeroporto Executivo Internacional realiza o monitoramento do ruído aeronáutico e mantém os níveis dentro dos intervalos legais previstos, não ultrapassando 65 dB na região.</t>
  </si>
  <si>
    <t>Contribuímos com o desenvolvimento socioeconômico nas regiões onde atuamos à medida em que lançamos, ampliamos e consolidamos nossos empreedimentos. Observamos melhoria significativa da economia local, elevação da renda familiar, qualificação da mão-de-obra e aumento relevante da arrecadação de tributos que, por sua vez, são revertidos em melhorias para a população do entorno.
A exemplo, o São Paulo Catarina Aeroporto Executivo Internacional e o Catarina Fashion Outlet, ambos na região de São Roque, desempenham papel crucial na geração de emprego e fomento ao turismo. Em colaboração com o poder público, implementam programas de qualificação de mão-de-obra e representam importante pólo empregador.
A melhoria nas condições da qualidade de vida também contribui para a permanência dos munícipes em suas regiões de origem. No Complexo Boa Vista, localizado no município de Porto Feliz, que inclui empreendimentos imobiliários, hospitalidade, gastronomia e shopping center, contabilizamos incremento altamente significativo na arrecadação de impostos, além da profissionalização e criação de empregos que permacem ativos após a consolidação dos nossos negócios.</t>
  </si>
  <si>
    <r>
      <rPr>
        <sz val="11"/>
        <color theme="7" tint="-0.249977111117893"/>
        <rFont val="Playfair Display Black"/>
        <scheme val="major"/>
      </rPr>
      <t>C</t>
    </r>
    <r>
      <rPr>
        <sz val="11"/>
        <color rgb="FFDEA734"/>
        <rFont val="Playfair Display Black"/>
        <scheme val="major"/>
      </rPr>
      <t>ompromisso 5</t>
    </r>
  </si>
  <si>
    <t>IUCN 2021*</t>
  </si>
  <si>
    <t>No Estudo de Impacto Ambiental não foram identificadas interferências do empreedimento em áreas especialmente protegidas. As UCs mais próximas são a APA Avecuia e a Floresta Nacional de Ipanema.</t>
  </si>
  <si>
    <t>No Estudo de Impacto Ambiental, o empreedimento não interfere diretamente em UCs. Entretantto, está inserido na Zona de Amortecimento da UC de Usos Sustentável Floresta Nacional de Ipanema.</t>
  </si>
  <si>
    <t xml:space="preserve">No Estudo de Impacto Ambiental foram identificadas 3 UCS, sendo: APA Cabreúva, APA Jundiaí e APA Itupararanga, todas com interferência indireta do empreendimento. </t>
  </si>
  <si>
    <t>No Estudo de Impacto Ambiental (EIA) foram identificadas 3 UCS, sendo: APA Cabreúva, APA Jundiaí e APA Itupararanga, todas com interferência indireta do empreendimento. 
Além do EIA, identificamos que o Aeroporto encontra-se em área de Reserva da Biosfera da Mata Atlântica, na zona de transição.</t>
  </si>
  <si>
    <t>Área da unidade
 (km² milhão)</t>
  </si>
  <si>
    <t>Relação com unidades de conservação (UC) 
e/ou de alto valor de biodiversidade</t>
  </si>
  <si>
    <t>*IUCN | International Union for Conservation of Nature</t>
  </si>
  <si>
    <t>A gestão dos impactos ambientais ocorre de maneira específica a cada um dos segmentos de atuação da JHSF. Em conformidade com as legislações, mantemos ativos diversos programas ambientais para que nossas atividades estejam alinhadas aos padrões exigidos pelos órgãos competentes.</t>
  </si>
  <si>
    <t>OUTRAS INFORMAÇÕES RELEVANTES</t>
  </si>
  <si>
    <t>- Inserir critérios ASG na gestão de fornecedores de todos os negócios
- Ter 100% dos fornecedores estratégicos de todos os negócios alinhados aos nossos critérios ASG 
- Ter 10% de marcas alinhadas aos princípios e práticas ESG dentro do mix de lojas franqueadas</t>
  </si>
  <si>
    <t>Declaração de uso: A JHSF reportou os dados com base nas Normas GRI para o período entre 1 de janeiro a 31 de dezembro de 2023</t>
  </si>
  <si>
    <t>GRI
 Standard</t>
  </si>
  <si>
    <r>
      <t xml:space="preserve">O Relatório Anual de Sustentabilidade 2023 da JHSF é composto pelos seguintes materiais:
- Diretório de Indicadores (este documento), que apresenta as informações qualitativas e quantitativas sobre o desempenho dos compromissos de sustentabilidade assumidos pela Companhia e que integram a estratégia dos nossos negócios;
- </t>
    </r>
    <r>
      <rPr>
        <u/>
        <sz val="10"/>
        <color theme="1"/>
        <rFont val="Catamaran"/>
        <scheme val="minor"/>
      </rPr>
      <t>Caderno Executivo,</t>
    </r>
    <r>
      <rPr>
        <sz val="10"/>
        <color theme="1"/>
        <rFont val="Catamaran"/>
        <scheme val="minor"/>
      </rPr>
      <t xml:space="preserve"> que traz os principais destaques sobre as ações e projetos desenvolvidos; 
- Documentos públicos que contém detalhes sobre determinados assuntos, disponíbilizados por meio de trechos sublinhados (hiperlinks) ao longo deste Diretório; e
</t>
    </r>
  </si>
  <si>
    <r>
      <t xml:space="preserve">As Diretrizes Estratégicas de Sustentabilidade da JHSF estão ancoradas em seis compromissos (enumerados abaixo) que buscam transformar nossos empreendimentos em polos de impacto positivo, levando o bem viver para os clientes e para além dos nossos muros.
</t>
    </r>
    <r>
      <rPr>
        <b/>
        <sz val="10"/>
        <color theme="1"/>
        <rFont val="Catamaran"/>
        <scheme val="minor"/>
      </rPr>
      <t xml:space="preserve">1. </t>
    </r>
    <r>
      <rPr>
        <sz val="10"/>
        <color theme="1"/>
        <rFont val="Catamaran"/>
        <scheme val="minor"/>
      </rPr>
      <t xml:space="preserve">Manter relacionamentos éticos e transparentes com todos os nossos stakeholders e as melhores práticas de governança corporativa
</t>
    </r>
    <r>
      <rPr>
        <b/>
        <sz val="10"/>
        <color theme="1"/>
        <rFont val="Catamaran"/>
        <scheme val="minor"/>
      </rPr>
      <t xml:space="preserve">2. </t>
    </r>
    <r>
      <rPr>
        <sz val="10"/>
        <color theme="1"/>
        <rFont val="Catamaran"/>
        <scheme val="minor"/>
      </rPr>
      <t xml:space="preserve">Manter o elevado padrão de qualidade e excelência dos nossos produtos e serviços, reduzindo o nosso impacto ambiental
</t>
    </r>
    <r>
      <rPr>
        <b/>
        <sz val="10"/>
        <color theme="1"/>
        <rFont val="Catamaran"/>
        <scheme val="minor"/>
      </rPr>
      <t>3.</t>
    </r>
    <r>
      <rPr>
        <sz val="10"/>
        <color theme="1"/>
        <rFont val="Catamaran"/>
        <scheme val="minor"/>
      </rPr>
      <t xml:space="preserve"> Promover um ambiente de trabalho seguro, saudável, diverso, inclusivo e de desenvolvimento contínuo que atraia e retenha os melhores talentos
</t>
    </r>
    <r>
      <rPr>
        <b/>
        <sz val="10"/>
        <color theme="1"/>
        <rFont val="Catamaran"/>
        <scheme val="minor"/>
      </rPr>
      <t>4.</t>
    </r>
    <r>
      <rPr>
        <sz val="10"/>
        <color theme="1"/>
        <rFont val="Catamaran"/>
        <scheme val="minor"/>
      </rPr>
      <t xml:space="preserve"> Estabelecer relações com parceiros e fornecedores com práticas e valores alinhados aos nossos
</t>
    </r>
    <r>
      <rPr>
        <b/>
        <sz val="10"/>
        <color theme="1"/>
        <rFont val="Catamaran"/>
        <scheme val="minor"/>
      </rPr>
      <t xml:space="preserve">5. </t>
    </r>
    <r>
      <rPr>
        <sz val="10"/>
        <color theme="1"/>
        <rFont val="Catamaran"/>
        <scheme val="minor"/>
      </rPr>
      <t xml:space="preserve">Contribuir para a criação de polos de desenvolvimento e prosperidade socioeconômica nas comunidades onde operamos
</t>
    </r>
    <r>
      <rPr>
        <b/>
        <sz val="10"/>
        <color theme="1"/>
        <rFont val="Catamaran"/>
        <scheme val="minor"/>
      </rPr>
      <t>6.</t>
    </r>
    <r>
      <rPr>
        <sz val="10"/>
        <color theme="1"/>
        <rFont val="Catamaran"/>
        <scheme val="minor"/>
      </rPr>
      <t xml:space="preserve"> Desenvolver e operar o nosso portfólio de projetos e produtos a partir de soluções sustentáveis inovadoras</t>
    </r>
  </si>
  <si>
    <r>
      <t xml:space="preserve">Como acessar:
</t>
    </r>
    <r>
      <rPr>
        <u/>
        <sz val="10"/>
        <color theme="1"/>
        <rFont val="Catamaran"/>
        <scheme val="minor"/>
      </rPr>
      <t xml:space="preserve">www.canalconfidencial.com.br/jhsf/ </t>
    </r>
    <r>
      <rPr>
        <sz val="10"/>
        <color theme="1"/>
        <rFont val="Catamaran"/>
        <scheme val="minor"/>
      </rPr>
      <t xml:space="preserve">
0800 377 8019 (ligações do Brasil), ou
+55 11 2739-4449 (chamadas internacionais)</t>
    </r>
  </si>
  <si>
    <r>
      <t xml:space="preserve">- Garantir que 100% dos nossos colaboradores tenham ciência do 'Código de Ética e Conduta' e do Canal de Denúncias
- Garantir a transparência sobre os nossos impactos e o nosso desempenho ASG* para todos os </t>
    </r>
    <r>
      <rPr>
        <i/>
        <sz val="10"/>
        <color theme="1"/>
        <rFont val="Catamaran"/>
        <scheme val="minor"/>
      </rPr>
      <t>stakeholders</t>
    </r>
  </si>
  <si>
    <t>Porcentagem</t>
  </si>
  <si>
    <t>Soluções 
Sustentáveis</t>
  </si>
  <si>
    <r>
      <t xml:space="preserve">O principal mecanismo de recebimento de queixas é o Canal de Ética, aberto a toda à sociedade. O Comitê de Ética e Conduta apura os relatos e recomenda as providências ao CA. Revisamos periodicamente nosso Programa de Integridade para que seja eficaz e encorajamos nossos </t>
    </r>
    <r>
      <rPr>
        <i/>
        <sz val="10"/>
        <color theme="1"/>
        <rFont val="Catamaran"/>
        <scheme val="minor"/>
      </rPr>
      <t>stakeholders</t>
    </r>
    <r>
      <rPr>
        <sz val="10"/>
        <color theme="1"/>
        <rFont val="Catamaran"/>
        <scheme val="minor"/>
      </rPr>
      <t xml:space="preserve"> a registrarem denúncias e/ou reclamações a fim de aprimorar continuamente o Programa. Ressaltamos também que impactos positivos e negativos foram mapeados no processo de definição dos temas materiais da Companhia e que, ao relatarmos as formas de gestão e iniciativas relacionadas a cada um desses tópicos, prestamos contas de como endereçamos esses impactos.</t>
    </r>
  </si>
  <si>
    <r>
      <t>A estrutura de nível executivo, responsável pela conformidade com a estratégia fiscal, é formada pelos diretores de controladoria, jurídico e gerente de planejamento tributário.
A abordagem tributária está integrada aos processos, projetos, programas, treinamentos e orientações a empregados-chave sobre a integração das estratégias fiscal, de negócios e a sustentabilidade. A JHSF também participa de iniciativas e associações que visam o desenvolvimento de melhores práticas para relatos de conteúdos fiscais e educação de</t>
    </r>
    <r>
      <rPr>
        <i/>
        <sz val="10"/>
        <color theme="1"/>
        <rFont val="Catamaran"/>
        <scheme val="minor"/>
      </rPr>
      <t xml:space="preserve"> stakeholders</t>
    </r>
    <r>
      <rPr>
        <sz val="10"/>
        <color theme="1"/>
        <rFont val="Catamaran"/>
        <scheme val="minor"/>
      </rPr>
      <t xml:space="preserve"> em assuntos tributários.
Os riscos fiscais estão associados às práticas tributárias que possam produzir algum efeito negativo nos objetivos da organização ou causar danos financeiros e/ou reputacionais. A Companhia sempre aufere o menor grau de risco possível em matéria tributária, dada a reputação e credibilidade junto aos acionistas e clientes.
A estrutura de governança e controle fiscal é monitorada, testada e mantida por meio de seus processos e controles internos, como a auditoria interna – responsável por realizar análises periódicas que englobam essa temática.
Em 2023, não houve nenhuma denúncia que culminou em relatos de conteúdos fiscais e a necessidade de uma referência ao relatório, declaração ou parecer da verificação em nosso Canal de Ética.
Destacamos ainda o papel do Conselho Fiscal que, em cumprimento às disposições legais e estatutárias, examina as demonstrações financeiras e respectivas notas explicativas referentes a cada exercício social.</t>
    </r>
  </si>
  <si>
    <r>
      <t xml:space="preserve">O Programa de Integridade da Companhia é composto pelos seguintes mecanismos e procedimentos, os quais foram estabelecidos em função de matriz de risco elaborada visando sua adequação ao perfil e aos riscos identificados em nossos negócios e atividades:
(i) adoção de Código de Ética e Conduta, disponibilizado e vinculado a todos os colaboradores; 
(ii) instituição do Comitê de Ética e Conduta; 
(iii) procedimento de </t>
    </r>
    <r>
      <rPr>
        <i/>
        <sz val="10"/>
        <color theme="1"/>
        <rFont val="Catamaran"/>
        <scheme val="minor"/>
      </rPr>
      <t>background check</t>
    </r>
    <r>
      <rPr>
        <sz val="10"/>
        <color theme="1"/>
        <rFont val="Catamaran"/>
        <scheme val="minor"/>
      </rPr>
      <t xml:space="preserve"> de fornecedores e prestadores de serviços; 
(iv) instituição do Canal de Ética da Companhia, destinado à comunicação de condutas que violem o Código de Ética e Conduta da Companhia, seus princípios éticos e/ou a legislação vigente, bem como para envio de dúvidas ou omissões; 
(v) realização de treinamentos periódicos junto aos colaboradores a respeito de práticas de integridade e Compliance; e
(vi) condução de investigações internas para apurar suspeitas de violações às políticas da Companhia. 
A JHSF avalia a eficácia deste Programa periodicamente.
Todos os colaboradores assinam o Código de Ética e Conduta, sendo compulsória a participação nos treinamentos de Ética e </t>
    </r>
    <r>
      <rPr>
        <i/>
        <sz val="10"/>
        <color theme="1"/>
        <rFont val="Catamaran"/>
        <scheme val="minor"/>
      </rPr>
      <t>Compliance</t>
    </r>
    <r>
      <rPr>
        <sz val="10"/>
        <color theme="1"/>
        <rFont val="Catamaran"/>
        <scheme val="minor"/>
      </rPr>
      <t>.</t>
    </r>
  </si>
  <si>
    <r>
      <t xml:space="preserve">O modelo de governança preconiza uma relação ética e transparente com todos os </t>
    </r>
    <r>
      <rPr>
        <i/>
        <sz val="10"/>
        <color theme="1"/>
        <rFont val="Catamaran"/>
        <scheme val="minor"/>
      </rPr>
      <t>stakeholders</t>
    </r>
    <r>
      <rPr>
        <sz val="10"/>
        <color theme="1"/>
        <rFont val="Catamaran"/>
        <scheme val="minor"/>
      </rPr>
      <t xml:space="preserve">, incorpora as melhores práticas do mercado e dispõe de uma estrutura que agiliza o processo de decisão, assessorada por uma equipe de executivos qualificados, incluindo conselheiros com conhecimento específico e ampla experiência empresarial. A composição, o mandato e as competências de cada um de nossos órgãos de governança corporativa podem ser </t>
    </r>
    <r>
      <rPr>
        <u/>
        <sz val="10"/>
        <color theme="1"/>
        <rFont val="Catamaran"/>
        <scheme val="minor"/>
      </rPr>
      <t>acessadas aqui</t>
    </r>
    <r>
      <rPr>
        <sz val="10"/>
        <color theme="1"/>
        <rFont val="Catamaran"/>
        <scheme val="minor"/>
      </rPr>
      <t>.</t>
    </r>
  </si>
  <si>
    <r>
      <t xml:space="preserve">A eleição dos conselheiros é feita de acordo com a Lei das Sociedades Anônimas (Lei 6.404/76), sendo que os critérios de indicação seguem a </t>
    </r>
    <r>
      <rPr>
        <u/>
        <sz val="10"/>
        <color theme="1"/>
        <rFont val="Catamaran"/>
        <scheme val="minor"/>
      </rPr>
      <t>Política de Indicação de Membros do Conselho de Administração, da Diretoria Estatutária e dos Comitês</t>
    </r>
    <r>
      <rPr>
        <sz val="10"/>
        <color theme="1"/>
        <rFont val="Catamaran"/>
        <scheme val="minor"/>
      </rPr>
      <t>. Destacamos que um dos critérios para a indicação dos membros do Conselho é a diversidade de conhecimentos, experiências, comportamentos, aspectos culturais, faixa etária e de gênero.</t>
    </r>
  </si>
  <si>
    <r>
      <t xml:space="preserve">Anualmente, conforme definido na nossa </t>
    </r>
    <r>
      <rPr>
        <u/>
        <sz val="10"/>
        <color theme="1"/>
        <rFont val="Catamaran"/>
        <scheme val="minor"/>
      </rPr>
      <t>Política de Remuneração</t>
    </r>
    <r>
      <rPr>
        <sz val="10"/>
        <color theme="1"/>
        <rFont val="Catamaran"/>
        <scheme val="minor"/>
      </rPr>
      <t>, realizamos a avaliação do desempenho de todos os membros do CA e dos Comitês de Assessoramento. O processo de avaliação é definido pelo Presidente do CA, e pode ser executado por meios internos ou por contratação de empresa especializada. O método prevê etapas de autoavaliação e/ou avaliação cruzada entre os membros, ou ainda entrevistas individuais.</t>
    </r>
  </si>
  <si>
    <r>
      <t xml:space="preserve">Além das hipóteses previstas na legislação em vigor, os processos para garantir que os conflitos de interesse sejam prevenidos, mitigados e divulgados às partes interessadas, estão descritos no Estatuto Social da Companhia e na Política de Transações com Partes Relacionadas, disponíveis </t>
    </r>
    <r>
      <rPr>
        <u/>
        <sz val="10"/>
        <color theme="1"/>
        <rFont val="Catamaran"/>
        <scheme val="minor"/>
      </rPr>
      <t>neste link</t>
    </r>
    <r>
      <rPr>
        <sz val="10"/>
        <color theme="1"/>
        <rFont val="Catamaran"/>
        <scheme val="minor"/>
      </rPr>
      <t>.</t>
    </r>
  </si>
  <si>
    <r>
      <t xml:space="preserve">A </t>
    </r>
    <r>
      <rPr>
        <u/>
        <sz val="10"/>
        <color theme="1"/>
        <rFont val="Catamaran"/>
        <scheme val="minor"/>
      </rPr>
      <t>Política de Remuneração de Membros do Conselho de Administração, do Conselho Fiscal e da Diretoria Estatutária e dos Comitês de Assessoramento</t>
    </r>
    <r>
      <rPr>
        <sz val="10"/>
        <color theme="1"/>
        <rFont val="Catamaran"/>
        <scheme val="minor"/>
      </rPr>
      <t>, define os critérios e diretrizes para a fixação da remuneração e dos benefícios concedidos aos Diretores Estatutários, aos membros do Conselho de Administração, aos membros do Conselho Fiscal e aos membros dos Comitês de Assessoramento estabelecidos pela Companhia.</t>
    </r>
  </si>
  <si>
    <r>
      <t xml:space="preserve">O montante total da remuneração anual dos órgãos de governança é fixado em Assembleia Geral Ordinária. Os detalhes sobre a remuneração estão no nosso </t>
    </r>
    <r>
      <rPr>
        <u/>
        <sz val="10"/>
        <color theme="1"/>
        <rFont val="Catamaran"/>
        <scheme val="minor"/>
      </rPr>
      <t>Formulário de Referência</t>
    </r>
    <r>
      <rPr>
        <sz val="10"/>
        <color theme="1"/>
        <rFont val="Catamaran"/>
        <scheme val="minor"/>
      </rPr>
      <t>, elaborado nos termos da Comissão de Valores Mobiliários (CVM).</t>
    </r>
  </si>
  <si>
    <r>
      <t xml:space="preserve">Coordenado pelo presidente do Conselho de Administração, tem previsto em seu </t>
    </r>
    <r>
      <rPr>
        <u/>
        <sz val="10"/>
        <color theme="1"/>
        <rFont val="Catamaran"/>
        <scheme val="minor"/>
      </rPr>
      <t>Regimento Interno</t>
    </r>
    <r>
      <rPr>
        <sz val="10"/>
        <color theme="1"/>
        <rFont val="Catamaran"/>
        <scheme val="minor"/>
      </rPr>
      <t xml:space="preserve">: acompanhar execução da estratégia de sustentabilidade, analisar indicadores, antecipar tendências e garantir a melhoria contínua dos processos e mecanismos ASG da JHSF, incluindo a revisão dos relatórios anuais e a integração da agenda com a gestão de riscos corporativos, dentro outras. </t>
    </r>
  </si>
  <si>
    <r>
      <t xml:space="preserve">As </t>
    </r>
    <r>
      <rPr>
        <u/>
        <sz val="10"/>
        <color theme="1"/>
        <rFont val="Catamaran"/>
        <scheme val="minor"/>
      </rPr>
      <t>Políticas</t>
    </r>
    <r>
      <rPr>
        <sz val="10"/>
        <color theme="1"/>
        <rFont val="Catamaran"/>
        <scheme val="minor"/>
      </rPr>
      <t xml:space="preserve"> que regem nosso relacionamento com os </t>
    </r>
    <r>
      <rPr>
        <i/>
        <sz val="10"/>
        <color theme="1"/>
        <rFont val="Catamaran"/>
        <scheme val="minor"/>
      </rPr>
      <t>stakeholders</t>
    </r>
    <r>
      <rPr>
        <sz val="10"/>
        <color theme="1"/>
        <rFont val="Catamaran"/>
        <scheme val="minor"/>
      </rPr>
      <t xml:space="preserve"> são aprovadas pelo Conselho de Administração, e têm seu cumprimento garantido por meio de estrutura dedicada de Controles Internos, de Auditoria Interna e de Gestão de Riscos. </t>
    </r>
  </si>
  <si>
    <r>
      <t xml:space="preserve">Informações sobre remuneração podem ser encontradas no Capítulo 10 - Recursos Humanos do </t>
    </r>
    <r>
      <rPr>
        <u/>
        <sz val="10"/>
        <color theme="1"/>
        <rFont val="Catamaran"/>
        <scheme val="minor"/>
      </rPr>
      <t>Formulário de Referência</t>
    </r>
    <r>
      <rPr>
        <sz val="10"/>
        <color theme="1"/>
        <rFont val="Catamaran"/>
        <scheme val="minor"/>
      </rPr>
      <t>.</t>
    </r>
  </si>
  <si>
    <r>
      <t xml:space="preserve">Não foram realizadas contribuições políticas em 2023. Conforme previsto no </t>
    </r>
    <r>
      <rPr>
        <u/>
        <sz val="10"/>
        <color theme="1"/>
        <rFont val="Catamaran"/>
        <scheme val="minor"/>
      </rPr>
      <t>Código de Ética e Conduta da JHSF</t>
    </r>
    <r>
      <rPr>
        <sz val="10"/>
        <color theme="1"/>
        <rFont val="Catamaran"/>
        <scheme val="minor"/>
      </rPr>
      <t>, Administradores e Colaboradores são proibidos de fazer doações, em nome da Companhia, a partidos políticos ou candidatos concorrendo a cargos públicos.</t>
    </r>
  </si>
  <si>
    <r>
      <t xml:space="preserve">O monitoramento dos resíduos é realizado por empresas terceirizadas, responsáveis pela instalação de infraestrutura adequada ao descarte, treinamento das equipes de limpeza, separação, pesagem, transporte e destinação adequada para cada tipo de resíduo. Também são elaborados inventários de geração de resíduos, contendo análises fundamentais para o estabelecimento de metas e tomadas de decisões estratégicas.
A JHSF possui algumas medidas para reduzir a geração de resíduos ou melhorar a destinação final, tais como: substituição de itens descartáveis por retornáveis, compostagem </t>
    </r>
    <r>
      <rPr>
        <i/>
        <sz val="10"/>
        <color theme="1"/>
        <rFont val="Catamaran"/>
        <scheme val="minor"/>
      </rPr>
      <t>in loco</t>
    </r>
    <r>
      <rPr>
        <sz val="10"/>
        <color theme="1"/>
        <rFont val="Catamaran"/>
        <scheme val="minor"/>
      </rPr>
      <t xml:space="preserve"> com distribuição de adubo compostado aos funcionários, coleta de óleo de cozinha, pilhas, baterias e lâmpadas, treinamento das equipes operacionais, dentre outras.</t>
    </r>
  </si>
  <si>
    <r>
      <t xml:space="preserve">A aquisição de produtos e contratação de serviços seguem diretrizes internas que preveêm a checagem de documentos e informações públicas de potenciais fornecedores e parceiros em processo de contratação. Alguns negócios da JHSF utilizam uma plataforma digital que realiza uma diligência </t>
    </r>
    <r>
      <rPr>
        <i/>
        <sz val="10"/>
        <color theme="1"/>
        <rFont val="Catamaran"/>
        <scheme val="minor"/>
      </rPr>
      <t>online</t>
    </r>
    <r>
      <rPr>
        <sz val="10"/>
        <color theme="1"/>
        <rFont val="Catamaran"/>
        <scheme val="minor"/>
      </rPr>
      <t xml:space="preserve"> das principais questões relaciondas aos aspectos ASG (ambiental, social e de governança) e também à legislação, a partir de documentos e informações públicas. Após concluídas essas análises, as empresas particpamtes da concorrência são ranqueadas de acordo com o atendimento aos critérios de sustentabilidade e consequente exposição a riscos.</t>
    </r>
  </si>
  <si>
    <r>
      <t xml:space="preserve">A inclusão de critérios de sustentabilidade na aquisição de produtos está prevista na estratégia de sustentabilidade da JHSF e tem ocorrido de forma gradual e constante. Destacam-se alguns compromissos no segmento de hospitalidade e gastronomia:
- Realizar esforços para a promoção e valorização das marcas locais no Empório Fasano, que se comprometem a implementar boas práticas de gestão relacionadas à Governança, Comunidade, Meio Ambiente, Qualidade e Saudabilidade. A carta compromisso está disponível </t>
    </r>
    <r>
      <rPr>
        <u/>
        <sz val="10"/>
        <color theme="1"/>
        <rFont val="Catamaran"/>
        <scheme val="minor"/>
      </rPr>
      <t>neste link</t>
    </r>
    <r>
      <rPr>
        <sz val="10"/>
        <color theme="1"/>
        <rFont val="Catamaran"/>
        <scheme val="minor"/>
      </rPr>
      <t>.</t>
    </r>
  </si>
  <si>
    <r>
      <t xml:space="preserve">- Utilizar e comercializar somente ovos oriundos de galinhas livres do confinamento em gaiolas, em 100% das operações Fasano localizadas no estado de São Paulo até 2023, e demais estados até 2024. Informações adicionais podem ser encontradas </t>
    </r>
    <r>
      <rPr>
        <u/>
        <sz val="10"/>
        <color theme="1"/>
        <rFont val="Catamaran"/>
        <scheme val="minor"/>
      </rPr>
      <t>neste link.</t>
    </r>
  </si>
  <si>
    <r>
      <t xml:space="preserve">Buscamos, constantemente, soluções sustentáveis que possam ser aplicáveis aos segmentos que atuamos. Algumas delas correspondem à iniciativas já conhecidas, como a automação predial para otimizar o consumo de recursos naturais, projetos de eficiência energética e hidrica, entre tantas outras. 
No entanto, a  implementação de práticas e tecnologias mais sustentáveis requerem o olhar atento de cada colaborador, que mantém ativa a análise constante das atividades que desempenha, sempre exercitando um pensamento crítico que vise reduzir ao máximo os impactos que possam ocorrer. A cada ano, as unidades operacionais aprimoram a gestão e identificam oportunidades de melhoria que equilibram investimento e ganhos socioambientais. A exemplo, o Catarina Fashion Outlet conquistou a certificação LEED O+M (Operações e Manutenção) e o Boa Vista Village, está em processo de certificação </t>
    </r>
    <r>
      <rPr>
        <i/>
        <sz val="10"/>
        <color theme="1"/>
        <rFont val="Catamaran"/>
        <scheme val="minor"/>
      </rPr>
      <t>LEED for Communities</t>
    </r>
    <r>
      <rPr>
        <sz val="10"/>
        <color theme="1"/>
        <rFont val="Catamaran"/>
        <scheme val="minor"/>
      </rPr>
      <t>.</t>
    </r>
  </si>
  <si>
    <r>
      <t>O LEED (Leadership in Energy and Environmental Design) é uma certificação internacionalmente reconhecida para empreendimentos sustentáveis, desenvolvida pelo</t>
    </r>
    <r>
      <rPr>
        <i/>
        <sz val="10"/>
        <color theme="1"/>
        <rFont val="Catamaran"/>
        <scheme val="minor"/>
      </rPr>
      <t xml:space="preserve"> US Green Building Council</t>
    </r>
    <r>
      <rPr>
        <sz val="10"/>
        <color theme="1"/>
        <rFont val="Catamaran"/>
        <scheme val="minor"/>
      </rPr>
      <t xml:space="preserve"> (USGBC). Esse sistema de certificação permite quantificar os benefícios ambientais de um projeto e considera requisitos como eficiência energética, uso racional de recursos, qualidade do ar interno e impacto no meio ambiente.
O Catarina Fashion Outlet recebeu a certificação LEED O+M, categoria </t>
    </r>
    <r>
      <rPr>
        <i/>
        <sz val="10"/>
        <color theme="1"/>
        <rFont val="Catamaran"/>
        <scheme val="minor"/>
      </rPr>
      <t>Gold</t>
    </r>
    <r>
      <rPr>
        <sz val="10"/>
        <color theme="1"/>
        <rFont val="Catamaran"/>
        <scheme val="minor"/>
      </rPr>
      <t xml:space="preserve">, que reconhece a operação e manutenção sustentável de seus espaços, garantindo que sejam geridos de forma eficiente e ambientalmente responsável. Por meio de práticas como monitoramento do consumo de energia e água, manutenção de sistemas de transporte alternativo e implementação de políticas de conservação de recursos, o Outlet demonstra o comprometimento com a sustentabilidade em todas as etapas do ciclo de vida.
Já o empreendimento imobiliário Boa Vista Village obteve a pré-certificação </t>
    </r>
    <r>
      <rPr>
        <i/>
        <sz val="10"/>
        <color theme="1"/>
        <rFont val="Catamaran"/>
        <scheme val="minor"/>
      </rPr>
      <t xml:space="preserve">LEED for Communities </t>
    </r>
    <r>
      <rPr>
        <sz val="10"/>
        <color theme="1"/>
        <rFont val="Catamaran"/>
        <scheme val="minor"/>
      </rPr>
      <t>por integrar práticas sustentáveis em todas as áreas do empreendimento. Desde o planejamento urbano até a implementação de infraestrutura verde, passando pela promoção da mobilidade sustentável e pelo engajamento da comunidade, cada aspecto de projeto foi desenvolvido para maximizar os benefícios sociais, ambientais e econômicos para todas as partes envolvidas.
Essas conquistas representam um marco importante na jornada de sustentabilidade da JHSF e reafirmam o compromisso de transformar nossos empreendimentos em polos de impacto positivo.</t>
    </r>
  </si>
  <si>
    <t>Parcerias para promoção da biodiversidade</t>
  </si>
  <si>
    <r>
      <t xml:space="preserve">A </t>
    </r>
    <r>
      <rPr>
        <u/>
        <sz val="10"/>
        <color theme="1"/>
        <rFont val="Catamaran"/>
        <scheme val="minor"/>
      </rPr>
      <t>Política de Gestão de Riscos</t>
    </r>
    <r>
      <rPr>
        <sz val="10"/>
        <color theme="1"/>
        <rFont val="Catamaran"/>
        <scheme val="minor"/>
      </rPr>
      <t xml:space="preserve"> estabelece as diretrizes que possibilitam a identificação, avaliação, tratamento, monitoramento e comunicação de riscos das atividades que desempenhamos.</t>
    </r>
  </si>
  <si>
    <r>
      <t xml:space="preserve">O Programa de Gestão Sustentável da Cadeia de Suprimentos da JHSF foi estruturado com base em normas internacionais e adaptado ao perfil de cada um dos segmentos que atuamos.
Determinamos diretrizes internas para avaliar questões relacionadas à: governança e ética, direitos humanos e meio ambiente em nossos processos de seleção e homologação de parceiros e fornecedores, considerando três níveis de criticidade. Os itens avaliados em cada dimensão são:
</t>
    </r>
    <r>
      <rPr>
        <b/>
        <sz val="10"/>
        <color theme="1"/>
        <rFont val="Catamaran"/>
        <scheme val="minor"/>
      </rPr>
      <t>Governança e Ética:</t>
    </r>
    <r>
      <rPr>
        <sz val="10"/>
        <color theme="1"/>
        <rFont val="Catamaran"/>
        <scheme val="minor"/>
      </rPr>
      <t xml:space="preserve"> atendimento à legislação, anticorrupção, conduta ética, transparência e garantias na subcontratação, negócios sociais e produtos e serviços com atributos de sustentabilidade.
</t>
    </r>
    <r>
      <rPr>
        <b/>
        <sz val="10"/>
        <color theme="1"/>
        <rFont val="Catamaran"/>
        <scheme val="minor"/>
      </rPr>
      <t>Direitos Humanos: l</t>
    </r>
    <r>
      <rPr>
        <sz val="10"/>
        <color theme="1"/>
        <rFont val="Catamaran"/>
        <scheme val="minor"/>
      </rPr>
      <t xml:space="preserve">egislação trabalhista, trabalho infantil, trabalho forçado ou análogo à escravidão, exploração sexual, assédio e discriminação, normas de SST, negociação coletiva, remuneração e benefícios, jornadas de trabalho, diversidade e inclusão, sistema de gestão de SST.
</t>
    </r>
    <r>
      <rPr>
        <b/>
        <sz val="10"/>
        <color theme="1"/>
        <rFont val="Catamaran"/>
        <scheme val="minor"/>
      </rPr>
      <t xml:space="preserve">Meio Ambiente: </t>
    </r>
    <r>
      <rPr>
        <sz val="10"/>
        <color theme="1"/>
        <rFont val="Catamaran"/>
        <scheme val="minor"/>
      </rPr>
      <t>Legislação ambiental, Diretrizes internas ambientais, Inventário de GEE, Uso racional de água, Eficiência energética, Emissão de poluentes, Sistema de Gestão Ambiental e/ou da Qualidade, Mitigação e compensação de emissões GEE, Gestão de resíduos.
Com o intuito de otimizar as consultas e agilizar as análises da cadeia, implementamos uma plataforma automatizada para pesquisa de documentos públicos e possíveis pendências com distintos órgãos. Dessa forma, partimos de uma base sólida para avaliar as conformidades regulatória, ambiental e social das empresas analisadas.</t>
    </r>
  </si>
  <si>
    <t>Novos serviços e produtos ofertados:
JHSF ID Membership e
Cartão Amex JHSF</t>
  </si>
  <si>
    <t>PERCENTUAL DE RESÍDUOS VALORIZADOS</t>
  </si>
  <si>
    <t>1. Receita</t>
  </si>
  <si>
    <t>1.1 Receitas operacionais</t>
  </si>
  <si>
    <t xml:space="preserve">1.2 Outras receitas </t>
  </si>
  <si>
    <t>1.3 Variação de valor justo de propriedades para investimentos</t>
  </si>
  <si>
    <t>1.4 Variação estimada com crédito de liquidação duvidosa</t>
  </si>
  <si>
    <t xml:space="preserve">2. Insumos </t>
  </si>
  <si>
    <t xml:space="preserve">2.1 Custos operacionais </t>
  </si>
  <si>
    <t>2.2 Materiais, serviços de terceiros e outros</t>
  </si>
  <si>
    <t xml:space="preserve">3. Valor adicionado bruto </t>
  </si>
  <si>
    <t xml:space="preserve">4. Retenções </t>
  </si>
  <si>
    <t>4.1 Depreciação e amortização</t>
  </si>
  <si>
    <t>5. Valor adicionado líquido gerado</t>
  </si>
  <si>
    <t>6. Valor adicionado recebido em transferência</t>
  </si>
  <si>
    <t xml:space="preserve">6.1 Receitas financeiras </t>
  </si>
  <si>
    <t>6.2 Resultado de participações societárias</t>
  </si>
  <si>
    <t xml:space="preserve">7. Valor adicionado a distribuir </t>
  </si>
  <si>
    <t xml:space="preserve">8. Distribuição do valor adicionado </t>
  </si>
  <si>
    <t>8.1 Pessoal e encargos</t>
  </si>
  <si>
    <t>8.1.1 Remuneração direta</t>
  </si>
  <si>
    <t>8.1.2.Benefícios</t>
  </si>
  <si>
    <t>8.1.3 F.G.T.S.</t>
  </si>
  <si>
    <t xml:space="preserve">8.2 Impostos, taxas e contribuições </t>
  </si>
  <si>
    <t>8.2.1 Federais</t>
  </si>
  <si>
    <t>8.2.2 Estaduais</t>
  </si>
  <si>
    <t xml:space="preserve">8.2.3 Municipais </t>
  </si>
  <si>
    <t>8.3 Remuneração de capital de terceiros</t>
  </si>
  <si>
    <t xml:space="preserve">8.3.1 Juros </t>
  </si>
  <si>
    <t xml:space="preserve">8.3.2 Aluguéis </t>
  </si>
  <si>
    <t>8.4 Remuneração de capitais próprios</t>
  </si>
  <si>
    <t xml:space="preserve">8.4.1 Dividendos mínimos obrigatórios </t>
  </si>
  <si>
    <t xml:space="preserve">8.4.2 Lucros retidos (prejuízos a absorver) </t>
  </si>
  <si>
    <t xml:space="preserve">8.4.3 Participação de não controladores </t>
  </si>
  <si>
    <t>Média de horas de treinamento (h)</t>
  </si>
  <si>
    <t>Número de instituições contempladas</t>
  </si>
  <si>
    <t>Receita operacional líquida: 
R$ 1,59 Bi</t>
  </si>
  <si>
    <t>Lucro bruto:
R$ 0,94 Bi</t>
  </si>
  <si>
    <t>Dívida líquida:
R$ 973,8 MM</t>
  </si>
  <si>
    <r>
      <t xml:space="preserve">Número de marcas
de </t>
    </r>
    <r>
      <rPr>
        <i/>
        <sz val="10"/>
        <color theme="1"/>
        <rFont val="Catamaran"/>
        <scheme val="minor"/>
      </rPr>
      <t>fashion retail</t>
    </r>
    <r>
      <rPr>
        <sz val="10"/>
        <color theme="1"/>
        <rFont val="Catamaran"/>
        <scheme val="minor"/>
      </rPr>
      <t>:
12 marcas e 2 multimarcas</t>
    </r>
  </si>
  <si>
    <r>
      <rPr>
        <i/>
        <sz val="10"/>
        <color theme="1"/>
        <rFont val="Catamaran"/>
        <scheme val="minor"/>
      </rPr>
      <t>Landbank</t>
    </r>
    <r>
      <rPr>
        <sz val="10"/>
        <color theme="1"/>
        <rFont val="Catamaran"/>
        <scheme val="minor"/>
      </rPr>
      <t>:
35,06 MM m</t>
    </r>
    <r>
      <rPr>
        <vertAlign val="superscript"/>
        <sz val="10"/>
        <color theme="1"/>
        <rFont val="Catamaran"/>
        <scheme val="minor"/>
      </rPr>
      <t>2</t>
    </r>
  </si>
  <si>
    <r>
      <t>ABL* Shopping Centers:
192,4 mil m</t>
    </r>
    <r>
      <rPr>
        <vertAlign val="superscript"/>
        <sz val="10"/>
        <color theme="1"/>
        <rFont val="Catamaran"/>
        <scheme val="minor"/>
      </rPr>
      <t>2</t>
    </r>
  </si>
  <si>
    <r>
      <t>ABL Varejo:
85,86 mil m</t>
    </r>
    <r>
      <rPr>
        <vertAlign val="superscript"/>
        <sz val="10"/>
        <color theme="1"/>
        <rFont val="Catamaran"/>
        <scheme val="minor"/>
      </rPr>
      <t>2</t>
    </r>
  </si>
  <si>
    <r>
      <t>Área total de hangares:
36,3 mil m</t>
    </r>
    <r>
      <rPr>
        <vertAlign val="superscript"/>
        <sz val="10"/>
        <color theme="1"/>
        <rFont val="Catamaran"/>
        <scheme val="minor"/>
      </rPr>
      <t>2</t>
    </r>
  </si>
  <si>
    <t>Unidades hoteleiras:
591</t>
  </si>
  <si>
    <t>Total de assentos
nos restaurantes:
3.721</t>
  </si>
  <si>
    <t>Terceiros (diretos)</t>
  </si>
  <si>
    <t>Soma dos terceiros</t>
  </si>
  <si>
    <t>GRI 3-2</t>
  </si>
  <si>
    <r>
      <t xml:space="preserve">- </t>
    </r>
    <r>
      <rPr>
        <u/>
        <sz val="10"/>
        <color theme="10"/>
        <rFont val="Catamaran"/>
        <scheme val="minor"/>
      </rPr>
      <t>Central de Resultados</t>
    </r>
    <r>
      <rPr>
        <sz val="10"/>
        <color theme="10"/>
        <rFont val="Catamaran"/>
        <family val="2"/>
        <scheme val="minor"/>
      </rPr>
      <t xml:space="preserve"> de Relações com Investidores, que contém todos os destaques financeiros dos nossos segmentos de atuação. 
</t>
    </r>
  </si>
  <si>
    <t>EMISSÕES DE SUBSTÂNCIAS DEPLETORAS DA CAMADA DE OZÔNIO (tCFC-11 e)</t>
  </si>
  <si>
    <t>ODS 16.6</t>
  </si>
  <si>
    <r>
      <t xml:space="preserve">O mapeamento e avaliação dos riscos e oportunidades relacionados às mudanças do clima foi finalizado em 2023, seguindo as recomendações da </t>
    </r>
    <r>
      <rPr>
        <i/>
        <sz val="10"/>
        <color theme="1"/>
        <rFont val="Catamaran"/>
        <scheme val="minor"/>
      </rPr>
      <t>Task Force on Climate Financial Disclosure (</t>
    </r>
    <r>
      <rPr>
        <sz val="10"/>
        <color theme="1"/>
        <rFont val="Catamaran"/>
        <scheme val="minor"/>
      </rPr>
      <t>TCFD), para ativos e operações localizados no estado de São Paulo e que representam todos os nossos segmentos.
Os cenários SSP2 - 4.5 (intermediário) e SSP3 - 7.0 (pessimista) foram utilizados para avaliar o nível de exposição aos riscos físicos e de transição. Foram mapeados os seguintes:
- Riscos físicos: representados por ameaças climáticas como ventos fortes, deslizamentos, tempestades, incêndios florestais, inundações, seca meteorológica e ondas de calor;
- Riscos de transição: relacionados com as mudanças das exigências regulatórias, tecnológicas, de mercado e reputacionais.
Como resultado da evolução dessa frente de trabalho, houve a quantificação das implicações financeiras decorrentes de mudanças climáticas para todos os riscos físicos críticos maepados, bem como para os riscos de transição clasisficados como altos e críticos.</t>
    </r>
  </si>
  <si>
    <t>Acesso Rápido</t>
  </si>
  <si>
    <t xml:space="preserve">GRI 3-3 | 403-1 | 403-2 </t>
  </si>
  <si>
    <t>Engajamento e desenvolvimento 
das comunidades do entorno</t>
  </si>
  <si>
    <t>Eventuais diferenças entre os dados publicados no Relatório Anual de Sustentabilidade 2022 e os resultados apresentados para o mesmo ciclo neste Diretório de Indicadores, decorrem da melhoria contínua nos processos internos.</t>
  </si>
  <si>
    <t>Contato: sustentabilidade@jhsf.com.br</t>
  </si>
  <si>
    <r>
      <t xml:space="preserve">O Conselho de Administração é assessorado pelo Comitê de Sustentabilidade quanto aos aspectos ASG, de acordo com as atribuições definidas em seu </t>
    </r>
    <r>
      <rPr>
        <u/>
        <sz val="10"/>
        <color theme="1"/>
        <rFont val="Catamaran"/>
        <scheme val="minor"/>
      </rPr>
      <t>Regimento Interno</t>
    </r>
    <r>
      <rPr>
        <sz val="10"/>
        <color theme="1"/>
        <rFont val="Catamaran"/>
        <scheme val="minor"/>
      </rPr>
      <t>.</t>
    </r>
  </si>
  <si>
    <t>GRI 305-4 | 305-5</t>
  </si>
  <si>
    <t>Não existem casos de violação dos direitos dos povos indígenas no histórico dos empreendimentos da JHSF</t>
  </si>
  <si>
    <t>GRI 2-2 | 2-3</t>
  </si>
  <si>
    <t>A presente edição contempla destaques operacionais e resultados referentes aos negócios da JHSF no período referenciado acima.</t>
  </si>
  <si>
    <t>ODS 16.5</t>
  </si>
  <si>
    <t>ODS 16.b</t>
  </si>
  <si>
    <t>ODS 6.4 | 12.2</t>
  </si>
  <si>
    <t>ODS 7.2</t>
  </si>
  <si>
    <t>ODS 7.2 | 7.3 | 12.2</t>
  </si>
  <si>
    <t>ODS 5.5</t>
  </si>
  <si>
    <t>Até 2030, reduzir substancialmente a proporção de jovens sem emprego, educação ou formação</t>
  </si>
  <si>
    <t>ODS 8.5 | 8.6</t>
  </si>
  <si>
    <t>ODS 5.1 | 5.5 | 8.5 | 10.2</t>
  </si>
  <si>
    <t>ODS 8.5 | 10.2</t>
  </si>
  <si>
    <t>ODS 8.3</t>
  </si>
  <si>
    <t>ODS 6.6 | 9.1 | 12.2 | 15.1 | 15.2 | 15.3 | 15.5</t>
  </si>
  <si>
    <t>ODS 11.3</t>
  </si>
  <si>
    <t>ODS 11.6 | 12.5</t>
  </si>
  <si>
    <t xml:space="preserve">Nossos negócios têm como principal característica a aquisição de áreas destinadas à monocultura e que, em sua maioria, apresentam estágio avançado de degradação. Por meio do modelo que atuamos, nossos projetos convertem esses espaços em paisagens restauradas e biodiversas, onde flora e fauna enriquecem a paisagem em harmonia com usuários e proprietários que desfrutam desses locais.
Além disso, visando desenvolver estratégias de conservação para além das obrigações legais, atuamos em parceria com a Associação Onçafari, cujo propósito é a preservação da biodiversidade nos biomas brasileiros. Com atuação nas áreas verdes de propriedade da Companhia, localizadas nos arredores do São Paulo Catarina Aeroporto Executivo Internacional e do Catarina Fashion Outlet, atuamos em conjunto para monitorar a fauna para  entender a composição e dinâmica das populações da espécies que utilizam esses maciços. O estudo dos mamíferos que habitam essa área, com foco específico em onças-pardas e jaguatiricas, visa compreender como elas utilizam o ambiente, incluindo seus padrões de movimento e comportamento, que contribuirão para o estabelecimento de estratégias de conectividade. </t>
  </si>
  <si>
    <t>ODS 13.1 | 13.2</t>
  </si>
  <si>
    <t>ODS 6.3</t>
  </si>
  <si>
    <t>ODS 15.1 | 15.2 | 15.3 | 15.5 | 15.a</t>
  </si>
  <si>
    <t>Incentivar e promover parcerias públicas, público-privadas e com a sociedade civil eficazes, a partir da experiência das estratégias de mobilização de recursos dessas parcerias.</t>
  </si>
  <si>
    <t>ODS 17.17</t>
  </si>
  <si>
    <t>ODS 6.6 | 9.1 | 11.3 | 11.6 | 12.2</t>
  </si>
  <si>
    <t>Energia elétrica adquirida (MWh)</t>
  </si>
  <si>
    <t>CONSUMO DE ENERGIA ELÉTRICA</t>
  </si>
  <si>
    <t>Nota 1: O aumento do consumo energético fora da organização é proveniente dos combustíveis não renováveis devido à expansão da operação de venda de querosene de aviação do São Paulo Aeroporto Executivo Catarina. 
Nota 2: Para transparência com o ESG Score Bloomberg, o consumo de energia do escritório corporativo totaliza 1.177,65 GJ, sendo que desses, 1.012,33 GJ são provenientes de energia elétrica e 165,32 GJ de combustíveis renováveis e não renováveis.</t>
  </si>
  <si>
    <t>Nota 1: Este painel considera o consumo energético em fontes categorizadas como Escopos 1 e 2. Apesar de conservadoramente categorizados como combustíveis não renováveis, "Gasolina" e "Diesel" podem conter adição de combustíveis renováveis (i.e. etanol e biodiesel, respectivamente). Eventuais diferenças entre os dados publicados no Relatório Anual de Sustentabilidade 2022 e os resultados apresentados para o mesmo ciclo neste Diretório de Indicadores, decorrem da melhoria contínua nos processos internos.
Nota 2: Para transparência com o ESG Score Bloomberg, o consumo de gás natural dentro da organização representa 29,9% do total de combustível consumido.</t>
  </si>
  <si>
    <t xml:space="preserve">ODS 6.3 | 6.4 | 12.2 </t>
  </si>
  <si>
    <t>GRI 2-14 | 3-1</t>
  </si>
  <si>
    <t>Nosso time é composto por 2704 colaboradores (próprios e terceiros diretos - PJ) comprometidos em levar, diariamente, qualidade e excelência aos nossos clientes especiais.</t>
  </si>
  <si>
    <t>Resíduos gerados:
9,87 mil ton</t>
  </si>
  <si>
    <t>Consumo total de eletricidade:
 58,89 GWh</t>
  </si>
  <si>
    <t>Consumo total de água:
 545,48 ML</t>
  </si>
  <si>
    <t>Emissões de GEE (escopos 1, 2 e 3):
 41,38 mil tCO2e</t>
  </si>
  <si>
    <t>Horas de treinamento por empregado/ano:
0,60</t>
  </si>
  <si>
    <t>Novas contratações: 
1214</t>
  </si>
  <si>
    <t>Mulheres na estrutura organizacional:
38,5%</t>
  </si>
  <si>
    <t>Investimento Social Privado:
R$ 700 mil</t>
  </si>
  <si>
    <t>Total de instituições contempladas: 
 6</t>
  </si>
  <si>
    <t>- Garantir que 100% dos nossos colaboradores tenham ciência do 'Código de Ética e Conduta' e do Canal de Denúncias
- Garantir a transparência sobre os nossos impactos e o nosso desempenho ASG* para todos os stakeholders</t>
  </si>
  <si>
    <t>Nota: o somatório da redução de energia nos segmentos aplicáveis foi de 5396,28</t>
  </si>
  <si>
    <t>Nota: Pra cada milhão gerado pela companhia houve uma redução de 135,72 número indicado.</t>
  </si>
  <si>
    <r>
      <rPr>
        <b/>
        <sz val="10"/>
        <color theme="1"/>
        <rFont val="Catamaran"/>
        <scheme val="minor"/>
      </rPr>
      <t xml:space="preserve">Água 
</t>
    </r>
    <r>
      <rPr>
        <sz val="10"/>
        <color theme="1"/>
        <rFont val="Catamaran"/>
        <scheme val="minor"/>
      </rPr>
      <t xml:space="preserve">- Reduzir em 10% a intensidade de consumo de água
</t>
    </r>
    <r>
      <rPr>
        <b/>
        <sz val="10"/>
        <color theme="1"/>
        <rFont val="Catamaran"/>
        <scheme val="minor"/>
      </rPr>
      <t xml:space="preserve">Resíduos 
- </t>
    </r>
    <r>
      <rPr>
        <sz val="10"/>
        <color theme="1"/>
        <rFont val="Catamaran"/>
        <scheme val="minor"/>
      </rPr>
      <t xml:space="preserve">Reduzir em 10% a destinação de resíduos para aterro
</t>
    </r>
    <r>
      <rPr>
        <b/>
        <sz val="10"/>
        <color theme="1"/>
        <rFont val="Catamaran"/>
        <scheme val="minor"/>
      </rPr>
      <t>Energia</t>
    </r>
    <r>
      <rPr>
        <sz val="10"/>
        <color theme="1"/>
        <rFont val="Catamaran"/>
        <scheme val="minor"/>
      </rPr>
      <t xml:space="preserve">
- Reduzir 10% da intensidade do consumo próprio de energia elétrica
- Aumentar em 50% a participação de fontes renováveis na nossa matriz elétrica</t>
    </r>
  </si>
  <si>
    <t>Água 
- Reduzir em 10% a intensidade de consumo de água
Resíduos 
- Reduzir em 10% a destinação de resíduos para aterro
Energia
- Reduzir 10% da intensidade do consumo próprio de energia elétrica
- Aumentar em 50% a participação de fontes renováveis na nossa matriz elétrica</t>
  </si>
  <si>
    <r>
      <t xml:space="preserve">Em linha com nosso compromisso de transparência, informamos que, no decorrer da estruturação do Relatório Anual de Sustentabiliadade 2023, foi ajuizada Ação Civil Pública (ACP) pelo Ministério Público em Porto Feliz/SP que questionou o fracionamento dos estudos de impactos ambientais dos nossos empreendimentos localizados na região, tendo sido deferida liminar conforme </t>
    </r>
    <r>
      <rPr>
        <u/>
        <sz val="10"/>
        <color theme="1"/>
        <rFont val="Catamaran"/>
        <scheme val="minor"/>
      </rPr>
      <t>Fato Relevante</t>
    </r>
    <r>
      <rPr>
        <sz val="10"/>
        <color theme="1"/>
        <rFont val="Catamaran"/>
        <scheme val="minor"/>
      </rPr>
      <t xml:space="preserve"> de 12/04/2024.</t>
    </r>
  </si>
  <si>
    <r>
      <t xml:space="preserve">Em 17/05/2024, a referida liminar foi suspensa de acordo com </t>
    </r>
    <r>
      <rPr>
        <u/>
        <sz val="10"/>
        <color theme="10"/>
        <rFont val="Catamaran"/>
        <family val="2"/>
        <scheme val="minor"/>
      </rPr>
      <t>Fato Relevante</t>
    </r>
    <r>
      <rPr>
        <sz val="10"/>
        <color theme="10"/>
        <rFont val="Catamaran"/>
        <family val="2"/>
        <scheme val="minor"/>
      </rPr>
      <t xml:space="preserve"> divulgado na mesma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</si>
</sst>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0.000_-;\-* #,##0.000_-;_-* &quot;-&quot;??_-;_-@_-"/>
    <numFmt numFmtId="165" formatCode="#,##0;\(#,##0\);&quot;-&quot;"/>
    <numFmt numFmtId="166" formatCode="_-* #,##0_-;\-* #,##0_-;_-* &quot;-&quot;??_-;_-@_-"/>
    <numFmt numFmtId="167" formatCode="0.0%"/>
    <numFmt numFmtId="168" formatCode="[&gt;999]\ #,##0,,\ &quot;k&quot;;General"/>
  </numFmts>
  <fonts count="121">
    <font>
      <sz val="11"/>
      <color theme="1"/>
      <name val="Catamaran"/>
      <family val="2"/>
      <scheme val="minor"/>
    </font>
    <font>
      <b/>
      <sz val="11"/>
      <color theme="1"/>
      <name val="Catamaran"/>
      <family val="2"/>
      <scheme val="minor"/>
    </font>
    <font>
      <sz val="8"/>
      <name val="Catamaran"/>
      <family val="2"/>
      <scheme val="minor"/>
    </font>
    <font>
      <sz val="11"/>
      <color theme="1"/>
      <name val="Catamaran"/>
      <family val="2"/>
      <scheme val="minor"/>
    </font>
    <font>
      <sz val="11"/>
      <color rgb="FF000000"/>
      <name val="Catamaran"/>
      <family val="2"/>
      <scheme val="minor"/>
    </font>
    <font>
      <sz val="11"/>
      <name val="Catamaran"/>
      <family val="2"/>
      <scheme val="minor"/>
    </font>
    <font>
      <sz val="10"/>
      <color theme="1"/>
      <name val="Catamaran"/>
      <family val="2"/>
      <scheme val="minor"/>
    </font>
    <font>
      <sz val="14"/>
      <color theme="1"/>
      <name val="Catamaran"/>
      <family val="2"/>
      <scheme val="minor"/>
    </font>
    <font>
      <b/>
      <sz val="11"/>
      <color theme="0"/>
      <name val="Catamaran"/>
      <family val="2"/>
      <scheme val="minor"/>
    </font>
    <font>
      <sz val="11"/>
      <color theme="0"/>
      <name val="Catamaran"/>
      <family val="2"/>
      <scheme val="minor"/>
    </font>
    <font>
      <sz val="11"/>
      <color theme="4"/>
      <name val="Catamaran"/>
      <family val="2"/>
      <scheme val="minor"/>
    </font>
    <font>
      <sz val="8"/>
      <color theme="1"/>
      <name val="Catamaran"/>
      <family val="2"/>
      <scheme val="minor"/>
    </font>
    <font>
      <b/>
      <sz val="10"/>
      <color theme="1"/>
      <name val="Catamaran"/>
      <family val="2"/>
      <scheme val="minor"/>
    </font>
    <font>
      <sz val="11"/>
      <color theme="1"/>
      <name val="Calibri"/>
      <family val="2"/>
    </font>
    <font>
      <sz val="11"/>
      <color indexed="8"/>
      <name val="Calibri"/>
      <family val="2"/>
    </font>
    <font>
      <sz val="11"/>
      <color theme="1"/>
      <name val="Century Gothic"/>
      <family val="2"/>
    </font>
    <font>
      <sz val="11"/>
      <color theme="1"/>
      <name val="Playfair Display Black"/>
      <scheme val="major"/>
    </font>
    <font>
      <b/>
      <sz val="11"/>
      <name val="Playfair Display Black"/>
      <scheme val="major"/>
    </font>
    <font>
      <b/>
      <sz val="11"/>
      <color theme="1"/>
      <name val="Playfair Display Black"/>
      <scheme val="major"/>
    </font>
    <font>
      <b/>
      <sz val="11"/>
      <color theme="1"/>
      <name val="Century Gothic"/>
      <family val="2"/>
    </font>
    <font>
      <sz val="11"/>
      <name val="Century Gothic"/>
      <family val="2"/>
    </font>
    <font>
      <sz val="10"/>
      <color theme="7"/>
      <name val="Catamaran"/>
      <family val="2"/>
      <scheme val="minor"/>
    </font>
    <font>
      <b/>
      <sz val="10"/>
      <color theme="7"/>
      <name val="Catamaran"/>
      <family val="2"/>
      <scheme val="minor"/>
    </font>
    <font>
      <sz val="10"/>
      <name val="Catamaran"/>
      <family val="2"/>
      <scheme val="minor"/>
    </font>
    <font>
      <b/>
      <sz val="10"/>
      <name val="Catamaran"/>
      <family val="2"/>
      <scheme val="minor"/>
    </font>
    <font>
      <b/>
      <sz val="11"/>
      <color theme="0"/>
      <name val="Playfair Display Black"/>
      <scheme val="major"/>
    </font>
    <font>
      <b/>
      <sz val="11"/>
      <color theme="1"/>
      <name val="Catamaran"/>
      <scheme val="minor"/>
    </font>
    <font>
      <sz val="11"/>
      <color theme="0"/>
      <name val="Playfair Display Black"/>
      <scheme val="major"/>
    </font>
    <font>
      <sz val="10"/>
      <color theme="1"/>
      <name val="Catamaran"/>
      <scheme val="minor"/>
    </font>
    <font>
      <sz val="11"/>
      <color theme="1"/>
      <name val="Catamaran"/>
      <scheme val="minor"/>
    </font>
    <font>
      <b/>
      <sz val="11"/>
      <color theme="4" tint="-0.499984740745262"/>
      <name val="Playfair Display Black"/>
      <scheme val="major"/>
    </font>
    <font>
      <sz val="10"/>
      <color rgb="FFFF0000"/>
      <name val="Catamaran"/>
      <family val="2"/>
      <scheme val="minor"/>
    </font>
    <font>
      <sz val="12"/>
      <color theme="1"/>
      <name val="Catamaran"/>
      <scheme val="minor"/>
    </font>
    <font>
      <sz val="9"/>
      <color theme="1"/>
      <name val="Catamaran"/>
      <scheme val="minor"/>
    </font>
    <font>
      <b/>
      <sz val="13"/>
      <color theme="9" tint="-0.499984740745262"/>
      <name val="Catamaran"/>
      <scheme val="minor"/>
    </font>
    <font>
      <b/>
      <sz val="11"/>
      <color theme="8" tint="-0.499984740745262"/>
      <name val="Playfair Display Black"/>
      <scheme val="major"/>
    </font>
    <font>
      <b/>
      <vertAlign val="subscript"/>
      <sz val="11"/>
      <color theme="8" tint="-0.499984740745262"/>
      <name val="Playfair Display Black"/>
      <scheme val="major"/>
    </font>
    <font>
      <sz val="11"/>
      <color theme="5" tint="-0.249977111117893"/>
      <name val="Playfair Display Black"/>
      <scheme val="major"/>
    </font>
    <font>
      <b/>
      <sz val="11"/>
      <color theme="6" tint="-0.249977111117893"/>
      <name val="Playfair Display Black"/>
      <scheme val="major"/>
    </font>
    <font>
      <b/>
      <sz val="11"/>
      <color theme="6" tint="-0.249977111117893"/>
      <name val="Century Gothic"/>
      <family val="2"/>
    </font>
    <font>
      <b/>
      <sz val="11"/>
      <color theme="6" tint="-0.249977111117893"/>
      <name val="Catamaran"/>
      <scheme val="minor"/>
    </font>
    <font>
      <sz val="11"/>
      <color theme="6" tint="-0.249977111117893"/>
      <name val="Century Gothic"/>
      <family val="2"/>
    </font>
    <font>
      <b/>
      <sz val="11"/>
      <color theme="3" tint="-0.249977111117893"/>
      <name val="Playfair Display Black"/>
      <scheme val="major"/>
    </font>
    <font>
      <b/>
      <sz val="11"/>
      <color rgb="FF52516F"/>
      <name val="Playfair Display Black"/>
      <scheme val="major"/>
    </font>
    <font>
      <b/>
      <u/>
      <sz val="11"/>
      <color theme="8" tint="-0.499984740745262"/>
      <name val="Playfair Display Black"/>
      <scheme val="major"/>
    </font>
    <font>
      <sz val="12"/>
      <color theme="7" tint="-0.249977111117893"/>
      <name val="Playfair Display Black"/>
      <scheme val="major"/>
    </font>
    <font>
      <sz val="8"/>
      <color theme="1"/>
      <name val="Century Gothic"/>
      <family val="2"/>
    </font>
    <font>
      <b/>
      <sz val="11"/>
      <color theme="7" tint="-0.499984740745262"/>
      <name val="Playfair Display Black"/>
      <scheme val="major"/>
    </font>
    <font>
      <sz val="11"/>
      <color theme="10"/>
      <name val="Catamaran"/>
      <family val="2"/>
      <scheme val="minor"/>
    </font>
    <font>
      <sz val="11"/>
      <color rgb="FF52516F"/>
      <name val="Playfair Display Black"/>
      <scheme val="major"/>
    </font>
    <font>
      <sz val="12"/>
      <color rgb="FFDEA734"/>
      <name val="Playfair Display Black"/>
      <scheme val="major"/>
    </font>
    <font>
      <sz val="20"/>
      <color theme="9" tint="-0.249977111117893"/>
      <name val="Playfair Display Black"/>
      <scheme val="major"/>
    </font>
    <font>
      <b/>
      <sz val="11"/>
      <color theme="5" tint="-0.249977111117893"/>
      <name val="Playfair Display Black"/>
      <scheme val="major"/>
    </font>
    <font>
      <sz val="12"/>
      <color theme="1"/>
      <name val="Playfair Display Black"/>
      <scheme val="major"/>
    </font>
    <font>
      <sz val="8"/>
      <color theme="1"/>
      <name val="Catamaran"/>
      <scheme val="minor"/>
    </font>
    <font>
      <sz val="10"/>
      <name val="Catamaran"/>
      <scheme val="minor"/>
    </font>
    <font>
      <sz val="10"/>
      <color theme="4" tint="-0.499984740745262"/>
      <name val="Catamaran"/>
      <scheme val="minor"/>
    </font>
    <font>
      <i/>
      <sz val="10"/>
      <color theme="1"/>
      <name val="Catamaran"/>
      <scheme val="minor"/>
    </font>
    <font>
      <b/>
      <sz val="10"/>
      <color theme="1"/>
      <name val="Catamaran"/>
      <scheme val="minor"/>
    </font>
    <font>
      <vertAlign val="superscript"/>
      <sz val="10"/>
      <color theme="1"/>
      <name val="Catamaran"/>
      <scheme val="minor"/>
    </font>
    <font>
      <sz val="10"/>
      <color theme="9" tint="-0.249977111117893"/>
      <name val="Playfair Display Black"/>
      <scheme val="major"/>
    </font>
    <font>
      <sz val="10"/>
      <color theme="1"/>
      <name val="Century Gothic"/>
      <family val="2"/>
    </font>
    <font>
      <b/>
      <sz val="10"/>
      <color theme="9" tint="-0.499984740745262"/>
      <name val="Catamaran"/>
      <scheme val="minor"/>
    </font>
    <font>
      <b/>
      <sz val="10"/>
      <color theme="9" tint="-0.499984740745262"/>
      <name val="Century Gothic"/>
      <family val="2"/>
    </font>
    <font>
      <b/>
      <sz val="10"/>
      <color theme="9" tint="-0.499984740745262"/>
      <name val="Playfair Display Black"/>
      <scheme val="major"/>
    </font>
    <font>
      <sz val="10"/>
      <color theme="9" tint="-0.499984740745262"/>
      <name val="Century Gothic"/>
      <family val="2"/>
    </font>
    <font>
      <sz val="10"/>
      <color theme="9" tint="-0.499984740745262"/>
      <name val="Catamaran"/>
      <scheme val="minor"/>
    </font>
    <font>
      <u/>
      <sz val="10"/>
      <color theme="1"/>
      <name val="Catamaran"/>
      <scheme val="minor"/>
    </font>
    <font>
      <sz val="11"/>
      <color theme="8" tint="-0.499984740745262"/>
      <name val="Playfair Display Black"/>
      <scheme val="major"/>
    </font>
    <font>
      <b/>
      <sz val="10"/>
      <color theme="1"/>
      <name val="Century Gothic"/>
      <family val="2"/>
    </font>
    <font>
      <b/>
      <sz val="10"/>
      <color theme="8" tint="-0.499984740745262"/>
      <name val="Century Gothic"/>
      <family val="2"/>
    </font>
    <font>
      <b/>
      <sz val="10"/>
      <color theme="8" tint="-0.499984740745262"/>
      <name val="Catamaran"/>
      <scheme val="minor"/>
    </font>
    <font>
      <b/>
      <sz val="11"/>
      <color theme="9" tint="-0.499984740745262"/>
      <name val="Playfair Display Black"/>
      <scheme val="major"/>
    </font>
    <font>
      <sz val="11"/>
      <color theme="9" tint="-0.499984740745262"/>
      <name val="Playfair Display Black"/>
      <scheme val="major"/>
    </font>
    <font>
      <b/>
      <i/>
      <sz val="11"/>
      <color theme="9" tint="-0.499984740745262"/>
      <name val="Playfair Display Black"/>
      <scheme val="major"/>
    </font>
    <font>
      <b/>
      <sz val="10"/>
      <color theme="1"/>
      <name val="Playfair Display Black"/>
      <scheme val="major"/>
    </font>
    <font>
      <sz val="11"/>
      <color theme="4" tint="-0.499984740745262"/>
      <name val="Playfair Display Black"/>
      <scheme val="major"/>
    </font>
    <font>
      <sz val="11"/>
      <color theme="9" tint="-0.249977111117893"/>
      <name val="Playfair Display Black"/>
      <scheme val="major"/>
    </font>
    <font>
      <sz val="11"/>
      <color theme="8" tint="-0.249977111117893"/>
      <name val="Playfair Display Black"/>
      <scheme val="major"/>
    </font>
    <font>
      <i/>
      <sz val="8"/>
      <color theme="1"/>
      <name val="Catamaran"/>
      <scheme val="minor"/>
    </font>
    <font>
      <sz val="11"/>
      <color theme="6" tint="-0.249977111117893"/>
      <name val="Playfair Display Black"/>
      <scheme val="major"/>
    </font>
    <font>
      <sz val="11"/>
      <color theme="7"/>
      <name val="Playfair Display Black"/>
      <scheme val="major"/>
    </font>
    <font>
      <b/>
      <sz val="11"/>
      <color theme="7"/>
      <name val="Playfair Display Black"/>
      <scheme val="major"/>
    </font>
    <font>
      <sz val="11"/>
      <name val="Playfair Display Black"/>
      <scheme val="major"/>
    </font>
    <font>
      <b/>
      <sz val="10"/>
      <color theme="6" tint="-0.249977111117893"/>
      <name val="Catamaran"/>
      <scheme val="minor"/>
    </font>
    <font>
      <b/>
      <sz val="10"/>
      <color theme="6" tint="-0.249977111117893"/>
      <name val="Century Gothic"/>
      <family val="2"/>
    </font>
    <font>
      <sz val="8"/>
      <color theme="7"/>
      <name val="Catamaran"/>
      <family val="2"/>
      <scheme val="minor"/>
    </font>
    <font>
      <u/>
      <sz val="11"/>
      <color theme="6" tint="-0.249977111117893"/>
      <name val="Playfair Display Black"/>
      <scheme val="major"/>
    </font>
    <font>
      <b/>
      <sz val="10"/>
      <color rgb="FFFF0000"/>
      <name val="Catamaran"/>
      <scheme val="minor"/>
    </font>
    <font>
      <sz val="10"/>
      <name val="Century Gothic"/>
      <family val="2"/>
    </font>
    <font>
      <sz val="11"/>
      <color theme="3"/>
      <name val="Playfair Display Black"/>
      <scheme val="major"/>
    </font>
    <font>
      <sz val="11"/>
      <color rgb="FF44546A"/>
      <name val="Playfair Display Black"/>
      <scheme val="major"/>
    </font>
    <font>
      <sz val="11"/>
      <color theme="3" tint="-0.249977111117893"/>
      <name val="Playfair Display Black"/>
      <scheme val="major"/>
    </font>
    <font>
      <b/>
      <sz val="10"/>
      <color theme="3" tint="-0.249977111117893"/>
      <name val="Century Gothic"/>
      <family val="2"/>
    </font>
    <font>
      <sz val="11"/>
      <color theme="7" tint="-0.499984740745262"/>
      <name val="Playfair Display Black"/>
      <scheme val="major"/>
    </font>
    <font>
      <sz val="11"/>
      <color theme="7" tint="-0.249977111117893"/>
      <name val="Playfair Display Black"/>
      <scheme val="major"/>
    </font>
    <font>
      <sz val="11"/>
      <color rgb="FFDEA734"/>
      <name val="Playfair Display Black"/>
      <scheme val="major"/>
    </font>
    <font>
      <sz val="10"/>
      <color theme="7" tint="-0.249977111117893"/>
      <name val="Playfair Display Black"/>
      <scheme val="major"/>
    </font>
    <font>
      <b/>
      <sz val="10"/>
      <color theme="7" tint="-0.499984740745262"/>
      <name val="Catamaran"/>
      <scheme val="minor"/>
    </font>
    <font>
      <sz val="11"/>
      <color rgb="FF68668C"/>
      <name val="Playfair Display Black"/>
      <scheme val="major"/>
    </font>
    <font>
      <b/>
      <sz val="10"/>
      <color rgb="FF68668C"/>
      <name val="Catamaran"/>
      <scheme val="minor"/>
    </font>
    <font>
      <b/>
      <sz val="11"/>
      <color rgb="FF68668C"/>
      <name val="Catamaran"/>
      <scheme val="minor"/>
    </font>
    <font>
      <sz val="14"/>
      <color theme="1"/>
      <name val="Catamaran"/>
      <scheme val="minor"/>
    </font>
    <font>
      <b/>
      <sz val="10"/>
      <color theme="7" tint="-0.499984740745262"/>
      <name val="Century Gothic"/>
      <family val="2"/>
    </font>
    <font>
      <sz val="10"/>
      <color theme="10"/>
      <name val="Catamaran"/>
      <family val="2"/>
      <scheme val="minor"/>
    </font>
    <font>
      <u/>
      <sz val="10"/>
      <color theme="10"/>
      <name val="Catamaran"/>
      <scheme val="minor"/>
    </font>
    <font>
      <sz val="10"/>
      <color theme="8" tint="-0.499984740745262"/>
      <name val="Catamaran"/>
      <scheme val="minor"/>
    </font>
    <font>
      <u/>
      <sz val="10"/>
      <color theme="10"/>
      <name val="Catamaran"/>
      <family val="2"/>
      <scheme val="minor"/>
    </font>
    <font>
      <u/>
      <sz val="10"/>
      <color theme="1"/>
      <name val="Catamaran"/>
      <family val="2"/>
      <scheme val="minor"/>
    </font>
    <font>
      <b/>
      <u/>
      <sz val="10"/>
      <color theme="4" tint="-0.499984740745262"/>
      <name val="Playfair Display Black"/>
      <scheme val="major"/>
    </font>
    <font>
      <b/>
      <sz val="10"/>
      <color theme="8" tint="-0.499984740745262"/>
      <name val="Playfair Display Black"/>
      <scheme val="major"/>
    </font>
    <font>
      <sz val="11"/>
      <color rgb="FFFF0000"/>
      <name val="Catamaran"/>
      <family val="2"/>
      <scheme val="minor"/>
    </font>
    <font>
      <sz val="11"/>
      <color rgb="FFFF0000"/>
      <name val="Playfair Display Black"/>
      <scheme val="major"/>
    </font>
    <font>
      <sz val="10"/>
      <color rgb="FFFF0000"/>
      <name val="Catamaran"/>
      <scheme val="minor"/>
    </font>
    <font>
      <b/>
      <sz val="11"/>
      <color rgb="FFFF0000"/>
      <name val="Catamaran"/>
      <family val="2"/>
      <scheme val="minor"/>
    </font>
    <font>
      <b/>
      <sz val="13"/>
      <color rgb="FFFF0000"/>
      <name val="Catamaran"/>
      <scheme val="minor"/>
    </font>
    <font>
      <b/>
      <sz val="11"/>
      <color rgb="FFFF0000"/>
      <name val="Playfair Display Black"/>
      <scheme val="major"/>
    </font>
    <font>
      <b/>
      <sz val="10"/>
      <color rgb="FFFF0000"/>
      <name val="Catamaran"/>
      <family val="2"/>
      <scheme val="minor"/>
    </font>
    <font>
      <sz val="9"/>
      <color theme="1"/>
      <name val="Catamaran"/>
      <family val="2"/>
      <scheme val="minor"/>
    </font>
    <font>
      <b/>
      <sz val="9"/>
      <color theme="1"/>
      <name val="Catamaran"/>
      <family val="2"/>
      <scheme val="minor"/>
    </font>
    <font>
      <sz val="9"/>
      <color theme="1"/>
      <name val="Century Gothic"/>
      <family val="2"/>
    </font>
  </fonts>
  <fills count="20">
    <fill>
      <patternFill patternType="none"/>
    </fill>
    <fill>
      <patternFill patternType="gray125"/>
    </fill>
    <fill>
      <patternFill patternType="solid">
        <fgColor theme="8"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A5A3BB"/>
        <bgColor indexed="64"/>
      </patternFill>
    </fill>
    <fill>
      <patternFill patternType="solid">
        <fgColor rgb="FFD2D1DD"/>
        <bgColor indexed="64"/>
      </patternFill>
    </fill>
    <fill>
      <patternFill patternType="solid">
        <fgColor theme="3" tint="0.79998168889431442"/>
        <bgColor indexed="64"/>
      </patternFill>
    </fill>
    <fill>
      <patternFill patternType="solid">
        <fgColor rgb="FFACB9CA"/>
        <bgColor indexed="64"/>
      </patternFill>
    </fill>
  </fills>
  <borders count="12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rgb="FFBFBFB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499984740745262"/>
      </top>
      <bottom style="thin">
        <color theme="4" tint="-0.499984740745262"/>
      </bottom>
      <diagonal/>
    </border>
    <border>
      <left/>
      <right/>
      <top style="thin">
        <color theme="4" tint="-0.249977111117893"/>
      </top>
      <bottom style="thin">
        <color theme="4" tint="-0.249977111117893"/>
      </bottom>
      <diagonal/>
    </border>
    <border>
      <left/>
      <right/>
      <top/>
      <bottom style="thin">
        <color theme="4" tint="-0.499984740745262"/>
      </bottom>
      <diagonal/>
    </border>
    <border>
      <left/>
      <right/>
      <top style="thin">
        <color theme="4" tint="-0.499984740745262"/>
      </top>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right style="thin">
        <color theme="4" tint="-0.499984740745262"/>
      </right>
      <top/>
      <bottom/>
      <diagonal/>
    </border>
    <border>
      <left/>
      <right style="thin">
        <color theme="4" tint="-0.499984740745262"/>
      </right>
      <top style="thin">
        <color theme="4" tint="-0.499984740745262"/>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top style="thin">
        <color theme="4" tint="-0.499984740745262"/>
      </top>
      <bottom style="medium">
        <color theme="4" tint="-0.499984740745262"/>
      </bottom>
      <diagonal/>
    </border>
    <border>
      <left style="thin">
        <color theme="4" tint="-0.499984740745262"/>
      </left>
      <right/>
      <top style="medium">
        <color theme="4" tint="-0.499984740745262"/>
      </top>
      <bottom style="thin">
        <color theme="4" tint="-0.499984740745262"/>
      </bottom>
      <diagonal/>
    </border>
    <border>
      <left style="thin">
        <color theme="4" tint="-0.499984740745262"/>
      </left>
      <right/>
      <top/>
      <bottom/>
      <diagonal/>
    </border>
    <border>
      <left style="thin">
        <color theme="4" tint="-0.499984740745262"/>
      </left>
      <right/>
      <top style="medium">
        <color theme="4" tint="-0.499984740745262"/>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top/>
      <bottom/>
      <diagonal/>
    </border>
    <border>
      <left style="thin">
        <color theme="1"/>
      </left>
      <right/>
      <top style="thin">
        <color indexed="64"/>
      </top>
      <bottom style="thin">
        <color indexed="64"/>
      </bottom>
      <diagonal/>
    </border>
    <border>
      <left/>
      <right/>
      <top style="thin">
        <color indexed="64"/>
      </top>
      <bottom style="medium">
        <color theme="1"/>
      </bottom>
      <diagonal/>
    </border>
    <border>
      <left style="thin">
        <color theme="1"/>
      </left>
      <right/>
      <top/>
      <bottom style="thin">
        <color indexed="64"/>
      </bottom>
      <diagonal/>
    </border>
    <border>
      <left/>
      <right/>
      <top/>
      <bottom style="medium">
        <color theme="1"/>
      </bottom>
      <diagonal/>
    </border>
    <border>
      <left/>
      <right/>
      <top style="medium">
        <color theme="1"/>
      </top>
      <bottom/>
      <diagonal/>
    </border>
    <border>
      <left/>
      <right/>
      <top style="medium">
        <color theme="1"/>
      </top>
      <bottom style="thin">
        <color indexed="64"/>
      </bottom>
      <diagonal/>
    </border>
    <border>
      <left style="thin">
        <color theme="1"/>
      </left>
      <right/>
      <top style="thin">
        <color indexed="64"/>
      </top>
      <bottom/>
      <diagonal/>
    </border>
    <border>
      <left/>
      <right/>
      <top/>
      <bottom style="thin">
        <color theme="1"/>
      </bottom>
      <diagonal/>
    </border>
    <border>
      <left style="thin">
        <color theme="1"/>
      </left>
      <right/>
      <top style="thin">
        <color theme="1"/>
      </top>
      <bottom style="thin">
        <color theme="1"/>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top style="thin">
        <color theme="1"/>
      </top>
      <bottom/>
      <diagonal/>
    </border>
    <border>
      <left/>
      <right style="thin">
        <color theme="0" tint="-0.34998626667073579"/>
      </right>
      <top style="thin">
        <color theme="1"/>
      </top>
      <bottom/>
      <diagonal/>
    </border>
    <border>
      <left/>
      <right style="thin">
        <color theme="0" tint="-0.34998626667073579"/>
      </right>
      <top style="thin">
        <color indexed="64"/>
      </top>
      <bottom style="thin">
        <color indexed="64"/>
      </bottom>
      <diagonal/>
    </border>
    <border>
      <left/>
      <right style="thin">
        <color theme="0" tint="-0.34998626667073579"/>
      </right>
      <top style="thin">
        <color indexed="64"/>
      </top>
      <bottom/>
      <diagonal/>
    </border>
    <border>
      <left/>
      <right style="thin">
        <color theme="0" tint="-0.34998626667073579"/>
      </right>
      <top/>
      <bottom/>
      <diagonal/>
    </border>
    <border>
      <left/>
      <right style="thin">
        <color theme="0" tint="-0.34998626667073579"/>
      </right>
      <top/>
      <bottom style="thin">
        <color indexed="64"/>
      </bottom>
      <diagonal/>
    </border>
    <border>
      <left/>
      <right/>
      <top style="thin">
        <color theme="1"/>
      </top>
      <bottom style="thin">
        <color indexed="64"/>
      </bottom>
      <diagonal/>
    </border>
    <border>
      <left/>
      <right/>
      <top style="thin">
        <color indexed="64"/>
      </top>
      <bottom style="thin">
        <color theme="1"/>
      </bottom>
      <diagonal/>
    </border>
    <border>
      <left/>
      <right style="thin">
        <color theme="0" tint="-0.499984740745262"/>
      </right>
      <top style="thin">
        <color indexed="64"/>
      </top>
      <bottom style="thin">
        <color indexed="64"/>
      </bottom>
      <diagonal/>
    </border>
    <border>
      <left/>
      <right style="thin">
        <color theme="0" tint="-0.499984740745262"/>
      </right>
      <top style="thin">
        <color indexed="64"/>
      </top>
      <bottom/>
      <diagonal/>
    </border>
    <border>
      <left/>
      <right style="thin">
        <color theme="0" tint="-0.499984740745262"/>
      </right>
      <top/>
      <bottom style="thin">
        <color indexed="64"/>
      </bottom>
      <diagonal/>
    </border>
    <border>
      <left/>
      <right style="thin">
        <color theme="0" tint="-0.499984740745262"/>
      </right>
      <top style="thin">
        <color theme="1"/>
      </top>
      <bottom style="thin">
        <color indexed="64"/>
      </bottom>
      <diagonal/>
    </border>
    <border>
      <left/>
      <right style="thin">
        <color theme="0" tint="-0.499984740745262"/>
      </right>
      <top style="thin">
        <color indexed="64"/>
      </top>
      <bottom style="medium">
        <color theme="1"/>
      </bottom>
      <diagonal/>
    </border>
    <border>
      <left/>
      <right style="thin">
        <color theme="0" tint="-0.499984740745262"/>
      </right>
      <top style="medium">
        <color theme="1"/>
      </top>
      <bottom style="thin">
        <color indexed="64"/>
      </bottom>
      <diagonal/>
    </border>
    <border>
      <left/>
      <right style="thin">
        <color theme="0" tint="-0.34998626667073579"/>
      </right>
      <top/>
      <bottom style="thin">
        <color theme="1"/>
      </bottom>
      <diagonal/>
    </border>
    <border>
      <left style="thin">
        <color theme="1"/>
      </left>
      <right/>
      <top style="thin">
        <color theme="1"/>
      </top>
      <bottom/>
      <diagonal/>
    </border>
    <border>
      <left style="thin">
        <color theme="4" tint="-0.499984740745262"/>
      </left>
      <right/>
      <top style="thin">
        <color theme="4" tint="-0.499984740745262"/>
      </top>
      <bottom/>
      <diagonal/>
    </border>
    <border>
      <left style="thin">
        <color indexed="64"/>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right style="thin">
        <color theme="4" tint="-0.499984740745262"/>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4" tint="-0.499984740745262"/>
      </left>
      <right/>
      <top style="thin">
        <color theme="4" tint="-0.499984740745262"/>
      </top>
      <bottom style="medium">
        <color indexed="64"/>
      </bottom>
      <diagonal/>
    </border>
    <border>
      <left style="thin">
        <color theme="4" tint="-0.499984740745262"/>
      </left>
      <right style="thin">
        <color theme="4" tint="-0.499984740745262"/>
      </right>
      <top style="thin">
        <color theme="4" tint="-0.499984740745262"/>
      </top>
      <bottom style="medium">
        <color indexed="64"/>
      </bottom>
      <diagonal/>
    </border>
    <border>
      <left style="thin">
        <color indexed="64"/>
      </left>
      <right/>
      <top/>
      <bottom style="thin">
        <color indexed="64"/>
      </bottom>
      <diagonal/>
    </border>
    <border>
      <left/>
      <right style="thin">
        <color theme="4" tint="-0.499984740745262"/>
      </right>
      <top style="thin">
        <color theme="4" tint="-0.499984740745262"/>
      </top>
      <bottom style="medium">
        <color indexed="64"/>
      </bottom>
      <diagonal/>
    </border>
    <border>
      <left/>
      <right style="thin">
        <color theme="4" tint="-0.499984740745262"/>
      </right>
      <top/>
      <bottom style="thin">
        <color theme="4" tint="-0.499984740745262"/>
      </bottom>
      <diagonal/>
    </border>
    <border>
      <left/>
      <right style="thin">
        <color indexed="64"/>
      </right>
      <top style="medium">
        <color theme="4" tint="-0.499984740745262"/>
      </top>
      <bottom/>
      <diagonal/>
    </border>
    <border>
      <left/>
      <right style="thin">
        <color indexed="64"/>
      </right>
      <top/>
      <bottom style="medium">
        <color theme="4" tint="-0.499984740745262"/>
      </bottom>
      <diagonal/>
    </border>
    <border>
      <left/>
      <right style="thin">
        <color theme="4" tint="-0.499984740745262"/>
      </right>
      <top style="medium">
        <color theme="4" tint="-0.499984740745262"/>
      </top>
      <bottom style="thin">
        <color theme="4" tint="-0.499984740745262"/>
      </bottom>
      <diagonal/>
    </border>
    <border>
      <left/>
      <right style="thin">
        <color theme="0" tint="-0.499984740745262"/>
      </right>
      <top style="thin">
        <color indexed="64"/>
      </top>
      <bottom style="medium">
        <color indexed="64"/>
      </bottom>
      <diagonal/>
    </border>
    <border>
      <left style="thin">
        <color theme="4" tint="-0.499984740745262"/>
      </left>
      <right style="thin">
        <color indexed="64"/>
      </right>
      <top style="thin">
        <color theme="4" tint="-0.499984740745262"/>
      </top>
      <bottom/>
      <diagonal/>
    </border>
    <border>
      <left style="thin">
        <color theme="4" tint="-0.499984740745262"/>
      </left>
      <right style="thin">
        <color indexed="64"/>
      </right>
      <top/>
      <bottom style="thin">
        <color theme="4" tint="-0.499984740745262"/>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diagonal/>
    </border>
    <border>
      <left/>
      <right style="thin">
        <color theme="4" tint="-0.499984740745262"/>
      </right>
      <top style="thin">
        <color indexed="64"/>
      </top>
      <bottom/>
      <diagonal/>
    </border>
    <border>
      <left style="thin">
        <color theme="4" tint="-0.499984740745262"/>
      </left>
      <right/>
      <top style="thin">
        <color indexed="64"/>
      </top>
      <bottom style="thin">
        <color theme="4" tint="-0.499984740745262"/>
      </bottom>
      <diagonal/>
    </border>
    <border>
      <left style="thin">
        <color theme="4" tint="-0.499984740745262"/>
      </left>
      <right/>
      <top/>
      <bottom style="medium">
        <color indexed="64"/>
      </bottom>
      <diagonal/>
    </border>
    <border>
      <left style="thin">
        <color indexed="64"/>
      </left>
      <right style="thin">
        <color theme="4" tint="-0.499984740745262"/>
      </right>
      <top style="thin">
        <color indexed="64"/>
      </top>
      <bottom style="thin">
        <color indexed="64"/>
      </bottom>
      <diagonal/>
    </border>
    <border>
      <left style="thin">
        <color theme="4" tint="-0.499984740745262"/>
      </left>
      <right/>
      <top style="thin">
        <color indexed="64"/>
      </top>
      <bottom style="thin">
        <color indexed="64"/>
      </bottom>
      <diagonal/>
    </border>
    <border>
      <left/>
      <right/>
      <top style="medium">
        <color indexed="64"/>
      </top>
      <bottom/>
      <diagonal/>
    </border>
    <border>
      <left style="thin">
        <color theme="4" tint="-0.499984740745262"/>
      </left>
      <right style="thin">
        <color indexed="64"/>
      </right>
      <top style="medium">
        <color theme="4" tint="-0.499984740745262"/>
      </top>
      <bottom/>
      <diagonal/>
    </border>
    <border>
      <left style="thin">
        <color theme="4" tint="-0.499984740745262"/>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theme="4" tint="-0.499984740745262"/>
      </left>
      <right/>
      <top/>
      <bottom style="thin">
        <color indexed="64"/>
      </bottom>
      <diagonal/>
    </border>
    <border>
      <left/>
      <right/>
      <top/>
      <bottom style="medium">
        <color theme="4" tint="-0.499984740745262"/>
      </bottom>
      <diagonal/>
    </border>
    <border>
      <left style="thin">
        <color theme="4" tint="-0.499984740745262"/>
      </left>
      <right style="thin">
        <color indexed="64"/>
      </right>
      <top/>
      <bottom style="medium">
        <color theme="4" tint="-0.499984740745262"/>
      </bottom>
      <diagonal/>
    </border>
    <border>
      <left style="thin">
        <color indexed="64"/>
      </left>
      <right style="thin">
        <color theme="4" tint="-0.499984740745262"/>
      </right>
      <top style="thin">
        <color theme="4" tint="-0.499984740745262"/>
      </top>
      <bottom style="medium">
        <color indexed="64"/>
      </bottom>
      <diagonal/>
    </border>
    <border>
      <left style="thin">
        <color theme="4" tint="-0.499984740745262"/>
      </left>
      <right/>
      <top style="thin">
        <color indexed="64"/>
      </top>
      <bottom style="medium">
        <color indexed="64"/>
      </bottom>
      <diagonal/>
    </border>
    <border>
      <left/>
      <right style="thin">
        <color theme="4" tint="-0.499984740745262"/>
      </right>
      <top style="medium">
        <color indexed="64"/>
      </top>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indexed="64"/>
      </top>
      <bottom style="thin">
        <color indexed="64"/>
      </bottom>
      <diagonal/>
    </border>
    <border>
      <left/>
      <right style="thin">
        <color theme="4" tint="-0.499984740745262"/>
      </right>
      <top style="thin">
        <color indexed="64"/>
      </top>
      <bottom style="thin">
        <color indexed="64"/>
      </bottom>
      <diagonal/>
    </border>
    <border>
      <left/>
      <right style="thin">
        <color indexed="64"/>
      </right>
      <top style="thin">
        <color theme="4" tint="-0.499984740745262"/>
      </top>
      <bottom/>
      <diagonal/>
    </border>
    <border>
      <left style="thin">
        <color indexed="64"/>
      </left>
      <right style="thin">
        <color theme="4" tint="-0.499984740745262"/>
      </right>
      <top/>
      <bottom style="thin">
        <color indexed="64"/>
      </bottom>
      <diagonal/>
    </border>
    <border>
      <left style="thin">
        <color indexed="64"/>
      </left>
      <right style="thin">
        <color indexed="64"/>
      </right>
      <top style="thin">
        <color theme="4" tint="-0.499984740745262"/>
      </top>
      <bottom/>
      <diagonal/>
    </border>
    <border>
      <left/>
      <right/>
      <top style="thin">
        <color theme="4" tint="-0.499984740745262"/>
      </top>
      <bottom style="medium">
        <color indexed="64"/>
      </bottom>
      <diagonal/>
    </border>
    <border>
      <left style="thin">
        <color indexed="64"/>
      </left>
      <right/>
      <top style="medium">
        <color indexed="64"/>
      </top>
      <bottom style="thin">
        <color indexed="64"/>
      </bottom>
      <diagonal/>
    </border>
    <border>
      <left/>
      <right style="thin">
        <color auto="1"/>
      </right>
      <top style="medium">
        <color indexed="64"/>
      </top>
      <bottom style="thin">
        <color auto="1"/>
      </bottom>
      <diagonal/>
    </border>
    <border>
      <left style="thin">
        <color theme="4" tint="-0.499984740745262"/>
      </left>
      <right/>
      <top style="medium">
        <color indexed="64"/>
      </top>
      <bottom style="thin">
        <color theme="4" tint="-0.499984740745262"/>
      </bottom>
      <diagonal/>
    </border>
    <border>
      <left style="thin">
        <color theme="4" tint="-0.499984740745262"/>
      </left>
      <right/>
      <top style="medium">
        <color indexed="64"/>
      </top>
      <bottom/>
      <diagonal/>
    </border>
    <border>
      <left style="thin">
        <color indexed="64"/>
      </left>
      <right style="thin">
        <color indexed="64"/>
      </right>
      <top/>
      <bottom style="medium">
        <color indexed="64"/>
      </bottom>
      <diagonal/>
    </border>
    <border>
      <left/>
      <right style="thin">
        <color theme="4" tint="-0.499984740745262"/>
      </right>
      <top/>
      <bottom style="thin">
        <color indexed="64"/>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bottom style="thin">
        <color indexed="64"/>
      </bottom>
      <diagonal/>
    </border>
    <border>
      <left style="thin">
        <color theme="4" tint="-0.499984740745262"/>
      </left>
      <right/>
      <top style="medium">
        <color indexed="64"/>
      </top>
      <bottom style="thin">
        <color indexed="64"/>
      </bottom>
      <diagonal/>
    </border>
  </borders>
  <cellStyleXfs count="24">
    <xf numFmtId="0" fontId="0" fillId="0" borderId="0"/>
    <xf numFmtId="9" fontId="3" fillId="0" borderId="0" applyFont="0" applyFill="0" applyBorder="0" applyAlignment="0" applyProtection="0"/>
    <xf numFmtId="43" fontId="3" fillId="0" borderId="0" applyFont="0" applyFill="0" applyBorder="0" applyAlignment="0" applyProtection="0"/>
    <xf numFmtId="0" fontId="13" fillId="0" borderId="0"/>
    <xf numFmtId="43" fontId="3" fillId="0" borderId="0" applyFont="0" applyFill="0" applyBorder="0" applyAlignment="0" applyProtection="0"/>
    <xf numFmtId="43" fontId="1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4" fillId="0" borderId="4" applyNumberFormat="0" applyFont="0" applyFill="0" applyAlignment="0" applyProtection="0"/>
    <xf numFmtId="165" fontId="1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48"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863">
    <xf numFmtId="0" fontId="0" fillId="0" borderId="0" xfId="0"/>
    <xf numFmtId="0" fontId="0" fillId="0" borderId="0" xfId="0" applyAlignment="1">
      <alignment vertical="center"/>
    </xf>
    <xf numFmtId="0" fontId="0" fillId="0" borderId="0" xfId="0" applyAlignment="1">
      <alignment vertical="center" wrapText="1"/>
    </xf>
    <xf numFmtId="0" fontId="4"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xf>
    <xf numFmtId="0" fontId="1" fillId="0" borderId="0" xfId="0" applyFont="1" applyAlignment="1">
      <alignment vertical="center"/>
    </xf>
    <xf numFmtId="0" fontId="10" fillId="0" borderId="0" xfId="0" applyFont="1"/>
    <xf numFmtId="0" fontId="0" fillId="0" borderId="1" xfId="0" applyBorder="1" applyAlignment="1">
      <alignment vertical="center"/>
    </xf>
    <xf numFmtId="43" fontId="0" fillId="0" borderId="0" xfId="2" applyFont="1" applyAlignment="1">
      <alignment vertical="center"/>
    </xf>
    <xf numFmtId="0" fontId="8" fillId="0" borderId="0" xfId="0" applyFont="1" applyAlignment="1">
      <alignment vertical="center"/>
    </xf>
    <xf numFmtId="0" fontId="11" fillId="0" borderId="0" xfId="0" applyFont="1" applyAlignment="1">
      <alignment vertical="center"/>
    </xf>
    <xf numFmtId="0" fontId="17" fillId="3" borderId="1" xfId="0" applyFont="1" applyFill="1" applyBorder="1" applyAlignment="1">
      <alignment vertical="center"/>
    </xf>
    <xf numFmtId="43" fontId="15" fillId="0" borderId="1" xfId="2" applyFont="1" applyFill="1" applyBorder="1" applyAlignment="1">
      <alignment horizontal="right" vertical="center"/>
    </xf>
    <xf numFmtId="0" fontId="15" fillId="0" borderId="0" xfId="0" applyFont="1" applyAlignment="1">
      <alignment horizontal="right" vertical="center"/>
    </xf>
    <xf numFmtId="43" fontId="19" fillId="0" borderId="0" xfId="2" applyFont="1" applyFill="1" applyBorder="1" applyAlignment="1">
      <alignment horizontal="right" vertical="center"/>
    </xf>
    <xf numFmtId="43" fontId="19" fillId="0" borderId="0" xfId="2" applyFont="1" applyBorder="1" applyAlignment="1">
      <alignment horizontal="right" vertical="center"/>
    </xf>
    <xf numFmtId="0" fontId="0" fillId="0" borderId="2" xfId="0" applyBorder="1" applyAlignment="1">
      <alignment vertical="center"/>
    </xf>
    <xf numFmtId="0" fontId="21" fillId="0" borderId="0" xfId="0" applyFont="1" applyAlignment="1">
      <alignment horizontal="left" vertical="center"/>
    </xf>
    <xf numFmtId="0" fontId="22" fillId="0" borderId="0" xfId="0" applyFont="1" applyAlignment="1">
      <alignment horizontal="left" vertical="center"/>
    </xf>
    <xf numFmtId="43" fontId="15" fillId="0" borderId="0" xfId="0" applyNumberFormat="1" applyFont="1" applyAlignment="1">
      <alignment horizontal="right" vertical="center"/>
    </xf>
    <xf numFmtId="0" fontId="19" fillId="0" borderId="0" xfId="0" applyFont="1" applyAlignment="1">
      <alignment horizontal="right" vertical="center"/>
    </xf>
    <xf numFmtId="0" fontId="6" fillId="0" borderId="0" xfId="0" applyFont="1"/>
    <xf numFmtId="0" fontId="15" fillId="0" borderId="0" xfId="0" applyFont="1"/>
    <xf numFmtId="0" fontId="6" fillId="0" borderId="0" xfId="0" applyFont="1" applyAlignment="1">
      <alignment vertical="center"/>
    </xf>
    <xf numFmtId="0" fontId="15" fillId="0" borderId="0" xfId="0" applyFont="1" applyAlignment="1">
      <alignment vertical="center"/>
    </xf>
    <xf numFmtId="0" fontId="0" fillId="0" borderId="0" xfId="0" applyAlignment="1">
      <alignment horizontal="left" vertical="center" wrapText="1"/>
    </xf>
    <xf numFmtId="0" fontId="0" fillId="0" borderId="0" xfId="0" applyAlignment="1">
      <alignment horizontal="center" vertical="top" wrapText="1"/>
    </xf>
    <xf numFmtId="0" fontId="28" fillId="0" borderId="0" xfId="0" applyFont="1" applyAlignment="1">
      <alignment horizontal="justify" vertical="center" wrapText="1"/>
    </xf>
    <xf numFmtId="0" fontId="23" fillId="0" borderId="0" xfId="0" applyFont="1" applyAlignment="1">
      <alignment horizontal="left" vertical="center" wrapText="1"/>
    </xf>
    <xf numFmtId="0" fontId="24" fillId="0" borderId="0" xfId="0" applyFont="1" applyAlignment="1">
      <alignment horizontal="left" vertical="center"/>
    </xf>
    <xf numFmtId="43" fontId="15" fillId="0" borderId="0" xfId="2" applyFont="1" applyFill="1" applyBorder="1" applyAlignment="1">
      <alignment horizontal="right" vertical="center"/>
    </xf>
    <xf numFmtId="0" fontId="23" fillId="0" borderId="0" xfId="0" applyFont="1" applyAlignment="1">
      <alignment horizontal="left" vertical="center"/>
    </xf>
    <xf numFmtId="0" fontId="18" fillId="0" borderId="0" xfId="0" applyFont="1" applyAlignment="1">
      <alignment vertical="center"/>
    </xf>
    <xf numFmtId="0" fontId="9" fillId="0" borderId="0" xfId="0" applyFont="1" applyAlignment="1">
      <alignment vertical="center"/>
    </xf>
    <xf numFmtId="1" fontId="29" fillId="0" borderId="0" xfId="0" applyNumberFormat="1" applyFont="1" applyAlignment="1">
      <alignment horizontal="right" vertical="center" wrapText="1"/>
    </xf>
    <xf numFmtId="0" fontId="29" fillId="0" borderId="1" xfId="0" applyFont="1" applyBorder="1" applyAlignment="1">
      <alignment vertical="center"/>
    </xf>
    <xf numFmtId="0" fontId="29" fillId="0" borderId="0" xfId="0" applyFont="1" applyAlignment="1">
      <alignment vertical="center"/>
    </xf>
    <xf numFmtId="0" fontId="29" fillId="0" borderId="0" xfId="0" applyFont="1"/>
    <xf numFmtId="0" fontId="29" fillId="0" borderId="0" xfId="0" applyFont="1" applyAlignment="1">
      <alignment horizontal="left" vertical="center" wrapText="1"/>
    </xf>
    <xf numFmtId="0" fontId="28" fillId="0" borderId="0" xfId="0" applyFont="1" applyAlignment="1">
      <alignment horizontal="left" vertical="center" wrapText="1"/>
    </xf>
    <xf numFmtId="0" fontId="18" fillId="0" borderId="0" xfId="0" applyFont="1" applyAlignment="1">
      <alignment horizontal="left" vertical="center" wrapText="1"/>
    </xf>
    <xf numFmtId="0" fontId="29" fillId="0" borderId="30" xfId="0" applyFont="1" applyBorder="1"/>
    <xf numFmtId="0" fontId="34" fillId="0" borderId="0" xfId="16" applyFont="1" applyFill="1" applyBorder="1" applyAlignment="1">
      <alignment horizontal="center" vertical="center"/>
    </xf>
    <xf numFmtId="0" fontId="17" fillId="3" borderId="2" xfId="0" applyFont="1" applyFill="1" applyBorder="1" applyAlignment="1">
      <alignment vertical="center"/>
    </xf>
    <xf numFmtId="43" fontId="15" fillId="0" borderId="0" xfId="2" applyFont="1" applyAlignment="1">
      <alignment horizontal="right" vertical="center"/>
    </xf>
    <xf numFmtId="0" fontId="15" fillId="0" borderId="0" xfId="0" applyFont="1" applyAlignment="1">
      <alignment horizontal="center" vertical="center"/>
    </xf>
    <xf numFmtId="0" fontId="7" fillId="0" borderId="0" xfId="0" applyFont="1" applyAlignment="1">
      <alignment horizontal="left" vertical="center" wrapText="1"/>
    </xf>
    <xf numFmtId="0" fontId="15" fillId="0" borderId="0" xfId="0" applyFont="1" applyAlignment="1">
      <alignment horizontal="left" vertical="center" wrapText="1"/>
    </xf>
    <xf numFmtId="0" fontId="32" fillId="0" borderId="0" xfId="0" applyFont="1" applyAlignment="1">
      <alignment horizontal="left" vertical="top" wrapText="1"/>
    </xf>
    <xf numFmtId="0" fontId="18" fillId="3" borderId="1" xfId="0" applyFont="1" applyFill="1" applyBorder="1" applyAlignment="1">
      <alignment horizontal="left" vertical="center"/>
    </xf>
    <xf numFmtId="0" fontId="29" fillId="0" borderId="0" xfId="0" applyFont="1" applyAlignment="1">
      <alignment horizontal="left" vertical="center"/>
    </xf>
    <xf numFmtId="9" fontId="0" fillId="0" borderId="0" xfId="1" applyFont="1" applyBorder="1" applyAlignment="1">
      <alignment horizontal="right" vertical="center" wrapText="1"/>
    </xf>
    <xf numFmtId="0" fontId="0" fillId="0" borderId="3" xfId="0" applyBorder="1" applyAlignment="1">
      <alignment vertical="center"/>
    </xf>
    <xf numFmtId="0" fontId="35" fillId="7" borderId="33" xfId="0" applyFont="1" applyFill="1" applyBorder="1" applyAlignment="1">
      <alignment vertical="center"/>
    </xf>
    <xf numFmtId="43" fontId="15" fillId="0" borderId="0" xfId="2" applyFont="1" applyAlignment="1">
      <alignment vertical="center"/>
    </xf>
    <xf numFmtId="0" fontId="29" fillId="0" borderId="0" xfId="0" applyFont="1" applyAlignment="1">
      <alignment horizontal="right" vertical="center" wrapText="1"/>
    </xf>
    <xf numFmtId="0" fontId="28" fillId="0" borderId="49" xfId="0" applyFont="1" applyBorder="1" applyAlignment="1">
      <alignment horizontal="left" vertical="center" wrapText="1"/>
    </xf>
    <xf numFmtId="0" fontId="28" fillId="0" borderId="0" xfId="0" applyFont="1" applyAlignment="1">
      <alignment wrapText="1"/>
    </xf>
    <xf numFmtId="43" fontId="19" fillId="0" borderId="0" xfId="0" applyNumberFormat="1" applyFont="1" applyAlignment="1">
      <alignment horizontal="right" vertical="center"/>
    </xf>
    <xf numFmtId="0" fontId="29" fillId="0" borderId="0" xfId="0" applyFont="1" applyAlignment="1">
      <alignment horizontal="justify" vertical="center" wrapText="1"/>
    </xf>
    <xf numFmtId="0" fontId="20" fillId="0" borderId="0" xfId="0" applyFont="1" applyAlignment="1">
      <alignment horizontal="left" vertical="center" wrapText="1"/>
    </xf>
    <xf numFmtId="0" fontId="37" fillId="10" borderId="1" xfId="0" applyFont="1" applyFill="1" applyBorder="1" applyAlignment="1">
      <alignment horizontal="center" vertical="center"/>
    </xf>
    <xf numFmtId="0" fontId="41" fillId="12" borderId="1" xfId="0" applyFont="1" applyFill="1" applyBorder="1" applyAlignment="1">
      <alignment vertical="center"/>
    </xf>
    <xf numFmtId="0" fontId="38" fillId="14" borderId="1" xfId="0" applyFont="1" applyFill="1" applyBorder="1" applyAlignment="1">
      <alignment vertical="center"/>
    </xf>
    <xf numFmtId="0" fontId="0" fillId="0" borderId="0" xfId="0" applyAlignment="1">
      <alignment horizontal="right" vertical="center" wrapText="1"/>
    </xf>
    <xf numFmtId="0" fontId="0" fillId="0" borderId="0" xfId="0" applyAlignment="1">
      <alignment horizontal="right" vertical="center"/>
    </xf>
    <xf numFmtId="0" fontId="15" fillId="0" borderId="0" xfId="0" applyFont="1" applyAlignment="1">
      <alignment horizontal="right" vertical="center" wrapText="1"/>
    </xf>
    <xf numFmtId="0" fontId="47" fillId="3" borderId="1" xfId="0" applyFont="1" applyFill="1" applyBorder="1" applyAlignment="1">
      <alignment vertical="center"/>
    </xf>
    <xf numFmtId="0" fontId="47" fillId="3" borderId="2" xfId="0" applyFont="1" applyFill="1" applyBorder="1" applyAlignment="1">
      <alignment vertical="center"/>
    </xf>
    <xf numFmtId="0" fontId="33" fillId="0" borderId="2" xfId="0" applyFont="1" applyBorder="1" applyAlignment="1">
      <alignment vertical="center" wrapText="1"/>
    </xf>
    <xf numFmtId="0" fontId="33" fillId="0" borderId="0" xfId="0" applyFont="1" applyAlignment="1">
      <alignment vertical="center" wrapText="1"/>
    </xf>
    <xf numFmtId="0" fontId="29" fillId="10" borderId="33" xfId="0" applyFont="1" applyFill="1" applyBorder="1"/>
    <xf numFmtId="0" fontId="0" fillId="10" borderId="33" xfId="0" applyFill="1" applyBorder="1"/>
    <xf numFmtId="0" fontId="0" fillId="10" borderId="33" xfId="0" applyFill="1" applyBorder="1" applyAlignment="1">
      <alignment vertical="center"/>
    </xf>
    <xf numFmtId="0" fontId="29" fillId="11" borderId="33" xfId="0" applyFont="1" applyFill="1" applyBorder="1"/>
    <xf numFmtId="0" fontId="0" fillId="11" borderId="33" xfId="0" applyFill="1" applyBorder="1"/>
    <xf numFmtId="0" fontId="0" fillId="11" borderId="33" xfId="0" applyFill="1" applyBorder="1" applyAlignment="1">
      <alignment vertical="center"/>
    </xf>
    <xf numFmtId="0" fontId="6" fillId="0" borderId="1" xfId="0" applyFont="1" applyBorder="1" applyAlignment="1">
      <alignment vertical="center" wrapText="1"/>
    </xf>
    <xf numFmtId="0" fontId="29" fillId="10" borderId="33" xfId="0" applyFont="1" applyFill="1" applyBorder="1" applyAlignment="1">
      <alignment vertical="center"/>
    </xf>
    <xf numFmtId="0" fontId="7" fillId="10" borderId="33" xfId="0" applyFont="1" applyFill="1" applyBorder="1" applyAlignment="1">
      <alignment horizontal="center" vertical="center"/>
    </xf>
    <xf numFmtId="0" fontId="47" fillId="3" borderId="1" xfId="0" applyFont="1" applyFill="1" applyBorder="1" applyAlignment="1">
      <alignment horizontal="left" vertical="center" wrapText="1"/>
    </xf>
    <xf numFmtId="0" fontId="47" fillId="3" borderId="1" xfId="0" applyFont="1" applyFill="1" applyBorder="1" applyAlignment="1">
      <alignment vertical="center" wrapText="1"/>
    </xf>
    <xf numFmtId="0" fontId="0" fillId="7" borderId="1" xfId="0" applyFill="1" applyBorder="1" applyAlignment="1">
      <alignment vertical="center"/>
    </xf>
    <xf numFmtId="0" fontId="21" fillId="7" borderId="1" xfId="0" applyFont="1" applyFill="1" applyBorder="1" applyAlignment="1">
      <alignment horizontal="left" vertical="center"/>
    </xf>
    <xf numFmtId="0" fontId="15" fillId="7" borderId="1" xfId="0" applyFont="1" applyFill="1" applyBorder="1" applyAlignment="1">
      <alignment horizontal="right" vertical="center"/>
    </xf>
    <xf numFmtId="0" fontId="11" fillId="7" borderId="1" xfId="0" applyFont="1" applyFill="1" applyBorder="1" applyAlignment="1">
      <alignment vertical="center"/>
    </xf>
    <xf numFmtId="0" fontId="0" fillId="14" borderId="1" xfId="0" applyFill="1" applyBorder="1" applyAlignment="1">
      <alignment vertical="center"/>
    </xf>
    <xf numFmtId="0" fontId="15" fillId="14" borderId="1" xfId="0" applyFont="1" applyFill="1" applyBorder="1" applyAlignment="1">
      <alignment horizontal="right" vertical="center"/>
    </xf>
    <xf numFmtId="43" fontId="15" fillId="14" borderId="1" xfId="2" applyFont="1" applyFill="1" applyBorder="1" applyAlignment="1">
      <alignment horizontal="right" vertical="center"/>
    </xf>
    <xf numFmtId="0" fontId="15" fillId="14" borderId="1" xfId="0" applyFont="1" applyFill="1" applyBorder="1" applyAlignment="1">
      <alignment vertical="center"/>
    </xf>
    <xf numFmtId="43" fontId="15" fillId="14" borderId="1" xfId="2" applyFont="1" applyFill="1" applyBorder="1" applyAlignment="1">
      <alignment vertical="center"/>
    </xf>
    <xf numFmtId="0" fontId="0" fillId="19" borderId="1" xfId="0" applyFill="1" applyBorder="1" applyAlignment="1">
      <alignment horizontal="center" vertical="center"/>
    </xf>
    <xf numFmtId="0" fontId="0" fillId="5" borderId="1" xfId="0" applyFill="1" applyBorder="1" applyAlignment="1">
      <alignment vertical="center"/>
    </xf>
    <xf numFmtId="0" fontId="15" fillId="5" borderId="1" xfId="0" applyFont="1" applyFill="1" applyBorder="1" applyAlignment="1">
      <alignment vertical="center"/>
    </xf>
    <xf numFmtId="0" fontId="29" fillId="17" borderId="1" xfId="0" applyFont="1" applyFill="1" applyBorder="1" applyAlignment="1">
      <alignment vertical="center"/>
    </xf>
    <xf numFmtId="0" fontId="0" fillId="17" borderId="1" xfId="0" applyFill="1" applyBorder="1" applyAlignment="1">
      <alignment vertical="center"/>
    </xf>
    <xf numFmtId="0" fontId="49" fillId="16" borderId="1" xfId="0" applyFont="1" applyFill="1" applyBorder="1" applyAlignment="1">
      <alignment horizontal="left" vertical="center" wrapText="1"/>
    </xf>
    <xf numFmtId="0" fontId="51" fillId="0" borderId="0" xfId="0" applyFont="1" applyAlignment="1">
      <alignment horizontal="center" vertical="center"/>
    </xf>
    <xf numFmtId="49" fontId="6" fillId="0" borderId="0" xfId="0" applyNumberFormat="1" applyFont="1" applyAlignment="1">
      <alignment horizontal="center"/>
    </xf>
    <xf numFmtId="49" fontId="6" fillId="0" borderId="0" xfId="0" applyNumberFormat="1" applyFont="1" applyAlignment="1">
      <alignment horizontal="center" vertical="center"/>
    </xf>
    <xf numFmtId="49" fontId="28" fillId="0" borderId="5" xfId="0" applyNumberFormat="1" applyFont="1" applyBorder="1" applyAlignment="1">
      <alignment horizontal="center" vertical="center" wrapText="1"/>
    </xf>
    <xf numFmtId="49" fontId="29" fillId="10" borderId="33" xfId="0" applyNumberFormat="1" applyFont="1" applyFill="1" applyBorder="1"/>
    <xf numFmtId="49" fontId="0" fillId="0" borderId="0" xfId="0" applyNumberFormat="1"/>
    <xf numFmtId="49" fontId="30" fillId="10" borderId="7" xfId="0" applyNumberFormat="1" applyFont="1" applyFill="1" applyBorder="1"/>
    <xf numFmtId="49" fontId="0" fillId="0" borderId="0" xfId="0" applyNumberFormat="1" applyAlignment="1">
      <alignment horizontal="center" vertical="center"/>
    </xf>
    <xf numFmtId="49" fontId="28" fillId="0" borderId="70" xfId="0" applyNumberFormat="1" applyFont="1" applyBorder="1" applyAlignment="1">
      <alignment horizontal="center" vertical="center" wrapText="1"/>
    </xf>
    <xf numFmtId="49" fontId="28" fillId="0" borderId="74" xfId="0" applyNumberFormat="1" applyFont="1" applyBorder="1" applyAlignment="1">
      <alignment horizontal="center" vertical="center" wrapText="1"/>
    </xf>
    <xf numFmtId="0" fontId="18" fillId="12" borderId="49" xfId="0" applyFont="1" applyFill="1" applyBorder="1" applyAlignment="1">
      <alignment horizontal="left" vertical="center"/>
    </xf>
    <xf numFmtId="0" fontId="0" fillId="10" borderId="1" xfId="0" applyFill="1" applyBorder="1"/>
    <xf numFmtId="0" fontId="29" fillId="10" borderId="1" xfId="0" applyFont="1" applyFill="1" applyBorder="1"/>
    <xf numFmtId="49" fontId="28" fillId="10" borderId="1" xfId="0" applyNumberFormat="1" applyFont="1" applyFill="1" applyBorder="1" applyAlignment="1">
      <alignment horizontal="center"/>
    </xf>
    <xf numFmtId="0" fontId="1" fillId="0" borderId="0" xfId="0" applyFont="1" applyAlignment="1">
      <alignment horizontal="center" vertical="center"/>
    </xf>
    <xf numFmtId="0" fontId="55" fillId="0" borderId="0" xfId="16" applyFont="1" applyBorder="1" applyAlignment="1">
      <alignment horizontal="justify" vertical="top" wrapText="1"/>
    </xf>
    <xf numFmtId="0" fontId="28" fillId="0" borderId="0" xfId="0" applyFont="1"/>
    <xf numFmtId="0" fontId="28" fillId="0" borderId="46" xfId="0" applyFont="1" applyBorder="1" applyAlignment="1">
      <alignment vertical="center" wrapText="1"/>
    </xf>
    <xf numFmtId="0" fontId="28" fillId="0" borderId="37" xfId="0" quotePrefix="1" applyFont="1" applyBorder="1" applyAlignment="1">
      <alignment horizontal="left" vertical="center" wrapText="1"/>
    </xf>
    <xf numFmtId="0" fontId="28" fillId="0" borderId="38" xfId="0" quotePrefix="1" applyFont="1" applyBorder="1" applyAlignment="1">
      <alignment horizontal="left" vertical="center" wrapText="1"/>
    </xf>
    <xf numFmtId="0" fontId="28" fillId="0" borderId="7" xfId="0" applyFont="1" applyBorder="1" applyAlignment="1">
      <alignment horizontal="left" vertical="center" wrapText="1"/>
    </xf>
    <xf numFmtId="0" fontId="28" fillId="0" borderId="38" xfId="0" quotePrefix="1" applyFont="1" applyBorder="1" applyAlignment="1">
      <alignment horizontal="justify" vertical="center" wrapText="1"/>
    </xf>
    <xf numFmtId="0" fontId="28" fillId="9" borderId="0" xfId="0" applyFont="1" applyFill="1"/>
    <xf numFmtId="0" fontId="6" fillId="9" borderId="0" xfId="0" applyFont="1" applyFill="1"/>
    <xf numFmtId="0" fontId="6" fillId="9" borderId="0" xfId="0" applyFont="1" applyFill="1" applyAlignment="1">
      <alignment vertical="center"/>
    </xf>
    <xf numFmtId="0" fontId="6" fillId="9" borderId="0" xfId="0" applyFont="1" applyFill="1" applyAlignment="1">
      <alignment horizontal="left" vertical="center" wrapText="1"/>
    </xf>
    <xf numFmtId="0" fontId="28" fillId="0" borderId="6" xfId="0" applyFont="1" applyBorder="1" applyAlignment="1">
      <alignment horizontal="left" vertical="center" wrapText="1"/>
    </xf>
    <xf numFmtId="0" fontId="28" fillId="0" borderId="32" xfId="0" applyFont="1" applyBorder="1" applyAlignment="1">
      <alignment horizontal="left" vertical="center" wrapText="1"/>
    </xf>
    <xf numFmtId="0" fontId="28" fillId="0" borderId="15" xfId="0" applyFont="1" applyBorder="1" applyAlignment="1">
      <alignment vertical="center" wrapText="1"/>
    </xf>
    <xf numFmtId="0" fontId="28" fillId="0" borderId="71" xfId="0" applyFont="1" applyBorder="1" applyAlignment="1">
      <alignment horizontal="left" vertical="center" wrapText="1"/>
    </xf>
    <xf numFmtId="0" fontId="28" fillId="0" borderId="79" xfId="0" applyFont="1" applyBorder="1" applyAlignment="1">
      <alignment vertical="center" wrapText="1"/>
    </xf>
    <xf numFmtId="0" fontId="28" fillId="0" borderId="76" xfId="0" applyFont="1" applyBorder="1" applyAlignment="1">
      <alignment vertical="center" wrapText="1"/>
    </xf>
    <xf numFmtId="49" fontId="28" fillId="0" borderId="83" xfId="0" applyNumberFormat="1" applyFont="1" applyBorder="1" applyAlignment="1">
      <alignment horizontal="center" vertical="center" wrapText="1"/>
    </xf>
    <xf numFmtId="0" fontId="28" fillId="0" borderId="84" xfId="0" applyFont="1" applyBorder="1" applyAlignment="1">
      <alignment horizontal="left" vertical="center" wrapText="1"/>
    </xf>
    <xf numFmtId="49" fontId="28" fillId="0" borderId="67" xfId="0" applyNumberFormat="1" applyFont="1" applyBorder="1" applyAlignment="1">
      <alignment horizontal="center" vertical="center"/>
    </xf>
    <xf numFmtId="49" fontId="28" fillId="0" borderId="5" xfId="0" applyNumberFormat="1" applyFont="1" applyBorder="1" applyAlignment="1">
      <alignment horizontal="center" vertical="center"/>
    </xf>
    <xf numFmtId="49" fontId="28" fillId="0" borderId="30" xfId="0" applyNumberFormat="1" applyFont="1" applyBorder="1" applyAlignment="1">
      <alignment horizontal="center" vertical="center"/>
    </xf>
    <xf numFmtId="0" fontId="28" fillId="0" borderId="23" xfId="0" applyFont="1" applyBorder="1" applyAlignment="1">
      <alignment horizontal="center" vertical="center" wrapText="1"/>
    </xf>
    <xf numFmtId="49" fontId="28" fillId="0" borderId="70" xfId="0" applyNumberFormat="1" applyFont="1" applyBorder="1" applyAlignment="1">
      <alignment horizontal="center" vertical="center"/>
    </xf>
    <xf numFmtId="0" fontId="28" fillId="0" borderId="0" xfId="0" applyFont="1" applyAlignment="1">
      <alignment vertical="center"/>
    </xf>
    <xf numFmtId="0" fontId="28" fillId="0" borderId="1" xfId="0" applyFont="1" applyBorder="1" applyAlignment="1">
      <alignment vertical="center" wrapText="1"/>
    </xf>
    <xf numFmtId="0" fontId="26" fillId="0" borderId="0" xfId="0" applyFont="1" applyAlignment="1">
      <alignment vertical="center"/>
    </xf>
    <xf numFmtId="0" fontId="54" fillId="0" borderId="0" xfId="0" applyFont="1" applyAlignment="1">
      <alignment vertical="center"/>
    </xf>
    <xf numFmtId="43" fontId="6" fillId="0" borderId="0" xfId="2" applyFont="1" applyAlignment="1">
      <alignment vertical="center"/>
    </xf>
    <xf numFmtId="0" fontId="60" fillId="0" borderId="0" xfId="0" applyFont="1" applyAlignment="1">
      <alignment horizontal="center" vertical="center"/>
    </xf>
    <xf numFmtId="0" fontId="61" fillId="0" borderId="0" xfId="0" applyFont="1" applyAlignment="1">
      <alignment vertical="center"/>
    </xf>
    <xf numFmtId="0" fontId="6" fillId="0" borderId="3" xfId="0" applyFont="1" applyBorder="1" applyAlignment="1">
      <alignment vertical="center"/>
    </xf>
    <xf numFmtId="0" fontId="6" fillId="0" borderId="3" xfId="0" applyFont="1" applyBorder="1" applyAlignment="1">
      <alignment vertical="center" wrapText="1"/>
    </xf>
    <xf numFmtId="0" fontId="61" fillId="0" borderId="1" xfId="0" applyFont="1" applyBorder="1" applyAlignment="1">
      <alignment vertical="center" wrapText="1"/>
    </xf>
    <xf numFmtId="0" fontId="6" fillId="4" borderId="0" xfId="0" applyFont="1" applyFill="1" applyAlignment="1">
      <alignment vertical="center"/>
    </xf>
    <xf numFmtId="0" fontId="64" fillId="4" borderId="0" xfId="0" applyFont="1" applyFill="1" applyAlignment="1">
      <alignment vertical="center" wrapText="1"/>
    </xf>
    <xf numFmtId="0" fontId="66" fillId="4" borderId="50" xfId="0" applyFont="1" applyFill="1" applyBorder="1" applyAlignment="1">
      <alignment horizontal="center" vertical="center"/>
    </xf>
    <xf numFmtId="0" fontId="66" fillId="4" borderId="51" xfId="0" applyFont="1" applyFill="1" applyBorder="1" applyAlignment="1">
      <alignment horizontal="center" vertical="center"/>
    </xf>
    <xf numFmtId="0" fontId="66" fillId="4" borderId="1" xfId="0" applyFont="1" applyFill="1" applyBorder="1" applyAlignment="1">
      <alignment horizontal="center" vertical="center"/>
    </xf>
    <xf numFmtId="0" fontId="28" fillId="0" borderId="3" xfId="0" applyFont="1" applyBorder="1" applyAlignment="1">
      <alignment vertical="center" wrapText="1"/>
    </xf>
    <xf numFmtId="0" fontId="6" fillId="0" borderId="0" xfId="0" applyFont="1" applyAlignment="1">
      <alignment horizontal="left" vertical="center"/>
    </xf>
    <xf numFmtId="0" fontId="16" fillId="0" borderId="0" xfId="0" applyFont="1" applyAlignment="1">
      <alignment vertical="center"/>
    </xf>
    <xf numFmtId="0" fontId="16" fillId="0" borderId="0" xfId="0" applyFont="1"/>
    <xf numFmtId="0" fontId="28" fillId="0" borderId="0" xfId="0" applyFont="1" applyAlignment="1">
      <alignment vertical="top"/>
    </xf>
    <xf numFmtId="0" fontId="61" fillId="0" borderId="0" xfId="0" applyFont="1" applyAlignment="1">
      <alignment horizontal="right" vertical="center"/>
    </xf>
    <xf numFmtId="10" fontId="61" fillId="0" borderId="0" xfId="1" applyNumberFormat="1" applyFont="1" applyAlignment="1">
      <alignment horizontal="right" vertical="center"/>
    </xf>
    <xf numFmtId="0" fontId="68" fillId="7" borderId="33" xfId="0" applyFont="1" applyFill="1" applyBorder="1" applyAlignment="1">
      <alignment vertical="center"/>
    </xf>
    <xf numFmtId="0" fontId="6" fillId="0" borderId="1" xfId="0" applyFont="1" applyBorder="1" applyAlignment="1">
      <alignment vertical="center"/>
    </xf>
    <xf numFmtId="43" fontId="61" fillId="0" borderId="1" xfId="0" applyNumberFormat="1" applyFont="1" applyBorder="1" applyAlignment="1">
      <alignment horizontal="right" vertical="center"/>
    </xf>
    <xf numFmtId="0" fontId="12" fillId="0" borderId="1" xfId="0" applyFont="1" applyBorder="1" applyAlignment="1">
      <alignment vertical="center"/>
    </xf>
    <xf numFmtId="43" fontId="69" fillId="0" borderId="1" xfId="0" applyNumberFormat="1" applyFont="1" applyBorder="1" applyAlignment="1">
      <alignment horizontal="right" vertical="center"/>
    </xf>
    <xf numFmtId="43" fontId="61" fillId="0" borderId="1" xfId="2" applyFont="1" applyFill="1" applyBorder="1" applyAlignment="1">
      <alignment horizontal="right" vertical="center"/>
    </xf>
    <xf numFmtId="0" fontId="58" fillId="0" borderId="1" xfId="0" applyFont="1" applyBorder="1" applyAlignment="1">
      <alignment vertical="center"/>
    </xf>
    <xf numFmtId="43" fontId="69" fillId="0" borderId="1" xfId="2" applyFont="1" applyFill="1" applyBorder="1" applyAlignment="1">
      <alignment horizontal="right" vertical="center"/>
    </xf>
    <xf numFmtId="0" fontId="35" fillId="7" borderId="33" xfId="0" applyFont="1" applyFill="1" applyBorder="1" applyAlignment="1">
      <alignment horizontal="center" vertical="center"/>
    </xf>
    <xf numFmtId="0" fontId="6" fillId="0" borderId="2" xfId="0" applyFont="1" applyBorder="1" applyAlignment="1">
      <alignment vertical="center"/>
    </xf>
    <xf numFmtId="0" fontId="71" fillId="2" borderId="0" xfId="0" applyFont="1" applyFill="1" applyAlignment="1">
      <alignment vertical="center"/>
    </xf>
    <xf numFmtId="0" fontId="6" fillId="0" borderId="0" xfId="0" applyFont="1" applyAlignment="1">
      <alignment horizontal="center" vertical="center"/>
    </xf>
    <xf numFmtId="43" fontId="61" fillId="0" borderId="1" xfId="2" applyFont="1" applyBorder="1" applyAlignment="1">
      <alignment horizontal="right" vertical="center"/>
    </xf>
    <xf numFmtId="43" fontId="6" fillId="0" borderId="0" xfId="0" applyNumberFormat="1" applyFont="1" applyAlignment="1">
      <alignment vertical="center"/>
    </xf>
    <xf numFmtId="167" fontId="6" fillId="0" borderId="0" xfId="1" applyNumberFormat="1" applyFont="1" applyFill="1" applyBorder="1" applyAlignment="1">
      <alignment vertical="center"/>
    </xf>
    <xf numFmtId="43" fontId="61" fillId="0" borderId="0" xfId="0" applyNumberFormat="1" applyFont="1" applyAlignment="1">
      <alignment horizontal="right" vertical="center"/>
    </xf>
    <xf numFmtId="0" fontId="68" fillId="7" borderId="33" xfId="0" applyFont="1" applyFill="1" applyBorder="1" applyAlignment="1">
      <alignment horizontal="center" vertical="center"/>
    </xf>
    <xf numFmtId="0" fontId="62" fillId="4" borderId="50" xfId="0" applyFont="1" applyFill="1" applyBorder="1" applyAlignment="1">
      <alignment horizontal="center" vertical="center"/>
    </xf>
    <xf numFmtId="0" fontId="62" fillId="4" borderId="51" xfId="0" applyFont="1" applyFill="1" applyBorder="1" applyAlignment="1">
      <alignment horizontal="center" vertical="center"/>
    </xf>
    <xf numFmtId="0" fontId="62" fillId="4" borderId="1" xfId="0" applyFont="1" applyFill="1" applyBorder="1" applyAlignment="1">
      <alignment horizontal="center" vertical="center"/>
    </xf>
    <xf numFmtId="0" fontId="16" fillId="0" borderId="0" xfId="0" applyFont="1" applyAlignment="1">
      <alignment horizontal="left" vertical="center"/>
    </xf>
    <xf numFmtId="0" fontId="72" fillId="11" borderId="33" xfId="0" applyFont="1" applyFill="1" applyBorder="1" applyAlignment="1">
      <alignment horizontal="left" vertical="center"/>
    </xf>
    <xf numFmtId="0" fontId="72" fillId="11" borderId="50" xfId="0" applyFont="1" applyFill="1" applyBorder="1" applyAlignment="1">
      <alignment horizontal="left" vertical="center"/>
    </xf>
    <xf numFmtId="0" fontId="72" fillId="11" borderId="33" xfId="0" applyFont="1" applyFill="1" applyBorder="1" applyAlignment="1">
      <alignment horizontal="left" vertical="center" wrapText="1"/>
    </xf>
    <xf numFmtId="0" fontId="73" fillId="11" borderId="33" xfId="0" applyFont="1" applyFill="1" applyBorder="1" applyAlignment="1">
      <alignment horizontal="left" vertical="center"/>
    </xf>
    <xf numFmtId="0" fontId="52" fillId="10" borderId="7" xfId="0" applyFont="1" applyFill="1" applyBorder="1"/>
    <xf numFmtId="0" fontId="52" fillId="10" borderId="19" xfId="0" applyFont="1" applyFill="1" applyBorder="1" applyAlignment="1">
      <alignment horizontal="center" vertical="center"/>
    </xf>
    <xf numFmtId="0" fontId="16" fillId="0" borderId="0" xfId="0" applyFont="1" applyAlignment="1">
      <alignment horizontal="center" vertical="center"/>
    </xf>
    <xf numFmtId="0" fontId="52" fillId="10" borderId="8" xfId="0" applyFont="1" applyFill="1" applyBorder="1"/>
    <xf numFmtId="0" fontId="30" fillId="10" borderId="8" xfId="0" applyFont="1" applyFill="1" applyBorder="1"/>
    <xf numFmtId="0" fontId="52" fillId="10" borderId="7" xfId="0" applyFont="1" applyFill="1" applyBorder="1" applyAlignment="1">
      <alignment horizontal="left" vertical="center" wrapText="1"/>
    </xf>
    <xf numFmtId="0" fontId="52" fillId="10" borderId="34" xfId="0" applyFont="1" applyFill="1" applyBorder="1" applyAlignment="1">
      <alignment horizontal="left" vertical="center" wrapText="1"/>
    </xf>
    <xf numFmtId="0" fontId="52" fillId="10" borderId="38" xfId="0" applyFont="1" applyFill="1" applyBorder="1" applyAlignment="1">
      <alignment horizontal="left" vertical="center" wrapText="1"/>
    </xf>
    <xf numFmtId="0" fontId="16" fillId="0" borderId="2" xfId="0" applyFont="1" applyBorder="1" applyAlignment="1">
      <alignment vertical="center"/>
    </xf>
    <xf numFmtId="0" fontId="16" fillId="0" borderId="2" xfId="0" applyFont="1" applyBorder="1"/>
    <xf numFmtId="0" fontId="68" fillId="7" borderId="50" xfId="0" applyFont="1" applyFill="1" applyBorder="1" applyAlignment="1">
      <alignment vertical="center"/>
    </xf>
    <xf numFmtId="0" fontId="0" fillId="0" borderId="0" xfId="0" applyAlignment="1">
      <alignment horizontal="left" vertical="center"/>
    </xf>
    <xf numFmtId="43" fontId="6" fillId="0" borderId="0" xfId="2" applyFont="1" applyFill="1" applyBorder="1" applyAlignment="1">
      <alignment vertical="center"/>
    </xf>
    <xf numFmtId="43" fontId="12" fillId="0" borderId="0" xfId="2" applyFont="1" applyFill="1" applyBorder="1" applyAlignment="1">
      <alignment vertical="center"/>
    </xf>
    <xf numFmtId="0" fontId="12" fillId="0" borderId="0" xfId="0" applyFont="1" applyAlignment="1">
      <alignment vertical="center"/>
    </xf>
    <xf numFmtId="0" fontId="28" fillId="0" borderId="33" xfId="0" applyFont="1" applyBorder="1" applyAlignment="1">
      <alignment vertical="center"/>
    </xf>
    <xf numFmtId="43" fontId="61" fillId="0" borderId="0" xfId="2" applyFont="1" applyFill="1" applyBorder="1" applyAlignment="1">
      <alignment horizontal="right" vertical="center"/>
    </xf>
    <xf numFmtId="9" fontId="6" fillId="0" borderId="0" xfId="1" applyFont="1" applyFill="1" applyBorder="1" applyAlignment="1">
      <alignment horizontal="center" vertical="center"/>
    </xf>
    <xf numFmtId="0" fontId="6" fillId="0" borderId="1" xfId="0" applyFont="1" applyBorder="1" applyAlignment="1">
      <alignment vertical="top"/>
    </xf>
    <xf numFmtId="43" fontId="16" fillId="0" borderId="0" xfId="2" applyFont="1" applyAlignment="1">
      <alignment vertical="center"/>
    </xf>
    <xf numFmtId="0" fontId="77" fillId="0" borderId="2" xfId="0" applyFont="1" applyBorder="1" applyAlignment="1">
      <alignment horizontal="left" vertical="center" wrapText="1"/>
    </xf>
    <xf numFmtId="0" fontId="16" fillId="0" borderId="2" xfId="0" applyFont="1" applyBorder="1" applyAlignment="1">
      <alignment horizontal="left" vertical="center" wrapText="1"/>
    </xf>
    <xf numFmtId="0" fontId="76" fillId="0" borderId="2" xfId="0" applyFont="1" applyBorder="1" applyAlignment="1">
      <alignment vertical="center" wrapText="1"/>
    </xf>
    <xf numFmtId="0" fontId="78" fillId="0" borderId="2" xfId="0" applyFont="1" applyBorder="1" applyAlignment="1">
      <alignment vertical="center" wrapText="1"/>
    </xf>
    <xf numFmtId="168" fontId="61" fillId="0" borderId="0" xfId="0" applyNumberFormat="1" applyFont="1" applyAlignment="1">
      <alignment horizontal="right" vertical="center"/>
    </xf>
    <xf numFmtId="43" fontId="69" fillId="0" borderId="0" xfId="2" applyFont="1" applyFill="1" applyBorder="1" applyAlignment="1">
      <alignment horizontal="right" vertical="center"/>
    </xf>
    <xf numFmtId="164" fontId="61" fillId="0" borderId="1" xfId="2" applyNumberFormat="1" applyFont="1" applyFill="1" applyBorder="1" applyAlignment="1">
      <alignment horizontal="right" vertical="center"/>
    </xf>
    <xf numFmtId="0" fontId="6" fillId="0" borderId="0" xfId="0" applyFont="1" applyAlignment="1">
      <alignment vertical="center" wrapText="1"/>
    </xf>
    <xf numFmtId="164" fontId="61" fillId="0" borderId="50" xfId="2" applyNumberFormat="1" applyFont="1" applyFill="1" applyBorder="1" applyAlignment="1">
      <alignment horizontal="left" vertical="center"/>
    </xf>
    <xf numFmtId="0" fontId="16" fillId="0" borderId="0" xfId="0" applyFont="1" applyAlignment="1">
      <alignment vertical="center" wrapText="1"/>
    </xf>
    <xf numFmtId="0" fontId="71" fillId="2" borderId="0" xfId="0" applyFont="1" applyFill="1" applyAlignment="1">
      <alignment horizontal="center" vertical="center"/>
    </xf>
    <xf numFmtId="0" fontId="70" fillId="2" borderId="0" xfId="0" applyFont="1" applyFill="1" applyAlignment="1">
      <alignment horizontal="center" vertical="center"/>
    </xf>
    <xf numFmtId="0" fontId="16" fillId="0" borderId="2" xfId="0" applyFont="1" applyBorder="1" applyAlignment="1">
      <alignment vertical="center" wrapText="1"/>
    </xf>
    <xf numFmtId="0" fontId="16" fillId="0" borderId="0" xfId="0" applyFont="1" applyAlignment="1">
      <alignment horizontal="left" vertical="center" wrapText="1"/>
    </xf>
    <xf numFmtId="43" fontId="27" fillId="0" borderId="0" xfId="2" applyFont="1" applyFill="1" applyAlignment="1">
      <alignment vertical="center"/>
    </xf>
    <xf numFmtId="0" fontId="16" fillId="0" borderId="0" xfId="0" applyFont="1" applyAlignment="1">
      <alignment horizontal="right" vertical="center"/>
    </xf>
    <xf numFmtId="0" fontId="80" fillId="14" borderId="1" xfId="0" applyFont="1" applyFill="1" applyBorder="1" applyAlignment="1">
      <alignment horizontal="right" vertical="center"/>
    </xf>
    <xf numFmtId="43" fontId="18" fillId="0" borderId="0" xfId="2" applyFont="1" applyFill="1" applyBorder="1" applyAlignment="1">
      <alignment horizontal="right" vertical="center"/>
    </xf>
    <xf numFmtId="43" fontId="16" fillId="0" borderId="0" xfId="2" applyFont="1" applyFill="1" applyBorder="1" applyAlignment="1">
      <alignment horizontal="right" vertical="center"/>
    </xf>
    <xf numFmtId="0" fontId="80" fillId="0" borderId="2" xfId="0" applyFont="1" applyBorder="1" applyAlignment="1">
      <alignment vertical="center" wrapText="1"/>
    </xf>
    <xf numFmtId="0" fontId="81" fillId="0" borderId="0" xfId="0" applyFont="1" applyAlignment="1">
      <alignment horizontal="left" vertical="center"/>
    </xf>
    <xf numFmtId="0" fontId="82" fillId="0" borderId="0" xfId="0" applyFont="1" applyAlignment="1">
      <alignment horizontal="left" vertical="center"/>
    </xf>
    <xf numFmtId="0" fontId="83" fillId="0" borderId="0" xfId="0" applyFont="1" applyAlignment="1">
      <alignment horizontal="left" vertical="center"/>
    </xf>
    <xf numFmtId="0" fontId="17" fillId="0" borderId="0" xfId="0" applyFont="1" applyAlignment="1">
      <alignment horizontal="left" vertical="center"/>
    </xf>
    <xf numFmtId="0" fontId="6" fillId="0" borderId="0" xfId="0" applyFont="1" applyAlignment="1">
      <alignment horizontal="left" vertical="center" wrapText="1"/>
    </xf>
    <xf numFmtId="0" fontId="28" fillId="0" borderId="0" xfId="0" applyFont="1" applyAlignment="1">
      <alignment horizontal="left" vertical="top"/>
    </xf>
    <xf numFmtId="0" fontId="61" fillId="0" borderId="1" xfId="0" applyFont="1" applyBorder="1" applyAlignment="1">
      <alignment horizontal="right" vertical="center" wrapText="1"/>
    </xf>
    <xf numFmtId="43" fontId="61" fillId="0" borderId="1" xfId="2" applyFont="1" applyFill="1" applyBorder="1" applyAlignment="1">
      <alignment horizontal="right" vertical="center" wrapText="1"/>
    </xf>
    <xf numFmtId="164" fontId="61" fillId="0" borderId="0" xfId="2" applyNumberFormat="1" applyFont="1" applyFill="1" applyBorder="1" applyAlignment="1">
      <alignment horizontal="right" vertical="center"/>
    </xf>
    <xf numFmtId="166" fontId="61" fillId="0" borderId="1" xfId="2" applyNumberFormat="1" applyFont="1" applyBorder="1" applyAlignment="1">
      <alignment horizontal="right" vertical="center" wrapText="1"/>
    </xf>
    <xf numFmtId="9" fontId="61" fillId="0" borderId="1" xfId="1" applyFont="1" applyBorder="1" applyAlignment="1">
      <alignment horizontal="right" vertical="center" wrapText="1"/>
    </xf>
    <xf numFmtId="1" fontId="61" fillId="0" borderId="1" xfId="0" applyNumberFormat="1" applyFont="1" applyBorder="1" applyAlignment="1">
      <alignment horizontal="right" vertical="center" wrapText="1"/>
    </xf>
    <xf numFmtId="1" fontId="61" fillId="0" borderId="1" xfId="1" applyNumberFormat="1" applyFont="1" applyBorder="1" applyAlignment="1">
      <alignment horizontal="right" vertical="center" wrapText="1"/>
    </xf>
    <xf numFmtId="0" fontId="18" fillId="0" borderId="0" xfId="0" applyFont="1" applyAlignment="1">
      <alignment horizontal="right" vertical="center"/>
    </xf>
    <xf numFmtId="0" fontId="38" fillId="12" borderId="1" xfId="0" applyFont="1" applyFill="1" applyBorder="1" applyAlignment="1">
      <alignment horizontal="center" vertical="center"/>
    </xf>
    <xf numFmtId="0" fontId="39" fillId="12" borderId="1" xfId="0" applyFont="1" applyFill="1" applyBorder="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3" fontId="61" fillId="0" borderId="1" xfId="2" applyNumberFormat="1" applyFont="1" applyFill="1" applyBorder="1" applyAlignment="1">
      <alignment vertical="center" wrapText="1"/>
    </xf>
    <xf numFmtId="3" fontId="61" fillId="0" borderId="1" xfId="2" applyNumberFormat="1" applyFont="1" applyFill="1" applyBorder="1" applyAlignment="1">
      <alignment horizontal="right" vertical="center" wrapText="1"/>
    </xf>
    <xf numFmtId="3" fontId="61" fillId="0" borderId="1" xfId="0" applyNumberFormat="1" applyFont="1" applyBorder="1" applyAlignment="1">
      <alignment vertical="center" wrapText="1"/>
    </xf>
    <xf numFmtId="3" fontId="61" fillId="0" borderId="1" xfId="0" applyNumberFormat="1" applyFont="1" applyBorder="1" applyAlignment="1">
      <alignment horizontal="right" vertical="center" wrapText="1"/>
    </xf>
    <xf numFmtId="0" fontId="86" fillId="0" borderId="0" xfId="0" applyFont="1" applyAlignment="1">
      <alignment horizontal="left" vertical="center"/>
    </xf>
    <xf numFmtId="0" fontId="46" fillId="0" borderId="0" xfId="0" applyFont="1" applyAlignment="1">
      <alignment horizontal="right" vertical="center"/>
    </xf>
    <xf numFmtId="0" fontId="2" fillId="0" borderId="0" xfId="0" applyFont="1" applyAlignment="1">
      <alignment horizontal="left" vertical="center"/>
    </xf>
    <xf numFmtId="43" fontId="46" fillId="0" borderId="0" xfId="2" applyFont="1" applyFill="1" applyBorder="1" applyAlignment="1">
      <alignment horizontal="right" vertical="center"/>
    </xf>
    <xf numFmtId="0" fontId="80" fillId="14" borderId="1" xfId="0" applyFont="1" applyFill="1" applyBorder="1" applyAlignment="1">
      <alignment horizontal="center" vertical="center"/>
    </xf>
    <xf numFmtId="0" fontId="80" fillId="14" borderId="1" xfId="0" applyFont="1" applyFill="1" applyBorder="1" applyAlignment="1">
      <alignment vertical="center"/>
    </xf>
    <xf numFmtId="0" fontId="38" fillId="14" borderId="1" xfId="0" applyFont="1" applyFill="1" applyBorder="1" applyAlignment="1">
      <alignment horizontal="center" vertical="center"/>
    </xf>
    <xf numFmtId="0" fontId="38" fillId="0" borderId="2" xfId="0" applyFont="1" applyBorder="1" applyAlignment="1">
      <alignment vertical="center" wrapText="1"/>
    </xf>
    <xf numFmtId="0" fontId="18" fillId="0" borderId="2" xfId="0" applyFont="1" applyBorder="1" applyAlignment="1">
      <alignment vertical="center" wrapText="1"/>
    </xf>
    <xf numFmtId="43" fontId="18" fillId="0" borderId="0" xfId="2" applyFont="1" applyAlignment="1">
      <alignment vertical="center"/>
    </xf>
    <xf numFmtId="0" fontId="18" fillId="0" borderId="0" xfId="0" applyFont="1" applyAlignment="1">
      <alignment horizontal="center" vertical="center"/>
    </xf>
    <xf numFmtId="0" fontId="61" fillId="0" borderId="0" xfId="0" applyFont="1"/>
    <xf numFmtId="166" fontId="61" fillId="0" borderId="1" xfId="0" applyNumberFormat="1" applyFont="1" applyBorder="1" applyAlignment="1">
      <alignment horizontal="right" vertical="center"/>
    </xf>
    <xf numFmtId="0" fontId="61" fillId="0" borderId="0" xfId="0" applyFont="1" applyAlignment="1">
      <alignment horizontal="center" vertical="center"/>
    </xf>
    <xf numFmtId="0" fontId="28" fillId="0" borderId="1" xfId="0" applyFont="1" applyBorder="1" applyAlignment="1">
      <alignment vertical="center"/>
    </xf>
    <xf numFmtId="0" fontId="6" fillId="0" borderId="0" xfId="0" applyFont="1" applyAlignment="1">
      <alignment vertical="top"/>
    </xf>
    <xf numFmtId="0" fontId="6" fillId="0" borderId="1" xfId="0" applyFont="1" applyBorder="1"/>
    <xf numFmtId="43" fontId="16" fillId="0" borderId="2" xfId="2" applyFont="1" applyBorder="1" applyAlignment="1">
      <alignment vertical="center"/>
    </xf>
    <xf numFmtId="0" fontId="6" fillId="0" borderId="50" xfId="0" applyFont="1" applyBorder="1"/>
    <xf numFmtId="0" fontId="61" fillId="0" borderId="50" xfId="0" applyFont="1" applyBorder="1"/>
    <xf numFmtId="0" fontId="61" fillId="0" borderId="1" xfId="0" applyFont="1" applyBorder="1"/>
    <xf numFmtId="0" fontId="28" fillId="0" borderId="3" xfId="0" applyFont="1" applyBorder="1" applyAlignment="1">
      <alignment vertical="center"/>
    </xf>
    <xf numFmtId="166" fontId="61" fillId="0" borderId="60" xfId="2" applyNumberFormat="1" applyFont="1" applyBorder="1" applyAlignment="1">
      <alignment horizontal="center" vertical="center"/>
    </xf>
    <xf numFmtId="166" fontId="61" fillId="0" borderId="3" xfId="2" applyNumberFormat="1" applyFont="1" applyFill="1" applyBorder="1" applyAlignment="1">
      <alignment horizontal="center" vertical="center"/>
    </xf>
    <xf numFmtId="0" fontId="28" fillId="0" borderId="56" xfId="0" applyFont="1" applyBorder="1" applyAlignment="1">
      <alignment vertical="center"/>
    </xf>
    <xf numFmtId="166" fontId="61" fillId="0" borderId="61" xfId="2" applyNumberFormat="1" applyFont="1" applyBorder="1" applyAlignment="1">
      <alignment horizontal="center" vertical="center"/>
    </xf>
    <xf numFmtId="166" fontId="61" fillId="0" borderId="56" xfId="2" applyNumberFormat="1" applyFont="1" applyFill="1" applyBorder="1" applyAlignment="1">
      <alignment horizontal="center" vertical="center"/>
    </xf>
    <xf numFmtId="0" fontId="28" fillId="0" borderId="1" xfId="0" applyFont="1" applyBorder="1"/>
    <xf numFmtId="166" fontId="61" fillId="0" borderId="58" xfId="2" applyNumberFormat="1" applyFont="1" applyBorder="1" applyAlignment="1">
      <alignment horizontal="center" vertical="center"/>
    </xf>
    <xf numFmtId="166" fontId="61" fillId="0" borderId="1" xfId="2" applyNumberFormat="1" applyFont="1" applyFill="1" applyBorder="1" applyAlignment="1">
      <alignment horizontal="center" vertical="center"/>
    </xf>
    <xf numFmtId="166" fontId="61" fillId="0" borderId="58" xfId="2" applyNumberFormat="1" applyFont="1" applyFill="1" applyBorder="1" applyAlignment="1">
      <alignment horizontal="center" vertical="center"/>
    </xf>
    <xf numFmtId="0" fontId="58" fillId="0" borderId="39" xfId="0" applyFont="1" applyBorder="1" applyAlignment="1">
      <alignment vertical="center"/>
    </xf>
    <xf numFmtId="166" fontId="69" fillId="0" borderId="62" xfId="2" applyNumberFormat="1" applyFont="1" applyFill="1" applyBorder="1"/>
    <xf numFmtId="166" fontId="69" fillId="0" borderId="39" xfId="2" applyNumberFormat="1" applyFont="1" applyFill="1" applyBorder="1"/>
    <xf numFmtId="166" fontId="69" fillId="0" borderId="39" xfId="0" applyNumberFormat="1" applyFont="1" applyBorder="1" applyAlignment="1">
      <alignment vertical="center"/>
    </xf>
    <xf numFmtId="0" fontId="28" fillId="0" borderId="43" xfId="0" applyFont="1" applyBorder="1" applyAlignment="1">
      <alignment vertical="center"/>
    </xf>
    <xf numFmtId="166" fontId="61" fillId="0" borderId="63" xfId="2" applyNumberFormat="1" applyFont="1" applyBorder="1" applyAlignment="1">
      <alignment horizontal="center" vertical="center"/>
    </xf>
    <xf numFmtId="166" fontId="61" fillId="0" borderId="43" xfId="2" applyNumberFormat="1" applyFont="1" applyBorder="1" applyAlignment="1">
      <alignment horizontal="center" vertical="center"/>
    </xf>
    <xf numFmtId="166" fontId="61" fillId="0" borderId="1" xfId="2" applyNumberFormat="1" applyFont="1" applyBorder="1" applyAlignment="1">
      <alignment horizontal="center" vertical="center"/>
    </xf>
    <xf numFmtId="166" fontId="61" fillId="0" borderId="63" xfId="2" applyNumberFormat="1" applyFont="1" applyFill="1" applyBorder="1" applyAlignment="1">
      <alignment horizontal="center" vertical="center"/>
    </xf>
    <xf numFmtId="166" fontId="61" fillId="0" borderId="43" xfId="2" applyNumberFormat="1" applyFont="1" applyFill="1" applyBorder="1" applyAlignment="1">
      <alignment horizontal="center" vertical="center"/>
    </xf>
    <xf numFmtId="0" fontId="58" fillId="0" borderId="2" xfId="0" applyFont="1" applyBorder="1" applyAlignment="1">
      <alignment vertical="center"/>
    </xf>
    <xf numFmtId="166" fontId="69" fillId="0" borderId="59" xfId="2" applyNumberFormat="1" applyFont="1" applyFill="1" applyBorder="1"/>
    <xf numFmtId="166" fontId="69" fillId="0" borderId="2" xfId="2" applyNumberFormat="1" applyFont="1" applyFill="1" applyBorder="1"/>
    <xf numFmtId="0" fontId="58" fillId="0" borderId="49" xfId="0" applyFont="1" applyBorder="1" applyAlignment="1">
      <alignment vertical="center"/>
    </xf>
    <xf numFmtId="166" fontId="69" fillId="0" borderId="80" xfId="2" applyNumberFormat="1" applyFont="1" applyFill="1" applyBorder="1"/>
    <xf numFmtId="166" fontId="69" fillId="0" borderId="49" xfId="2" applyNumberFormat="1" applyFont="1" applyFill="1" applyBorder="1"/>
    <xf numFmtId="0" fontId="11" fillId="0" borderId="0" xfId="0" applyFont="1"/>
    <xf numFmtId="3" fontId="61" fillId="0" borderId="0" xfId="0" quotePrefix="1" applyNumberFormat="1" applyFont="1"/>
    <xf numFmtId="0" fontId="61" fillId="0" borderId="1" xfId="0" applyFont="1" applyBorder="1" applyAlignment="1">
      <alignment vertical="center"/>
    </xf>
    <xf numFmtId="2" fontId="61" fillId="0" borderId="1" xfId="1" applyNumberFormat="1" applyFont="1" applyBorder="1" applyAlignment="1">
      <alignment horizontal="right" vertical="center"/>
    </xf>
    <xf numFmtId="0" fontId="40" fillId="12" borderId="1" xfId="0" applyFont="1" applyFill="1" applyBorder="1" applyAlignment="1">
      <alignment vertical="center"/>
    </xf>
    <xf numFmtId="0" fontId="39" fillId="12" borderId="1" xfId="0" applyFont="1" applyFill="1" applyBorder="1" applyAlignment="1">
      <alignment vertical="center"/>
    </xf>
    <xf numFmtId="0" fontId="40" fillId="12" borderId="49" xfId="0" applyFont="1" applyFill="1" applyBorder="1" applyAlignment="1">
      <alignment horizontal="center" vertical="center"/>
    </xf>
    <xf numFmtId="0" fontId="40" fillId="12" borderId="80" xfId="0" applyFont="1" applyFill="1" applyBorder="1" applyAlignment="1">
      <alignment horizontal="center" vertical="center"/>
    </xf>
    <xf numFmtId="0" fontId="88" fillId="0" borderId="0" xfId="0" applyFont="1" applyAlignment="1">
      <alignment horizontal="left"/>
    </xf>
    <xf numFmtId="0" fontId="84" fillId="0" borderId="0" xfId="0" applyFont="1" applyAlignment="1">
      <alignment horizontal="center"/>
    </xf>
    <xf numFmtId="0" fontId="85" fillId="0" borderId="0" xfId="0" applyFont="1" applyAlignment="1">
      <alignment horizontal="center"/>
    </xf>
    <xf numFmtId="166" fontId="85" fillId="0" borderId="0" xfId="0" applyNumberFormat="1" applyFont="1"/>
    <xf numFmtId="0" fontId="23" fillId="0" borderId="0" xfId="0" applyFont="1"/>
    <xf numFmtId="0" fontId="6" fillId="0" borderId="0" xfId="0" applyFont="1" applyAlignment="1">
      <alignment horizontal="right" vertical="center"/>
    </xf>
    <xf numFmtId="0" fontId="6" fillId="0" borderId="1" xfId="0" applyFont="1" applyBorder="1" applyAlignment="1">
      <alignment horizontal="right" vertical="center"/>
    </xf>
    <xf numFmtId="0" fontId="29" fillId="0" borderId="0" xfId="0" applyFont="1" applyAlignment="1">
      <alignment horizontal="center" vertical="center"/>
    </xf>
    <xf numFmtId="0" fontId="28" fillId="0" borderId="0" xfId="0" applyFont="1" applyAlignment="1">
      <alignment horizontal="left" vertical="center"/>
    </xf>
    <xf numFmtId="9" fontId="61" fillId="0" borderId="0" xfId="1" applyFont="1" applyAlignment="1">
      <alignment vertical="center"/>
    </xf>
    <xf numFmtId="166" fontId="61" fillId="0" borderId="1" xfId="2" applyNumberFormat="1" applyFont="1" applyFill="1" applyBorder="1" applyAlignment="1">
      <alignment horizontal="right" vertical="center"/>
    </xf>
    <xf numFmtId="2" fontId="6" fillId="0" borderId="0" xfId="0" applyNumberFormat="1" applyFont="1" applyAlignment="1">
      <alignment horizontal="right" vertical="center"/>
    </xf>
    <xf numFmtId="2" fontId="6" fillId="0" borderId="0" xfId="0" applyNumberFormat="1" applyFont="1" applyAlignment="1">
      <alignment horizontal="left" vertical="center"/>
    </xf>
    <xf numFmtId="166" fontId="61" fillId="0" borderId="1" xfId="2" applyNumberFormat="1" applyFont="1" applyBorder="1" applyAlignment="1">
      <alignment horizontal="right" vertical="center"/>
    </xf>
    <xf numFmtId="166" fontId="15" fillId="0" borderId="0" xfId="2" applyNumberFormat="1" applyFont="1" applyBorder="1" applyAlignment="1">
      <alignment horizontal="right" vertical="center"/>
    </xf>
    <xf numFmtId="2" fontId="6" fillId="0" borderId="0" xfId="0" applyNumberFormat="1" applyFont="1" applyAlignment="1">
      <alignment vertical="center"/>
    </xf>
    <xf numFmtId="0" fontId="61" fillId="0" borderId="0" xfId="0" applyFont="1" applyAlignment="1">
      <alignment horizontal="left" vertical="center" wrapText="1"/>
    </xf>
    <xf numFmtId="166" fontId="69" fillId="0" borderId="1" xfId="2" applyNumberFormat="1" applyFont="1" applyFill="1" applyBorder="1" applyAlignment="1">
      <alignment horizontal="right" vertical="center"/>
    </xf>
    <xf numFmtId="0" fontId="58" fillId="0" borderId="0" xfId="0" applyFont="1" applyAlignment="1">
      <alignment vertical="center"/>
    </xf>
    <xf numFmtId="0" fontId="69" fillId="0" borderId="0" xfId="0" applyFont="1" applyAlignment="1">
      <alignment vertical="center"/>
    </xf>
    <xf numFmtId="43" fontId="61" fillId="0" borderId="0" xfId="0" applyNumberFormat="1" applyFont="1" applyAlignment="1">
      <alignment vertical="center"/>
    </xf>
    <xf numFmtId="0" fontId="61" fillId="0" borderId="0" xfId="0" applyFont="1" applyAlignment="1">
      <alignment horizontal="left" vertical="center"/>
    </xf>
    <xf numFmtId="0" fontId="16" fillId="0" borderId="0" xfId="0" applyFont="1" applyAlignment="1">
      <alignment wrapText="1"/>
    </xf>
    <xf numFmtId="0" fontId="6" fillId="0" borderId="0" xfId="0" applyFont="1" applyAlignment="1">
      <alignment wrapText="1"/>
    </xf>
    <xf numFmtId="0" fontId="23" fillId="0" borderId="0" xfId="0" applyFont="1" applyAlignment="1">
      <alignment vertical="center"/>
    </xf>
    <xf numFmtId="0" fontId="5" fillId="0" borderId="0" xfId="0" applyFont="1" applyAlignment="1">
      <alignment vertical="center"/>
    </xf>
    <xf numFmtId="0" fontId="16" fillId="0" borderId="0" xfId="0" applyFont="1" applyAlignment="1">
      <alignment horizontal="right" vertical="center" wrapText="1"/>
    </xf>
    <xf numFmtId="0" fontId="90" fillId="0" borderId="2" xfId="0" applyFont="1" applyBorder="1" applyAlignment="1">
      <alignment vertical="center" wrapText="1"/>
    </xf>
    <xf numFmtId="43" fontId="28" fillId="0" borderId="0" xfId="2" applyFont="1" applyAlignment="1">
      <alignment vertical="center"/>
    </xf>
    <xf numFmtId="0" fontId="92" fillId="15" borderId="1" xfId="0" applyFont="1" applyFill="1" applyBorder="1" applyAlignment="1">
      <alignment horizontal="right" vertical="center"/>
    </xf>
    <xf numFmtId="9" fontId="16" fillId="0" borderId="0" xfId="1" applyFont="1" applyFill="1" applyBorder="1" applyAlignment="1">
      <alignment horizontal="right" vertical="center"/>
    </xf>
    <xf numFmtId="0" fontId="92" fillId="15" borderId="2" xfId="0" applyFont="1" applyFill="1" applyBorder="1" applyAlignment="1">
      <alignment horizontal="right" vertical="center"/>
    </xf>
    <xf numFmtId="9" fontId="61" fillId="0" borderId="1" xfId="1" applyFont="1" applyFill="1" applyBorder="1" applyAlignment="1">
      <alignment horizontal="right" vertical="center"/>
    </xf>
    <xf numFmtId="9" fontId="61" fillId="0" borderId="2" xfId="1" applyFont="1" applyFill="1" applyBorder="1" applyAlignment="1">
      <alignment horizontal="right" vertical="center"/>
    </xf>
    <xf numFmtId="0" fontId="11" fillId="0" borderId="0" xfId="0" applyFont="1" applyAlignment="1">
      <alignment horizontal="right" vertical="center"/>
    </xf>
    <xf numFmtId="1" fontId="28" fillId="0" borderId="0" xfId="0" applyNumberFormat="1" applyFont="1" applyAlignment="1">
      <alignment horizontal="right" vertical="center" wrapText="1"/>
    </xf>
    <xf numFmtId="9" fontId="61" fillId="0" borderId="0" xfId="1" applyFont="1" applyFill="1" applyBorder="1" applyAlignment="1">
      <alignment horizontal="right" vertical="center"/>
    </xf>
    <xf numFmtId="0" fontId="92" fillId="15" borderId="1" xfId="0" applyFont="1" applyFill="1" applyBorder="1" applyAlignment="1">
      <alignment horizontal="center" vertical="center"/>
    </xf>
    <xf numFmtId="0" fontId="42" fillId="15" borderId="1" xfId="0" applyFont="1" applyFill="1" applyBorder="1" applyAlignment="1">
      <alignment vertical="center"/>
    </xf>
    <xf numFmtId="0" fontId="42" fillId="15" borderId="2" xfId="0" applyFont="1" applyFill="1" applyBorder="1" applyAlignment="1">
      <alignment vertical="center"/>
    </xf>
    <xf numFmtId="0" fontId="28" fillId="0" borderId="0" xfId="0" applyFont="1" applyAlignment="1">
      <alignment horizontal="center" vertical="center"/>
    </xf>
    <xf numFmtId="0" fontId="75" fillId="0" borderId="0" xfId="0" applyFont="1" applyAlignment="1">
      <alignment vertical="center"/>
    </xf>
    <xf numFmtId="0" fontId="6" fillId="0" borderId="0" xfId="0" applyFont="1" applyAlignment="1">
      <alignment horizontal="center" vertical="center" wrapText="1"/>
    </xf>
    <xf numFmtId="166" fontId="28" fillId="0" borderId="3" xfId="2" applyNumberFormat="1" applyFont="1" applyFill="1" applyBorder="1" applyAlignment="1">
      <alignment horizontal="center" vertical="center"/>
    </xf>
    <xf numFmtId="166" fontId="28" fillId="0" borderId="0" xfId="2" applyNumberFormat="1" applyFont="1" applyFill="1" applyBorder="1" applyAlignment="1">
      <alignment horizontal="center" vertical="center"/>
    </xf>
    <xf numFmtId="43" fontId="61" fillId="0" borderId="0" xfId="2" applyFont="1" applyFill="1" applyBorder="1" applyAlignment="1">
      <alignment horizontal="center" vertical="center"/>
    </xf>
    <xf numFmtId="0" fontId="16" fillId="3" borderId="2" xfId="0" applyFont="1" applyFill="1" applyBorder="1" applyAlignment="1">
      <alignment vertical="center"/>
    </xf>
    <xf numFmtId="0" fontId="16" fillId="3" borderId="1" xfId="0" applyFont="1" applyFill="1" applyBorder="1" applyAlignment="1">
      <alignment vertical="center"/>
    </xf>
    <xf numFmtId="0" fontId="12" fillId="0" borderId="0" xfId="0" applyFont="1" applyAlignment="1">
      <alignment horizontal="center" vertical="center" wrapText="1"/>
    </xf>
    <xf numFmtId="0" fontId="47" fillId="3" borderId="1" xfId="0" applyFont="1" applyFill="1" applyBorder="1" applyAlignment="1">
      <alignment horizontal="center" vertical="center"/>
    </xf>
    <xf numFmtId="0" fontId="94" fillId="3" borderId="1" xfId="0" applyFont="1" applyFill="1" applyBorder="1" applyAlignment="1">
      <alignment horizontal="center" vertical="center"/>
    </xf>
    <xf numFmtId="0" fontId="83" fillId="0" borderId="0" xfId="0" applyFont="1" applyAlignment="1">
      <alignment horizontal="right" vertical="center" wrapText="1"/>
    </xf>
    <xf numFmtId="0" fontId="96" fillId="0" borderId="2" xfId="0" applyFont="1" applyBorder="1" applyAlignment="1">
      <alignment vertical="center" wrapText="1"/>
    </xf>
    <xf numFmtId="0" fontId="97" fillId="0" borderId="0" xfId="0" applyFont="1" applyAlignment="1">
      <alignment horizontal="center" vertical="center"/>
    </xf>
    <xf numFmtId="0" fontId="89" fillId="0" borderId="0" xfId="0" applyFont="1" applyAlignment="1">
      <alignment horizontal="right" vertical="center" wrapText="1"/>
    </xf>
    <xf numFmtId="0" fontId="89" fillId="0" borderId="0" xfId="0" applyFont="1" applyAlignment="1">
      <alignment horizontal="left" vertical="center" wrapText="1"/>
    </xf>
    <xf numFmtId="166" fontId="61" fillId="0" borderId="1" xfId="2" applyNumberFormat="1" applyFont="1" applyBorder="1" applyAlignment="1">
      <alignment vertical="center"/>
    </xf>
    <xf numFmtId="166" fontId="61" fillId="0" borderId="0" xfId="2" applyNumberFormat="1" applyFont="1" applyFill="1" applyBorder="1" applyAlignment="1">
      <alignment vertical="center"/>
    </xf>
    <xf numFmtId="166" fontId="61" fillId="0" borderId="1" xfId="2" quotePrefix="1" applyNumberFormat="1" applyFont="1" applyBorder="1" applyAlignment="1">
      <alignment vertical="center"/>
    </xf>
    <xf numFmtId="0" fontId="47" fillId="3" borderId="1" xfId="0" applyFont="1" applyFill="1" applyBorder="1" applyAlignment="1">
      <alignment horizontal="left" vertical="center"/>
    </xf>
    <xf numFmtId="0" fontId="98" fillId="6" borderId="3" xfId="0" applyFont="1" applyFill="1" applyBorder="1" applyAlignment="1">
      <alignment vertical="center"/>
    </xf>
    <xf numFmtId="0" fontId="98" fillId="6" borderId="1" xfId="0" applyFont="1" applyFill="1" applyBorder="1" applyAlignment="1">
      <alignment vertical="center"/>
    </xf>
    <xf numFmtId="0" fontId="98" fillId="6" borderId="0" xfId="0" applyFont="1" applyFill="1" applyAlignment="1">
      <alignment vertical="center"/>
    </xf>
    <xf numFmtId="0" fontId="99" fillId="0" borderId="2" xfId="0" applyFont="1" applyBorder="1" applyAlignment="1">
      <alignment horizontal="left" vertical="center"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xf>
    <xf numFmtId="0" fontId="100" fillId="17" borderId="2" xfId="0" applyFont="1" applyFill="1" applyBorder="1" applyAlignment="1">
      <alignment horizontal="center" vertical="center" wrapText="1"/>
    </xf>
    <xf numFmtId="0" fontId="58" fillId="0" borderId="0" xfId="0" applyFont="1" applyAlignment="1">
      <alignment vertical="center" wrapText="1"/>
    </xf>
    <xf numFmtId="0" fontId="101" fillId="17"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2" fontId="28" fillId="0" borderId="3" xfId="0" applyNumberFormat="1" applyFont="1" applyBorder="1" applyAlignment="1">
      <alignment horizontal="center" vertical="center"/>
    </xf>
    <xf numFmtId="0" fontId="35" fillId="7" borderId="1" xfId="0" applyFont="1" applyFill="1" applyBorder="1" applyAlignment="1">
      <alignment vertical="center"/>
    </xf>
    <xf numFmtId="0" fontId="56" fillId="0" borderId="0" xfId="0" applyFont="1"/>
    <xf numFmtId="0" fontId="28" fillId="0" borderId="0" xfId="0" applyFont="1" applyAlignment="1">
      <alignment horizontal="left" vertical="top" wrapText="1"/>
    </xf>
    <xf numFmtId="0" fontId="28" fillId="0" borderId="12" xfId="0" applyFont="1" applyBorder="1" applyAlignment="1">
      <alignment vertical="center" wrapText="1"/>
    </xf>
    <xf numFmtId="0" fontId="28" fillId="0" borderId="21" xfId="0" applyFont="1" applyBorder="1" applyAlignment="1">
      <alignment vertical="center" wrapText="1"/>
    </xf>
    <xf numFmtId="0" fontId="58" fillId="0" borderId="18" xfId="0" applyFont="1" applyBorder="1" applyAlignment="1">
      <alignment horizontal="center" vertical="center" textRotation="90" wrapText="1"/>
    </xf>
    <xf numFmtId="0" fontId="28" fillId="0" borderId="23" xfId="0" applyFont="1" applyBorder="1" applyAlignment="1">
      <alignment vertical="center" wrapText="1"/>
    </xf>
    <xf numFmtId="0" fontId="6" fillId="0" borderId="3" xfId="0" applyFont="1" applyBorder="1" applyAlignment="1">
      <alignment horizontal="left" vertical="center" wrapText="1"/>
    </xf>
    <xf numFmtId="0" fontId="12"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50" xfId="0" applyFont="1" applyBorder="1" applyAlignment="1">
      <alignment horizontal="left" vertical="center"/>
    </xf>
    <xf numFmtId="0" fontId="28" fillId="0" borderId="1" xfId="0" applyFont="1" applyBorder="1" applyAlignment="1">
      <alignment horizontal="justify" vertical="center" wrapText="1"/>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0" fontId="28" fillId="0" borderId="3" xfId="16" applyFont="1" applyBorder="1" applyAlignment="1">
      <alignment horizontal="justify" vertical="top" wrapText="1"/>
    </xf>
    <xf numFmtId="0" fontId="73" fillId="11" borderId="33" xfId="0" applyFont="1" applyFill="1" applyBorder="1" applyAlignment="1">
      <alignment horizontal="center" vertical="center"/>
    </xf>
    <xf numFmtId="0" fontId="11" fillId="0" borderId="1" xfId="0" applyFont="1" applyBorder="1" applyAlignment="1">
      <alignment vertical="center"/>
    </xf>
    <xf numFmtId="0" fontId="58" fillId="0" borderId="1" xfId="0" applyFont="1" applyBorder="1" applyAlignment="1">
      <alignment horizontal="left" vertical="center"/>
    </xf>
    <xf numFmtId="0" fontId="12" fillId="0" borderId="33" xfId="0" applyFont="1" applyBorder="1" applyAlignment="1">
      <alignment vertical="center"/>
    </xf>
    <xf numFmtId="0" fontId="28" fillId="0" borderId="65" xfId="0" applyFont="1" applyBorder="1" applyAlignment="1">
      <alignment vertical="center" wrapText="1"/>
    </xf>
    <xf numFmtId="0" fontId="28" fillId="0" borderId="44" xfId="0" quotePrefix="1" applyFont="1" applyBorder="1" applyAlignment="1">
      <alignment horizontal="justify" vertical="center" wrapText="1"/>
    </xf>
    <xf numFmtId="0" fontId="102" fillId="0" borderId="1" xfId="0" applyFont="1" applyBorder="1" applyAlignment="1">
      <alignment horizontal="center" vertical="center"/>
    </xf>
    <xf numFmtId="0" fontId="7" fillId="0" borderId="1" xfId="0" applyFont="1" applyBorder="1" applyAlignment="1">
      <alignment horizontal="center" vertical="center"/>
    </xf>
    <xf numFmtId="0" fontId="54" fillId="0" borderId="1" xfId="0" applyFont="1" applyBorder="1" applyAlignment="1">
      <alignment vertical="center"/>
    </xf>
    <xf numFmtId="1" fontId="61" fillId="0" borderId="1" xfId="2" applyNumberFormat="1" applyFont="1" applyFill="1" applyBorder="1" applyAlignment="1">
      <alignment horizontal="right" vertical="center"/>
    </xf>
    <xf numFmtId="0" fontId="58" fillId="0" borderId="1" xfId="0" applyFont="1" applyBorder="1" applyAlignment="1">
      <alignment vertical="center" wrapText="1"/>
    </xf>
    <xf numFmtId="1" fontId="69" fillId="0" borderId="1" xfId="0" applyNumberFormat="1" applyFont="1" applyBorder="1" applyAlignment="1">
      <alignment vertical="center" wrapText="1"/>
    </xf>
    <xf numFmtId="0" fontId="28" fillId="0" borderId="0" xfId="0" applyFont="1" applyAlignment="1">
      <alignment vertical="center" wrapText="1"/>
    </xf>
    <xf numFmtId="0" fontId="28" fillId="0" borderId="2" xfId="0" applyFont="1" applyBorder="1" applyAlignment="1">
      <alignment vertical="center" wrapText="1"/>
    </xf>
    <xf numFmtId="0" fontId="28" fillId="0" borderId="2" xfId="0" applyFont="1" applyBorder="1" applyAlignment="1">
      <alignment vertical="top" wrapText="1"/>
    </xf>
    <xf numFmtId="0" fontId="28" fillId="0" borderId="0" xfId="0" applyFont="1" applyAlignment="1">
      <alignment vertical="top" wrapText="1"/>
    </xf>
    <xf numFmtId="0" fontId="28" fillId="0" borderId="33" xfId="16" applyFont="1" applyBorder="1" applyAlignment="1">
      <alignment horizontal="justify" vertical="center" wrapText="1"/>
    </xf>
    <xf numFmtId="0" fontId="28" fillId="0" borderId="0" xfId="16" applyFont="1" applyFill="1" applyAlignment="1">
      <alignment vertical="center" wrapText="1"/>
    </xf>
    <xf numFmtId="0" fontId="28" fillId="0" borderId="1" xfId="16" applyFont="1" applyBorder="1" applyAlignment="1">
      <alignment horizontal="justify" vertical="center" wrapText="1"/>
    </xf>
    <xf numFmtId="0" fontId="28" fillId="0" borderId="56" xfId="16" applyFont="1" applyFill="1" applyBorder="1" applyAlignment="1">
      <alignment vertical="center" wrapText="1"/>
    </xf>
    <xf numFmtId="0" fontId="28" fillId="0" borderId="2" xfId="16" applyFont="1" applyBorder="1" applyAlignment="1">
      <alignment horizontal="justify" vertical="center" wrapText="1"/>
    </xf>
    <xf numFmtId="0" fontId="28" fillId="0" borderId="0" xfId="16" applyFont="1" applyBorder="1" applyAlignment="1">
      <alignment horizontal="justify" vertical="center" wrapText="1"/>
    </xf>
    <xf numFmtId="0" fontId="28" fillId="0" borderId="3" xfId="0" applyFont="1" applyBorder="1" applyAlignment="1">
      <alignment horizontal="justify" vertical="center" wrapText="1"/>
    </xf>
    <xf numFmtId="0" fontId="6" fillId="0" borderId="3" xfId="16" applyFont="1" applyBorder="1" applyAlignment="1">
      <alignment horizontal="justify" vertical="center" wrapText="1"/>
    </xf>
    <xf numFmtId="43" fontId="69" fillId="0" borderId="2" xfId="0" applyNumberFormat="1" applyFont="1" applyBorder="1" applyAlignment="1">
      <alignment horizontal="right" vertical="center"/>
    </xf>
    <xf numFmtId="0" fontId="69" fillId="0" borderId="1" xfId="0" applyFont="1" applyBorder="1" applyAlignment="1">
      <alignment horizontal="right" vertical="center" wrapText="1"/>
    </xf>
    <xf numFmtId="0" fontId="46" fillId="0" borderId="1" xfId="0" applyFont="1" applyBorder="1" applyAlignment="1">
      <alignment horizontal="right" vertical="center" wrapText="1"/>
    </xf>
    <xf numFmtId="0" fontId="46" fillId="0" borderId="1" xfId="0" applyFont="1" applyBorder="1" applyAlignment="1">
      <alignment horizontal="right" vertical="center"/>
    </xf>
    <xf numFmtId="166" fontId="69" fillId="0" borderId="1" xfId="0" applyNumberFormat="1" applyFont="1" applyBorder="1" applyAlignment="1">
      <alignment vertical="center"/>
    </xf>
    <xf numFmtId="0" fontId="11" fillId="0" borderId="0" xfId="0" applyFont="1" applyAlignment="1">
      <alignment horizontal="justify" vertical="top" wrapText="1"/>
    </xf>
    <xf numFmtId="0" fontId="69" fillId="0" borderId="3" xfId="0" applyFont="1" applyBorder="1" applyAlignment="1">
      <alignment horizontal="center"/>
    </xf>
    <xf numFmtId="166" fontId="69" fillId="0" borderId="60" xfId="0" applyNumberFormat="1" applyFont="1" applyBorder="1"/>
    <xf numFmtId="166" fontId="69" fillId="0" borderId="3" xfId="0" applyNumberFormat="1" applyFont="1" applyBorder="1"/>
    <xf numFmtId="0" fontId="28" fillId="0" borderId="3" xfId="16" applyFont="1" applyBorder="1" applyAlignment="1">
      <alignment horizontal="justify" vertical="center" wrapText="1"/>
    </xf>
    <xf numFmtId="0" fontId="28" fillId="0" borderId="1" xfId="0" applyFont="1" applyBorder="1" applyAlignment="1">
      <alignment horizontal="justify" vertical="top" wrapText="1"/>
    </xf>
    <xf numFmtId="43" fontId="61" fillId="0" borderId="1" xfId="2" applyFont="1" applyFill="1" applyBorder="1" applyAlignment="1">
      <alignment vertical="center"/>
    </xf>
    <xf numFmtId="0" fontId="58" fillId="0" borderId="50" xfId="0" applyFont="1" applyBorder="1" applyAlignment="1">
      <alignment vertical="center"/>
    </xf>
    <xf numFmtId="0" fontId="12" fillId="0" borderId="50" xfId="0" applyFont="1" applyBorder="1" applyAlignment="1">
      <alignment vertical="center"/>
    </xf>
    <xf numFmtId="166" fontId="103" fillId="6" borderId="3" xfId="2" applyNumberFormat="1" applyFont="1" applyFill="1" applyBorder="1" applyAlignment="1">
      <alignment vertical="center"/>
    </xf>
    <xf numFmtId="166" fontId="103" fillId="6" borderId="1" xfId="2" applyNumberFormat="1" applyFont="1" applyFill="1" applyBorder="1" applyAlignment="1">
      <alignment vertical="center"/>
    </xf>
    <xf numFmtId="166" fontId="103" fillId="6" borderId="0" xfId="2" applyNumberFormat="1" applyFont="1" applyFill="1" applyBorder="1" applyAlignment="1">
      <alignment vertical="center"/>
    </xf>
    <xf numFmtId="166" fontId="61" fillId="0" borderId="0" xfId="0" applyNumberFormat="1" applyFont="1" applyAlignment="1">
      <alignment horizontal="right" vertical="center"/>
    </xf>
    <xf numFmtId="166" fontId="69" fillId="0" borderId="1" xfId="0" applyNumberFormat="1" applyFont="1" applyBorder="1" applyAlignment="1">
      <alignment horizontal="right" vertical="center"/>
    </xf>
    <xf numFmtId="43" fontId="61" fillId="0" borderId="0" xfId="2" applyFont="1" applyBorder="1" applyAlignment="1">
      <alignment horizontal="right" vertical="center"/>
    </xf>
    <xf numFmtId="0" fontId="6" fillId="0" borderId="50" xfId="0" applyFont="1" applyBorder="1" applyAlignment="1">
      <alignment vertical="center"/>
    </xf>
    <xf numFmtId="0" fontId="93" fillId="18" borderId="1" xfId="0" applyFont="1" applyFill="1" applyBorder="1" applyAlignment="1">
      <alignment horizontal="center" vertical="center" wrapText="1"/>
    </xf>
    <xf numFmtId="166" fontId="61" fillId="0" borderId="50" xfId="2" applyNumberFormat="1" applyFont="1" applyFill="1" applyBorder="1" applyAlignment="1">
      <alignment horizontal="right" vertical="center" wrapText="1"/>
    </xf>
    <xf numFmtId="166" fontId="61" fillId="0" borderId="1" xfId="2" applyNumberFormat="1" applyFont="1" applyFill="1" applyBorder="1" applyAlignment="1">
      <alignment horizontal="right" vertical="center" wrapText="1"/>
    </xf>
    <xf numFmtId="9" fontId="61" fillId="0" borderId="50" xfId="1" applyFont="1" applyBorder="1"/>
    <xf numFmtId="9" fontId="61" fillId="0" borderId="1" xfId="1" applyFont="1" applyBorder="1"/>
    <xf numFmtId="9" fontId="69" fillId="0" borderId="50" xfId="1" applyFont="1" applyFill="1" applyBorder="1" applyAlignment="1">
      <alignment horizontal="right" vertical="center"/>
    </xf>
    <xf numFmtId="9" fontId="61" fillId="0" borderId="3" xfId="1" applyFont="1" applyBorder="1" applyAlignment="1">
      <alignment vertical="center"/>
    </xf>
    <xf numFmtId="9" fontId="61" fillId="0" borderId="56" xfId="1" applyFont="1" applyBorder="1" applyAlignment="1">
      <alignment vertical="center"/>
    </xf>
    <xf numFmtId="9" fontId="61" fillId="0" borderId="1" xfId="1" applyFont="1" applyBorder="1" applyAlignment="1">
      <alignment vertical="center"/>
    </xf>
    <xf numFmtId="9" fontId="69" fillId="0" borderId="39" xfId="0" applyNumberFormat="1" applyFont="1" applyBorder="1" applyAlignment="1">
      <alignment vertical="center"/>
    </xf>
    <xf numFmtId="9" fontId="61" fillId="0" borderId="43" xfId="1" applyFont="1" applyBorder="1" applyAlignment="1">
      <alignment vertical="center"/>
    </xf>
    <xf numFmtId="9" fontId="61" fillId="0" borderId="43" xfId="1" applyFont="1" applyFill="1" applyBorder="1" applyAlignment="1">
      <alignment vertical="center"/>
    </xf>
    <xf numFmtId="9" fontId="61" fillId="0" borderId="1" xfId="1" applyFont="1" applyFill="1" applyBorder="1" applyAlignment="1">
      <alignment vertical="center"/>
    </xf>
    <xf numFmtId="9" fontId="69" fillId="0" borderId="2" xfId="0" applyNumberFormat="1" applyFont="1" applyBorder="1" applyAlignment="1">
      <alignment vertical="center"/>
    </xf>
    <xf numFmtId="9" fontId="69" fillId="0" borderId="49" xfId="0" applyNumberFormat="1" applyFont="1" applyBorder="1" applyAlignment="1">
      <alignment vertical="center"/>
    </xf>
    <xf numFmtId="9" fontId="69" fillId="0" borderId="39" xfId="2" applyNumberFormat="1" applyFont="1" applyFill="1" applyBorder="1"/>
    <xf numFmtId="9" fontId="69" fillId="0" borderId="2" xfId="2" applyNumberFormat="1" applyFont="1" applyFill="1" applyBorder="1"/>
    <xf numFmtId="9" fontId="69" fillId="0" borderId="49" xfId="2" applyNumberFormat="1" applyFont="1" applyFill="1" applyBorder="1"/>
    <xf numFmtId="166" fontId="61" fillId="0" borderId="1" xfId="2" applyNumberFormat="1" applyFont="1" applyBorder="1" applyAlignment="1">
      <alignment vertical="top" wrapText="1"/>
    </xf>
    <xf numFmtId="0" fontId="16" fillId="11" borderId="33" xfId="0" applyFont="1" applyFill="1" applyBorder="1" applyAlignment="1">
      <alignment horizontal="left" vertical="center" wrapText="1"/>
    </xf>
    <xf numFmtId="9" fontId="16" fillId="11" borderId="33" xfId="1" applyFont="1" applyFill="1" applyBorder="1" applyAlignment="1">
      <alignment horizontal="left" vertical="center" wrapText="1"/>
    </xf>
    <xf numFmtId="0" fontId="72" fillId="11" borderId="1" xfId="0" applyFont="1" applyFill="1" applyBorder="1" applyAlignment="1">
      <alignment horizontal="left" vertical="center"/>
    </xf>
    <xf numFmtId="0" fontId="71" fillId="2" borderId="1" xfId="0" applyFont="1" applyFill="1" applyBorder="1" applyAlignment="1">
      <alignment horizontal="right" vertical="center"/>
    </xf>
    <xf numFmtId="0" fontId="30" fillId="10" borderId="7" xfId="0" applyFont="1" applyFill="1" applyBorder="1" applyAlignment="1">
      <alignment vertical="center"/>
    </xf>
    <xf numFmtId="0" fontId="106" fillId="2" borderId="0" xfId="0" applyFont="1" applyFill="1" applyAlignment="1">
      <alignment vertical="center"/>
    </xf>
    <xf numFmtId="0" fontId="28" fillId="0" borderId="68" xfId="0" applyFont="1" applyBorder="1" applyAlignment="1">
      <alignment horizontal="justify" vertical="center" wrapText="1"/>
    </xf>
    <xf numFmtId="0" fontId="28" fillId="0" borderId="6" xfId="0" applyFont="1" applyBorder="1" applyAlignment="1">
      <alignment horizontal="justify" vertical="center" wrapText="1"/>
    </xf>
    <xf numFmtId="0" fontId="28" fillId="0" borderId="31" xfId="0" applyFont="1" applyBorder="1" applyAlignment="1">
      <alignment horizontal="justify" vertical="center" wrapText="1"/>
    </xf>
    <xf numFmtId="0" fontId="28" fillId="0" borderId="71" xfId="0" applyFont="1" applyBorder="1" applyAlignment="1">
      <alignment horizontal="justify" vertical="center" wrapText="1"/>
    </xf>
    <xf numFmtId="0" fontId="28" fillId="10" borderId="1" xfId="0" applyFont="1" applyFill="1" applyBorder="1"/>
    <xf numFmtId="0" fontId="28" fillId="10" borderId="1" xfId="0" applyFont="1" applyFill="1" applyBorder="1" applyAlignment="1">
      <alignment horizontal="center"/>
    </xf>
    <xf numFmtId="0" fontId="6" fillId="0" borderId="0" xfId="0" applyFont="1" applyAlignment="1">
      <alignment horizontal="center"/>
    </xf>
    <xf numFmtId="0" fontId="28" fillId="9" borderId="0" xfId="0" applyFont="1" applyFill="1" applyAlignment="1">
      <alignment horizontal="center"/>
    </xf>
    <xf numFmtId="0" fontId="6" fillId="9" borderId="0" xfId="0" applyFont="1" applyFill="1" applyAlignment="1">
      <alignment horizontal="center" vertical="center" wrapText="1"/>
    </xf>
    <xf numFmtId="0" fontId="6" fillId="9" borderId="0" xfId="0" applyFont="1" applyFill="1" applyAlignment="1">
      <alignment horizontal="center"/>
    </xf>
    <xf numFmtId="0" fontId="28" fillId="0" borderId="16"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91"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7" xfId="0" applyFont="1" applyBorder="1" applyAlignment="1">
      <alignment vertical="center" wrapText="1"/>
    </xf>
    <xf numFmtId="0" fontId="28" fillId="0" borderId="75" xfId="0" applyFont="1" applyBorder="1" applyAlignment="1">
      <alignment vertical="center" wrapText="1"/>
    </xf>
    <xf numFmtId="0" fontId="28" fillId="0" borderId="16" xfId="0" applyFont="1" applyBorder="1" applyAlignment="1">
      <alignment vertical="center" wrapText="1"/>
    </xf>
    <xf numFmtId="0" fontId="28" fillId="0" borderId="48" xfId="0" applyFont="1" applyBorder="1" applyAlignment="1">
      <alignment horizontal="left" vertical="center" wrapText="1"/>
    </xf>
    <xf numFmtId="49" fontId="28" fillId="0" borderId="30" xfId="0" applyNumberFormat="1" applyFont="1" applyBorder="1" applyAlignment="1">
      <alignment horizontal="center" vertical="center" wrapText="1"/>
    </xf>
    <xf numFmtId="0" fontId="46" fillId="0" borderId="0" xfId="0" applyFont="1" applyAlignment="1">
      <alignment horizontal="left" vertical="center"/>
    </xf>
    <xf numFmtId="0" fontId="28" fillId="0" borderId="13" xfId="0" applyFont="1" applyBorder="1" applyAlignment="1">
      <alignment vertical="center" wrapText="1"/>
    </xf>
    <xf numFmtId="0" fontId="28" fillId="0" borderId="31" xfId="0" applyFont="1" applyBorder="1" applyAlignment="1">
      <alignment horizontal="left" vertical="center" wrapText="1"/>
    </xf>
    <xf numFmtId="0" fontId="28" fillId="0" borderId="101" xfId="0" applyFont="1" applyBorder="1" applyAlignment="1">
      <alignment horizontal="center" vertical="center" wrapText="1"/>
    </xf>
    <xf numFmtId="0" fontId="28" fillId="0" borderId="104" xfId="0" applyFont="1" applyBorder="1" applyAlignment="1">
      <alignment vertical="center" wrapText="1"/>
    </xf>
    <xf numFmtId="0" fontId="28" fillId="0" borderId="104" xfId="0" applyFont="1" applyBorder="1" applyAlignment="1">
      <alignment horizontal="center" vertical="center" wrapText="1"/>
    </xf>
    <xf numFmtId="0" fontId="28" fillId="0" borderId="105" xfId="0" applyFont="1" applyBorder="1" applyAlignment="1">
      <alignment vertical="center" wrapText="1"/>
    </xf>
    <xf numFmtId="0" fontId="28" fillId="0" borderId="86" xfId="0" applyFont="1" applyBorder="1" applyAlignment="1">
      <alignment horizontal="center" vertical="center" wrapText="1"/>
    </xf>
    <xf numFmtId="0" fontId="28" fillId="0" borderId="108" xfId="0" applyFont="1" applyBorder="1" applyAlignment="1">
      <alignment horizontal="center" vertical="center" wrapText="1"/>
    </xf>
    <xf numFmtId="0" fontId="28" fillId="0" borderId="105" xfId="0" applyFont="1" applyBorder="1" applyAlignment="1">
      <alignment horizontal="center" vertical="center" wrapText="1"/>
    </xf>
    <xf numFmtId="0" fontId="28" fillId="0" borderId="17" xfId="0" applyFont="1" applyBorder="1" applyAlignment="1">
      <alignment horizontal="center" vertical="center" wrapText="1"/>
    </xf>
    <xf numFmtId="0" fontId="108" fillId="10" borderId="1" xfId="0" applyFont="1" applyFill="1" applyBorder="1"/>
    <xf numFmtId="0" fontId="108" fillId="0" borderId="0" xfId="0" applyFont="1"/>
    <xf numFmtId="0" fontId="67" fillId="9" borderId="0" xfId="0" applyFont="1" applyFill="1"/>
    <xf numFmtId="0" fontId="108" fillId="9" borderId="0" xfId="0" applyFont="1" applyFill="1" applyAlignment="1">
      <alignment horizontal="left" vertical="center" wrapText="1"/>
    </xf>
    <xf numFmtId="0" fontId="108" fillId="9" borderId="0" xfId="0" applyFont="1" applyFill="1"/>
    <xf numFmtId="0" fontId="107" fillId="0" borderId="14" xfId="16" applyFont="1" applyBorder="1" applyAlignment="1">
      <alignment vertical="center" wrapText="1"/>
    </xf>
    <xf numFmtId="0" fontId="107" fillId="0" borderId="11" xfId="16" applyFont="1" applyBorder="1" applyAlignment="1">
      <alignment vertical="center" wrapText="1"/>
    </xf>
    <xf numFmtId="0" fontId="107" fillId="0" borderId="26" xfId="16" applyFont="1" applyBorder="1" applyAlignment="1">
      <alignment vertical="center" wrapText="1"/>
    </xf>
    <xf numFmtId="0" fontId="107" fillId="0" borderId="27" xfId="16" applyFont="1" applyBorder="1" applyAlignment="1">
      <alignment vertical="center" wrapText="1"/>
    </xf>
    <xf numFmtId="0" fontId="107" fillId="0" borderId="92" xfId="16" applyFont="1" applyBorder="1" applyAlignment="1">
      <alignment vertical="center" wrapText="1"/>
    </xf>
    <xf numFmtId="49" fontId="28" fillId="0" borderId="111" xfId="0" applyNumberFormat="1" applyFont="1" applyBorder="1" applyAlignment="1">
      <alignment horizontal="center" vertical="center"/>
    </xf>
    <xf numFmtId="0" fontId="28" fillId="0" borderId="112" xfId="0" applyFont="1" applyBorder="1" applyAlignment="1">
      <alignment horizontal="justify" vertical="center" wrapText="1"/>
    </xf>
    <xf numFmtId="167" fontId="15" fillId="0" borderId="0" xfId="1" applyNumberFormat="1" applyFont="1" applyAlignment="1">
      <alignment horizontal="right" vertical="center"/>
    </xf>
    <xf numFmtId="0" fontId="52" fillId="10" borderId="24" xfId="0" applyFont="1" applyFill="1" applyBorder="1" applyAlignment="1">
      <alignment horizontal="center" vertical="center"/>
    </xf>
    <xf numFmtId="49" fontId="28" fillId="0" borderId="74" xfId="0" applyNumberFormat="1" applyFont="1" applyBorder="1" applyAlignment="1">
      <alignment horizontal="center" vertical="center"/>
    </xf>
    <xf numFmtId="0" fontId="28" fillId="0" borderId="32" xfId="0" applyFont="1" applyBorder="1" applyAlignment="1">
      <alignment horizontal="justify" vertical="center" wrapText="1"/>
    </xf>
    <xf numFmtId="0" fontId="28" fillId="0" borderId="11" xfId="0" applyFont="1" applyBorder="1" applyAlignment="1">
      <alignment vertical="center" wrapText="1"/>
    </xf>
    <xf numFmtId="0" fontId="11" fillId="0" borderId="2" xfId="0" applyFont="1" applyBorder="1" applyAlignment="1">
      <alignment horizontal="left" vertical="center" wrapText="1"/>
    </xf>
    <xf numFmtId="0" fontId="48" fillId="0" borderId="0" xfId="16" applyAlignment="1">
      <alignment vertical="center"/>
    </xf>
    <xf numFmtId="0" fontId="28" fillId="0" borderId="109" xfId="0" applyFont="1" applyBorder="1" applyAlignment="1">
      <alignment horizontal="left" vertical="center" wrapText="1"/>
    </xf>
    <xf numFmtId="0" fontId="28" fillId="0" borderId="2" xfId="0" applyFont="1" applyBorder="1" applyAlignment="1">
      <alignment horizontal="left" vertical="center" wrapText="1"/>
    </xf>
    <xf numFmtId="0" fontId="28" fillId="0" borderId="16" xfId="0" applyFont="1" applyBorder="1" applyAlignment="1">
      <alignment horizontal="left" vertical="center" wrapText="1"/>
    </xf>
    <xf numFmtId="0" fontId="28" fillId="0" borderId="14" xfId="0" applyFont="1" applyBorder="1" applyAlignment="1">
      <alignment vertical="center" wrapText="1"/>
    </xf>
    <xf numFmtId="0" fontId="105" fillId="0" borderId="92" xfId="16" applyFont="1" applyBorder="1" applyAlignment="1">
      <alignment vertical="center" wrapText="1"/>
    </xf>
    <xf numFmtId="0" fontId="105" fillId="0" borderId="72" xfId="16" applyFont="1" applyBorder="1" applyAlignment="1">
      <alignment vertical="center" wrapText="1"/>
    </xf>
    <xf numFmtId="0" fontId="108" fillId="10" borderId="33" xfId="0" applyFont="1" applyFill="1" applyBorder="1" applyAlignment="1">
      <alignment vertical="center"/>
    </xf>
    <xf numFmtId="0" fontId="108" fillId="0" borderId="0" xfId="0" applyFont="1" applyAlignment="1">
      <alignment vertical="center"/>
    </xf>
    <xf numFmtId="0" fontId="109" fillId="10" borderId="7" xfId="0" applyFont="1" applyFill="1" applyBorder="1" applyAlignment="1">
      <alignment vertical="center"/>
    </xf>
    <xf numFmtId="0" fontId="105" fillId="0" borderId="11" xfId="16" applyFont="1" applyBorder="1" applyAlignment="1">
      <alignment vertical="center" wrapText="1"/>
    </xf>
    <xf numFmtId="0" fontId="105" fillId="0" borderId="14" xfId="16" applyFont="1" applyBorder="1" applyAlignment="1">
      <alignment vertical="center" wrapText="1"/>
    </xf>
    <xf numFmtId="0" fontId="105" fillId="0" borderId="90" xfId="16" applyFont="1" applyBorder="1" applyAlignment="1">
      <alignment vertical="center" wrapText="1"/>
    </xf>
    <xf numFmtId="0" fontId="105" fillId="0" borderId="26" xfId="16" applyFont="1" applyBorder="1" applyAlignment="1">
      <alignment vertical="center" wrapText="1"/>
    </xf>
    <xf numFmtId="0" fontId="105" fillId="0" borderId="92" xfId="16" applyFont="1" applyFill="1" applyBorder="1" applyAlignment="1">
      <alignment vertical="center" wrapText="1"/>
    </xf>
    <xf numFmtId="0" fontId="105" fillId="0" borderId="25" xfId="16" applyFont="1" applyBorder="1" applyAlignment="1">
      <alignment vertical="center" wrapText="1"/>
    </xf>
    <xf numFmtId="0" fontId="105" fillId="0" borderId="24" xfId="16" applyFont="1" applyBorder="1" applyAlignment="1">
      <alignment vertical="center" wrapText="1"/>
    </xf>
    <xf numFmtId="0" fontId="105" fillId="0" borderId="27" xfId="16" applyFont="1" applyBorder="1" applyAlignment="1">
      <alignment vertical="center" wrapText="1"/>
    </xf>
    <xf numFmtId="0" fontId="105" fillId="0" borderId="14" xfId="16" applyFont="1" applyFill="1" applyBorder="1" applyAlignment="1">
      <alignment vertical="center" wrapText="1"/>
    </xf>
    <xf numFmtId="0" fontId="105" fillId="0" borderId="102" xfId="16" applyFont="1" applyBorder="1" applyAlignment="1">
      <alignment vertical="center" wrapText="1"/>
    </xf>
    <xf numFmtId="0" fontId="105" fillId="0" borderId="87" xfId="16" applyFont="1" applyBorder="1" applyAlignment="1">
      <alignment vertical="center" wrapText="1"/>
    </xf>
    <xf numFmtId="0" fontId="105" fillId="0" borderId="98" xfId="16" applyFont="1" applyBorder="1" applyAlignment="1">
      <alignment vertical="center" wrapText="1"/>
    </xf>
    <xf numFmtId="0" fontId="105" fillId="0" borderId="87" xfId="16" applyFont="1" applyFill="1" applyBorder="1" applyAlignment="1">
      <alignment vertical="center" wrapText="1"/>
    </xf>
    <xf numFmtId="0" fontId="11" fillId="0" borderId="50" xfId="0" applyFont="1" applyBorder="1" applyAlignment="1">
      <alignment horizontal="left" vertical="center" wrapText="1"/>
    </xf>
    <xf numFmtId="0" fontId="110" fillId="7" borderId="33" xfId="0" applyFont="1" applyFill="1" applyBorder="1" applyAlignment="1">
      <alignment horizontal="right" vertical="center"/>
    </xf>
    <xf numFmtId="9" fontId="61" fillId="0" borderId="52" xfId="1" applyFont="1" applyBorder="1" applyAlignment="1">
      <alignment horizontal="right" vertical="center" wrapText="1"/>
    </xf>
    <xf numFmtId="9" fontId="61" fillId="0" borderId="3" xfId="1" applyFont="1" applyBorder="1" applyAlignment="1">
      <alignment horizontal="right" vertical="center" wrapText="1"/>
    </xf>
    <xf numFmtId="0" fontId="61" fillId="0" borderId="1" xfId="0" applyFont="1" applyBorder="1" applyAlignment="1">
      <alignment horizontal="right" vertical="center"/>
    </xf>
    <xf numFmtId="9" fontId="61" fillId="0" borderId="1" xfId="1" applyFont="1" applyFill="1" applyBorder="1" applyAlignment="1">
      <alignment horizontal="right" vertical="center" wrapText="1"/>
    </xf>
    <xf numFmtId="9" fontId="61" fillId="0" borderId="52" xfId="1" applyFont="1" applyFill="1" applyBorder="1" applyAlignment="1">
      <alignment horizontal="right" vertical="center" wrapText="1"/>
    </xf>
    <xf numFmtId="0" fontId="11" fillId="0" borderId="0" xfId="0" applyFont="1" applyAlignment="1">
      <alignment horizontal="left" vertical="center" wrapText="1"/>
    </xf>
    <xf numFmtId="0" fontId="107" fillId="0" borderId="25" xfId="16" applyFont="1" applyBorder="1" applyAlignment="1">
      <alignment vertical="center"/>
    </xf>
    <xf numFmtId="0" fontId="107" fillId="0" borderId="110" xfId="16" applyFont="1" applyBorder="1" applyAlignment="1">
      <alignment vertical="center"/>
    </xf>
    <xf numFmtId="0" fontId="107" fillId="0" borderId="26" xfId="16" applyFont="1" applyBorder="1" applyAlignment="1">
      <alignment vertical="center"/>
    </xf>
    <xf numFmtId="0" fontId="107" fillId="0" borderId="5" xfId="16" applyFont="1" applyBorder="1" applyAlignment="1">
      <alignment vertical="center"/>
    </xf>
    <xf numFmtId="0" fontId="107" fillId="0" borderId="66" xfId="16" applyFont="1" applyBorder="1" applyAlignment="1">
      <alignment vertical="center"/>
    </xf>
    <xf numFmtId="0" fontId="107" fillId="0" borderId="113" xfId="16" applyFont="1" applyBorder="1" applyAlignment="1">
      <alignment vertical="center"/>
    </xf>
    <xf numFmtId="0" fontId="107" fillId="0" borderId="72" xfId="16" applyFont="1" applyBorder="1" applyAlignment="1">
      <alignment vertical="center"/>
    </xf>
    <xf numFmtId="0" fontId="107" fillId="0" borderId="1" xfId="16" applyFont="1" applyBorder="1" applyAlignment="1">
      <alignment vertical="center"/>
    </xf>
    <xf numFmtId="0" fontId="107" fillId="0" borderId="92" xfId="16" applyFont="1" applyBorder="1" applyAlignment="1">
      <alignment vertical="center"/>
    </xf>
    <xf numFmtId="0" fontId="107" fillId="0" borderId="3" xfId="16" applyFont="1" applyBorder="1" applyAlignment="1">
      <alignment vertical="center"/>
    </xf>
    <xf numFmtId="0" fontId="107" fillId="0" borderId="74" xfId="16" applyFont="1" applyBorder="1" applyAlignment="1">
      <alignment vertical="center"/>
    </xf>
    <xf numFmtId="0" fontId="107" fillId="0" borderId="48" xfId="16" applyFont="1" applyBorder="1" applyAlignment="1">
      <alignment vertical="center"/>
    </xf>
    <xf numFmtId="0" fontId="107" fillId="0" borderId="114" xfId="16" applyFont="1" applyBorder="1" applyAlignment="1">
      <alignment vertical="center"/>
    </xf>
    <xf numFmtId="0" fontId="107" fillId="0" borderId="83" xfId="16" applyFont="1" applyBorder="1" applyAlignment="1">
      <alignment vertical="center"/>
    </xf>
    <xf numFmtId="0" fontId="107" fillId="0" borderId="119" xfId="16" applyFont="1" applyBorder="1" applyAlignment="1">
      <alignment vertical="center"/>
    </xf>
    <xf numFmtId="0" fontId="107" fillId="0" borderId="102" xfId="16" applyFont="1" applyBorder="1" applyAlignment="1">
      <alignment vertical="center"/>
    </xf>
    <xf numFmtId="0" fontId="107" fillId="0" borderId="87" xfId="16" applyFont="1" applyBorder="1" applyAlignment="1">
      <alignment vertical="center"/>
    </xf>
    <xf numFmtId="0" fontId="107" fillId="0" borderId="11" xfId="16" applyFont="1" applyBorder="1" applyAlignment="1">
      <alignment vertical="center"/>
    </xf>
    <xf numFmtId="0" fontId="107" fillId="0" borderId="14" xfId="16" applyFont="1" applyBorder="1" applyAlignment="1">
      <alignment vertical="center"/>
    </xf>
    <xf numFmtId="0" fontId="107" fillId="0" borderId="90" xfId="16" applyFont="1" applyBorder="1" applyAlignment="1">
      <alignment vertical="center"/>
    </xf>
    <xf numFmtId="0" fontId="107" fillId="0" borderId="70" xfId="16" applyFont="1" applyBorder="1" applyAlignment="1">
      <alignment vertical="center"/>
    </xf>
    <xf numFmtId="0" fontId="28" fillId="0" borderId="44" xfId="0" quotePrefix="1" applyFont="1" applyBorder="1" applyAlignment="1">
      <alignment horizontal="left" vertical="center" wrapText="1"/>
    </xf>
    <xf numFmtId="0" fontId="111" fillId="0" borderId="0" xfId="0" applyFont="1" applyAlignment="1">
      <alignment horizontal="left" vertical="center"/>
    </xf>
    <xf numFmtId="0" fontId="111" fillId="0" borderId="0" xfId="0" applyFont="1" applyAlignment="1">
      <alignment vertical="center"/>
    </xf>
    <xf numFmtId="0" fontId="112" fillId="0" borderId="0" xfId="0" applyFont="1" applyAlignment="1">
      <alignment horizontal="left" vertical="center"/>
    </xf>
    <xf numFmtId="0" fontId="112" fillId="0" borderId="0" xfId="0" applyFont="1" applyAlignment="1">
      <alignment vertical="center"/>
    </xf>
    <xf numFmtId="43" fontId="31" fillId="0" borderId="0" xfId="2" applyFont="1" applyAlignment="1">
      <alignment vertical="center"/>
    </xf>
    <xf numFmtId="0" fontId="112" fillId="0" borderId="0" xfId="0" applyFont="1"/>
    <xf numFmtId="0" fontId="31" fillId="0" borderId="0" xfId="0" applyFont="1"/>
    <xf numFmtId="0" fontId="31" fillId="0" borderId="0" xfId="0" applyFont="1" applyAlignment="1">
      <alignment vertical="center"/>
    </xf>
    <xf numFmtId="0" fontId="111" fillId="0" borderId="0" xfId="0" applyFont="1"/>
    <xf numFmtId="0" fontId="113" fillId="0" borderId="0" xfId="0" applyFont="1"/>
    <xf numFmtId="0" fontId="113" fillId="0" borderId="0" xfId="0" applyFont="1" applyAlignment="1">
      <alignment vertical="top"/>
    </xf>
    <xf numFmtId="0" fontId="115" fillId="0" borderId="2" xfId="16" applyFont="1" applyFill="1" applyBorder="1" applyAlignment="1">
      <alignment horizontal="center" vertical="center"/>
    </xf>
    <xf numFmtId="0" fontId="88" fillId="0" borderId="0" xfId="0" applyFont="1" applyAlignment="1">
      <alignment horizontal="left" vertical="top" wrapText="1"/>
    </xf>
    <xf numFmtId="0" fontId="114" fillId="0" borderId="0" xfId="0" applyFont="1" applyAlignment="1">
      <alignment horizontal="left" vertical="top" wrapText="1"/>
    </xf>
    <xf numFmtId="0" fontId="116" fillId="0" borderId="0" xfId="0" applyFont="1" applyAlignment="1">
      <alignment horizontal="left"/>
    </xf>
    <xf numFmtId="0" fontId="113" fillId="0" borderId="0" xfId="0" applyFont="1" applyAlignment="1">
      <alignment horizontal="left" vertical="top" wrapText="1"/>
    </xf>
    <xf numFmtId="0" fontId="111" fillId="0" borderId="0" xfId="0" applyFont="1" applyAlignment="1">
      <alignment horizontal="left" vertical="top" wrapText="1"/>
    </xf>
    <xf numFmtId="0" fontId="116" fillId="0" borderId="0" xfId="0" applyFont="1" applyAlignment="1">
      <alignment horizontal="left" vertical="center" wrapText="1"/>
    </xf>
    <xf numFmtId="0" fontId="113" fillId="0" borderId="0" xfId="0" applyFont="1" applyAlignment="1">
      <alignment horizontal="left" vertical="center" wrapText="1"/>
    </xf>
    <xf numFmtId="0" fontId="111" fillId="0" borderId="0" xfId="0" applyFont="1" applyAlignment="1">
      <alignment horizontal="left" vertical="center" wrapText="1"/>
    </xf>
    <xf numFmtId="0" fontId="111" fillId="0" borderId="0" xfId="0" applyFont="1" applyAlignment="1">
      <alignment horizontal="center" vertical="center" wrapText="1"/>
    </xf>
    <xf numFmtId="0" fontId="111" fillId="0" borderId="0" xfId="0" applyFont="1" applyAlignment="1">
      <alignment horizontal="center" vertical="center"/>
    </xf>
    <xf numFmtId="0" fontId="112" fillId="0" borderId="0" xfId="0" applyFont="1" applyAlignment="1">
      <alignment horizontal="center" vertical="center"/>
    </xf>
    <xf numFmtId="0" fontId="111" fillId="0" borderId="0" xfId="16" applyFont="1"/>
    <xf numFmtId="0" fontId="111" fillId="0" borderId="2" xfId="0" applyFont="1" applyBorder="1"/>
    <xf numFmtId="0" fontId="111" fillId="0" borderId="0" xfId="0" applyFont="1" applyAlignment="1">
      <alignment vertical="top"/>
    </xf>
    <xf numFmtId="0" fontId="111" fillId="0" borderId="2" xfId="0" applyFont="1" applyBorder="1" applyAlignment="1">
      <alignment vertical="center"/>
    </xf>
    <xf numFmtId="43" fontId="111" fillId="0" borderId="0" xfId="2" applyFont="1" applyBorder="1" applyAlignment="1">
      <alignment vertical="center"/>
    </xf>
    <xf numFmtId="43" fontId="111" fillId="0" borderId="0" xfId="2" applyFont="1" applyAlignment="1">
      <alignment vertical="center"/>
    </xf>
    <xf numFmtId="43" fontId="112" fillId="0" borderId="0" xfId="2" applyFont="1" applyBorder="1" applyAlignment="1">
      <alignment vertical="center"/>
    </xf>
    <xf numFmtId="43" fontId="112" fillId="0" borderId="0" xfId="2" applyFont="1" applyAlignment="1">
      <alignment vertical="center"/>
    </xf>
    <xf numFmtId="43" fontId="31" fillId="0" borderId="0" xfId="2" applyFont="1" applyBorder="1" applyAlignment="1">
      <alignment vertical="center"/>
    </xf>
    <xf numFmtId="0" fontId="113" fillId="0" borderId="0" xfId="0" applyFont="1" applyAlignment="1">
      <alignment vertical="center"/>
    </xf>
    <xf numFmtId="4" fontId="111" fillId="0" borderId="0" xfId="0" applyNumberFormat="1" applyFont="1" applyAlignment="1">
      <alignment vertical="center"/>
    </xf>
    <xf numFmtId="0" fontId="114" fillId="0" borderId="0" xfId="0" applyFont="1" applyAlignment="1">
      <alignment vertical="center"/>
    </xf>
    <xf numFmtId="0" fontId="117" fillId="0" borderId="0" xfId="0" applyFont="1" applyAlignment="1">
      <alignment vertical="center"/>
    </xf>
    <xf numFmtId="0" fontId="118" fillId="7" borderId="1" xfId="0" applyFont="1" applyFill="1" applyBorder="1" applyAlignment="1">
      <alignment vertical="center"/>
    </xf>
    <xf numFmtId="0" fontId="11" fillId="0" borderId="0" xfId="0" applyFont="1" applyAlignment="1">
      <alignment horizontal="left" vertical="center"/>
    </xf>
    <xf numFmtId="0" fontId="118" fillId="0" borderId="0" xfId="0" applyFont="1" applyAlignment="1">
      <alignment vertical="center"/>
    </xf>
    <xf numFmtId="4" fontId="0" fillId="0" borderId="0" xfId="0" applyNumberFormat="1" applyAlignment="1">
      <alignment vertical="center"/>
    </xf>
    <xf numFmtId="0" fontId="119" fillId="0" borderId="0" xfId="0" applyFont="1" applyAlignment="1">
      <alignment vertical="center"/>
    </xf>
    <xf numFmtId="0" fontId="118" fillId="0" borderId="3" xfId="0" applyFont="1" applyBorder="1" applyAlignment="1">
      <alignment vertical="center"/>
    </xf>
    <xf numFmtId="4" fontId="118" fillId="0" borderId="0" xfId="0" applyNumberFormat="1" applyFont="1" applyAlignment="1">
      <alignment vertical="center"/>
    </xf>
    <xf numFmtId="4" fontId="0" fillId="0" borderId="0" xfId="0" applyNumberFormat="1" applyAlignment="1">
      <alignment horizontal="left" vertical="center"/>
    </xf>
    <xf numFmtId="0" fontId="11" fillId="7" borderId="1" xfId="0" applyFont="1" applyFill="1" applyBorder="1" applyAlignment="1">
      <alignment horizontal="left" vertical="center"/>
    </xf>
    <xf numFmtId="167" fontId="6" fillId="0" borderId="0" xfId="1" applyNumberFormat="1" applyFont="1" applyAlignment="1">
      <alignment horizontal="left" vertical="center"/>
    </xf>
    <xf numFmtId="0" fontId="16" fillId="0" borderId="2" xfId="0" applyFont="1" applyBorder="1" applyAlignment="1">
      <alignment horizontal="left" vertical="center"/>
    </xf>
    <xf numFmtId="43" fontId="6" fillId="0" borderId="0" xfId="2" applyFont="1" applyFill="1" applyBorder="1" applyAlignment="1">
      <alignment horizontal="left" vertical="center"/>
    </xf>
    <xf numFmtId="43" fontId="6" fillId="0" borderId="0" xfId="2" applyFont="1" applyBorder="1" applyAlignment="1">
      <alignment horizontal="left" vertical="center"/>
    </xf>
    <xf numFmtId="43" fontId="6" fillId="0" borderId="3" xfId="2" applyFont="1" applyBorder="1" applyAlignment="1">
      <alignment horizontal="left" vertical="center"/>
    </xf>
    <xf numFmtId="0" fontId="16" fillId="0" borderId="0" xfId="0" quotePrefix="1" applyFont="1" applyAlignment="1">
      <alignment horizontal="left" vertical="center"/>
    </xf>
    <xf numFmtId="0" fontId="11" fillId="0" borderId="3" xfId="0" applyFont="1" applyBorder="1" applyAlignment="1">
      <alignment horizontal="left" vertical="center"/>
    </xf>
    <xf numFmtId="0" fontId="11" fillId="0" borderId="3" xfId="0" applyFont="1" applyBorder="1" applyAlignment="1">
      <alignment vertical="center"/>
    </xf>
    <xf numFmtId="4" fontId="61" fillId="0" borderId="0" xfId="2" applyNumberFormat="1" applyFont="1" applyFill="1" applyBorder="1" applyAlignment="1">
      <alignment horizontal="left" vertical="center"/>
    </xf>
    <xf numFmtId="167" fontId="6" fillId="0" borderId="0" xfId="1" applyNumberFormat="1" applyFont="1" applyBorder="1" applyAlignment="1">
      <alignment vertical="center"/>
    </xf>
    <xf numFmtId="20" fontId="6" fillId="0" borderId="0" xfId="0" applyNumberFormat="1" applyFont="1" applyAlignment="1">
      <alignment vertical="center"/>
    </xf>
    <xf numFmtId="20" fontId="16" fillId="0" borderId="0" xfId="0" applyNumberFormat="1" applyFont="1" applyAlignment="1">
      <alignment vertical="center"/>
    </xf>
    <xf numFmtId="0" fontId="118" fillId="0" borderId="0" xfId="0" applyFont="1" applyAlignment="1">
      <alignment horizontal="left" vertical="center" wrapText="1"/>
    </xf>
    <xf numFmtId="0" fontId="18" fillId="0" borderId="0" xfId="0" applyFont="1" applyAlignment="1">
      <alignment horizontal="left" vertical="center"/>
    </xf>
    <xf numFmtId="0" fontId="119" fillId="0" borderId="0" xfId="0" applyFont="1" applyAlignment="1">
      <alignment horizontal="center" vertical="center"/>
    </xf>
    <xf numFmtId="0" fontId="12" fillId="0" borderId="0" xfId="0" applyFont="1" applyAlignment="1">
      <alignment horizontal="center" vertical="center"/>
    </xf>
    <xf numFmtId="0" fontId="120" fillId="0" borderId="0" xfId="0" applyFont="1" applyAlignment="1">
      <alignment horizontal="left" vertical="center"/>
    </xf>
    <xf numFmtId="43" fontId="61" fillId="0" borderId="0" xfId="0" applyNumberFormat="1" applyFont="1" applyAlignment="1">
      <alignment horizontal="left" vertical="center"/>
    </xf>
    <xf numFmtId="166" fontId="120" fillId="0" borderId="0" xfId="2" applyNumberFormat="1" applyFont="1" applyFill="1" applyBorder="1" applyAlignment="1">
      <alignment horizontal="left" vertical="center"/>
    </xf>
    <xf numFmtId="43" fontId="61" fillId="0" borderId="0" xfId="0" applyNumberFormat="1" applyFont="1" applyAlignment="1">
      <alignment horizontal="left" vertical="center" wrapText="1"/>
    </xf>
    <xf numFmtId="1" fontId="61" fillId="0" borderId="0" xfId="0" applyNumberFormat="1" applyFont="1" applyAlignment="1">
      <alignment horizontal="left" vertical="center"/>
    </xf>
    <xf numFmtId="43" fontId="3" fillId="0" borderId="0" xfId="2" applyFont="1" applyFill="1" applyBorder="1" applyAlignment="1">
      <alignment vertical="center"/>
    </xf>
    <xf numFmtId="43" fontId="16" fillId="0" borderId="0" xfId="2" applyFont="1" applyFill="1" applyBorder="1" applyAlignment="1">
      <alignment vertical="center"/>
    </xf>
    <xf numFmtId="43" fontId="28" fillId="0" borderId="0" xfId="2" applyFont="1" applyFill="1" applyBorder="1" applyAlignment="1">
      <alignment vertical="center"/>
    </xf>
    <xf numFmtId="0" fontId="3" fillId="0" borderId="0" xfId="0" applyFont="1" applyAlignment="1">
      <alignment horizontal="left" vertical="center" wrapText="1"/>
    </xf>
    <xf numFmtId="0" fontId="28" fillId="0" borderId="0" xfId="0" applyFont="1" applyAlignment="1">
      <alignment horizontal="justify" vertical="top" wrapText="1"/>
    </xf>
    <xf numFmtId="0" fontId="75" fillId="0" borderId="0" xfId="0" applyFont="1" applyAlignment="1">
      <alignment vertical="center" wrapText="1"/>
    </xf>
    <xf numFmtId="0" fontId="18" fillId="0" borderId="0" xfId="0" applyFont="1" applyAlignment="1">
      <alignment vertical="center" wrapText="1"/>
    </xf>
    <xf numFmtId="0" fontId="16" fillId="0" borderId="0" xfId="0" applyFont="1" applyAlignment="1">
      <alignment horizontal="justify" vertical="center" wrapText="1"/>
    </xf>
    <xf numFmtId="43" fontId="28" fillId="0" borderId="0" xfId="2" applyFont="1" applyFill="1" applyBorder="1" applyAlignment="1">
      <alignment vertical="top"/>
    </xf>
    <xf numFmtId="43" fontId="11" fillId="0" borderId="0" xfId="2" applyFont="1" applyFill="1" applyBorder="1" applyAlignment="1">
      <alignment vertical="center"/>
    </xf>
    <xf numFmtId="43" fontId="0" fillId="0" borderId="0" xfId="2" applyFont="1" applyFill="1" applyBorder="1" applyAlignment="1">
      <alignment vertical="center"/>
    </xf>
    <xf numFmtId="0" fontId="3" fillId="0" borderId="0" xfId="0" applyFont="1" applyAlignment="1">
      <alignment vertical="center"/>
    </xf>
    <xf numFmtId="43" fontId="16" fillId="0" borderId="0" xfId="2" applyFont="1" applyFill="1" applyAlignment="1">
      <alignment vertical="center"/>
    </xf>
    <xf numFmtId="0" fontId="0" fillId="0" borderId="0" xfId="0" applyAlignment="1">
      <alignment wrapText="1"/>
    </xf>
    <xf numFmtId="43" fontId="28" fillId="0" borderId="0" xfId="2" applyFont="1" applyFill="1" applyAlignment="1">
      <alignment vertical="center"/>
    </xf>
    <xf numFmtId="43" fontId="6" fillId="0" borderId="0" xfId="2" applyFont="1" applyFill="1" applyAlignment="1">
      <alignment vertical="center"/>
    </xf>
    <xf numFmtId="0" fontId="16" fillId="0" borderId="0" xfId="0" applyFont="1" applyAlignment="1">
      <alignment horizontal="left" vertical="top" wrapText="1"/>
    </xf>
    <xf numFmtId="0" fontId="12" fillId="0" borderId="0" xfId="0" applyFont="1" applyAlignment="1">
      <alignment horizontal="left" vertical="top"/>
    </xf>
    <xf numFmtId="0" fontId="54" fillId="0" borderId="0" xfId="0" applyFont="1" applyAlignment="1">
      <alignment horizontal="left" vertical="center"/>
    </xf>
    <xf numFmtId="0" fontId="0" fillId="0" borderId="3" xfId="0" applyBorder="1" applyAlignment="1">
      <alignment vertical="top"/>
    </xf>
    <xf numFmtId="0" fontId="0" fillId="0" borderId="0" xfId="0" applyAlignment="1">
      <alignment vertical="top"/>
    </xf>
    <xf numFmtId="0" fontId="104" fillId="0" borderId="3" xfId="16" applyFont="1" applyBorder="1" applyAlignment="1">
      <alignment vertical="top"/>
    </xf>
    <xf numFmtId="0" fontId="54" fillId="0" borderId="1" xfId="0" applyFont="1" applyBorder="1" applyAlignment="1">
      <alignment horizontal="left" vertical="top" wrapText="1"/>
    </xf>
    <xf numFmtId="0" fontId="28" fillId="0" borderId="10" xfId="0" applyFont="1" applyBorder="1" applyAlignment="1">
      <alignment horizontal="left" vertical="center" wrapText="1"/>
    </xf>
    <xf numFmtId="0" fontId="28" fillId="0" borderId="0" xfId="0" applyFont="1" applyAlignment="1">
      <alignment horizontal="left" vertical="center" wrapText="1"/>
    </xf>
    <xf numFmtId="0" fontId="28" fillId="0" borderId="9" xfId="0" applyFont="1" applyBorder="1" applyAlignment="1">
      <alignment horizontal="left" vertical="center" wrapText="1"/>
    </xf>
    <xf numFmtId="0" fontId="28" fillId="0" borderId="50" xfId="16" applyFont="1" applyBorder="1" applyAlignment="1">
      <alignment horizontal="justify" vertical="top" wrapText="1"/>
    </xf>
    <xf numFmtId="0" fontId="28" fillId="0" borderId="2" xfId="0" applyFont="1" applyBorder="1" applyAlignment="1">
      <alignment horizontal="justify" vertical="top" wrapText="1"/>
    </xf>
    <xf numFmtId="0" fontId="28" fillId="0" borderId="1" xfId="0" applyFont="1" applyBorder="1" applyAlignment="1">
      <alignment horizontal="justify" vertical="center" wrapText="1"/>
    </xf>
    <xf numFmtId="0" fontId="58" fillId="0" borderId="1" xfId="0" applyFont="1" applyBorder="1" applyAlignment="1">
      <alignment horizontal="justify" vertical="center" wrapText="1"/>
    </xf>
    <xf numFmtId="0" fontId="28" fillId="0" borderId="8" xfId="0" applyFont="1" applyBorder="1" applyAlignment="1">
      <alignment horizontal="justify" vertical="center" wrapText="1"/>
    </xf>
    <xf numFmtId="0" fontId="28" fillId="0" borderId="44" xfId="0" quotePrefix="1" applyFont="1" applyBorder="1" applyAlignment="1">
      <alignment horizontal="left" vertical="center" wrapText="1"/>
    </xf>
    <xf numFmtId="0" fontId="28" fillId="0" borderId="37" xfId="0" applyFont="1" applyBorder="1" applyAlignment="1">
      <alignment horizontal="left" vertical="center" wrapText="1"/>
    </xf>
    <xf numFmtId="0" fontId="28" fillId="0" borderId="40" xfId="0" applyFont="1" applyBorder="1" applyAlignment="1">
      <alignment horizontal="left" vertical="center" wrapText="1"/>
    </xf>
    <xf numFmtId="0" fontId="28" fillId="0" borderId="0" xfId="0" applyFont="1" applyAlignment="1">
      <alignment horizontal="left" vertical="top" wrapText="1"/>
    </xf>
    <xf numFmtId="0" fontId="28" fillId="0" borderId="3" xfId="0" applyFont="1" applyBorder="1" applyAlignment="1">
      <alignment horizontal="left" vertical="top" wrapText="1"/>
    </xf>
    <xf numFmtId="0" fontId="104" fillId="0" borderId="0" xfId="16" quotePrefix="1" applyFont="1" applyFill="1" applyBorder="1" applyAlignment="1">
      <alignment horizontal="justify" vertical="top" wrapText="1"/>
    </xf>
    <xf numFmtId="0" fontId="104" fillId="0" borderId="0" xfId="16" applyFont="1" applyFill="1" applyBorder="1" applyAlignment="1">
      <alignment horizontal="justify" vertical="top" wrapText="1"/>
    </xf>
    <xf numFmtId="0" fontId="28" fillId="0" borderId="3" xfId="16" quotePrefix="1" applyFont="1" applyBorder="1" applyAlignment="1">
      <alignment horizontal="justify" vertical="top" wrapText="1"/>
    </xf>
    <xf numFmtId="0" fontId="28" fillId="0" borderId="3" xfId="16" applyFont="1" applyBorder="1" applyAlignment="1">
      <alignment horizontal="justify" vertical="top" wrapText="1"/>
    </xf>
    <xf numFmtId="0" fontId="28" fillId="0" borderId="117" xfId="0" applyFont="1" applyBorder="1" applyAlignment="1">
      <alignment horizontal="center" vertical="center" wrapText="1"/>
    </xf>
    <xf numFmtId="0" fontId="28" fillId="0" borderId="118" xfId="0" applyFont="1" applyBorder="1" applyAlignment="1">
      <alignment horizontal="center" vertical="center" wrapText="1"/>
    </xf>
    <xf numFmtId="0" fontId="52" fillId="10" borderId="89" xfId="0" applyFont="1" applyFill="1" applyBorder="1" applyAlignment="1">
      <alignment horizontal="center" vertical="center" wrapText="1"/>
    </xf>
    <xf numFmtId="0" fontId="52" fillId="10" borderId="72" xfId="0" applyFont="1" applyFill="1" applyBorder="1" applyAlignment="1">
      <alignment horizontal="center" vertical="center" wrapText="1"/>
    </xf>
    <xf numFmtId="0" fontId="58" fillId="0" borderId="18" xfId="0" applyFont="1" applyBorder="1" applyAlignment="1">
      <alignment horizontal="center" vertical="center" textRotation="90" wrapText="1"/>
    </xf>
    <xf numFmtId="0" fontId="58" fillId="0" borderId="20" xfId="0" applyFont="1" applyBorder="1" applyAlignment="1">
      <alignment horizontal="center" vertical="center" textRotation="90" wrapText="1"/>
    </xf>
    <xf numFmtId="0" fontId="58" fillId="0" borderId="22" xfId="0" applyFont="1" applyBorder="1" applyAlignment="1">
      <alignment horizontal="center" vertical="center" textRotation="90" wrapText="1"/>
    </xf>
    <xf numFmtId="0" fontId="58" fillId="0" borderId="69" xfId="0" applyFont="1" applyBorder="1" applyAlignment="1">
      <alignment horizontal="center" vertical="center" textRotation="90" wrapText="1"/>
    </xf>
    <xf numFmtId="0" fontId="52" fillId="10" borderId="85" xfId="0" applyFont="1" applyFill="1" applyBorder="1" applyAlignment="1">
      <alignment horizontal="center" vertical="center" wrapText="1"/>
    </xf>
    <xf numFmtId="0" fontId="52" fillId="10" borderId="75" xfId="0" applyFont="1" applyFill="1" applyBorder="1" applyAlignment="1">
      <alignment horizontal="center" vertical="center" wrapText="1"/>
    </xf>
    <xf numFmtId="0" fontId="52" fillId="10" borderId="86" xfId="0" applyFont="1" applyFill="1" applyBorder="1" applyAlignment="1">
      <alignment horizontal="center" vertical="center" wrapText="1"/>
    </xf>
    <xf numFmtId="0" fontId="52" fillId="10" borderId="73" xfId="0" applyFont="1" applyFill="1" applyBorder="1" applyAlignment="1">
      <alignment horizontal="center" vertical="center" wrapText="1"/>
    </xf>
    <xf numFmtId="0" fontId="28" fillId="0" borderId="16" xfId="0" applyFont="1" applyBorder="1" applyAlignment="1">
      <alignment vertical="center" wrapText="1"/>
    </xf>
    <xf numFmtId="0" fontId="28" fillId="0" borderId="11" xfId="0" applyFont="1" applyBorder="1" applyAlignment="1">
      <alignment vertical="center" wrapText="1"/>
    </xf>
    <xf numFmtId="0" fontId="28" fillId="0" borderId="12" xfId="0" applyFont="1" applyBorder="1" applyAlignment="1">
      <alignment vertical="center" wrapText="1"/>
    </xf>
    <xf numFmtId="0" fontId="28" fillId="0" borderId="21" xfId="0" applyFont="1" applyBorder="1" applyAlignment="1">
      <alignment vertical="center" wrapText="1"/>
    </xf>
    <xf numFmtId="0" fontId="28" fillId="0" borderId="23" xfId="0" applyFont="1" applyBorder="1" applyAlignment="1">
      <alignment vertical="center" wrapText="1"/>
    </xf>
    <xf numFmtId="0" fontId="28" fillId="0" borderId="73" xfId="0" applyFont="1" applyBorder="1" applyAlignment="1">
      <alignment vertical="center" wrapText="1"/>
    </xf>
    <xf numFmtId="0" fontId="52" fillId="10" borderId="87" xfId="0" applyFont="1" applyFill="1" applyBorder="1" applyAlignment="1">
      <alignment horizontal="center" vertical="center" wrapText="1"/>
    </xf>
    <xf numFmtId="0" fontId="52" fillId="10" borderId="88" xfId="0" applyFont="1" applyFill="1" applyBorder="1" applyAlignment="1">
      <alignment horizontal="center" vertical="center" wrapText="1"/>
    </xf>
    <xf numFmtId="0" fontId="52" fillId="10" borderId="90" xfId="0" applyFont="1" applyFill="1" applyBorder="1" applyAlignment="1">
      <alignment horizontal="center" vertical="center" wrapText="1"/>
    </xf>
    <xf numFmtId="0" fontId="52" fillId="10" borderId="69" xfId="0" applyFont="1" applyFill="1" applyBorder="1" applyAlignment="1">
      <alignment horizontal="center" vertical="center" wrapText="1"/>
    </xf>
    <xf numFmtId="0" fontId="28" fillId="9" borderId="0" xfId="0" applyFont="1" applyFill="1" applyAlignment="1">
      <alignment horizontal="left" vertical="center" wrapText="1"/>
    </xf>
    <xf numFmtId="0" fontId="28" fillId="0" borderId="81" xfId="0" applyFont="1" applyBorder="1" applyAlignment="1">
      <alignment vertical="center" wrapText="1"/>
    </xf>
    <xf numFmtId="0" fontId="28" fillId="0" borderId="95" xfId="0" applyFont="1" applyBorder="1" applyAlignment="1">
      <alignment vertical="center" wrapText="1"/>
    </xf>
    <xf numFmtId="0" fontId="28" fillId="0" borderId="82" xfId="0" applyFont="1" applyBorder="1" applyAlignment="1">
      <alignment vertical="center" wrapText="1"/>
    </xf>
    <xf numFmtId="0" fontId="28" fillId="9" borderId="0" xfId="0" applyFont="1" applyFill="1" applyAlignment="1">
      <alignment horizontal="left" vertical="center"/>
    </xf>
    <xf numFmtId="0" fontId="58" fillId="0" borderId="103" xfId="0" applyFont="1" applyBorder="1" applyAlignment="1">
      <alignment horizontal="center" vertical="center" textRotation="90" wrapText="1"/>
    </xf>
    <xf numFmtId="0" fontId="28" fillId="0" borderId="107" xfId="0" applyFont="1" applyBorder="1" applyAlignment="1">
      <alignment horizontal="left" vertical="center" wrapText="1"/>
    </xf>
    <xf numFmtId="0" fontId="28" fillId="0" borderId="29" xfId="0" applyFont="1" applyBorder="1" applyAlignment="1">
      <alignment horizontal="left" vertical="center" wrapText="1"/>
    </xf>
    <xf numFmtId="0" fontId="28" fillId="0" borderId="78" xfId="0" applyFont="1" applyBorder="1" applyAlignment="1">
      <alignment horizontal="left" vertical="center" wrapText="1"/>
    </xf>
    <xf numFmtId="0" fontId="58" fillId="0" borderId="77" xfId="0" applyFont="1" applyBorder="1" applyAlignment="1">
      <alignment horizontal="center" vertical="center" textRotation="90" wrapText="1"/>
    </xf>
    <xf numFmtId="0" fontId="58" fillId="0" borderId="29" xfId="0" applyFont="1" applyBorder="1" applyAlignment="1">
      <alignment horizontal="center" vertical="center" textRotation="90" wrapText="1"/>
    </xf>
    <xf numFmtId="0" fontId="58" fillId="0" borderId="78" xfId="0" applyFont="1" applyBorder="1" applyAlignment="1">
      <alignment horizontal="center" vertical="center" textRotation="90" wrapText="1"/>
    </xf>
    <xf numFmtId="0" fontId="58" fillId="0" borderId="0" xfId="0" applyFont="1" applyAlignment="1">
      <alignment horizontal="center" vertical="center" textRotation="90" wrapText="1"/>
    </xf>
    <xf numFmtId="0" fontId="58" fillId="0" borderId="99" xfId="0" applyFont="1" applyBorder="1" applyAlignment="1">
      <alignment horizontal="center" vertical="center" textRotation="90" wrapText="1"/>
    </xf>
    <xf numFmtId="0" fontId="58" fillId="0" borderId="84" xfId="0" applyFont="1" applyBorder="1" applyAlignment="1">
      <alignment horizontal="center" vertical="center" textRotation="90" wrapText="1"/>
    </xf>
    <xf numFmtId="0" fontId="28" fillId="0" borderId="81" xfId="0" applyFont="1" applyBorder="1" applyAlignment="1">
      <alignment horizontal="left" vertical="center" wrapText="1"/>
    </xf>
    <xf numFmtId="0" fontId="28" fillId="0" borderId="100" xfId="0" applyFont="1" applyBorder="1" applyAlignment="1">
      <alignment horizontal="left" vertical="center" wrapText="1"/>
    </xf>
    <xf numFmtId="0" fontId="28" fillId="0" borderId="95" xfId="0" applyFont="1" applyBorder="1" applyAlignment="1">
      <alignment horizontal="left" vertical="top" wrapText="1"/>
    </xf>
    <xf numFmtId="0" fontId="28" fillId="0" borderId="82" xfId="0" applyFont="1" applyBorder="1" applyAlignment="1">
      <alignment horizontal="left" vertical="top" wrapText="1"/>
    </xf>
    <xf numFmtId="0" fontId="28" fillId="0" borderId="94" xfId="0" applyFont="1" applyBorder="1" applyAlignment="1">
      <alignment horizontal="left" vertical="top" wrapText="1"/>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0" fontId="28" fillId="0" borderId="106" xfId="0" applyFont="1" applyBorder="1" applyAlignment="1">
      <alignment horizontal="left" vertical="center" wrapText="1"/>
    </xf>
    <xf numFmtId="0" fontId="28" fillId="0" borderId="109" xfId="0" applyFont="1" applyBorder="1" applyAlignment="1">
      <alignment horizontal="left" vertical="center" wrapText="1"/>
    </xf>
    <xf numFmtId="0" fontId="28" fillId="0" borderId="47" xfId="0" applyFont="1" applyBorder="1" applyAlignment="1">
      <alignment horizontal="left" vertical="center" wrapText="1"/>
    </xf>
    <xf numFmtId="0" fontId="28" fillId="0" borderId="115" xfId="0" applyFont="1" applyBorder="1" applyAlignment="1">
      <alignment horizontal="left" vertical="center" wrapText="1"/>
    </xf>
    <xf numFmtId="49" fontId="28" fillId="0" borderId="96" xfId="0" applyNumberFormat="1" applyFont="1" applyBorder="1" applyAlignment="1">
      <alignment horizontal="center" vertical="center" wrapText="1"/>
    </xf>
    <xf numFmtId="49" fontId="28" fillId="0" borderId="28" xfId="0" applyNumberFormat="1" applyFont="1" applyBorder="1" applyAlignment="1">
      <alignment horizontal="center" vertical="center" wrapText="1"/>
    </xf>
    <xf numFmtId="0" fontId="28" fillId="0" borderId="97" xfId="0" applyFont="1" applyBorder="1" applyAlignment="1">
      <alignment horizontal="left" vertical="center" wrapText="1"/>
    </xf>
    <xf numFmtId="0" fontId="28" fillId="0" borderId="35" xfId="0" applyFont="1" applyBorder="1" applyAlignment="1">
      <alignment vertical="center" wrapText="1"/>
    </xf>
    <xf numFmtId="0" fontId="28" fillId="0" borderId="47" xfId="0" applyFont="1" applyBorder="1" applyAlignment="1">
      <alignment vertical="center" wrapText="1"/>
    </xf>
    <xf numFmtId="0" fontId="28" fillId="0" borderId="88" xfId="0" applyFont="1" applyBorder="1" applyAlignment="1">
      <alignment horizontal="left" vertical="center" wrapText="1"/>
    </xf>
    <xf numFmtId="0" fontId="28" fillId="0" borderId="116" xfId="0" applyFont="1" applyBorder="1" applyAlignment="1">
      <alignment horizontal="left" vertical="center" wrapText="1"/>
    </xf>
    <xf numFmtId="49" fontId="28" fillId="0" borderId="30" xfId="0" applyNumberFormat="1" applyFont="1" applyBorder="1" applyAlignment="1">
      <alignment horizontal="center" vertical="center" wrapText="1"/>
    </xf>
    <xf numFmtId="49" fontId="28" fillId="0" borderId="74" xfId="0" applyNumberFormat="1" applyFont="1" applyBorder="1" applyAlignment="1">
      <alignment horizontal="center" vertical="center" wrapText="1"/>
    </xf>
    <xf numFmtId="0" fontId="52" fillId="10" borderId="24" xfId="0" applyFont="1" applyFill="1" applyBorder="1" applyAlignment="1">
      <alignment horizontal="center" vertical="center" wrapText="1"/>
    </xf>
    <xf numFmtId="0" fontId="52" fillId="10" borderId="19" xfId="0" applyFont="1" applyFill="1" applyBorder="1" applyAlignment="1">
      <alignment horizontal="center" vertical="center" wrapText="1"/>
    </xf>
    <xf numFmtId="0" fontId="6" fillId="0" borderId="7" xfId="0" applyFont="1" applyBorder="1" applyAlignment="1">
      <alignment horizontal="left" vertical="center" wrapText="1"/>
    </xf>
    <xf numFmtId="0" fontId="28" fillId="0" borderId="77" xfId="0" applyFont="1" applyBorder="1" applyAlignment="1">
      <alignment horizontal="center" vertical="center"/>
    </xf>
    <xf numFmtId="0" fontId="28" fillId="0" borderId="84" xfId="0" applyFont="1" applyBorder="1" applyAlignment="1">
      <alignment horizontal="center" vertical="center"/>
    </xf>
    <xf numFmtId="0" fontId="28" fillId="0" borderId="97" xfId="0" applyFont="1" applyBorder="1" applyAlignment="1">
      <alignment horizontal="center" vertical="center"/>
    </xf>
    <xf numFmtId="0" fontId="28" fillId="0" borderId="29" xfId="0" applyFont="1" applyBorder="1" applyAlignment="1">
      <alignment horizontal="center" vertical="center"/>
    </xf>
    <xf numFmtId="0" fontId="28" fillId="0" borderId="78" xfId="0" applyFont="1" applyBorder="1" applyAlignment="1">
      <alignment horizontal="center" vertical="center"/>
    </xf>
    <xf numFmtId="49" fontId="28" fillId="0" borderId="30" xfId="0" applyNumberFormat="1" applyFont="1" applyBorder="1" applyAlignment="1">
      <alignment horizontal="center" vertical="center"/>
    </xf>
    <xf numFmtId="49" fontId="28" fillId="0" borderId="74" xfId="0" applyNumberFormat="1" applyFont="1" applyBorder="1" applyAlignment="1">
      <alignment horizontal="center" vertical="center"/>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49" fontId="28" fillId="0" borderId="28" xfId="0" applyNumberFormat="1" applyFont="1" applyBorder="1" applyAlignment="1">
      <alignment horizontal="center" vertical="center"/>
    </xf>
    <xf numFmtId="49" fontId="28" fillId="0" borderId="83" xfId="0" applyNumberFormat="1" applyFont="1" applyBorder="1" applyAlignment="1">
      <alignment horizontal="center" vertical="center"/>
    </xf>
    <xf numFmtId="49" fontId="28" fillId="0" borderId="96" xfId="0" applyNumberFormat="1" applyFont="1" applyBorder="1" applyAlignment="1">
      <alignment horizontal="center" vertical="center"/>
    </xf>
    <xf numFmtId="0" fontId="28" fillId="0" borderId="84" xfId="0" applyFont="1" applyBorder="1" applyAlignment="1">
      <alignment horizontal="left" vertical="center" wrapText="1"/>
    </xf>
    <xf numFmtId="0" fontId="28" fillId="0" borderId="93" xfId="0" applyFont="1" applyBorder="1" applyAlignment="1">
      <alignment horizontal="center" vertical="center"/>
    </xf>
    <xf numFmtId="0" fontId="28" fillId="0" borderId="48" xfId="0" applyFont="1" applyBorder="1" applyAlignment="1">
      <alignment horizontal="center" vertical="center"/>
    </xf>
    <xf numFmtId="0" fontId="28" fillId="0" borderId="93" xfId="0" applyFont="1" applyBorder="1" applyAlignment="1">
      <alignment horizontal="left" vertical="center" wrapText="1"/>
    </xf>
    <xf numFmtId="0" fontId="28" fillId="0" borderId="48" xfId="0" applyFont="1" applyBorder="1" applyAlignment="1">
      <alignment horizontal="left" vertical="center" wrapText="1"/>
    </xf>
    <xf numFmtId="0" fontId="28" fillId="0" borderId="2"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58" fillId="0" borderId="2" xfId="0" applyFont="1" applyBorder="1" applyAlignment="1">
      <alignment horizontal="center" vertical="center" textRotation="90" wrapText="1"/>
    </xf>
    <xf numFmtId="0" fontId="28" fillId="0" borderId="2" xfId="0" applyFont="1" applyBorder="1" applyAlignment="1">
      <alignment horizontal="left" vertical="center" wrapText="1"/>
    </xf>
    <xf numFmtId="0" fontId="28" fillId="0" borderId="2" xfId="0" quotePrefix="1" applyFont="1" applyBorder="1" applyAlignment="1">
      <alignment horizontal="left" vertical="center" wrapText="1"/>
    </xf>
    <xf numFmtId="0" fontId="58" fillId="0" borderId="2" xfId="0" applyFont="1" applyBorder="1" applyAlignment="1">
      <alignment horizontal="center" vertical="center" textRotation="90"/>
    </xf>
    <xf numFmtId="0" fontId="58" fillId="0" borderId="3" xfId="0" applyFont="1" applyBorder="1" applyAlignment="1">
      <alignment horizontal="center" vertical="center" textRotation="90"/>
    </xf>
    <xf numFmtId="0" fontId="28" fillId="0" borderId="3" xfId="0" applyFont="1" applyBorder="1" applyAlignment="1">
      <alignment horizontal="left" vertical="center" wrapText="1"/>
    </xf>
    <xf numFmtId="0" fontId="28" fillId="0" borderId="3" xfId="0" quotePrefix="1" applyFont="1" applyBorder="1" applyAlignment="1">
      <alignment horizontal="left" vertical="center" wrapText="1"/>
    </xf>
    <xf numFmtId="0" fontId="58" fillId="0" borderId="0" xfId="0" applyFont="1" applyAlignment="1">
      <alignment horizontal="center" vertical="center" textRotation="90"/>
    </xf>
    <xf numFmtId="0" fontId="37" fillId="10" borderId="1" xfId="0" applyFont="1" applyFill="1" applyBorder="1" applyAlignment="1">
      <alignment horizontal="center" vertical="center"/>
    </xf>
    <xf numFmtId="0" fontId="28" fillId="0" borderId="0" xfId="0" applyFont="1" applyAlignment="1">
      <alignment horizontal="justify" vertical="center" wrapText="1"/>
    </xf>
    <xf numFmtId="0" fontId="52" fillId="10" borderId="1" xfId="0" applyFont="1" applyFill="1" applyBorder="1" applyAlignment="1">
      <alignment horizontal="left"/>
    </xf>
    <xf numFmtId="0" fontId="28" fillId="0" borderId="3" xfId="0" applyFont="1" applyBorder="1" applyAlignment="1">
      <alignment horizontal="justify" vertical="top" wrapText="1"/>
    </xf>
    <xf numFmtId="0" fontId="37" fillId="10" borderId="2"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28" fillId="0" borderId="50" xfId="16" applyFont="1" applyBorder="1" applyAlignment="1">
      <alignment horizontal="justify" vertical="center" wrapText="1"/>
    </xf>
    <xf numFmtId="0" fontId="6" fillId="0" borderId="33" xfId="0" applyFont="1" applyBorder="1" applyAlignment="1">
      <alignment horizontal="justify" vertical="center" wrapText="1"/>
    </xf>
    <xf numFmtId="0" fontId="28" fillId="0" borderId="33" xfId="0" applyFont="1" applyBorder="1" applyAlignment="1">
      <alignment horizontal="justify" vertical="top" wrapText="1"/>
    </xf>
    <xf numFmtId="0" fontId="28" fillId="0" borderId="50" xfId="0" applyFont="1" applyBorder="1" applyAlignment="1">
      <alignment horizontal="left" vertical="center" wrapText="1"/>
    </xf>
    <xf numFmtId="0" fontId="28" fillId="0" borderId="45" xfId="0" applyFont="1" applyBorder="1" applyAlignment="1">
      <alignment horizontal="left" vertical="center" wrapText="1"/>
    </xf>
    <xf numFmtId="0" fontId="61" fillId="0" borderId="2" xfId="0" applyFont="1" applyBorder="1" applyAlignment="1">
      <alignment horizontal="right" vertical="center"/>
    </xf>
    <xf numFmtId="0" fontId="61" fillId="0" borderId="0" xfId="0" applyFont="1" applyAlignment="1">
      <alignment horizontal="right" vertical="center"/>
    </xf>
    <xf numFmtId="0" fontId="61" fillId="0" borderId="3" xfId="0" applyFont="1" applyBorder="1" applyAlignment="1">
      <alignment horizontal="right" vertical="center"/>
    </xf>
    <xf numFmtId="9" fontId="61" fillId="0" borderId="53" xfId="1" applyFont="1" applyFill="1" applyBorder="1" applyAlignment="1">
      <alignment horizontal="right" vertical="center" wrapText="1"/>
    </xf>
    <xf numFmtId="9" fontId="61" fillId="0" borderId="54" xfId="1" applyFont="1" applyFill="1" applyBorder="1" applyAlignment="1">
      <alignment horizontal="right" vertical="center" wrapText="1"/>
    </xf>
    <xf numFmtId="9" fontId="61" fillId="0" borderId="55" xfId="1" applyFont="1" applyFill="1" applyBorder="1" applyAlignment="1">
      <alignment horizontal="right" vertical="center" wrapText="1"/>
    </xf>
    <xf numFmtId="0" fontId="65" fillId="4" borderId="45" xfId="0" applyFont="1" applyFill="1" applyBorder="1" applyAlignment="1">
      <alignment horizontal="center" vertical="center"/>
    </xf>
    <xf numFmtId="0" fontId="65" fillId="4" borderId="0" xfId="0" applyFont="1" applyFill="1" applyAlignment="1">
      <alignment horizontal="center" vertical="center"/>
    </xf>
    <xf numFmtId="0" fontId="65" fillId="4" borderId="64" xfId="0" applyFont="1" applyFill="1" applyBorder="1" applyAlignment="1">
      <alignment horizontal="center" vertical="center"/>
    </xf>
    <xf numFmtId="0" fontId="63" fillId="4" borderId="45" xfId="0" applyFont="1" applyFill="1" applyBorder="1" applyAlignment="1">
      <alignment horizontal="center" vertical="center"/>
    </xf>
    <xf numFmtId="0" fontId="63" fillId="4" borderId="64" xfId="0" applyFont="1" applyFill="1" applyBorder="1" applyAlignment="1">
      <alignment horizontal="center" vertical="center"/>
    </xf>
    <xf numFmtId="0" fontId="6" fillId="0" borderId="33" xfId="0" applyFont="1" applyBorder="1" applyAlignment="1">
      <alignment horizontal="justify" vertical="top" wrapText="1"/>
    </xf>
    <xf numFmtId="0" fontId="28" fillId="0" borderId="50" xfId="0" applyFont="1" applyBorder="1" applyAlignment="1">
      <alignment horizontal="justify" vertical="center" wrapText="1"/>
    </xf>
    <xf numFmtId="0" fontId="28" fillId="0" borderId="45" xfId="16" applyFont="1" applyBorder="1" applyAlignment="1">
      <alignment horizontal="left" vertical="top" wrapText="1"/>
    </xf>
    <xf numFmtId="0" fontId="6" fillId="0" borderId="3" xfId="0" applyFont="1" applyBorder="1" applyAlignment="1">
      <alignment horizontal="left" vertical="center" wrapText="1"/>
    </xf>
    <xf numFmtId="0" fontId="28" fillId="0" borderId="33" xfId="0" applyFont="1" applyBorder="1" applyAlignment="1">
      <alignment horizontal="justify" vertical="center" wrapText="1"/>
    </xf>
    <xf numFmtId="0" fontId="73" fillId="11" borderId="33" xfId="0" applyFont="1" applyFill="1" applyBorder="1" applyAlignment="1">
      <alignment horizontal="left" vertical="center"/>
    </xf>
    <xf numFmtId="0" fontId="12" fillId="0" borderId="1" xfId="0" applyFont="1" applyBorder="1" applyAlignment="1">
      <alignment horizontal="left" vertical="center"/>
    </xf>
    <xf numFmtId="0" fontId="58" fillId="0" borderId="1" xfId="0" applyFont="1" applyBorder="1" applyAlignment="1">
      <alignment horizontal="left" vertical="center"/>
    </xf>
    <xf numFmtId="0" fontId="35" fillId="7" borderId="56" xfId="0" applyFont="1" applyFill="1" applyBorder="1" applyAlignment="1">
      <alignment horizontal="left" vertical="center"/>
    </xf>
    <xf numFmtId="0" fontId="35" fillId="7" borderId="1" xfId="0" applyFont="1" applyFill="1" applyBorder="1" applyAlignment="1">
      <alignment horizontal="left" vertical="center"/>
    </xf>
    <xf numFmtId="0" fontId="6" fillId="0" borderId="3" xfId="0" applyFont="1" applyBorder="1" applyAlignment="1">
      <alignment horizontal="justify" vertical="center" wrapText="1"/>
    </xf>
    <xf numFmtId="0" fontId="6" fillId="0" borderId="1" xfId="0" applyFont="1" applyBorder="1" applyAlignment="1">
      <alignment horizontal="left" vertical="center"/>
    </xf>
    <xf numFmtId="0" fontId="12" fillId="0" borderId="1" xfId="0" applyFont="1" applyBorder="1" applyAlignment="1">
      <alignment horizontal="left" vertical="center" wrapText="1"/>
    </xf>
    <xf numFmtId="0" fontId="25" fillId="8" borderId="1" xfId="0" applyFont="1" applyFill="1" applyBorder="1" applyAlignment="1">
      <alignment horizontal="center" vertical="center"/>
    </xf>
    <xf numFmtId="0" fontId="6" fillId="0" borderId="1" xfId="0" applyFont="1" applyBorder="1" applyAlignment="1">
      <alignment horizontal="justify" vertical="center" wrapText="1"/>
    </xf>
    <xf numFmtId="0" fontId="25" fillId="8" borderId="0" xfId="0" applyFont="1" applyFill="1" applyAlignment="1">
      <alignment horizontal="center" vertical="center"/>
    </xf>
    <xf numFmtId="0" fontId="6" fillId="0" borderId="0" xfId="0" applyFont="1" applyAlignment="1">
      <alignment horizontal="left" vertical="center"/>
    </xf>
    <xf numFmtId="0" fontId="35" fillId="7" borderId="56" xfId="0" applyFont="1" applyFill="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50" xfId="0" applyFont="1" applyBorder="1" applyAlignment="1">
      <alignment horizontal="left" vertical="center"/>
    </xf>
    <xf numFmtId="0" fontId="35" fillId="7" borderId="1" xfId="0" applyFont="1" applyFill="1" applyBorder="1" applyAlignment="1">
      <alignment horizontal="left" vertical="center" wrapText="1"/>
    </xf>
    <xf numFmtId="0" fontId="28" fillId="0" borderId="3"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28" fillId="0" borderId="2" xfId="2" applyNumberFormat="1" applyFont="1" applyFill="1" applyBorder="1" applyAlignment="1">
      <alignment horizontal="center" vertical="center" wrapText="1"/>
    </xf>
    <xf numFmtId="0" fontId="28" fillId="0" borderId="0" xfId="2" applyNumberFormat="1" applyFont="1" applyFill="1" applyBorder="1" applyAlignment="1">
      <alignment horizontal="center" vertical="center" wrapText="1"/>
    </xf>
    <xf numFmtId="0" fontId="28" fillId="0" borderId="3" xfId="2" applyNumberFormat="1" applyFont="1" applyFill="1" applyBorder="1" applyAlignment="1">
      <alignment horizontal="center" vertical="center" wrapText="1"/>
    </xf>
    <xf numFmtId="0" fontId="35" fillId="7" borderId="50" xfId="0" applyFont="1" applyFill="1" applyBorder="1" applyAlignment="1">
      <alignment horizontal="left" vertical="center" wrapText="1"/>
    </xf>
    <xf numFmtId="0" fontId="54" fillId="0" borderId="1" xfId="0" applyFont="1" applyBorder="1" applyAlignment="1">
      <alignment horizontal="left" vertical="center"/>
    </xf>
    <xf numFmtId="0" fontId="54" fillId="0" borderId="33" xfId="0" applyFont="1" applyBorder="1" applyAlignment="1">
      <alignment horizontal="justify" vertical="top" wrapText="1"/>
    </xf>
    <xf numFmtId="0" fontId="6" fillId="0" borderId="2" xfId="0" applyFont="1" applyBorder="1" applyAlignment="1">
      <alignment horizontal="left" vertical="center" wrapText="1"/>
    </xf>
    <xf numFmtId="0" fontId="6" fillId="0" borderId="3" xfId="0" applyFont="1" applyBorder="1" applyAlignment="1">
      <alignment horizontal="left" vertical="top" wrapText="1"/>
    </xf>
    <xf numFmtId="0" fontId="54" fillId="0" borderId="2" xfId="0" applyFont="1" applyBorder="1" applyAlignment="1">
      <alignment horizontal="justify" vertical="top" wrapText="1"/>
    </xf>
    <xf numFmtId="0" fontId="46" fillId="0" borderId="0" xfId="0" applyFont="1" applyAlignment="1">
      <alignment horizontal="left" vertical="center"/>
    </xf>
    <xf numFmtId="0" fontId="35" fillId="7" borderId="33" xfId="0" applyFont="1" applyFill="1" applyBorder="1" applyAlignment="1">
      <alignment horizontal="left" vertical="center" wrapText="1"/>
    </xf>
    <xf numFmtId="0" fontId="11" fillId="0" borderId="1" xfId="0" applyFont="1" applyBorder="1" applyAlignment="1">
      <alignment horizontal="justify" vertical="center" wrapText="1"/>
    </xf>
    <xf numFmtId="0" fontId="6" fillId="0" borderId="1" xfId="0" applyFont="1" applyBorder="1" applyAlignment="1">
      <alignment horizontal="justify" vertical="center"/>
    </xf>
    <xf numFmtId="0" fontId="0" fillId="0" borderId="0" xfId="0" applyAlignment="1">
      <alignment horizontal="left" vertical="center"/>
    </xf>
    <xf numFmtId="0" fontId="38" fillId="14" borderId="1" xfId="0" applyFont="1" applyFill="1" applyBorder="1" applyAlignment="1">
      <alignment horizontal="left" vertical="center" wrapText="1"/>
    </xf>
    <xf numFmtId="0" fontId="38" fillId="14" borderId="1" xfId="0" applyFont="1" applyFill="1" applyBorder="1" applyAlignment="1">
      <alignment horizontal="justify" vertical="center" wrapText="1"/>
    </xf>
    <xf numFmtId="0" fontId="38" fillId="14" borderId="1" xfId="0" applyFont="1" applyFill="1" applyBorder="1" applyAlignment="1">
      <alignment horizontal="center" vertical="center"/>
    </xf>
    <xf numFmtId="0" fontId="54" fillId="0" borderId="1" xfId="0" applyFont="1" applyBorder="1" applyAlignment="1">
      <alignment horizontal="left" vertical="center" wrapText="1"/>
    </xf>
    <xf numFmtId="0" fontId="38" fillId="14" borderId="1" xfId="0" applyFont="1" applyFill="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0" xfId="0" applyFont="1" applyAlignment="1">
      <alignment horizontal="left" vertical="center"/>
    </xf>
    <xf numFmtId="0" fontId="25" fillId="13" borderId="1" xfId="0" applyFont="1" applyFill="1" applyBorder="1" applyAlignment="1">
      <alignment horizontal="center" vertical="center"/>
    </xf>
    <xf numFmtId="0" fontId="28" fillId="0" borderId="3" xfId="0" applyFont="1" applyBorder="1" applyAlignment="1">
      <alignment horizontal="justify" vertical="center"/>
    </xf>
    <xf numFmtId="0" fontId="25" fillId="13" borderId="0" xfId="0" applyFont="1" applyFill="1" applyAlignment="1">
      <alignment horizontal="center" vertical="center"/>
    </xf>
    <xf numFmtId="0" fontId="28" fillId="0" borderId="42" xfId="0" applyFont="1" applyBorder="1" applyAlignment="1">
      <alignment horizontal="left" vertical="center"/>
    </xf>
    <xf numFmtId="0" fontId="28" fillId="0" borderId="42" xfId="0" applyFont="1" applyBorder="1" applyAlignment="1">
      <alignment horizontal="left" vertical="center" wrapText="1"/>
    </xf>
    <xf numFmtId="0" fontId="28" fillId="0" borderId="41" xfId="0" applyFont="1" applyBorder="1" applyAlignment="1">
      <alignment horizontal="left" vertical="center" wrapText="1"/>
    </xf>
    <xf numFmtId="0" fontId="28" fillId="0" borderId="57" xfId="0" applyFont="1" applyBorder="1" applyAlignment="1">
      <alignment horizontal="justify" vertical="top" wrapText="1"/>
    </xf>
    <xf numFmtId="0" fontId="28" fillId="0" borderId="57" xfId="0" applyFont="1" applyBorder="1" applyAlignment="1">
      <alignment horizontal="justify" vertical="top"/>
    </xf>
    <xf numFmtId="0" fontId="28" fillId="0" borderId="45" xfId="0" applyFont="1" applyBorder="1" applyAlignment="1">
      <alignment horizontal="left" vertical="center"/>
    </xf>
    <xf numFmtId="0" fontId="80" fillId="14" borderId="1" xfId="0" applyFont="1" applyFill="1" applyBorder="1" applyAlignment="1">
      <alignment horizontal="left" vertical="center"/>
    </xf>
    <xf numFmtId="0" fontId="80" fillId="14" borderId="1" xfId="0" applyFont="1" applyFill="1" applyBorder="1" applyAlignment="1">
      <alignment horizontal="left" vertical="center" wrapText="1"/>
    </xf>
    <xf numFmtId="0" fontId="58" fillId="0" borderId="3" xfId="0" applyFont="1" applyBorder="1" applyAlignment="1">
      <alignment horizontal="left"/>
    </xf>
    <xf numFmtId="0" fontId="39" fillId="12" borderId="1" xfId="0" applyFont="1" applyFill="1" applyBorder="1" applyAlignment="1">
      <alignment horizontal="center" vertical="center"/>
    </xf>
    <xf numFmtId="0" fontId="11" fillId="0" borderId="1" xfId="0" applyFont="1" applyBorder="1" applyAlignment="1">
      <alignment horizontal="justify" vertical="top" wrapText="1"/>
    </xf>
    <xf numFmtId="0" fontId="0" fillId="19" borderId="1" xfId="0" applyFill="1" applyBorder="1" applyAlignment="1">
      <alignment horizontal="center" vertical="center"/>
    </xf>
    <xf numFmtId="0" fontId="42" fillId="15" borderId="1" xfId="0" applyFont="1" applyFill="1" applyBorder="1" applyAlignment="1">
      <alignment horizontal="left" vertical="center" wrapText="1"/>
    </xf>
    <xf numFmtId="0" fontId="6" fillId="0" borderId="1" xfId="0" applyFont="1" applyBorder="1" applyAlignment="1">
      <alignment horizontal="left" vertical="top" wrapText="1"/>
    </xf>
    <xf numFmtId="0" fontId="42" fillId="15" borderId="1" xfId="0" applyFont="1" applyFill="1" applyBorder="1" applyAlignment="1">
      <alignment horizontal="left" vertical="center"/>
    </xf>
    <xf numFmtId="0" fontId="28" fillId="0" borderId="1" xfId="0" applyFont="1" applyBorder="1" applyAlignment="1">
      <alignment horizontal="justify" vertical="top" wrapText="1"/>
    </xf>
    <xf numFmtId="0" fontId="6" fillId="0" borderId="1" xfId="0" applyFont="1" applyBorder="1" applyAlignment="1">
      <alignment horizontal="justify" vertical="top" wrapText="1"/>
    </xf>
    <xf numFmtId="0" fontId="6" fillId="0" borderId="1" xfId="0" applyFont="1" applyBorder="1" applyAlignment="1">
      <alignment horizontal="left" vertical="center" wrapText="1"/>
    </xf>
    <xf numFmtId="0" fontId="47" fillId="3" borderId="1" xfId="0" applyFont="1" applyFill="1" applyBorder="1" applyAlignment="1">
      <alignment horizontal="left" vertical="center" wrapText="1"/>
    </xf>
    <xf numFmtId="0" fontId="53" fillId="0" borderId="2" xfId="0" applyFont="1" applyBorder="1" applyAlignment="1">
      <alignment horizontal="left" vertical="center" wrapText="1"/>
    </xf>
    <xf numFmtId="0" fontId="0" fillId="0" borderId="2" xfId="0" applyBorder="1" applyAlignment="1">
      <alignment horizontal="left" vertical="center" wrapText="1"/>
    </xf>
    <xf numFmtId="0" fontId="50" fillId="0" borderId="2" xfId="0" applyFont="1" applyBorder="1" applyAlignment="1">
      <alignment horizontal="left" vertical="center" wrapText="1"/>
    </xf>
    <xf numFmtId="0" fontId="28" fillId="0" borderId="1" xfId="0" applyFont="1" applyBorder="1" applyAlignment="1">
      <alignment horizontal="left" vertical="center"/>
    </xf>
    <xf numFmtId="0" fontId="47" fillId="3" borderId="1" xfId="0" applyFont="1" applyFill="1" applyBorder="1" applyAlignment="1">
      <alignment horizontal="left" vertical="center"/>
    </xf>
    <xf numFmtId="0" fontId="43" fillId="16" borderId="1" xfId="0" applyFont="1" applyFill="1" applyBorder="1" applyAlignment="1">
      <alignment horizontal="left" vertical="center" wrapText="1"/>
    </xf>
    <xf numFmtId="0" fontId="43" fillId="16" borderId="1" xfId="0" applyFont="1" applyFill="1" applyBorder="1" applyAlignment="1">
      <alignment horizontal="left" vertical="top" wrapText="1"/>
    </xf>
    <xf numFmtId="0" fontId="100" fillId="17" borderId="1" xfId="0" applyFont="1" applyFill="1" applyBorder="1" applyAlignment="1">
      <alignment horizontal="center" vertical="center" wrapText="1"/>
    </xf>
    <xf numFmtId="0" fontId="99" fillId="0" borderId="2" xfId="0" applyFont="1" applyBorder="1" applyAlignment="1">
      <alignment horizontal="left" vertical="center" wrapText="1"/>
    </xf>
    <xf numFmtId="0" fontId="16" fillId="0" borderId="2" xfId="0" applyFont="1" applyBorder="1" applyAlignment="1">
      <alignment horizontal="left" vertical="center" wrapText="1"/>
    </xf>
  </cellXfs>
  <cellStyles count="24">
    <cellStyle name="Bordas divisórias" xfId="10" xr:uid="{C591194F-D4BC-4F5D-BC78-3E4665F25E37}"/>
    <cellStyle name="Hiperlink" xfId="16" builtinId="8" customBuiltin="1"/>
    <cellStyle name="Normal" xfId="0" builtinId="0"/>
    <cellStyle name="Normal 2" xfId="6" xr:uid="{9D4FD725-8107-4F7E-AA07-CBB837B4E13F}"/>
    <cellStyle name="Normal 2 2" xfId="15" xr:uid="{F6417B8B-6289-4D68-9C87-E137379F0CAF}"/>
    <cellStyle name="Normal 3" xfId="14" xr:uid="{8DBDA14F-CC6B-4B6D-B60F-893ECEC91A38}"/>
    <cellStyle name="Normal 4" xfId="3" xr:uid="{20D1A40F-5F2C-4A89-AD49-63267770E77F}"/>
    <cellStyle name="Número Contábil" xfId="11" xr:uid="{2B8EF9A9-7C02-47EB-9884-EC5003B6D7ED}"/>
    <cellStyle name="Porcentagem" xfId="1" builtinId="5"/>
    <cellStyle name="Porcentagem 2" xfId="8" xr:uid="{693651F9-26BA-4E13-9CF2-BD3CF5C61007}"/>
    <cellStyle name="Separador de milhares 2 3 5" xfId="5" xr:uid="{8789EBEA-A3B7-46C8-A8D8-10CD6FA7786E}"/>
    <cellStyle name="Separador de milhares 2 3 5 2" xfId="19" xr:uid="{D986137C-5B05-4A8D-845D-B6B365B2E070}"/>
    <cellStyle name="Vírgula" xfId="2" builtinId="3"/>
    <cellStyle name="Vírgula 10 2" xfId="9" xr:uid="{BFC490B2-B08D-4987-87A7-BC0433C807D7}"/>
    <cellStyle name="Vírgula 10 2 2" xfId="21" xr:uid="{012EFC27-047B-495E-814E-FE5AFF553323}"/>
    <cellStyle name="Vírgula 14" xfId="12" xr:uid="{639DCD60-BF56-4BD4-99B1-3A6316B8AB04}"/>
    <cellStyle name="Vírgula 14 2" xfId="22" xr:uid="{788B62FF-0B98-4BB4-AFAA-BD223602D181}"/>
    <cellStyle name="Vírgula 2" xfId="7" xr:uid="{EC692771-2597-41A4-97BE-2A5332709306}"/>
    <cellStyle name="Vírgula 2 2" xfId="20" xr:uid="{B5B1DE82-EFAB-4D40-8B27-0405F05039D1}"/>
    <cellStyle name="Vírgula 3" xfId="13" xr:uid="{3480AA43-C64F-4E3C-A78C-AF2D467FD9AA}"/>
    <cellStyle name="Vírgula 3 2" xfId="23" xr:uid="{D2268D78-D1D6-40E9-8C31-8B6393008142}"/>
    <cellStyle name="Vírgula 4" xfId="4" xr:uid="{C0576EBC-AB9F-446D-8EDF-3104BD5850E9}"/>
    <cellStyle name="Vírgula 4 2" xfId="18" xr:uid="{63186868-0379-441C-8338-7CEAF4A053FD}"/>
    <cellStyle name="Vírgula 5" xfId="17" xr:uid="{BEC85DD2-C9DC-4904-92B3-49B9ED70C7CF}"/>
  </cellStyles>
  <dxfs count="4">
    <dxf>
      <font>
        <b/>
        <i val="0"/>
      </font>
    </dxf>
    <dxf>
      <border>
        <vertical/>
      </border>
    </dxf>
    <dxf>
      <fill>
        <patternFill>
          <bgColor theme="0" tint="-4.9989318521683403E-2"/>
        </patternFill>
      </fill>
      <border>
        <bottom style="double">
          <color theme="0" tint="-0.34998626667073579"/>
        </bottom>
      </border>
    </dxf>
    <dxf>
      <fill>
        <patternFill>
          <bgColor theme="0" tint="-4.9989318521683403E-2"/>
        </patternFill>
      </fill>
      <border diagonalUp="0" diagonalDown="0">
        <left/>
        <right style="medium">
          <color theme="0"/>
        </right>
        <top/>
        <bottom/>
        <vertical/>
        <horizontal/>
      </border>
    </dxf>
  </dxfs>
  <tableStyles count="1" defaultTableStyle="TableStyleMedium2" defaultPivotStyle="PivotStyleLight16">
    <tableStyle name="Estilo de Tabela Dinâmica 1" table="0" count="4" xr9:uid="{C74BEF09-88E7-4D25-B9B0-3E8580E89B84}">
      <tableStyleElement type="headerRow" dxfId="3"/>
      <tableStyleElement type="totalRow" dxfId="2"/>
      <tableStyleElement type="firstHeaderCell" dxfId="1"/>
      <tableStyleElement type="firstRowSubheading" dxfId="0"/>
    </tableStyle>
  </tableStyles>
  <colors>
    <mruColors>
      <color rgb="FFFF99CC"/>
      <color rgb="FFD2D1DD"/>
      <color rgb="FFACB9CA"/>
      <color rgb="FFFF6699"/>
      <color rgb="FFDEA734"/>
      <color rgb="FF52516F"/>
      <color rgb="FFA5A3BB"/>
      <color rgb="FF44546A"/>
      <color rgb="FF68668C"/>
      <color rgb="FFFFD1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10.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11.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12.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13.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14.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15.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16.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2.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3.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4.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5.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Biodiversidade!A1"/><Relationship Id="rId3" Type="http://schemas.openxmlformats.org/officeDocument/2006/relationships/hyperlink" Target="#'Mudan&#231;as clim&#225;ticas'!A1"/><Relationship Id="rId7" Type="http://schemas.openxmlformats.org/officeDocument/2006/relationships/hyperlink" Target="#Colaboradores!A1"/><Relationship Id="rId12" Type="http://schemas.openxmlformats.org/officeDocument/2006/relationships/hyperlink" Target="#'Solu&#231;&#245;es Sustent&#225;veis'!A1"/><Relationship Id="rId17" Type="http://schemas.openxmlformats.org/officeDocument/2006/relationships/image" Target="../media/image1.png"/><Relationship Id="rId2" Type="http://schemas.openxmlformats.org/officeDocument/2006/relationships/hyperlink" Target="#'&#201;tica e Transpar&#234;ncia'!A1"/><Relationship Id="rId16" Type="http://schemas.openxmlformats.org/officeDocument/2006/relationships/hyperlink" Target="#Introdu&#231;&#227;o!A1"/><Relationship Id="rId1" Type="http://schemas.openxmlformats.org/officeDocument/2006/relationships/hyperlink" Target="#'Gera&#231;&#227;o de Valor'!A1"/><Relationship Id="rId6" Type="http://schemas.openxmlformats.org/officeDocument/2006/relationships/hyperlink" Target="#'Sa&#250;de e Seguran&#231;a'!A1"/><Relationship Id="rId11" Type="http://schemas.openxmlformats.org/officeDocument/2006/relationships/hyperlink" Target="#ISP!A1"/><Relationship Id="rId5" Type="http://schemas.openxmlformats.org/officeDocument/2006/relationships/hyperlink" Target="#'Gest&#227;o Ambiental'!A1"/><Relationship Id="rId15" Type="http://schemas.openxmlformats.org/officeDocument/2006/relationships/hyperlink" Target="#GRI!A1"/><Relationship Id="rId10" Type="http://schemas.openxmlformats.org/officeDocument/2006/relationships/hyperlink" Target="#Comunidades!A1"/><Relationship Id="rId4" Type="http://schemas.openxmlformats.org/officeDocument/2006/relationships/hyperlink" Target="#'Governan&#231;a Corporativa'!A1"/><Relationship Id="rId9" Type="http://schemas.openxmlformats.org/officeDocument/2006/relationships/hyperlink" Target="#'Parceiros e Fornecedores'!A1"/><Relationship Id="rId14" Type="http://schemas.openxmlformats.org/officeDocument/2006/relationships/hyperlink" Target="#ODS!A1"/></Relationships>
</file>

<file path=xl/drawings/_rels/drawing6.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7.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18" Type="http://schemas.openxmlformats.org/officeDocument/2006/relationships/image" Target="../media/image2.png"/><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20" Type="http://schemas.openxmlformats.org/officeDocument/2006/relationships/image" Target="../media/image4.png"/><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19" Type="http://schemas.openxmlformats.org/officeDocument/2006/relationships/image" Target="../media/image3.png"/><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_rels/drawing8.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Biodiversidade!A1"/><Relationship Id="rId18" Type="http://schemas.openxmlformats.org/officeDocument/2006/relationships/image" Target="../media/image1.png"/><Relationship Id="rId3" Type="http://schemas.openxmlformats.org/officeDocument/2006/relationships/hyperlink" Target="#'Mudan&#231;as clim&#225;ticas'!A1"/><Relationship Id="rId7" Type="http://schemas.openxmlformats.org/officeDocument/2006/relationships/hyperlink" Target="#Colaboradores!A1"/><Relationship Id="rId12" Type="http://schemas.openxmlformats.org/officeDocument/2006/relationships/hyperlink" Target="#'Solu&#231;&#245;es Sustent&#225;veis'!A1"/><Relationship Id="rId17" Type="http://schemas.openxmlformats.org/officeDocument/2006/relationships/hyperlink" Target="#Introdu&#231;&#227;o!A1"/><Relationship Id="rId2" Type="http://schemas.openxmlformats.org/officeDocument/2006/relationships/hyperlink" Target="#'&#201;tica e Transpar&#234;ncia'!A1"/><Relationship Id="rId16" Type="http://schemas.openxmlformats.org/officeDocument/2006/relationships/hyperlink" Target="#GRI!A1"/><Relationship Id="rId20" Type="http://schemas.openxmlformats.org/officeDocument/2006/relationships/image" Target="../media/image7.png"/><Relationship Id="rId1" Type="http://schemas.openxmlformats.org/officeDocument/2006/relationships/image" Target="../media/image5.png"/><Relationship Id="rId6" Type="http://schemas.openxmlformats.org/officeDocument/2006/relationships/hyperlink" Target="#'Sa&#250;de e Seguran&#231;a'!A1"/><Relationship Id="rId11" Type="http://schemas.openxmlformats.org/officeDocument/2006/relationships/hyperlink" Target="#ISP!A1"/><Relationship Id="rId5" Type="http://schemas.openxmlformats.org/officeDocument/2006/relationships/hyperlink" Target="#'Gest&#227;o Ambiental'!A1"/><Relationship Id="rId15" Type="http://schemas.openxmlformats.org/officeDocument/2006/relationships/hyperlink" Target="#ODS!A1"/><Relationship Id="rId10" Type="http://schemas.openxmlformats.org/officeDocument/2006/relationships/hyperlink" Target="#Comunidades!A1"/><Relationship Id="rId19" Type="http://schemas.openxmlformats.org/officeDocument/2006/relationships/image" Target="../media/image6.png"/><Relationship Id="rId4" Type="http://schemas.openxmlformats.org/officeDocument/2006/relationships/hyperlink" Target="#'Governan&#231;a Corporativa'!A1"/><Relationship Id="rId9" Type="http://schemas.openxmlformats.org/officeDocument/2006/relationships/hyperlink" Target="#'Parceiros e Fornecedores'!A1"/><Relationship Id="rId14" Type="http://schemas.openxmlformats.org/officeDocument/2006/relationships/hyperlink" Target="#'Gera&#231;&#227;o de Valor'!A1"/></Relationships>
</file>

<file path=xl/drawings/_rels/drawing9.xml.rels><?xml version="1.0" encoding="UTF-8" standalone="yes"?>
<Relationships xmlns="http://schemas.openxmlformats.org/package/2006/relationships"><Relationship Id="rId8" Type="http://schemas.openxmlformats.org/officeDocument/2006/relationships/hyperlink" Target="#'Parceiros e Fornecedores'!A1"/><Relationship Id="rId13" Type="http://schemas.openxmlformats.org/officeDocument/2006/relationships/hyperlink" Target="#'Gera&#231;&#227;o de Valor'!A1"/><Relationship Id="rId3" Type="http://schemas.openxmlformats.org/officeDocument/2006/relationships/hyperlink" Target="#'Governan&#231;a Corporativa'!A1"/><Relationship Id="rId7" Type="http://schemas.openxmlformats.org/officeDocument/2006/relationships/hyperlink" Target="#'Diversidade e Inclus&#227;o'!A1"/><Relationship Id="rId12" Type="http://schemas.openxmlformats.org/officeDocument/2006/relationships/hyperlink" Target="#Biodiversidade!A1"/><Relationship Id="rId17" Type="http://schemas.openxmlformats.org/officeDocument/2006/relationships/image" Target="../media/image1.png"/><Relationship Id="rId2" Type="http://schemas.openxmlformats.org/officeDocument/2006/relationships/hyperlink" Target="#'Mudan&#231;as clim&#225;ticas'!A1"/><Relationship Id="rId16" Type="http://schemas.openxmlformats.org/officeDocument/2006/relationships/hyperlink" Target="#Introdu&#231;&#227;o!A1"/><Relationship Id="rId1" Type="http://schemas.openxmlformats.org/officeDocument/2006/relationships/hyperlink" Target="#'&#201;tica e Transpar&#234;ncia'!A1"/><Relationship Id="rId6" Type="http://schemas.openxmlformats.org/officeDocument/2006/relationships/hyperlink" Target="#Colaboradores!A1"/><Relationship Id="rId11" Type="http://schemas.openxmlformats.org/officeDocument/2006/relationships/hyperlink" Target="#'Solu&#231;&#245;es Sustent&#225;veis'!A1"/><Relationship Id="rId5" Type="http://schemas.openxmlformats.org/officeDocument/2006/relationships/hyperlink" Target="#'Sa&#250;de e Seguran&#231;a'!A1"/><Relationship Id="rId15" Type="http://schemas.openxmlformats.org/officeDocument/2006/relationships/hyperlink" Target="#GRI!A1"/><Relationship Id="rId10" Type="http://schemas.openxmlformats.org/officeDocument/2006/relationships/hyperlink" Target="#ISP!A1"/><Relationship Id="rId4" Type="http://schemas.openxmlformats.org/officeDocument/2006/relationships/hyperlink" Target="#'Gest&#227;o Ambiental'!A1"/><Relationship Id="rId9" Type="http://schemas.openxmlformats.org/officeDocument/2006/relationships/hyperlink" Target="#Comunidades!A1"/><Relationship Id="rId14" Type="http://schemas.openxmlformats.org/officeDocument/2006/relationships/hyperlink" Target="#ODS!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5031647</xdr:colOff>
      <xdr:row>1</xdr:row>
      <xdr:rowOff>76200</xdr:rowOff>
    </xdr:to>
    <xdr:grpSp>
      <xdr:nvGrpSpPr>
        <xdr:cNvPr id="2" name="Agrupar 1">
          <a:extLst>
            <a:ext uri="{FF2B5EF4-FFF2-40B4-BE49-F238E27FC236}">
              <a16:creationId xmlns:a16="http://schemas.microsoft.com/office/drawing/2014/main" id="{21593A2F-09DE-448D-92C7-45439E59449F}"/>
            </a:ext>
          </a:extLst>
        </xdr:cNvPr>
        <xdr:cNvGrpSpPr/>
      </xdr:nvGrpSpPr>
      <xdr:grpSpPr>
        <a:xfrm>
          <a:off x="0" y="0"/>
          <a:ext cx="9717947" cy="2286000"/>
          <a:chOff x="0" y="0"/>
          <a:chExt cx="10425178" cy="2290763"/>
        </a:xfrm>
      </xdr:grpSpPr>
      <xdr:sp macro="" textlink="">
        <xdr:nvSpPr>
          <xdr:cNvPr id="23" name="Retângulo 22">
            <a:extLst>
              <a:ext uri="{FF2B5EF4-FFF2-40B4-BE49-F238E27FC236}">
                <a16:creationId xmlns:a16="http://schemas.microsoft.com/office/drawing/2014/main" id="{4066F0F0-7ED8-4DC0-BD38-0060BD316BAF}"/>
              </a:ext>
            </a:extLst>
          </xdr:cNvPr>
          <xdr:cNvSpPr/>
        </xdr:nvSpPr>
        <xdr:spPr>
          <a:xfrm>
            <a:off x="0" y="0"/>
            <a:ext cx="278583"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nvGrpSpPr>
          <xdr:cNvPr id="6" name="Agrupar 5">
            <a:extLst>
              <a:ext uri="{FF2B5EF4-FFF2-40B4-BE49-F238E27FC236}">
                <a16:creationId xmlns:a16="http://schemas.microsoft.com/office/drawing/2014/main" id="{362D4AAC-B46B-4251-87BE-F9E0C4375EE6}"/>
              </a:ext>
            </a:extLst>
          </xdr:cNvPr>
          <xdr:cNvGrpSpPr/>
        </xdr:nvGrpSpPr>
        <xdr:grpSpPr>
          <a:xfrm>
            <a:off x="561178" y="0"/>
            <a:ext cx="9864000" cy="2190750"/>
            <a:chOff x="561178" y="0"/>
            <a:chExt cx="9864000" cy="2190750"/>
          </a:xfrm>
        </xdr:grpSpPr>
        <xdr:sp macro="" textlink="">
          <xdr:nvSpPr>
            <xdr:cNvPr id="24" name="Retângulo 23">
              <a:extLst>
                <a:ext uri="{FF2B5EF4-FFF2-40B4-BE49-F238E27FC236}">
                  <a16:creationId xmlns:a16="http://schemas.microsoft.com/office/drawing/2014/main" id="{C0477AC0-6E0F-45ED-A39C-FD2AB6E7D9F9}"/>
                </a:ext>
              </a:extLst>
            </xdr:cNvPr>
            <xdr:cNvSpPr/>
          </xdr:nvSpPr>
          <xdr:spPr>
            <a:xfrm>
              <a:off x="561178" y="0"/>
              <a:ext cx="9864000" cy="2190750"/>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grpSp>
          <xdr:nvGrpSpPr>
            <xdr:cNvPr id="5" name="Agrupar 4">
              <a:extLst>
                <a:ext uri="{FF2B5EF4-FFF2-40B4-BE49-F238E27FC236}">
                  <a16:creationId xmlns:a16="http://schemas.microsoft.com/office/drawing/2014/main" id="{D667ABEA-3BAA-4163-8148-26F8DBDD5D83}"/>
                </a:ext>
              </a:extLst>
            </xdr:cNvPr>
            <xdr:cNvGrpSpPr/>
          </xdr:nvGrpSpPr>
          <xdr:grpSpPr>
            <a:xfrm>
              <a:off x="837374" y="96128"/>
              <a:ext cx="9311609" cy="1911836"/>
              <a:chOff x="661403" y="96128"/>
              <a:chExt cx="9311609" cy="1915011"/>
            </a:xfrm>
          </xdr:grpSpPr>
          <xdr:sp macro="" textlink="">
            <xdr:nvSpPr>
              <xdr:cNvPr id="26" name="Retângulo: Cantos Arredondados 25">
                <a:hlinkClick xmlns:r="http://schemas.openxmlformats.org/officeDocument/2006/relationships" r:id="rId1"/>
                <a:extLst>
                  <a:ext uri="{FF2B5EF4-FFF2-40B4-BE49-F238E27FC236}">
                    <a16:creationId xmlns:a16="http://schemas.microsoft.com/office/drawing/2014/main" id="{B66669FE-8A75-4F5F-AD7E-67A6F6FFDE55}"/>
                  </a:ext>
                </a:extLst>
              </xdr:cNvPr>
              <xdr:cNvSpPr/>
            </xdr:nvSpPr>
            <xdr:spPr>
              <a:xfrm>
                <a:off x="661403" y="802775"/>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2"/>
                    </a:solidFill>
                    <a:latin typeface="+mn-lt"/>
                    <a:ea typeface="+mn-ea"/>
                    <a:cs typeface="+mn-cs"/>
                  </a:rPr>
                  <a:t>Ética e </a:t>
                </a:r>
              </a:p>
              <a:p>
                <a:pPr marL="0" indent="0" algn="ctr"/>
                <a:r>
                  <a:rPr lang="pt-BR" sz="1050" b="0">
                    <a:solidFill>
                      <a:schemeClr val="accent2"/>
                    </a:solidFill>
                    <a:latin typeface="+mn-lt"/>
                    <a:ea typeface="+mn-ea"/>
                    <a:cs typeface="+mn-cs"/>
                  </a:rPr>
                  <a:t>Transparência</a:t>
                </a:r>
              </a:p>
            </xdr:txBody>
          </xdr:sp>
          <xdr:sp macro="" textlink="">
            <xdr:nvSpPr>
              <xdr:cNvPr id="27" name="Retângulo: Cantos Arredondados 26">
                <a:hlinkClick xmlns:r="http://schemas.openxmlformats.org/officeDocument/2006/relationships" r:id="rId2"/>
                <a:extLst>
                  <a:ext uri="{FF2B5EF4-FFF2-40B4-BE49-F238E27FC236}">
                    <a16:creationId xmlns:a16="http://schemas.microsoft.com/office/drawing/2014/main" id="{F8311F27-0EE8-4F21-82CD-FB6C8C09EFC7}"/>
                  </a:ext>
                </a:extLst>
              </xdr:cNvPr>
              <xdr:cNvSpPr/>
            </xdr:nvSpPr>
            <xdr:spPr>
              <a:xfrm>
                <a:off x="5405334" y="802775"/>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Mudanças </a:t>
                </a:r>
              </a:p>
              <a:p>
                <a:pPr marL="0" indent="0" algn="ctr"/>
                <a:r>
                  <a:rPr lang="pt-BR" sz="1050">
                    <a:solidFill>
                      <a:schemeClr val="accent2"/>
                    </a:solidFill>
                    <a:latin typeface="+mn-lt"/>
                    <a:ea typeface="+mn-ea"/>
                    <a:cs typeface="+mn-cs"/>
                  </a:rPr>
                  <a:t>Climáticas</a:t>
                </a:r>
              </a:p>
            </xdr:txBody>
          </xdr:sp>
          <xdr:sp macro="" textlink="">
            <xdr:nvSpPr>
              <xdr:cNvPr id="28" name="Retângulo: Cantos Arredondados 27">
                <a:hlinkClick xmlns:r="http://schemas.openxmlformats.org/officeDocument/2006/relationships" r:id="rId3"/>
                <a:extLst>
                  <a:ext uri="{FF2B5EF4-FFF2-40B4-BE49-F238E27FC236}">
                    <a16:creationId xmlns:a16="http://schemas.microsoft.com/office/drawing/2014/main" id="{7060B301-2338-4ABE-ACE3-88EEDAB1431F}"/>
                  </a:ext>
                </a:extLst>
              </xdr:cNvPr>
              <xdr:cNvSpPr/>
            </xdr:nvSpPr>
            <xdr:spPr>
              <a:xfrm>
                <a:off x="2248005" y="801188"/>
                <a:ext cx="140400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2"/>
                    </a:solidFill>
                    <a:latin typeface="+mn-lt"/>
                    <a:ea typeface="+mn-ea"/>
                    <a:cs typeface="+mn-cs"/>
                  </a:rPr>
                  <a:t>Governança </a:t>
                </a:r>
              </a:p>
              <a:p>
                <a:pPr marL="0" indent="0" algn="ctr"/>
                <a:r>
                  <a:rPr lang="pt-BR" sz="1050" b="0">
                    <a:solidFill>
                      <a:schemeClr val="accent2"/>
                    </a:solidFill>
                    <a:latin typeface="+mn-lt"/>
                    <a:ea typeface="+mn-ea"/>
                    <a:cs typeface="+mn-cs"/>
                  </a:rPr>
                  <a:t>Corporativa</a:t>
                </a:r>
              </a:p>
            </xdr:txBody>
          </xdr:sp>
          <xdr:sp macro="" textlink="">
            <xdr:nvSpPr>
              <xdr:cNvPr id="29" name="Retângulo: Cantos Arredondados 28">
                <a:hlinkClick xmlns:r="http://schemas.openxmlformats.org/officeDocument/2006/relationships" r:id="rId4"/>
                <a:extLst>
                  <a:ext uri="{FF2B5EF4-FFF2-40B4-BE49-F238E27FC236}">
                    <a16:creationId xmlns:a16="http://schemas.microsoft.com/office/drawing/2014/main" id="{B885F78D-ABBE-4FF8-840D-B3A58885CEFA}"/>
                  </a:ext>
                </a:extLst>
              </xdr:cNvPr>
              <xdr:cNvSpPr/>
            </xdr:nvSpPr>
            <xdr:spPr>
              <a:xfrm>
                <a:off x="3825082" y="8011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Gestão </a:t>
                </a:r>
              </a:p>
              <a:p>
                <a:pPr marL="0" indent="0" algn="ctr"/>
                <a:r>
                  <a:rPr lang="pt-BR" sz="1050">
                    <a:solidFill>
                      <a:schemeClr val="accent2"/>
                    </a:solidFill>
                    <a:latin typeface="+mn-lt"/>
                    <a:ea typeface="+mn-ea"/>
                    <a:cs typeface="+mn-cs"/>
                  </a:rPr>
                  <a:t>Ambiental</a:t>
                </a:r>
              </a:p>
            </xdr:txBody>
          </xdr:sp>
          <xdr:sp macro="" textlink="">
            <xdr:nvSpPr>
              <xdr:cNvPr id="30" name="Retângulo: Cantos Arredondados 29">
                <a:hlinkClick xmlns:r="http://schemas.openxmlformats.org/officeDocument/2006/relationships" r:id="rId5"/>
                <a:extLst>
                  <a:ext uri="{FF2B5EF4-FFF2-40B4-BE49-F238E27FC236}">
                    <a16:creationId xmlns:a16="http://schemas.microsoft.com/office/drawing/2014/main" id="{D09E7AB1-7353-4596-982A-B28225D1C00E}"/>
                  </a:ext>
                </a:extLst>
              </xdr:cNvPr>
              <xdr:cNvSpPr/>
            </xdr:nvSpPr>
            <xdr:spPr>
              <a:xfrm>
                <a:off x="6991936" y="801188"/>
                <a:ext cx="140400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Saúde e </a:t>
                </a:r>
              </a:p>
              <a:p>
                <a:pPr marL="0" indent="0" algn="ctr"/>
                <a:r>
                  <a:rPr lang="pt-BR" sz="1050">
                    <a:solidFill>
                      <a:schemeClr val="accent2"/>
                    </a:solidFill>
                    <a:latin typeface="+mn-lt"/>
                    <a:ea typeface="+mn-ea"/>
                    <a:cs typeface="+mn-cs"/>
                  </a:rPr>
                  <a:t>Segurança</a:t>
                </a:r>
              </a:p>
            </xdr:txBody>
          </xdr:sp>
          <xdr:sp macro="" textlink="">
            <xdr:nvSpPr>
              <xdr:cNvPr id="31" name="Retângulo: Cantos Arredondados 30">
                <a:hlinkClick xmlns:r="http://schemas.openxmlformats.org/officeDocument/2006/relationships" r:id="rId6"/>
                <a:extLst>
                  <a:ext uri="{FF2B5EF4-FFF2-40B4-BE49-F238E27FC236}">
                    <a16:creationId xmlns:a16="http://schemas.microsoft.com/office/drawing/2014/main" id="{B2C17A0B-A83B-4764-A5D5-1F27E37BC25C}"/>
                  </a:ext>
                </a:extLst>
              </xdr:cNvPr>
              <xdr:cNvSpPr/>
            </xdr:nvSpPr>
            <xdr:spPr>
              <a:xfrm>
                <a:off x="8562662" y="8011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Colaboradores</a:t>
                </a:r>
              </a:p>
            </xdr:txBody>
          </xdr:sp>
          <xdr:sp macro="" textlink="">
            <xdr:nvSpPr>
              <xdr:cNvPr id="32" name="Retângulo: Cantos Arredondados 31">
                <a:hlinkClick xmlns:r="http://schemas.openxmlformats.org/officeDocument/2006/relationships" r:id="rId7"/>
                <a:extLst>
                  <a:ext uri="{FF2B5EF4-FFF2-40B4-BE49-F238E27FC236}">
                    <a16:creationId xmlns:a16="http://schemas.microsoft.com/office/drawing/2014/main" id="{D1E62303-E4B3-4324-8E54-12A57F38B1B3}"/>
                  </a:ext>
                </a:extLst>
              </xdr:cNvPr>
              <xdr:cNvSpPr/>
            </xdr:nvSpPr>
            <xdr:spPr>
              <a:xfrm>
                <a:off x="661404" y="15059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Diversidade e </a:t>
                </a:r>
              </a:p>
              <a:p>
                <a:pPr marL="0" indent="0" algn="ctr"/>
                <a:r>
                  <a:rPr lang="pt-BR" sz="1050">
                    <a:solidFill>
                      <a:schemeClr val="accent2"/>
                    </a:solidFill>
                    <a:latin typeface="+mn-lt"/>
                    <a:ea typeface="+mn-ea"/>
                    <a:cs typeface="+mn-cs"/>
                  </a:rPr>
                  <a:t>Inclusão</a:t>
                </a:r>
              </a:p>
            </xdr:txBody>
          </xdr:sp>
          <xdr:sp macro="" textlink="">
            <xdr:nvSpPr>
              <xdr:cNvPr id="33" name="Retângulo: Cantos Arredondados 32">
                <a:hlinkClick xmlns:r="http://schemas.openxmlformats.org/officeDocument/2006/relationships" r:id="rId8"/>
                <a:extLst>
                  <a:ext uri="{FF2B5EF4-FFF2-40B4-BE49-F238E27FC236}">
                    <a16:creationId xmlns:a16="http://schemas.microsoft.com/office/drawing/2014/main" id="{037600E8-A381-4AF0-AE8C-3B14E029CC83}"/>
                  </a:ext>
                </a:extLst>
              </xdr:cNvPr>
              <xdr:cNvSpPr/>
            </xdr:nvSpPr>
            <xdr:spPr>
              <a:xfrm>
                <a:off x="2248006" y="1505988"/>
                <a:ext cx="1407175"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Parceiros e Fornecedores</a:t>
                </a:r>
              </a:p>
            </xdr:txBody>
          </xdr:sp>
          <xdr:sp macro="" textlink="">
            <xdr:nvSpPr>
              <xdr:cNvPr id="34" name="Retângulo: Cantos Arredondados 33">
                <a:hlinkClick xmlns:r="http://schemas.openxmlformats.org/officeDocument/2006/relationships" r:id="rId9"/>
                <a:extLst>
                  <a:ext uri="{FF2B5EF4-FFF2-40B4-BE49-F238E27FC236}">
                    <a16:creationId xmlns:a16="http://schemas.microsoft.com/office/drawing/2014/main" id="{57F97F87-4A87-4D84-BC31-F48244DC632D}"/>
                  </a:ext>
                </a:extLst>
              </xdr:cNvPr>
              <xdr:cNvSpPr/>
            </xdr:nvSpPr>
            <xdr:spPr>
              <a:xfrm>
                <a:off x="3831433" y="1505988"/>
                <a:ext cx="140400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Comunidades do Entorno</a:t>
                </a:r>
              </a:p>
            </xdr:txBody>
          </xdr:sp>
          <xdr:sp macro="" textlink="">
            <xdr:nvSpPr>
              <xdr:cNvPr id="35" name="Retângulo: Cantos Arredondados 34">
                <a:hlinkClick xmlns:r="http://schemas.openxmlformats.org/officeDocument/2006/relationships" r:id="rId10"/>
                <a:extLst>
                  <a:ext uri="{FF2B5EF4-FFF2-40B4-BE49-F238E27FC236}">
                    <a16:creationId xmlns:a16="http://schemas.microsoft.com/office/drawing/2014/main" id="{24C3FEA2-941A-4F8C-B19E-B29C98256D48}"/>
                  </a:ext>
                </a:extLst>
              </xdr:cNvPr>
              <xdr:cNvSpPr/>
            </xdr:nvSpPr>
            <xdr:spPr>
              <a:xfrm>
                <a:off x="5414860" y="1505988"/>
                <a:ext cx="1407175"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oAutofit/>
              </a:bodyPr>
              <a:lstStyle/>
              <a:p>
                <a:pPr algn="ctr"/>
                <a:r>
                  <a:rPr lang="pt-BR" sz="1050">
                    <a:solidFill>
                      <a:schemeClr val="accent2"/>
                    </a:solidFill>
                  </a:rPr>
                  <a:t>Investimento </a:t>
                </a:r>
              </a:p>
              <a:p>
                <a:pPr algn="ctr"/>
                <a:r>
                  <a:rPr lang="pt-BR" sz="1050">
                    <a:solidFill>
                      <a:schemeClr val="accent2"/>
                    </a:solidFill>
                  </a:rPr>
                  <a:t>Social Privado</a:t>
                </a:r>
              </a:p>
            </xdr:txBody>
          </xdr:sp>
          <xdr:sp macro="" textlink="">
            <xdr:nvSpPr>
              <xdr:cNvPr id="36" name="Retângulo: Cantos Arredondados 35">
                <a:hlinkClick xmlns:r="http://schemas.openxmlformats.org/officeDocument/2006/relationships" r:id="rId11"/>
                <a:extLst>
                  <a:ext uri="{FF2B5EF4-FFF2-40B4-BE49-F238E27FC236}">
                    <a16:creationId xmlns:a16="http://schemas.microsoft.com/office/drawing/2014/main" id="{E84A9ED6-5AC7-4F19-BCE1-2592EC1F974D}"/>
                  </a:ext>
                </a:extLst>
              </xdr:cNvPr>
              <xdr:cNvSpPr/>
            </xdr:nvSpPr>
            <xdr:spPr>
              <a:xfrm>
                <a:off x="7004637" y="1505988"/>
                <a:ext cx="139765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Soluções </a:t>
                </a:r>
              </a:p>
              <a:p>
                <a:pPr marL="0" indent="0" algn="ctr"/>
                <a:r>
                  <a:rPr lang="pt-BR" sz="1050">
                    <a:solidFill>
                      <a:schemeClr val="accent2"/>
                    </a:solidFill>
                    <a:latin typeface="+mn-lt"/>
                    <a:ea typeface="+mn-ea"/>
                    <a:cs typeface="+mn-cs"/>
                  </a:rPr>
                  <a:t>Sustentáveis</a:t>
                </a:r>
              </a:p>
            </xdr:txBody>
          </xdr:sp>
          <xdr:sp macro="" textlink="">
            <xdr:nvSpPr>
              <xdr:cNvPr id="37" name="Retângulo: Cantos Arredondados 36">
                <a:hlinkClick xmlns:r="http://schemas.openxmlformats.org/officeDocument/2006/relationships" r:id="rId12"/>
                <a:extLst>
                  <a:ext uri="{FF2B5EF4-FFF2-40B4-BE49-F238E27FC236}">
                    <a16:creationId xmlns:a16="http://schemas.microsoft.com/office/drawing/2014/main" id="{243857DA-FDE6-48CF-A515-B7FD5C376CA1}"/>
                  </a:ext>
                </a:extLst>
              </xdr:cNvPr>
              <xdr:cNvSpPr/>
            </xdr:nvSpPr>
            <xdr:spPr>
              <a:xfrm>
                <a:off x="8575362" y="1505988"/>
                <a:ext cx="139130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Biodiversidade</a:t>
                </a:r>
              </a:p>
            </xdr:txBody>
          </xdr:sp>
          <xdr:sp macro="" textlink="">
            <xdr:nvSpPr>
              <xdr:cNvPr id="38" name="Retângulo: Cantos Arredondados 37">
                <a:hlinkClick xmlns:r="http://schemas.openxmlformats.org/officeDocument/2006/relationships" r:id="rId13"/>
                <a:extLst>
                  <a:ext uri="{FF2B5EF4-FFF2-40B4-BE49-F238E27FC236}">
                    <a16:creationId xmlns:a16="http://schemas.microsoft.com/office/drawing/2014/main" id="{8C557465-5F20-456F-B225-F921047FDFC7}"/>
                  </a:ext>
                </a:extLst>
              </xdr:cNvPr>
              <xdr:cNvSpPr/>
            </xdr:nvSpPr>
            <xdr:spPr>
              <a:xfrm>
                <a:off x="8562662" y="96128"/>
                <a:ext cx="1410350" cy="524233"/>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Geração de Valor</a:t>
                </a:r>
              </a:p>
            </xdr:txBody>
          </xdr:sp>
          <xdr:sp macro="" textlink="">
            <xdr:nvSpPr>
              <xdr:cNvPr id="39" name="Retângulo: Cantos Arredondados 38">
                <a:hlinkClick xmlns:r="http://schemas.openxmlformats.org/officeDocument/2006/relationships" r:id="rId14"/>
                <a:extLst>
                  <a:ext uri="{FF2B5EF4-FFF2-40B4-BE49-F238E27FC236}">
                    <a16:creationId xmlns:a16="http://schemas.microsoft.com/office/drawing/2014/main" id="{51F698B4-CEB5-40B1-859A-6CC39181B656}"/>
                  </a:ext>
                </a:extLst>
              </xdr:cNvPr>
              <xdr:cNvSpPr/>
            </xdr:nvSpPr>
            <xdr:spPr>
              <a:xfrm>
                <a:off x="6985586" y="96128"/>
                <a:ext cx="1407175" cy="521058"/>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ODS</a:t>
                </a:r>
              </a:p>
            </xdr:txBody>
          </xdr:sp>
          <xdr:sp macro="" textlink="">
            <xdr:nvSpPr>
              <xdr:cNvPr id="40" name="Retângulo: Cantos Arredondados 39">
                <a:hlinkClick xmlns:r="http://schemas.openxmlformats.org/officeDocument/2006/relationships" r:id="rId15"/>
                <a:extLst>
                  <a:ext uri="{FF2B5EF4-FFF2-40B4-BE49-F238E27FC236}">
                    <a16:creationId xmlns:a16="http://schemas.microsoft.com/office/drawing/2014/main" id="{38700D8B-756C-467C-9A9B-66CDB1D4BCB1}"/>
                  </a:ext>
                </a:extLst>
              </xdr:cNvPr>
              <xdr:cNvSpPr/>
            </xdr:nvSpPr>
            <xdr:spPr>
              <a:xfrm>
                <a:off x="5411684" y="102482"/>
                <a:ext cx="1404000" cy="508338"/>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GRI</a:t>
                </a:r>
              </a:p>
            </xdr:txBody>
          </xdr:sp>
          <xdr:sp macro="" textlink="">
            <xdr:nvSpPr>
              <xdr:cNvPr id="41" name="Retângulo: Cantos Arredondados 40">
                <a:hlinkClick xmlns:r="http://schemas.openxmlformats.org/officeDocument/2006/relationships" r:id="rId16"/>
                <a:extLst>
                  <a:ext uri="{FF2B5EF4-FFF2-40B4-BE49-F238E27FC236}">
                    <a16:creationId xmlns:a16="http://schemas.microsoft.com/office/drawing/2014/main" id="{02F33B6D-3769-4C66-A448-A2E2921DC797}"/>
                  </a:ext>
                </a:extLst>
              </xdr:cNvPr>
              <xdr:cNvSpPr/>
            </xdr:nvSpPr>
            <xdr:spPr>
              <a:xfrm>
                <a:off x="3825082" y="96128"/>
                <a:ext cx="1410350" cy="524233"/>
              </a:xfrm>
              <a:prstGeom prst="roundRect">
                <a:avLst/>
              </a:prstGeom>
              <a:solidFill>
                <a:schemeClr val="accent2"/>
              </a:solidFill>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Introdução</a:t>
                </a:r>
              </a:p>
            </xdr:txBody>
          </xdr:sp>
          <xdr:pic>
            <xdr:nvPicPr>
              <xdr:cNvPr id="42" name="Imagem 41">
                <a:extLst>
                  <a:ext uri="{FF2B5EF4-FFF2-40B4-BE49-F238E27FC236}">
                    <a16:creationId xmlns:a16="http://schemas.microsoft.com/office/drawing/2014/main" id="{951A2DDF-FC66-44B9-855F-BE51F11F8D48}"/>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664579" y="102482"/>
                <a:ext cx="2095120" cy="508338"/>
              </a:xfrm>
              <a:prstGeom prst="rect">
                <a:avLst/>
              </a:prstGeom>
            </xdr:spPr>
          </xdr:pic>
        </xdr:grpSp>
      </xdr:grp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1614553</xdr:colOff>
      <xdr:row>1</xdr:row>
      <xdr:rowOff>76200</xdr:rowOff>
    </xdr:to>
    <xdr:grpSp>
      <xdr:nvGrpSpPr>
        <xdr:cNvPr id="26" name="Agrupar 25">
          <a:extLst>
            <a:ext uri="{FF2B5EF4-FFF2-40B4-BE49-F238E27FC236}">
              <a16:creationId xmlns:a16="http://schemas.microsoft.com/office/drawing/2014/main" id="{4FAC4431-58B2-42A6-BF79-5507EB20937A}"/>
            </a:ext>
          </a:extLst>
        </xdr:cNvPr>
        <xdr:cNvGrpSpPr/>
      </xdr:nvGrpSpPr>
      <xdr:grpSpPr>
        <a:xfrm>
          <a:off x="0" y="0"/>
          <a:ext cx="9726678" cy="2286000"/>
          <a:chOff x="0" y="0"/>
          <a:chExt cx="10422003" cy="2290763"/>
        </a:xfrm>
      </xdr:grpSpPr>
      <xdr:sp macro="" textlink="">
        <xdr:nvSpPr>
          <xdr:cNvPr id="27" name="Retângulo 26">
            <a:extLst>
              <a:ext uri="{FF2B5EF4-FFF2-40B4-BE49-F238E27FC236}">
                <a16:creationId xmlns:a16="http://schemas.microsoft.com/office/drawing/2014/main" id="{58965660-3D9A-4E3A-A97D-399A2CD2F1DF}"/>
              </a:ext>
            </a:extLst>
          </xdr:cNvPr>
          <xdr:cNvSpPr/>
        </xdr:nvSpPr>
        <xdr:spPr>
          <a:xfrm>
            <a:off x="0" y="0"/>
            <a:ext cx="278582"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8" name="Retângulo 27">
            <a:extLst>
              <a:ext uri="{FF2B5EF4-FFF2-40B4-BE49-F238E27FC236}">
                <a16:creationId xmlns:a16="http://schemas.microsoft.com/office/drawing/2014/main" id="{5E75E97B-E0FA-4AD6-A182-C44736D14223}"/>
              </a:ext>
            </a:extLst>
          </xdr:cNvPr>
          <xdr:cNvSpPr/>
        </xdr:nvSpPr>
        <xdr:spPr>
          <a:xfrm>
            <a:off x="561178" y="0"/>
            <a:ext cx="9860825" cy="219075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29" name="Retângulo: Cantos Arredondados 28">
            <a:hlinkClick xmlns:r="http://schemas.openxmlformats.org/officeDocument/2006/relationships" r:id="rId1"/>
            <a:extLst>
              <a:ext uri="{FF2B5EF4-FFF2-40B4-BE49-F238E27FC236}">
                <a16:creationId xmlns:a16="http://schemas.microsoft.com/office/drawing/2014/main" id="{D77B48B8-DCAA-45F3-ACA9-404583421E77}"/>
              </a:ext>
            </a:extLst>
          </xdr:cNvPr>
          <xdr:cNvSpPr/>
        </xdr:nvSpPr>
        <xdr:spPr>
          <a:xfrm>
            <a:off x="834288" y="802775"/>
            <a:ext cx="1417635"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Ética e </a:t>
            </a:r>
          </a:p>
          <a:p>
            <a:pPr marL="0" indent="0" algn="ctr"/>
            <a:r>
              <a:rPr lang="pt-BR" sz="1050" b="0">
                <a:solidFill>
                  <a:schemeClr val="accent3"/>
                </a:solidFill>
                <a:latin typeface="+mn-lt"/>
                <a:ea typeface="+mn-ea"/>
                <a:cs typeface="+mn-cs"/>
              </a:rPr>
              <a:t>Transparência</a:t>
            </a:r>
          </a:p>
        </xdr:txBody>
      </xdr:sp>
      <xdr:sp macro="" textlink="">
        <xdr:nvSpPr>
          <xdr:cNvPr id="30" name="Retângulo: Cantos Arredondados 29">
            <a:hlinkClick xmlns:r="http://schemas.openxmlformats.org/officeDocument/2006/relationships" r:id="rId2"/>
            <a:extLst>
              <a:ext uri="{FF2B5EF4-FFF2-40B4-BE49-F238E27FC236}">
                <a16:creationId xmlns:a16="http://schemas.microsoft.com/office/drawing/2014/main" id="{CEB7455C-E7FE-4614-8DB8-B1A78196D42F}"/>
              </a:ext>
            </a:extLst>
          </xdr:cNvPr>
          <xdr:cNvSpPr/>
        </xdr:nvSpPr>
        <xdr:spPr>
          <a:xfrm>
            <a:off x="5575016" y="802775"/>
            <a:ext cx="1411282"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Mudanças </a:t>
            </a:r>
          </a:p>
          <a:p>
            <a:pPr marL="0" indent="0" algn="ctr"/>
            <a:r>
              <a:rPr lang="pt-BR" sz="1050" b="0">
                <a:solidFill>
                  <a:schemeClr val="accent3"/>
                </a:solidFill>
                <a:latin typeface="+mn-lt"/>
                <a:ea typeface="+mn-ea"/>
                <a:cs typeface="+mn-cs"/>
              </a:rPr>
              <a:t>Climáticas</a:t>
            </a:r>
          </a:p>
        </xdr:txBody>
      </xdr:sp>
      <xdr:sp macro="" textlink="">
        <xdr:nvSpPr>
          <xdr:cNvPr id="31" name="Retângulo: Cantos Arredondados 30">
            <a:hlinkClick xmlns:r="http://schemas.openxmlformats.org/officeDocument/2006/relationships" r:id="rId3"/>
            <a:extLst>
              <a:ext uri="{FF2B5EF4-FFF2-40B4-BE49-F238E27FC236}">
                <a16:creationId xmlns:a16="http://schemas.microsoft.com/office/drawing/2014/main" id="{32576EC3-C98D-4A1D-9095-54AC9E07D45F}"/>
              </a:ext>
            </a:extLst>
          </xdr:cNvPr>
          <xdr:cNvSpPr/>
        </xdr:nvSpPr>
        <xdr:spPr>
          <a:xfrm>
            <a:off x="2421939" y="801188"/>
            <a:ext cx="1411283"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Governança </a:t>
            </a:r>
          </a:p>
          <a:p>
            <a:pPr marL="0" indent="0" algn="ctr"/>
            <a:r>
              <a:rPr lang="pt-BR" sz="1050" b="0">
                <a:solidFill>
                  <a:schemeClr val="accent3"/>
                </a:solidFill>
                <a:latin typeface="+mn-lt"/>
                <a:ea typeface="+mn-ea"/>
                <a:cs typeface="+mn-cs"/>
              </a:rPr>
              <a:t>Corporativa</a:t>
            </a:r>
          </a:p>
        </xdr:txBody>
      </xdr:sp>
      <xdr:sp macro="" textlink="">
        <xdr:nvSpPr>
          <xdr:cNvPr id="32" name="Retângulo: Cantos Arredondados 31">
            <a:hlinkClick xmlns:r="http://schemas.openxmlformats.org/officeDocument/2006/relationships" r:id="rId4"/>
            <a:extLst>
              <a:ext uri="{FF2B5EF4-FFF2-40B4-BE49-F238E27FC236}">
                <a16:creationId xmlns:a16="http://schemas.microsoft.com/office/drawing/2014/main" id="{86ACE88C-60E5-4DA8-91C5-687068749753}"/>
              </a:ext>
            </a:extLst>
          </xdr:cNvPr>
          <xdr:cNvSpPr/>
        </xdr:nvSpPr>
        <xdr:spPr>
          <a:xfrm>
            <a:off x="4003240" y="801188"/>
            <a:ext cx="1411283"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Gestão </a:t>
            </a:r>
          </a:p>
          <a:p>
            <a:pPr marL="0" indent="0" algn="ctr"/>
            <a:r>
              <a:rPr lang="pt-BR" sz="1050" b="0">
                <a:solidFill>
                  <a:schemeClr val="accent3"/>
                </a:solidFill>
                <a:latin typeface="+mn-lt"/>
                <a:ea typeface="+mn-ea"/>
                <a:cs typeface="+mn-cs"/>
              </a:rPr>
              <a:t>Ambiental</a:t>
            </a:r>
          </a:p>
        </xdr:txBody>
      </xdr:sp>
      <xdr:sp macro="" textlink="">
        <xdr:nvSpPr>
          <xdr:cNvPr id="33" name="Retângulo: Cantos Arredondados 32">
            <a:hlinkClick xmlns:r="http://schemas.openxmlformats.org/officeDocument/2006/relationships" r:id="rId5"/>
            <a:extLst>
              <a:ext uri="{FF2B5EF4-FFF2-40B4-BE49-F238E27FC236}">
                <a16:creationId xmlns:a16="http://schemas.microsoft.com/office/drawing/2014/main" id="{FEECFD63-88E1-4473-AC74-DE965948B27D}"/>
              </a:ext>
            </a:extLst>
          </xdr:cNvPr>
          <xdr:cNvSpPr/>
        </xdr:nvSpPr>
        <xdr:spPr>
          <a:xfrm>
            <a:off x="7169018" y="801188"/>
            <a:ext cx="1411278"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Saúde e </a:t>
            </a:r>
          </a:p>
          <a:p>
            <a:pPr marL="0" indent="0" algn="ctr"/>
            <a:r>
              <a:rPr lang="pt-BR" sz="1050" b="0">
                <a:solidFill>
                  <a:schemeClr val="accent3"/>
                </a:solidFill>
                <a:latin typeface="+mn-lt"/>
                <a:ea typeface="+mn-ea"/>
                <a:cs typeface="+mn-cs"/>
              </a:rPr>
              <a:t>Segurança</a:t>
            </a:r>
          </a:p>
        </xdr:txBody>
      </xdr:sp>
      <xdr:sp macro="" textlink="">
        <xdr:nvSpPr>
          <xdr:cNvPr id="34" name="Retângulo: Cantos Arredondados 33">
            <a:hlinkClick xmlns:r="http://schemas.openxmlformats.org/officeDocument/2006/relationships" r:id="rId6"/>
            <a:extLst>
              <a:ext uri="{FF2B5EF4-FFF2-40B4-BE49-F238E27FC236}">
                <a16:creationId xmlns:a16="http://schemas.microsoft.com/office/drawing/2014/main" id="{D5765F90-9B43-4CC5-B889-4A966FA191C6}"/>
              </a:ext>
            </a:extLst>
          </xdr:cNvPr>
          <xdr:cNvSpPr/>
        </xdr:nvSpPr>
        <xdr:spPr>
          <a:xfrm>
            <a:off x="8753484" y="801188"/>
            <a:ext cx="1401759" cy="501976"/>
          </a:xfrm>
          <a:prstGeom prst="roundRect">
            <a:avLst/>
          </a:prstGeom>
          <a:solidFill>
            <a:schemeClr val="accent3"/>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Colaboradores</a:t>
            </a:r>
          </a:p>
        </xdr:txBody>
      </xdr:sp>
      <xdr:sp macro="" textlink="">
        <xdr:nvSpPr>
          <xdr:cNvPr id="35" name="Retângulo: Cantos Arredondados 34">
            <a:hlinkClick xmlns:r="http://schemas.openxmlformats.org/officeDocument/2006/relationships" r:id="rId7"/>
            <a:extLst>
              <a:ext uri="{FF2B5EF4-FFF2-40B4-BE49-F238E27FC236}">
                <a16:creationId xmlns:a16="http://schemas.microsoft.com/office/drawing/2014/main" id="{A59FCC9B-9E86-4103-8FCE-603B6B372A1E}"/>
              </a:ext>
            </a:extLst>
          </xdr:cNvPr>
          <xdr:cNvSpPr/>
        </xdr:nvSpPr>
        <xdr:spPr>
          <a:xfrm>
            <a:off x="834289" y="1505988"/>
            <a:ext cx="1417635"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Diversidade e </a:t>
            </a:r>
          </a:p>
          <a:p>
            <a:pPr marL="0" indent="0" algn="ctr"/>
            <a:r>
              <a:rPr lang="pt-BR" sz="1050" b="0">
                <a:solidFill>
                  <a:schemeClr val="accent3"/>
                </a:solidFill>
                <a:latin typeface="+mn-lt"/>
                <a:ea typeface="+mn-ea"/>
                <a:cs typeface="+mn-cs"/>
              </a:rPr>
              <a:t>Inclusão</a:t>
            </a:r>
          </a:p>
        </xdr:txBody>
      </xdr:sp>
      <xdr:sp macro="" textlink="">
        <xdr:nvSpPr>
          <xdr:cNvPr id="36" name="Retângulo: Cantos Arredondados 35">
            <a:hlinkClick xmlns:r="http://schemas.openxmlformats.org/officeDocument/2006/relationships" r:id="rId8"/>
            <a:extLst>
              <a:ext uri="{FF2B5EF4-FFF2-40B4-BE49-F238E27FC236}">
                <a16:creationId xmlns:a16="http://schemas.microsoft.com/office/drawing/2014/main" id="{2F314972-0FC1-47C7-A04B-4DF10D061848}"/>
              </a:ext>
            </a:extLst>
          </xdr:cNvPr>
          <xdr:cNvSpPr/>
        </xdr:nvSpPr>
        <xdr:spPr>
          <a:xfrm>
            <a:off x="2421940" y="1505988"/>
            <a:ext cx="1408110"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Parceiros e Fornecedores</a:t>
            </a:r>
          </a:p>
        </xdr:txBody>
      </xdr:sp>
      <xdr:sp macro="" textlink="">
        <xdr:nvSpPr>
          <xdr:cNvPr id="37" name="Retângulo: Cantos Arredondados 36">
            <a:hlinkClick xmlns:r="http://schemas.openxmlformats.org/officeDocument/2006/relationships" r:id="rId9"/>
            <a:extLst>
              <a:ext uri="{FF2B5EF4-FFF2-40B4-BE49-F238E27FC236}">
                <a16:creationId xmlns:a16="http://schemas.microsoft.com/office/drawing/2014/main" id="{F84FBB84-9E90-47D2-8310-6937E235AB4B}"/>
              </a:ext>
            </a:extLst>
          </xdr:cNvPr>
          <xdr:cNvSpPr/>
        </xdr:nvSpPr>
        <xdr:spPr>
          <a:xfrm>
            <a:off x="4000068" y="1505988"/>
            <a:ext cx="1420806"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Comunidades do Entorno</a:t>
            </a:r>
          </a:p>
        </xdr:txBody>
      </xdr:sp>
      <xdr:sp macro="" textlink="">
        <xdr:nvSpPr>
          <xdr:cNvPr id="38" name="Retângulo: Cantos Arredondados 37">
            <a:hlinkClick xmlns:r="http://schemas.openxmlformats.org/officeDocument/2006/relationships" r:id="rId10"/>
            <a:extLst>
              <a:ext uri="{FF2B5EF4-FFF2-40B4-BE49-F238E27FC236}">
                <a16:creationId xmlns:a16="http://schemas.microsoft.com/office/drawing/2014/main" id="{CDC96C5B-F27C-47A9-AB1D-DE1C4D98FADC}"/>
              </a:ext>
            </a:extLst>
          </xdr:cNvPr>
          <xdr:cNvSpPr/>
        </xdr:nvSpPr>
        <xdr:spPr>
          <a:xfrm>
            <a:off x="5584544" y="1505988"/>
            <a:ext cx="1414459"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Investimento </a:t>
            </a:r>
          </a:p>
          <a:p>
            <a:pPr marL="0" indent="0" algn="ctr"/>
            <a:r>
              <a:rPr lang="pt-BR" sz="1050" b="0">
                <a:solidFill>
                  <a:schemeClr val="accent3"/>
                </a:solidFill>
                <a:latin typeface="+mn-lt"/>
                <a:ea typeface="+mn-ea"/>
                <a:cs typeface="+mn-cs"/>
              </a:rPr>
              <a:t>Social Privado</a:t>
            </a:r>
          </a:p>
        </xdr:txBody>
      </xdr:sp>
      <xdr:sp macro="" textlink="">
        <xdr:nvSpPr>
          <xdr:cNvPr id="39" name="Retângulo: Cantos Arredondados 38">
            <a:hlinkClick xmlns:r="http://schemas.openxmlformats.org/officeDocument/2006/relationships" r:id="rId11"/>
            <a:extLst>
              <a:ext uri="{FF2B5EF4-FFF2-40B4-BE49-F238E27FC236}">
                <a16:creationId xmlns:a16="http://schemas.microsoft.com/office/drawing/2014/main" id="{CC7A465F-4B35-4081-BDDA-0DD6D19A97AB}"/>
              </a:ext>
            </a:extLst>
          </xdr:cNvPr>
          <xdr:cNvSpPr/>
        </xdr:nvSpPr>
        <xdr:spPr>
          <a:xfrm>
            <a:off x="7181726" y="1505988"/>
            <a:ext cx="1395405"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Soluções </a:t>
            </a:r>
          </a:p>
          <a:p>
            <a:pPr marL="0" indent="0" algn="ctr"/>
            <a:r>
              <a:rPr lang="pt-BR" sz="1050" b="0">
                <a:solidFill>
                  <a:schemeClr val="accent3"/>
                </a:solidFill>
                <a:latin typeface="+mn-lt"/>
                <a:ea typeface="+mn-ea"/>
                <a:cs typeface="+mn-cs"/>
              </a:rPr>
              <a:t>Sustentáveis</a:t>
            </a:r>
          </a:p>
        </xdr:txBody>
      </xdr:sp>
      <xdr:sp macro="" textlink="">
        <xdr:nvSpPr>
          <xdr:cNvPr id="40" name="Retângulo: Cantos Arredondados 39">
            <a:hlinkClick xmlns:r="http://schemas.openxmlformats.org/officeDocument/2006/relationships" r:id="rId12"/>
            <a:extLst>
              <a:ext uri="{FF2B5EF4-FFF2-40B4-BE49-F238E27FC236}">
                <a16:creationId xmlns:a16="http://schemas.microsoft.com/office/drawing/2014/main" id="{7206236D-8A5F-4793-94B6-1C8EB7487E10}"/>
              </a:ext>
            </a:extLst>
          </xdr:cNvPr>
          <xdr:cNvSpPr/>
        </xdr:nvSpPr>
        <xdr:spPr>
          <a:xfrm>
            <a:off x="8750320" y="1505988"/>
            <a:ext cx="1389046"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Biodiversidade</a:t>
            </a:r>
          </a:p>
        </xdr:txBody>
      </xdr:sp>
      <xdr:sp macro="" textlink="">
        <xdr:nvSpPr>
          <xdr:cNvPr id="41" name="Retângulo: Cantos Arredondados 40">
            <a:hlinkClick xmlns:r="http://schemas.openxmlformats.org/officeDocument/2006/relationships" r:id="rId13"/>
            <a:extLst>
              <a:ext uri="{FF2B5EF4-FFF2-40B4-BE49-F238E27FC236}">
                <a16:creationId xmlns:a16="http://schemas.microsoft.com/office/drawing/2014/main" id="{7D0406C4-F5E1-42C4-8FAE-E9B53DE574A2}"/>
              </a:ext>
            </a:extLst>
          </xdr:cNvPr>
          <xdr:cNvSpPr/>
        </xdr:nvSpPr>
        <xdr:spPr>
          <a:xfrm>
            <a:off x="8753484" y="96128"/>
            <a:ext cx="1401759" cy="524233"/>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Geração de Valor</a:t>
            </a:r>
          </a:p>
        </xdr:txBody>
      </xdr:sp>
      <xdr:sp macro="" textlink="">
        <xdr:nvSpPr>
          <xdr:cNvPr id="42" name="Retângulo: Cantos Arredondados 41">
            <a:hlinkClick xmlns:r="http://schemas.openxmlformats.org/officeDocument/2006/relationships" r:id="rId14"/>
            <a:extLst>
              <a:ext uri="{FF2B5EF4-FFF2-40B4-BE49-F238E27FC236}">
                <a16:creationId xmlns:a16="http://schemas.microsoft.com/office/drawing/2014/main" id="{192C44FC-E72F-4678-8F88-30E302A9FFE9}"/>
              </a:ext>
            </a:extLst>
          </xdr:cNvPr>
          <xdr:cNvSpPr/>
        </xdr:nvSpPr>
        <xdr:spPr>
          <a:xfrm>
            <a:off x="7162663" y="96128"/>
            <a:ext cx="1414460" cy="521058"/>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ODS</a:t>
            </a:r>
          </a:p>
        </xdr:txBody>
      </xdr:sp>
      <xdr:sp macro="" textlink="">
        <xdr:nvSpPr>
          <xdr:cNvPr id="43" name="Retângulo: Cantos Arredondados 42">
            <a:hlinkClick xmlns:r="http://schemas.openxmlformats.org/officeDocument/2006/relationships" r:id="rId15"/>
            <a:extLst>
              <a:ext uri="{FF2B5EF4-FFF2-40B4-BE49-F238E27FC236}">
                <a16:creationId xmlns:a16="http://schemas.microsoft.com/office/drawing/2014/main" id="{329E4091-F7FE-47AA-9F89-481FCDC219DB}"/>
              </a:ext>
            </a:extLst>
          </xdr:cNvPr>
          <xdr:cNvSpPr/>
        </xdr:nvSpPr>
        <xdr:spPr>
          <a:xfrm>
            <a:off x="5600416" y="102482"/>
            <a:ext cx="1385881" cy="508338"/>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GRI</a:t>
            </a:r>
          </a:p>
        </xdr:txBody>
      </xdr:sp>
      <xdr:sp macro="" textlink="">
        <xdr:nvSpPr>
          <xdr:cNvPr id="44" name="Retângulo: Cantos Arredondados 43">
            <a:hlinkClick xmlns:r="http://schemas.openxmlformats.org/officeDocument/2006/relationships" r:id="rId16"/>
            <a:extLst>
              <a:ext uri="{FF2B5EF4-FFF2-40B4-BE49-F238E27FC236}">
                <a16:creationId xmlns:a16="http://schemas.microsoft.com/office/drawing/2014/main" id="{E68BA5C3-858B-4CD8-A4B0-B0E71C8E0264}"/>
              </a:ext>
            </a:extLst>
          </xdr:cNvPr>
          <xdr:cNvSpPr/>
        </xdr:nvSpPr>
        <xdr:spPr>
          <a:xfrm>
            <a:off x="4000064" y="96128"/>
            <a:ext cx="1420808" cy="524233"/>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Introdução</a:t>
            </a:r>
          </a:p>
        </xdr:txBody>
      </xdr:sp>
      <xdr:pic>
        <xdr:nvPicPr>
          <xdr:cNvPr id="45" name="Imagem 44">
            <a:extLst>
              <a:ext uri="{FF2B5EF4-FFF2-40B4-BE49-F238E27FC236}">
                <a16:creationId xmlns:a16="http://schemas.microsoft.com/office/drawing/2014/main" id="{35F266B3-1646-43B4-9BDA-5EC34CE13CCE}"/>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7464" y="102482"/>
            <a:ext cx="2096508" cy="50833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923990</xdr:colOff>
      <xdr:row>1</xdr:row>
      <xdr:rowOff>76200</xdr:rowOff>
    </xdr:to>
    <xdr:grpSp>
      <xdr:nvGrpSpPr>
        <xdr:cNvPr id="45" name="Agrupar 44">
          <a:extLst>
            <a:ext uri="{FF2B5EF4-FFF2-40B4-BE49-F238E27FC236}">
              <a16:creationId xmlns:a16="http://schemas.microsoft.com/office/drawing/2014/main" id="{677E23BA-88E7-45D2-AF87-BDF458C71542}"/>
            </a:ext>
          </a:extLst>
        </xdr:cNvPr>
        <xdr:cNvGrpSpPr/>
      </xdr:nvGrpSpPr>
      <xdr:grpSpPr>
        <a:xfrm>
          <a:off x="0" y="0"/>
          <a:ext cx="9721915" cy="2286000"/>
          <a:chOff x="0" y="0"/>
          <a:chExt cx="10422003" cy="2290763"/>
        </a:xfrm>
      </xdr:grpSpPr>
      <xdr:sp macro="" textlink="">
        <xdr:nvSpPr>
          <xdr:cNvPr id="46" name="Retângulo 45">
            <a:extLst>
              <a:ext uri="{FF2B5EF4-FFF2-40B4-BE49-F238E27FC236}">
                <a16:creationId xmlns:a16="http://schemas.microsoft.com/office/drawing/2014/main" id="{F8CE41BB-4D4F-42CA-A7AB-863FF9D5FF5C}"/>
              </a:ext>
            </a:extLst>
          </xdr:cNvPr>
          <xdr:cNvSpPr/>
        </xdr:nvSpPr>
        <xdr:spPr>
          <a:xfrm>
            <a:off x="0" y="0"/>
            <a:ext cx="278582"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7" name="Retângulo 46">
            <a:extLst>
              <a:ext uri="{FF2B5EF4-FFF2-40B4-BE49-F238E27FC236}">
                <a16:creationId xmlns:a16="http://schemas.microsoft.com/office/drawing/2014/main" id="{58C8C7C0-CC74-4E8A-9AE5-142290F2BBB6}"/>
              </a:ext>
            </a:extLst>
          </xdr:cNvPr>
          <xdr:cNvSpPr/>
        </xdr:nvSpPr>
        <xdr:spPr>
          <a:xfrm>
            <a:off x="561178" y="0"/>
            <a:ext cx="9860825" cy="219075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48" name="Retângulo: Cantos Arredondados 47">
            <a:hlinkClick xmlns:r="http://schemas.openxmlformats.org/officeDocument/2006/relationships" r:id="rId1"/>
            <a:extLst>
              <a:ext uri="{FF2B5EF4-FFF2-40B4-BE49-F238E27FC236}">
                <a16:creationId xmlns:a16="http://schemas.microsoft.com/office/drawing/2014/main" id="{A6C4D4C3-0A78-4078-865F-C1C6B8FF664C}"/>
              </a:ext>
            </a:extLst>
          </xdr:cNvPr>
          <xdr:cNvSpPr/>
        </xdr:nvSpPr>
        <xdr:spPr>
          <a:xfrm>
            <a:off x="834288" y="802775"/>
            <a:ext cx="1417635"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Ética e </a:t>
            </a:r>
          </a:p>
          <a:p>
            <a:pPr marL="0" indent="0" algn="ctr"/>
            <a:r>
              <a:rPr lang="pt-BR" sz="1050" b="0">
                <a:solidFill>
                  <a:schemeClr val="accent3"/>
                </a:solidFill>
                <a:latin typeface="+mn-lt"/>
                <a:ea typeface="+mn-ea"/>
                <a:cs typeface="+mn-cs"/>
              </a:rPr>
              <a:t>Transparência</a:t>
            </a:r>
          </a:p>
        </xdr:txBody>
      </xdr:sp>
      <xdr:sp macro="" textlink="">
        <xdr:nvSpPr>
          <xdr:cNvPr id="49" name="Retângulo: Cantos Arredondados 48">
            <a:hlinkClick xmlns:r="http://schemas.openxmlformats.org/officeDocument/2006/relationships" r:id="rId2"/>
            <a:extLst>
              <a:ext uri="{FF2B5EF4-FFF2-40B4-BE49-F238E27FC236}">
                <a16:creationId xmlns:a16="http://schemas.microsoft.com/office/drawing/2014/main" id="{27CA4180-F40B-44D7-993D-66BE100F01E4}"/>
              </a:ext>
            </a:extLst>
          </xdr:cNvPr>
          <xdr:cNvSpPr/>
        </xdr:nvSpPr>
        <xdr:spPr>
          <a:xfrm>
            <a:off x="5575016" y="802775"/>
            <a:ext cx="1411282"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Mudanças </a:t>
            </a:r>
          </a:p>
          <a:p>
            <a:pPr marL="0" indent="0" algn="ctr"/>
            <a:r>
              <a:rPr lang="pt-BR" sz="1050" b="0">
                <a:solidFill>
                  <a:schemeClr val="accent3"/>
                </a:solidFill>
                <a:latin typeface="+mn-lt"/>
                <a:ea typeface="+mn-ea"/>
                <a:cs typeface="+mn-cs"/>
              </a:rPr>
              <a:t>Climáticas</a:t>
            </a:r>
          </a:p>
        </xdr:txBody>
      </xdr:sp>
      <xdr:sp macro="" textlink="">
        <xdr:nvSpPr>
          <xdr:cNvPr id="50" name="Retângulo: Cantos Arredondados 49">
            <a:hlinkClick xmlns:r="http://schemas.openxmlformats.org/officeDocument/2006/relationships" r:id="rId3"/>
            <a:extLst>
              <a:ext uri="{FF2B5EF4-FFF2-40B4-BE49-F238E27FC236}">
                <a16:creationId xmlns:a16="http://schemas.microsoft.com/office/drawing/2014/main" id="{3B7D7CED-C6A8-4CF0-93D9-B412A1262AB1}"/>
              </a:ext>
            </a:extLst>
          </xdr:cNvPr>
          <xdr:cNvSpPr/>
        </xdr:nvSpPr>
        <xdr:spPr>
          <a:xfrm>
            <a:off x="2421939" y="801188"/>
            <a:ext cx="1411283"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Governança </a:t>
            </a:r>
          </a:p>
          <a:p>
            <a:pPr marL="0" indent="0" algn="ctr"/>
            <a:r>
              <a:rPr lang="pt-BR" sz="1050" b="0">
                <a:solidFill>
                  <a:schemeClr val="accent3"/>
                </a:solidFill>
                <a:latin typeface="+mn-lt"/>
                <a:ea typeface="+mn-ea"/>
                <a:cs typeface="+mn-cs"/>
              </a:rPr>
              <a:t>Corporativa</a:t>
            </a:r>
          </a:p>
        </xdr:txBody>
      </xdr:sp>
      <xdr:sp macro="" textlink="">
        <xdr:nvSpPr>
          <xdr:cNvPr id="51" name="Retângulo: Cantos Arredondados 50">
            <a:hlinkClick xmlns:r="http://schemas.openxmlformats.org/officeDocument/2006/relationships" r:id="rId4"/>
            <a:extLst>
              <a:ext uri="{FF2B5EF4-FFF2-40B4-BE49-F238E27FC236}">
                <a16:creationId xmlns:a16="http://schemas.microsoft.com/office/drawing/2014/main" id="{C35558C4-71BD-474B-BC2B-424790765A93}"/>
              </a:ext>
            </a:extLst>
          </xdr:cNvPr>
          <xdr:cNvSpPr/>
        </xdr:nvSpPr>
        <xdr:spPr>
          <a:xfrm>
            <a:off x="4003240" y="801188"/>
            <a:ext cx="1411283"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Gestão </a:t>
            </a:r>
          </a:p>
          <a:p>
            <a:pPr marL="0" indent="0" algn="ctr"/>
            <a:r>
              <a:rPr lang="pt-BR" sz="1050" b="0">
                <a:solidFill>
                  <a:schemeClr val="accent3"/>
                </a:solidFill>
                <a:latin typeface="+mn-lt"/>
                <a:ea typeface="+mn-ea"/>
                <a:cs typeface="+mn-cs"/>
              </a:rPr>
              <a:t>Ambiental</a:t>
            </a:r>
          </a:p>
        </xdr:txBody>
      </xdr:sp>
      <xdr:sp macro="" textlink="">
        <xdr:nvSpPr>
          <xdr:cNvPr id="52" name="Retângulo: Cantos Arredondados 51">
            <a:hlinkClick xmlns:r="http://schemas.openxmlformats.org/officeDocument/2006/relationships" r:id="rId5"/>
            <a:extLst>
              <a:ext uri="{FF2B5EF4-FFF2-40B4-BE49-F238E27FC236}">
                <a16:creationId xmlns:a16="http://schemas.microsoft.com/office/drawing/2014/main" id="{451CA717-4E3F-4166-82AA-31DD5004E8B3}"/>
              </a:ext>
            </a:extLst>
          </xdr:cNvPr>
          <xdr:cNvSpPr/>
        </xdr:nvSpPr>
        <xdr:spPr>
          <a:xfrm>
            <a:off x="7169018" y="801188"/>
            <a:ext cx="1411278"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Saúde e </a:t>
            </a:r>
          </a:p>
          <a:p>
            <a:pPr marL="0" indent="0" algn="ctr"/>
            <a:r>
              <a:rPr lang="pt-BR" sz="1050" b="0">
                <a:solidFill>
                  <a:schemeClr val="accent3"/>
                </a:solidFill>
                <a:latin typeface="+mn-lt"/>
                <a:ea typeface="+mn-ea"/>
                <a:cs typeface="+mn-cs"/>
              </a:rPr>
              <a:t>Segurança</a:t>
            </a:r>
          </a:p>
        </xdr:txBody>
      </xdr:sp>
      <xdr:sp macro="" textlink="">
        <xdr:nvSpPr>
          <xdr:cNvPr id="53" name="Retângulo: Cantos Arredondados 52">
            <a:hlinkClick xmlns:r="http://schemas.openxmlformats.org/officeDocument/2006/relationships" r:id="rId6"/>
            <a:extLst>
              <a:ext uri="{FF2B5EF4-FFF2-40B4-BE49-F238E27FC236}">
                <a16:creationId xmlns:a16="http://schemas.microsoft.com/office/drawing/2014/main" id="{82EC4752-6AFB-4B16-8ECC-A1B5B24D0F36}"/>
              </a:ext>
            </a:extLst>
          </xdr:cNvPr>
          <xdr:cNvSpPr/>
        </xdr:nvSpPr>
        <xdr:spPr>
          <a:xfrm>
            <a:off x="8753484" y="801188"/>
            <a:ext cx="1401759"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Colaboradores</a:t>
            </a:r>
          </a:p>
        </xdr:txBody>
      </xdr:sp>
      <xdr:sp macro="" textlink="">
        <xdr:nvSpPr>
          <xdr:cNvPr id="54" name="Retângulo: Cantos Arredondados 53">
            <a:hlinkClick xmlns:r="http://schemas.openxmlformats.org/officeDocument/2006/relationships" r:id="rId7"/>
            <a:extLst>
              <a:ext uri="{FF2B5EF4-FFF2-40B4-BE49-F238E27FC236}">
                <a16:creationId xmlns:a16="http://schemas.microsoft.com/office/drawing/2014/main" id="{AF8632E8-F882-44CC-8738-8D067B197BD2}"/>
              </a:ext>
            </a:extLst>
          </xdr:cNvPr>
          <xdr:cNvSpPr/>
        </xdr:nvSpPr>
        <xdr:spPr>
          <a:xfrm>
            <a:off x="834289" y="1505988"/>
            <a:ext cx="1417635" cy="501976"/>
          </a:xfrm>
          <a:prstGeom prst="roundRect">
            <a:avLst/>
          </a:prstGeom>
          <a:solidFill>
            <a:schemeClr val="accent3"/>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Diversidade e </a:t>
            </a:r>
          </a:p>
          <a:p>
            <a:pPr marL="0" indent="0" algn="ctr"/>
            <a:r>
              <a:rPr lang="pt-BR" sz="1050" b="1">
                <a:solidFill>
                  <a:schemeClr val="bg1"/>
                </a:solidFill>
                <a:latin typeface="+mn-lt"/>
                <a:ea typeface="+mn-ea"/>
                <a:cs typeface="+mn-cs"/>
              </a:rPr>
              <a:t>Inclusão</a:t>
            </a:r>
          </a:p>
        </xdr:txBody>
      </xdr:sp>
      <xdr:sp macro="" textlink="">
        <xdr:nvSpPr>
          <xdr:cNvPr id="55" name="Retângulo: Cantos Arredondados 54">
            <a:hlinkClick xmlns:r="http://schemas.openxmlformats.org/officeDocument/2006/relationships" r:id="rId8"/>
            <a:extLst>
              <a:ext uri="{FF2B5EF4-FFF2-40B4-BE49-F238E27FC236}">
                <a16:creationId xmlns:a16="http://schemas.microsoft.com/office/drawing/2014/main" id="{696432CF-7004-468A-8240-FF4DBE917FA5}"/>
              </a:ext>
            </a:extLst>
          </xdr:cNvPr>
          <xdr:cNvSpPr/>
        </xdr:nvSpPr>
        <xdr:spPr>
          <a:xfrm>
            <a:off x="2421940" y="1505988"/>
            <a:ext cx="1408110"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Parceiros e Fornecedores</a:t>
            </a:r>
          </a:p>
        </xdr:txBody>
      </xdr:sp>
      <xdr:sp macro="" textlink="">
        <xdr:nvSpPr>
          <xdr:cNvPr id="56" name="Retângulo: Cantos Arredondados 55">
            <a:hlinkClick xmlns:r="http://schemas.openxmlformats.org/officeDocument/2006/relationships" r:id="rId9"/>
            <a:extLst>
              <a:ext uri="{FF2B5EF4-FFF2-40B4-BE49-F238E27FC236}">
                <a16:creationId xmlns:a16="http://schemas.microsoft.com/office/drawing/2014/main" id="{C31BB94F-DD44-4CD0-BC24-C1040A776465}"/>
              </a:ext>
            </a:extLst>
          </xdr:cNvPr>
          <xdr:cNvSpPr/>
        </xdr:nvSpPr>
        <xdr:spPr>
          <a:xfrm>
            <a:off x="4000068" y="1505988"/>
            <a:ext cx="1420806"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Comunidades do Entorno</a:t>
            </a:r>
          </a:p>
        </xdr:txBody>
      </xdr:sp>
      <xdr:sp macro="" textlink="">
        <xdr:nvSpPr>
          <xdr:cNvPr id="57" name="Retângulo: Cantos Arredondados 56">
            <a:hlinkClick xmlns:r="http://schemas.openxmlformats.org/officeDocument/2006/relationships" r:id="rId10"/>
            <a:extLst>
              <a:ext uri="{FF2B5EF4-FFF2-40B4-BE49-F238E27FC236}">
                <a16:creationId xmlns:a16="http://schemas.microsoft.com/office/drawing/2014/main" id="{AD224375-38AF-4DB9-B7CE-42F08510616C}"/>
              </a:ext>
            </a:extLst>
          </xdr:cNvPr>
          <xdr:cNvSpPr/>
        </xdr:nvSpPr>
        <xdr:spPr>
          <a:xfrm>
            <a:off x="5584544" y="1505988"/>
            <a:ext cx="1414459"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Investimento </a:t>
            </a:r>
          </a:p>
          <a:p>
            <a:pPr marL="0" indent="0" algn="ctr"/>
            <a:r>
              <a:rPr lang="pt-BR" sz="1050" b="0">
                <a:solidFill>
                  <a:schemeClr val="accent3"/>
                </a:solidFill>
                <a:latin typeface="+mn-lt"/>
                <a:ea typeface="+mn-ea"/>
                <a:cs typeface="+mn-cs"/>
              </a:rPr>
              <a:t>Social Privado</a:t>
            </a:r>
          </a:p>
        </xdr:txBody>
      </xdr:sp>
      <xdr:sp macro="" textlink="">
        <xdr:nvSpPr>
          <xdr:cNvPr id="58" name="Retângulo: Cantos Arredondados 57">
            <a:hlinkClick xmlns:r="http://schemas.openxmlformats.org/officeDocument/2006/relationships" r:id="rId11"/>
            <a:extLst>
              <a:ext uri="{FF2B5EF4-FFF2-40B4-BE49-F238E27FC236}">
                <a16:creationId xmlns:a16="http://schemas.microsoft.com/office/drawing/2014/main" id="{126134B9-996F-4158-9559-3C2781A04114}"/>
              </a:ext>
            </a:extLst>
          </xdr:cNvPr>
          <xdr:cNvSpPr/>
        </xdr:nvSpPr>
        <xdr:spPr>
          <a:xfrm>
            <a:off x="7181726" y="1505988"/>
            <a:ext cx="1395405"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Soluções </a:t>
            </a:r>
          </a:p>
          <a:p>
            <a:pPr marL="0" indent="0" algn="ctr"/>
            <a:r>
              <a:rPr lang="pt-BR" sz="1050" b="0">
                <a:solidFill>
                  <a:schemeClr val="accent3"/>
                </a:solidFill>
                <a:latin typeface="+mn-lt"/>
                <a:ea typeface="+mn-ea"/>
                <a:cs typeface="+mn-cs"/>
              </a:rPr>
              <a:t>Sustentáveis</a:t>
            </a:r>
          </a:p>
        </xdr:txBody>
      </xdr:sp>
      <xdr:sp macro="" textlink="">
        <xdr:nvSpPr>
          <xdr:cNvPr id="59" name="Retângulo: Cantos Arredondados 58">
            <a:hlinkClick xmlns:r="http://schemas.openxmlformats.org/officeDocument/2006/relationships" r:id="rId12"/>
            <a:extLst>
              <a:ext uri="{FF2B5EF4-FFF2-40B4-BE49-F238E27FC236}">
                <a16:creationId xmlns:a16="http://schemas.microsoft.com/office/drawing/2014/main" id="{747539B6-5122-493E-833A-A2AE07A68A02}"/>
              </a:ext>
            </a:extLst>
          </xdr:cNvPr>
          <xdr:cNvSpPr/>
        </xdr:nvSpPr>
        <xdr:spPr>
          <a:xfrm>
            <a:off x="8750320" y="1505988"/>
            <a:ext cx="1389046"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Biodiversidade</a:t>
            </a:r>
          </a:p>
        </xdr:txBody>
      </xdr:sp>
      <xdr:sp macro="" textlink="">
        <xdr:nvSpPr>
          <xdr:cNvPr id="60" name="Retângulo: Cantos Arredondados 59">
            <a:hlinkClick xmlns:r="http://schemas.openxmlformats.org/officeDocument/2006/relationships" r:id="rId13"/>
            <a:extLst>
              <a:ext uri="{FF2B5EF4-FFF2-40B4-BE49-F238E27FC236}">
                <a16:creationId xmlns:a16="http://schemas.microsoft.com/office/drawing/2014/main" id="{F23108D1-34A3-4E90-B2E1-7106DD965125}"/>
              </a:ext>
            </a:extLst>
          </xdr:cNvPr>
          <xdr:cNvSpPr/>
        </xdr:nvSpPr>
        <xdr:spPr>
          <a:xfrm>
            <a:off x="8753484" y="96128"/>
            <a:ext cx="1401759" cy="524233"/>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Geração de Valor</a:t>
            </a:r>
          </a:p>
        </xdr:txBody>
      </xdr:sp>
      <xdr:sp macro="" textlink="">
        <xdr:nvSpPr>
          <xdr:cNvPr id="61" name="Retângulo: Cantos Arredondados 60">
            <a:hlinkClick xmlns:r="http://schemas.openxmlformats.org/officeDocument/2006/relationships" r:id="rId14"/>
            <a:extLst>
              <a:ext uri="{FF2B5EF4-FFF2-40B4-BE49-F238E27FC236}">
                <a16:creationId xmlns:a16="http://schemas.microsoft.com/office/drawing/2014/main" id="{A278BD41-0F8B-42D6-AFBC-743C12FB2FA3}"/>
              </a:ext>
            </a:extLst>
          </xdr:cNvPr>
          <xdr:cNvSpPr/>
        </xdr:nvSpPr>
        <xdr:spPr>
          <a:xfrm>
            <a:off x="7162663" y="96128"/>
            <a:ext cx="1414460" cy="521058"/>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ODS</a:t>
            </a:r>
          </a:p>
        </xdr:txBody>
      </xdr:sp>
      <xdr:sp macro="" textlink="">
        <xdr:nvSpPr>
          <xdr:cNvPr id="62" name="Retângulo: Cantos Arredondados 61">
            <a:hlinkClick xmlns:r="http://schemas.openxmlformats.org/officeDocument/2006/relationships" r:id="rId15"/>
            <a:extLst>
              <a:ext uri="{FF2B5EF4-FFF2-40B4-BE49-F238E27FC236}">
                <a16:creationId xmlns:a16="http://schemas.microsoft.com/office/drawing/2014/main" id="{723E9D6F-8186-4F98-9B1B-D7530948FE03}"/>
              </a:ext>
            </a:extLst>
          </xdr:cNvPr>
          <xdr:cNvSpPr/>
        </xdr:nvSpPr>
        <xdr:spPr>
          <a:xfrm>
            <a:off x="5600416" y="102482"/>
            <a:ext cx="1385881" cy="508338"/>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GRI</a:t>
            </a:r>
          </a:p>
        </xdr:txBody>
      </xdr:sp>
      <xdr:sp macro="" textlink="">
        <xdr:nvSpPr>
          <xdr:cNvPr id="63" name="Retângulo: Cantos Arredondados 62">
            <a:hlinkClick xmlns:r="http://schemas.openxmlformats.org/officeDocument/2006/relationships" r:id="rId16"/>
            <a:extLst>
              <a:ext uri="{FF2B5EF4-FFF2-40B4-BE49-F238E27FC236}">
                <a16:creationId xmlns:a16="http://schemas.microsoft.com/office/drawing/2014/main" id="{B9A0D1F9-01DC-4F3E-89B9-8EE38C44ADB4}"/>
              </a:ext>
            </a:extLst>
          </xdr:cNvPr>
          <xdr:cNvSpPr/>
        </xdr:nvSpPr>
        <xdr:spPr>
          <a:xfrm>
            <a:off x="4000064" y="96128"/>
            <a:ext cx="1420808" cy="524233"/>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Introdução</a:t>
            </a:r>
          </a:p>
        </xdr:txBody>
      </xdr:sp>
      <xdr:pic>
        <xdr:nvPicPr>
          <xdr:cNvPr id="64" name="Imagem 63">
            <a:extLst>
              <a:ext uri="{FF2B5EF4-FFF2-40B4-BE49-F238E27FC236}">
                <a16:creationId xmlns:a16="http://schemas.microsoft.com/office/drawing/2014/main" id="{6D5933C5-4BBE-452D-B930-D7B4767048CD}"/>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7464" y="102482"/>
            <a:ext cx="2096508" cy="50833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3206815</xdr:colOff>
      <xdr:row>1</xdr:row>
      <xdr:rowOff>76200</xdr:rowOff>
    </xdr:to>
    <xdr:grpSp>
      <xdr:nvGrpSpPr>
        <xdr:cNvPr id="44" name="Agrupar 43">
          <a:extLst>
            <a:ext uri="{FF2B5EF4-FFF2-40B4-BE49-F238E27FC236}">
              <a16:creationId xmlns:a16="http://schemas.microsoft.com/office/drawing/2014/main" id="{3DF869EA-57BD-4C57-99F1-859D9CD9662C}"/>
            </a:ext>
          </a:extLst>
        </xdr:cNvPr>
        <xdr:cNvGrpSpPr/>
      </xdr:nvGrpSpPr>
      <xdr:grpSpPr>
        <a:xfrm>
          <a:off x="0" y="0"/>
          <a:ext cx="9734615" cy="2286000"/>
          <a:chOff x="0" y="0"/>
          <a:chExt cx="10422003" cy="2290763"/>
        </a:xfrm>
      </xdr:grpSpPr>
      <xdr:sp macro="" textlink="">
        <xdr:nvSpPr>
          <xdr:cNvPr id="25" name="Retângulo 24">
            <a:extLst>
              <a:ext uri="{FF2B5EF4-FFF2-40B4-BE49-F238E27FC236}">
                <a16:creationId xmlns:a16="http://schemas.microsoft.com/office/drawing/2014/main" id="{C5072ACE-78E9-46B0-B55F-92BBEAAA79BB}"/>
              </a:ext>
            </a:extLst>
          </xdr:cNvPr>
          <xdr:cNvSpPr/>
        </xdr:nvSpPr>
        <xdr:spPr>
          <a:xfrm>
            <a:off x="0" y="0"/>
            <a:ext cx="278751"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6" name="Retângulo 25">
            <a:extLst>
              <a:ext uri="{FF2B5EF4-FFF2-40B4-BE49-F238E27FC236}">
                <a16:creationId xmlns:a16="http://schemas.microsoft.com/office/drawing/2014/main" id="{14DA736C-7C4D-4C73-B5E6-5F8BFEE6BEE4}"/>
              </a:ext>
            </a:extLst>
          </xdr:cNvPr>
          <xdr:cNvSpPr/>
        </xdr:nvSpPr>
        <xdr:spPr>
          <a:xfrm>
            <a:off x="561520" y="0"/>
            <a:ext cx="9860483" cy="2190750"/>
          </a:xfrm>
          <a:prstGeom prst="rect">
            <a:avLst/>
          </a:prstGeom>
          <a:solidFill>
            <a:srgbClr val="ACB9C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27" name="Retângulo: Cantos Arredondados 26">
            <a:hlinkClick xmlns:r="http://schemas.openxmlformats.org/officeDocument/2006/relationships" r:id="rId1"/>
            <a:extLst>
              <a:ext uri="{FF2B5EF4-FFF2-40B4-BE49-F238E27FC236}">
                <a16:creationId xmlns:a16="http://schemas.microsoft.com/office/drawing/2014/main" id="{39FB206B-BD0C-4F2F-96C2-54310DFA7BAB}"/>
              </a:ext>
            </a:extLst>
          </xdr:cNvPr>
          <xdr:cNvSpPr/>
        </xdr:nvSpPr>
        <xdr:spPr>
          <a:xfrm>
            <a:off x="837717" y="802775"/>
            <a:ext cx="1414892" cy="505151"/>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Ética e </a:t>
            </a:r>
          </a:p>
          <a:p>
            <a:pPr marL="0" indent="0" algn="ctr"/>
            <a:r>
              <a:rPr lang="pt-BR" sz="1050" b="0">
                <a:solidFill>
                  <a:srgbClr val="44546A"/>
                </a:solidFill>
                <a:latin typeface="+mn-lt"/>
                <a:ea typeface="+mn-ea"/>
                <a:cs typeface="+mn-cs"/>
              </a:rPr>
              <a:t>Transparência</a:t>
            </a:r>
          </a:p>
        </xdr:txBody>
      </xdr:sp>
      <xdr:sp macro="" textlink="">
        <xdr:nvSpPr>
          <xdr:cNvPr id="28" name="Retângulo: Cantos Arredondados 27">
            <a:hlinkClick xmlns:r="http://schemas.openxmlformats.org/officeDocument/2006/relationships" r:id="rId2"/>
            <a:extLst>
              <a:ext uri="{FF2B5EF4-FFF2-40B4-BE49-F238E27FC236}">
                <a16:creationId xmlns:a16="http://schemas.microsoft.com/office/drawing/2014/main" id="{E00C9B83-9336-4E46-A766-67CC1D03D31A}"/>
              </a:ext>
            </a:extLst>
          </xdr:cNvPr>
          <xdr:cNvSpPr/>
        </xdr:nvSpPr>
        <xdr:spPr>
          <a:xfrm>
            <a:off x="5579889" y="802775"/>
            <a:ext cx="1408537" cy="505151"/>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Mudanças </a:t>
            </a:r>
          </a:p>
          <a:p>
            <a:pPr marL="0" indent="0" algn="ctr"/>
            <a:r>
              <a:rPr lang="pt-BR" sz="1050" b="0">
                <a:solidFill>
                  <a:srgbClr val="44546A"/>
                </a:solidFill>
                <a:latin typeface="+mn-lt"/>
                <a:ea typeface="+mn-ea"/>
                <a:cs typeface="+mn-cs"/>
              </a:rPr>
              <a:t>Climáticas</a:t>
            </a:r>
          </a:p>
        </xdr:txBody>
      </xdr:sp>
      <xdr:sp macro="" textlink="">
        <xdr:nvSpPr>
          <xdr:cNvPr id="29" name="Retângulo: Cantos Arredondados 28">
            <a:hlinkClick xmlns:r="http://schemas.openxmlformats.org/officeDocument/2006/relationships" r:id="rId3"/>
            <a:extLst>
              <a:ext uri="{FF2B5EF4-FFF2-40B4-BE49-F238E27FC236}">
                <a16:creationId xmlns:a16="http://schemas.microsoft.com/office/drawing/2014/main" id="{D6801175-9392-4501-9BCA-F9DB4B1F43D5}"/>
              </a:ext>
            </a:extLst>
          </xdr:cNvPr>
          <xdr:cNvSpPr/>
        </xdr:nvSpPr>
        <xdr:spPr>
          <a:xfrm>
            <a:off x="2419502" y="801188"/>
            <a:ext cx="1414888" cy="501976"/>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Governança </a:t>
            </a:r>
          </a:p>
          <a:p>
            <a:pPr marL="0" indent="0" algn="ctr"/>
            <a:r>
              <a:rPr lang="pt-BR" sz="1050" b="0">
                <a:solidFill>
                  <a:srgbClr val="44546A"/>
                </a:solidFill>
                <a:latin typeface="+mn-lt"/>
                <a:ea typeface="+mn-ea"/>
                <a:cs typeface="+mn-cs"/>
              </a:rPr>
              <a:t>Corporativa</a:t>
            </a:r>
          </a:p>
        </xdr:txBody>
      </xdr:sp>
      <xdr:sp macro="" textlink="">
        <xdr:nvSpPr>
          <xdr:cNvPr id="30" name="Retângulo: Cantos Arredondados 29">
            <a:hlinkClick xmlns:r="http://schemas.openxmlformats.org/officeDocument/2006/relationships" r:id="rId4"/>
            <a:extLst>
              <a:ext uri="{FF2B5EF4-FFF2-40B4-BE49-F238E27FC236}">
                <a16:creationId xmlns:a16="http://schemas.microsoft.com/office/drawing/2014/main" id="{137A9174-61D2-4E83-B91E-D8FB58189D57}"/>
              </a:ext>
            </a:extLst>
          </xdr:cNvPr>
          <xdr:cNvSpPr/>
        </xdr:nvSpPr>
        <xdr:spPr>
          <a:xfrm>
            <a:off x="4001285" y="801188"/>
            <a:ext cx="1414888" cy="501976"/>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Gestão </a:t>
            </a:r>
          </a:p>
          <a:p>
            <a:pPr marL="0" indent="0" algn="ctr"/>
            <a:r>
              <a:rPr lang="pt-BR" sz="1050" b="0">
                <a:solidFill>
                  <a:srgbClr val="44546A"/>
                </a:solidFill>
                <a:latin typeface="+mn-lt"/>
                <a:ea typeface="+mn-ea"/>
                <a:cs typeface="+mn-cs"/>
              </a:rPr>
              <a:t>Ambiental</a:t>
            </a:r>
          </a:p>
        </xdr:txBody>
      </xdr:sp>
      <xdr:sp macro="" textlink="">
        <xdr:nvSpPr>
          <xdr:cNvPr id="31" name="Retângulo: Cantos Arredondados 30">
            <a:hlinkClick xmlns:r="http://schemas.openxmlformats.org/officeDocument/2006/relationships" r:id="rId5"/>
            <a:extLst>
              <a:ext uri="{FF2B5EF4-FFF2-40B4-BE49-F238E27FC236}">
                <a16:creationId xmlns:a16="http://schemas.microsoft.com/office/drawing/2014/main" id="{8FBBE15D-7536-4A94-B53E-886DB10F244E}"/>
              </a:ext>
            </a:extLst>
          </xdr:cNvPr>
          <xdr:cNvSpPr/>
        </xdr:nvSpPr>
        <xdr:spPr>
          <a:xfrm>
            <a:off x="7174377" y="801188"/>
            <a:ext cx="1405358" cy="501976"/>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Saúde e </a:t>
            </a:r>
          </a:p>
          <a:p>
            <a:pPr marL="0" indent="0" algn="ctr"/>
            <a:r>
              <a:rPr lang="pt-BR" sz="1050" b="0">
                <a:solidFill>
                  <a:srgbClr val="44546A"/>
                </a:solidFill>
                <a:latin typeface="+mn-lt"/>
                <a:ea typeface="+mn-ea"/>
                <a:cs typeface="+mn-cs"/>
              </a:rPr>
              <a:t>Segurança</a:t>
            </a:r>
          </a:p>
        </xdr:txBody>
      </xdr:sp>
      <xdr:sp macro="" textlink="">
        <xdr:nvSpPr>
          <xdr:cNvPr id="32" name="Retângulo: Cantos Arredondados 31">
            <a:hlinkClick xmlns:r="http://schemas.openxmlformats.org/officeDocument/2006/relationships" r:id="rId6"/>
            <a:extLst>
              <a:ext uri="{FF2B5EF4-FFF2-40B4-BE49-F238E27FC236}">
                <a16:creationId xmlns:a16="http://schemas.microsoft.com/office/drawing/2014/main" id="{ED2DA334-1BF7-4F5E-9736-80302EAB9AE2}"/>
              </a:ext>
            </a:extLst>
          </xdr:cNvPr>
          <xdr:cNvSpPr/>
        </xdr:nvSpPr>
        <xdr:spPr>
          <a:xfrm>
            <a:off x="8756151" y="801188"/>
            <a:ext cx="1405361" cy="505151"/>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Colaboradores</a:t>
            </a:r>
          </a:p>
        </xdr:txBody>
      </xdr:sp>
      <xdr:sp macro="" textlink="">
        <xdr:nvSpPr>
          <xdr:cNvPr id="33" name="Retângulo: Cantos Arredondados 32">
            <a:hlinkClick xmlns:r="http://schemas.openxmlformats.org/officeDocument/2006/relationships" r:id="rId7"/>
            <a:extLst>
              <a:ext uri="{FF2B5EF4-FFF2-40B4-BE49-F238E27FC236}">
                <a16:creationId xmlns:a16="http://schemas.microsoft.com/office/drawing/2014/main" id="{D8913DC9-0EC7-4C80-9DD9-CE9935AA7817}"/>
              </a:ext>
            </a:extLst>
          </xdr:cNvPr>
          <xdr:cNvSpPr/>
        </xdr:nvSpPr>
        <xdr:spPr>
          <a:xfrm>
            <a:off x="837718" y="1505988"/>
            <a:ext cx="1414892" cy="505151"/>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Diversidade e </a:t>
            </a:r>
          </a:p>
          <a:p>
            <a:pPr marL="0" indent="0" algn="ctr"/>
            <a:r>
              <a:rPr lang="pt-BR" sz="1050" b="0">
                <a:solidFill>
                  <a:srgbClr val="44546A"/>
                </a:solidFill>
                <a:latin typeface="+mn-lt"/>
                <a:ea typeface="+mn-ea"/>
                <a:cs typeface="+mn-cs"/>
              </a:rPr>
              <a:t>Inclusão</a:t>
            </a:r>
          </a:p>
        </xdr:txBody>
      </xdr:sp>
      <xdr:sp macro="" textlink="">
        <xdr:nvSpPr>
          <xdr:cNvPr id="34" name="Retângulo: Cantos Arredondados 33">
            <a:hlinkClick xmlns:r="http://schemas.openxmlformats.org/officeDocument/2006/relationships" r:id="rId8"/>
            <a:extLst>
              <a:ext uri="{FF2B5EF4-FFF2-40B4-BE49-F238E27FC236}">
                <a16:creationId xmlns:a16="http://schemas.microsoft.com/office/drawing/2014/main" id="{F41FC4E9-A6BB-4E96-8696-8DC836129FFA}"/>
              </a:ext>
            </a:extLst>
          </xdr:cNvPr>
          <xdr:cNvSpPr/>
        </xdr:nvSpPr>
        <xdr:spPr>
          <a:xfrm>
            <a:off x="2419503" y="1505988"/>
            <a:ext cx="1408539" cy="501976"/>
          </a:xfrm>
          <a:prstGeom prst="roundRect">
            <a:avLst/>
          </a:prstGeom>
          <a:solidFill>
            <a:srgbClr val="44546A"/>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Parceiros e Fornecedores</a:t>
            </a:r>
          </a:p>
        </xdr:txBody>
      </xdr:sp>
      <xdr:sp macro="" textlink="">
        <xdr:nvSpPr>
          <xdr:cNvPr id="35" name="Retângulo: Cantos Arredondados 34">
            <a:hlinkClick xmlns:r="http://schemas.openxmlformats.org/officeDocument/2006/relationships" r:id="rId9"/>
            <a:extLst>
              <a:ext uri="{FF2B5EF4-FFF2-40B4-BE49-F238E27FC236}">
                <a16:creationId xmlns:a16="http://schemas.microsoft.com/office/drawing/2014/main" id="{C39D75ED-09C5-4C29-A150-23447D76BADA}"/>
              </a:ext>
            </a:extLst>
          </xdr:cNvPr>
          <xdr:cNvSpPr/>
        </xdr:nvSpPr>
        <xdr:spPr>
          <a:xfrm>
            <a:off x="3998112" y="1505988"/>
            <a:ext cx="1427589" cy="505151"/>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Comunidades do Entorno</a:t>
            </a:r>
          </a:p>
        </xdr:txBody>
      </xdr:sp>
      <xdr:sp macro="" textlink="">
        <xdr:nvSpPr>
          <xdr:cNvPr id="36" name="Retângulo: Cantos Arredondados 35">
            <a:hlinkClick xmlns:r="http://schemas.openxmlformats.org/officeDocument/2006/relationships" r:id="rId10"/>
            <a:extLst>
              <a:ext uri="{FF2B5EF4-FFF2-40B4-BE49-F238E27FC236}">
                <a16:creationId xmlns:a16="http://schemas.microsoft.com/office/drawing/2014/main" id="{F07EBF31-2556-4361-8DD5-73C15E5C5878}"/>
              </a:ext>
            </a:extLst>
          </xdr:cNvPr>
          <xdr:cNvSpPr/>
        </xdr:nvSpPr>
        <xdr:spPr>
          <a:xfrm>
            <a:off x="5586245" y="1505988"/>
            <a:ext cx="1411715" cy="505151"/>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Investimento </a:t>
            </a:r>
          </a:p>
          <a:p>
            <a:pPr marL="0" indent="0" algn="ctr"/>
            <a:r>
              <a:rPr lang="pt-BR" sz="1050" b="0">
                <a:solidFill>
                  <a:srgbClr val="44546A"/>
                </a:solidFill>
                <a:latin typeface="+mn-lt"/>
                <a:ea typeface="+mn-ea"/>
                <a:cs typeface="+mn-cs"/>
              </a:rPr>
              <a:t>Social Privado</a:t>
            </a:r>
          </a:p>
        </xdr:txBody>
      </xdr:sp>
      <xdr:sp macro="" textlink="">
        <xdr:nvSpPr>
          <xdr:cNvPr id="37" name="Retângulo: Cantos Arredondados 36">
            <a:hlinkClick xmlns:r="http://schemas.openxmlformats.org/officeDocument/2006/relationships" r:id="rId11"/>
            <a:extLst>
              <a:ext uri="{FF2B5EF4-FFF2-40B4-BE49-F238E27FC236}">
                <a16:creationId xmlns:a16="http://schemas.microsoft.com/office/drawing/2014/main" id="{B89008B3-48FC-44EB-A581-DED20BA4D9D8}"/>
              </a:ext>
            </a:extLst>
          </xdr:cNvPr>
          <xdr:cNvSpPr/>
        </xdr:nvSpPr>
        <xdr:spPr>
          <a:xfrm>
            <a:off x="7183914" y="1505988"/>
            <a:ext cx="1392655" cy="501976"/>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Soluções </a:t>
            </a:r>
          </a:p>
          <a:p>
            <a:pPr marL="0" indent="0" algn="ctr"/>
            <a:r>
              <a:rPr lang="pt-BR" sz="1050" b="0">
                <a:solidFill>
                  <a:srgbClr val="44546A"/>
                </a:solidFill>
                <a:latin typeface="+mn-lt"/>
                <a:ea typeface="+mn-ea"/>
                <a:cs typeface="+mn-cs"/>
              </a:rPr>
              <a:t>Sustentáveis</a:t>
            </a:r>
          </a:p>
        </xdr:txBody>
      </xdr:sp>
      <xdr:sp macro="" textlink="">
        <xdr:nvSpPr>
          <xdr:cNvPr id="38" name="Retângulo: Cantos Arredondados 37">
            <a:hlinkClick xmlns:r="http://schemas.openxmlformats.org/officeDocument/2006/relationships" r:id="rId12"/>
            <a:extLst>
              <a:ext uri="{FF2B5EF4-FFF2-40B4-BE49-F238E27FC236}">
                <a16:creationId xmlns:a16="http://schemas.microsoft.com/office/drawing/2014/main" id="{59403221-84FF-44E0-8581-A6F48795EFEF}"/>
              </a:ext>
            </a:extLst>
          </xdr:cNvPr>
          <xdr:cNvSpPr/>
        </xdr:nvSpPr>
        <xdr:spPr>
          <a:xfrm>
            <a:off x="8749811" y="1505988"/>
            <a:ext cx="1389469" cy="505151"/>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Biodiversidade</a:t>
            </a:r>
          </a:p>
        </xdr:txBody>
      </xdr:sp>
      <xdr:sp macro="" textlink="">
        <xdr:nvSpPr>
          <xdr:cNvPr id="39" name="Retângulo: Cantos Arredondados 38">
            <a:hlinkClick xmlns:r="http://schemas.openxmlformats.org/officeDocument/2006/relationships" r:id="rId13"/>
            <a:extLst>
              <a:ext uri="{FF2B5EF4-FFF2-40B4-BE49-F238E27FC236}">
                <a16:creationId xmlns:a16="http://schemas.microsoft.com/office/drawing/2014/main" id="{8210D8FA-FB1D-4632-8424-A3B33B9D23DE}"/>
              </a:ext>
            </a:extLst>
          </xdr:cNvPr>
          <xdr:cNvSpPr/>
        </xdr:nvSpPr>
        <xdr:spPr>
          <a:xfrm>
            <a:off x="8756151" y="96128"/>
            <a:ext cx="1405361" cy="521058"/>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Geração de Valor</a:t>
            </a:r>
          </a:p>
        </xdr:txBody>
      </xdr:sp>
      <xdr:sp macro="" textlink="">
        <xdr:nvSpPr>
          <xdr:cNvPr id="40" name="Retângulo: Cantos Arredondados 39">
            <a:hlinkClick xmlns:r="http://schemas.openxmlformats.org/officeDocument/2006/relationships" r:id="rId14"/>
            <a:extLst>
              <a:ext uri="{FF2B5EF4-FFF2-40B4-BE49-F238E27FC236}">
                <a16:creationId xmlns:a16="http://schemas.microsoft.com/office/drawing/2014/main" id="{D3A43153-40A1-4E40-B5B2-40D8608E212A}"/>
              </a:ext>
            </a:extLst>
          </xdr:cNvPr>
          <xdr:cNvSpPr/>
        </xdr:nvSpPr>
        <xdr:spPr>
          <a:xfrm>
            <a:off x="7164845" y="96128"/>
            <a:ext cx="1411716" cy="524233"/>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ODS</a:t>
            </a:r>
          </a:p>
        </xdr:txBody>
      </xdr:sp>
      <xdr:sp macro="" textlink="">
        <xdr:nvSpPr>
          <xdr:cNvPr id="41" name="Retângulo: Cantos Arredondados 40">
            <a:hlinkClick xmlns:r="http://schemas.openxmlformats.org/officeDocument/2006/relationships" r:id="rId15"/>
            <a:extLst>
              <a:ext uri="{FF2B5EF4-FFF2-40B4-BE49-F238E27FC236}">
                <a16:creationId xmlns:a16="http://schemas.microsoft.com/office/drawing/2014/main" id="{4D027588-7FEF-43D7-A8C0-8EFFFEDAFF28}"/>
              </a:ext>
            </a:extLst>
          </xdr:cNvPr>
          <xdr:cNvSpPr/>
        </xdr:nvSpPr>
        <xdr:spPr>
          <a:xfrm>
            <a:off x="5598947" y="105657"/>
            <a:ext cx="1389478" cy="505163"/>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GRI</a:t>
            </a:r>
          </a:p>
        </xdr:txBody>
      </xdr:sp>
      <xdr:sp macro="" textlink="">
        <xdr:nvSpPr>
          <xdr:cNvPr id="42" name="Retângulo: Cantos Arredondados 41">
            <a:hlinkClick xmlns:r="http://schemas.openxmlformats.org/officeDocument/2006/relationships" r:id="rId16"/>
            <a:extLst>
              <a:ext uri="{FF2B5EF4-FFF2-40B4-BE49-F238E27FC236}">
                <a16:creationId xmlns:a16="http://schemas.microsoft.com/office/drawing/2014/main" id="{EBC6E091-9876-4AA9-902D-2B28B620871C}"/>
              </a:ext>
            </a:extLst>
          </xdr:cNvPr>
          <xdr:cNvSpPr/>
        </xdr:nvSpPr>
        <xdr:spPr>
          <a:xfrm>
            <a:off x="3998108" y="96128"/>
            <a:ext cx="1427591" cy="521058"/>
          </a:xfrm>
          <a:prstGeom prst="roundRect">
            <a:avLst/>
          </a:prstGeom>
          <a:solidFill>
            <a:schemeClr val="bg1"/>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44546A"/>
                </a:solidFill>
                <a:latin typeface="+mn-lt"/>
                <a:ea typeface="+mn-ea"/>
                <a:cs typeface="+mn-cs"/>
              </a:rPr>
              <a:t>Introdução</a:t>
            </a:r>
          </a:p>
        </xdr:txBody>
      </xdr:sp>
      <xdr:pic>
        <xdr:nvPicPr>
          <xdr:cNvPr id="43" name="Imagem 42">
            <a:extLst>
              <a:ext uri="{FF2B5EF4-FFF2-40B4-BE49-F238E27FC236}">
                <a16:creationId xmlns:a16="http://schemas.microsoft.com/office/drawing/2014/main" id="{A2AE88AA-762D-4EE1-92B2-17C75EC4981B}"/>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4544" y="105657"/>
            <a:ext cx="2097147" cy="505163"/>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2602772</xdr:colOff>
      <xdr:row>1</xdr:row>
      <xdr:rowOff>76200</xdr:rowOff>
    </xdr:to>
    <xdr:grpSp>
      <xdr:nvGrpSpPr>
        <xdr:cNvPr id="2" name="Agrupar 1">
          <a:extLst>
            <a:ext uri="{FF2B5EF4-FFF2-40B4-BE49-F238E27FC236}">
              <a16:creationId xmlns:a16="http://schemas.microsoft.com/office/drawing/2014/main" id="{A208FC85-BB02-4DF6-8850-BE7185E76A17}"/>
            </a:ext>
          </a:extLst>
        </xdr:cNvPr>
        <xdr:cNvGrpSpPr/>
      </xdr:nvGrpSpPr>
      <xdr:grpSpPr>
        <a:xfrm>
          <a:off x="0" y="0"/>
          <a:ext cx="9752872" cy="2286000"/>
          <a:chOff x="0" y="0"/>
          <a:chExt cx="10425178" cy="2290763"/>
        </a:xfrm>
      </xdr:grpSpPr>
      <xdr:sp macro="" textlink="">
        <xdr:nvSpPr>
          <xdr:cNvPr id="33" name="Retângulo 32">
            <a:extLst>
              <a:ext uri="{FF2B5EF4-FFF2-40B4-BE49-F238E27FC236}">
                <a16:creationId xmlns:a16="http://schemas.microsoft.com/office/drawing/2014/main" id="{18D729F3-DC34-4EF0-8E5B-501AB0A33613}"/>
              </a:ext>
            </a:extLst>
          </xdr:cNvPr>
          <xdr:cNvSpPr/>
        </xdr:nvSpPr>
        <xdr:spPr>
          <a:xfrm>
            <a:off x="0" y="0"/>
            <a:ext cx="275576"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4" name="Retângulo 33">
            <a:extLst>
              <a:ext uri="{FF2B5EF4-FFF2-40B4-BE49-F238E27FC236}">
                <a16:creationId xmlns:a16="http://schemas.microsoft.com/office/drawing/2014/main" id="{D85933F0-57A0-4AF5-852C-FD155C7A8C8D}"/>
              </a:ext>
            </a:extLst>
          </xdr:cNvPr>
          <xdr:cNvSpPr/>
        </xdr:nvSpPr>
        <xdr:spPr>
          <a:xfrm>
            <a:off x="561520" y="0"/>
            <a:ext cx="9863658" cy="2190750"/>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35" name="Retângulo: Cantos Arredondados 34">
            <a:hlinkClick xmlns:r="http://schemas.openxmlformats.org/officeDocument/2006/relationships" r:id="rId1"/>
            <a:extLst>
              <a:ext uri="{FF2B5EF4-FFF2-40B4-BE49-F238E27FC236}">
                <a16:creationId xmlns:a16="http://schemas.microsoft.com/office/drawing/2014/main" id="{CDA44B83-06B6-445E-9B42-2A44CC614C4E}"/>
              </a:ext>
            </a:extLst>
          </xdr:cNvPr>
          <xdr:cNvSpPr/>
        </xdr:nvSpPr>
        <xdr:spPr>
          <a:xfrm>
            <a:off x="834542" y="802775"/>
            <a:ext cx="1418067"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Ética e </a:t>
            </a:r>
          </a:p>
          <a:p>
            <a:pPr marL="0" indent="0" algn="ctr"/>
            <a:r>
              <a:rPr lang="pt-BR" sz="1050" b="0">
                <a:solidFill>
                  <a:srgbClr val="DEA734"/>
                </a:solidFill>
                <a:latin typeface="+mn-lt"/>
                <a:ea typeface="+mn-ea"/>
                <a:cs typeface="+mn-cs"/>
              </a:rPr>
              <a:t>Transparência</a:t>
            </a:r>
          </a:p>
        </xdr:txBody>
      </xdr:sp>
      <xdr:sp macro="" textlink="">
        <xdr:nvSpPr>
          <xdr:cNvPr id="36" name="Retângulo: Cantos Arredondados 35">
            <a:hlinkClick xmlns:r="http://schemas.openxmlformats.org/officeDocument/2006/relationships" r:id="rId2"/>
            <a:extLst>
              <a:ext uri="{FF2B5EF4-FFF2-40B4-BE49-F238E27FC236}">
                <a16:creationId xmlns:a16="http://schemas.microsoft.com/office/drawing/2014/main" id="{DD29D503-2442-4D65-9A53-BE5477790D99}"/>
              </a:ext>
            </a:extLst>
          </xdr:cNvPr>
          <xdr:cNvSpPr/>
        </xdr:nvSpPr>
        <xdr:spPr>
          <a:xfrm>
            <a:off x="5579889" y="802775"/>
            <a:ext cx="1408537"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Mudanças </a:t>
            </a:r>
          </a:p>
          <a:p>
            <a:pPr marL="0" indent="0" algn="ctr"/>
            <a:r>
              <a:rPr lang="pt-BR" sz="1050" b="0">
                <a:solidFill>
                  <a:srgbClr val="DEA734"/>
                </a:solidFill>
                <a:latin typeface="+mn-lt"/>
                <a:ea typeface="+mn-ea"/>
                <a:cs typeface="+mn-cs"/>
              </a:rPr>
              <a:t>Climáticas</a:t>
            </a:r>
          </a:p>
        </xdr:txBody>
      </xdr:sp>
      <xdr:sp macro="" textlink="">
        <xdr:nvSpPr>
          <xdr:cNvPr id="37" name="Retângulo: Cantos Arredondados 36">
            <a:hlinkClick xmlns:r="http://schemas.openxmlformats.org/officeDocument/2006/relationships" r:id="rId3"/>
            <a:extLst>
              <a:ext uri="{FF2B5EF4-FFF2-40B4-BE49-F238E27FC236}">
                <a16:creationId xmlns:a16="http://schemas.microsoft.com/office/drawing/2014/main" id="{E92B2309-4C0E-4B9C-A42F-AAEA01576E2A}"/>
              </a:ext>
            </a:extLst>
          </xdr:cNvPr>
          <xdr:cNvSpPr/>
        </xdr:nvSpPr>
        <xdr:spPr>
          <a:xfrm>
            <a:off x="2416327" y="801188"/>
            <a:ext cx="1418063"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Governança </a:t>
            </a:r>
          </a:p>
          <a:p>
            <a:pPr marL="0" indent="0" algn="ctr"/>
            <a:r>
              <a:rPr lang="pt-BR" sz="1050" b="0">
                <a:solidFill>
                  <a:srgbClr val="DEA734"/>
                </a:solidFill>
                <a:latin typeface="+mn-lt"/>
                <a:ea typeface="+mn-ea"/>
                <a:cs typeface="+mn-cs"/>
              </a:rPr>
              <a:t>Corporativa</a:t>
            </a:r>
          </a:p>
        </xdr:txBody>
      </xdr:sp>
      <xdr:sp macro="" textlink="">
        <xdr:nvSpPr>
          <xdr:cNvPr id="38" name="Retângulo: Cantos Arredondados 37">
            <a:hlinkClick xmlns:r="http://schemas.openxmlformats.org/officeDocument/2006/relationships" r:id="rId4"/>
            <a:extLst>
              <a:ext uri="{FF2B5EF4-FFF2-40B4-BE49-F238E27FC236}">
                <a16:creationId xmlns:a16="http://schemas.microsoft.com/office/drawing/2014/main" id="{55A09E7B-A9F5-43E3-B123-D00F898498D0}"/>
              </a:ext>
            </a:extLst>
          </xdr:cNvPr>
          <xdr:cNvSpPr/>
        </xdr:nvSpPr>
        <xdr:spPr>
          <a:xfrm>
            <a:off x="3998110" y="801188"/>
            <a:ext cx="1421238"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Gestão </a:t>
            </a:r>
          </a:p>
          <a:p>
            <a:pPr marL="0" indent="0" algn="ctr"/>
            <a:r>
              <a:rPr lang="pt-BR" sz="1050" b="0">
                <a:solidFill>
                  <a:srgbClr val="DEA734"/>
                </a:solidFill>
                <a:latin typeface="+mn-lt"/>
                <a:ea typeface="+mn-ea"/>
                <a:cs typeface="+mn-cs"/>
              </a:rPr>
              <a:t>Ambiental</a:t>
            </a:r>
          </a:p>
        </xdr:txBody>
      </xdr:sp>
      <xdr:sp macro="" textlink="">
        <xdr:nvSpPr>
          <xdr:cNvPr id="39" name="Retângulo: Cantos Arredondados 38">
            <a:hlinkClick xmlns:r="http://schemas.openxmlformats.org/officeDocument/2006/relationships" r:id="rId5"/>
            <a:extLst>
              <a:ext uri="{FF2B5EF4-FFF2-40B4-BE49-F238E27FC236}">
                <a16:creationId xmlns:a16="http://schemas.microsoft.com/office/drawing/2014/main" id="{12CF1BF1-FEB9-4FDA-9D10-257CA6EAFEC9}"/>
              </a:ext>
            </a:extLst>
          </xdr:cNvPr>
          <xdr:cNvSpPr/>
        </xdr:nvSpPr>
        <xdr:spPr>
          <a:xfrm>
            <a:off x="7174377" y="801188"/>
            <a:ext cx="1402183"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Saúde e </a:t>
            </a:r>
          </a:p>
          <a:p>
            <a:pPr marL="0" indent="0" algn="ctr"/>
            <a:r>
              <a:rPr lang="pt-BR" sz="1050" b="0">
                <a:solidFill>
                  <a:srgbClr val="DEA734"/>
                </a:solidFill>
                <a:latin typeface="+mn-lt"/>
                <a:ea typeface="+mn-ea"/>
                <a:cs typeface="+mn-cs"/>
              </a:rPr>
              <a:t>Segurança</a:t>
            </a:r>
          </a:p>
        </xdr:txBody>
      </xdr:sp>
      <xdr:sp macro="" textlink="">
        <xdr:nvSpPr>
          <xdr:cNvPr id="40" name="Retângulo: Cantos Arredondados 39">
            <a:hlinkClick xmlns:r="http://schemas.openxmlformats.org/officeDocument/2006/relationships" r:id="rId6"/>
            <a:extLst>
              <a:ext uri="{FF2B5EF4-FFF2-40B4-BE49-F238E27FC236}">
                <a16:creationId xmlns:a16="http://schemas.microsoft.com/office/drawing/2014/main" id="{3188B4C7-5C29-4215-A2D2-C7278AC2259A}"/>
              </a:ext>
            </a:extLst>
          </xdr:cNvPr>
          <xdr:cNvSpPr/>
        </xdr:nvSpPr>
        <xdr:spPr>
          <a:xfrm>
            <a:off x="8756151" y="801188"/>
            <a:ext cx="1402186"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Colaboradores</a:t>
            </a:r>
          </a:p>
        </xdr:txBody>
      </xdr:sp>
      <xdr:sp macro="" textlink="">
        <xdr:nvSpPr>
          <xdr:cNvPr id="41" name="Retângulo: Cantos Arredondados 40">
            <a:hlinkClick xmlns:r="http://schemas.openxmlformats.org/officeDocument/2006/relationships" r:id="rId7"/>
            <a:extLst>
              <a:ext uri="{FF2B5EF4-FFF2-40B4-BE49-F238E27FC236}">
                <a16:creationId xmlns:a16="http://schemas.microsoft.com/office/drawing/2014/main" id="{182AECB6-5A6E-45BB-8D8B-EEB08A314339}"/>
              </a:ext>
            </a:extLst>
          </xdr:cNvPr>
          <xdr:cNvSpPr/>
        </xdr:nvSpPr>
        <xdr:spPr>
          <a:xfrm>
            <a:off x="834543" y="1505988"/>
            <a:ext cx="1418067"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Diversidade e </a:t>
            </a:r>
          </a:p>
          <a:p>
            <a:pPr marL="0" indent="0" algn="ctr"/>
            <a:r>
              <a:rPr lang="pt-BR" sz="1050" b="0">
                <a:solidFill>
                  <a:srgbClr val="DEA734"/>
                </a:solidFill>
                <a:latin typeface="+mn-lt"/>
                <a:ea typeface="+mn-ea"/>
                <a:cs typeface="+mn-cs"/>
              </a:rPr>
              <a:t>Inclusão</a:t>
            </a:r>
          </a:p>
        </xdr:txBody>
      </xdr:sp>
      <xdr:sp macro="" textlink="">
        <xdr:nvSpPr>
          <xdr:cNvPr id="42" name="Retângulo: Cantos Arredondados 41">
            <a:hlinkClick xmlns:r="http://schemas.openxmlformats.org/officeDocument/2006/relationships" r:id="rId8"/>
            <a:extLst>
              <a:ext uri="{FF2B5EF4-FFF2-40B4-BE49-F238E27FC236}">
                <a16:creationId xmlns:a16="http://schemas.microsoft.com/office/drawing/2014/main" id="{56C754BE-72C8-412D-8E80-14BC9782680F}"/>
              </a:ext>
            </a:extLst>
          </xdr:cNvPr>
          <xdr:cNvSpPr/>
        </xdr:nvSpPr>
        <xdr:spPr>
          <a:xfrm>
            <a:off x="2416328" y="1505988"/>
            <a:ext cx="1408539"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Parceiros e Fornecedores</a:t>
            </a:r>
          </a:p>
        </xdr:txBody>
      </xdr:sp>
      <xdr:sp macro="" textlink="">
        <xdr:nvSpPr>
          <xdr:cNvPr id="43" name="Retângulo: Cantos Arredondados 42">
            <a:hlinkClick xmlns:r="http://schemas.openxmlformats.org/officeDocument/2006/relationships" r:id="rId9"/>
            <a:extLst>
              <a:ext uri="{FF2B5EF4-FFF2-40B4-BE49-F238E27FC236}">
                <a16:creationId xmlns:a16="http://schemas.microsoft.com/office/drawing/2014/main" id="{7F6C32F1-9FCA-4B55-A0F9-A976D25D47BE}"/>
              </a:ext>
            </a:extLst>
          </xdr:cNvPr>
          <xdr:cNvSpPr/>
        </xdr:nvSpPr>
        <xdr:spPr>
          <a:xfrm>
            <a:off x="3994937" y="1505988"/>
            <a:ext cx="1430764" cy="501976"/>
          </a:xfrm>
          <a:prstGeom prst="roundRect">
            <a:avLst/>
          </a:prstGeom>
          <a:solidFill>
            <a:schemeClr val="accent4">
              <a:lumMod val="75000"/>
            </a:schemeClr>
          </a:solidFill>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Comunidades do Entorno</a:t>
            </a:r>
          </a:p>
        </xdr:txBody>
      </xdr:sp>
      <xdr:sp macro="" textlink="">
        <xdr:nvSpPr>
          <xdr:cNvPr id="44" name="Retângulo: Cantos Arredondados 43">
            <a:hlinkClick xmlns:r="http://schemas.openxmlformats.org/officeDocument/2006/relationships" r:id="rId10"/>
            <a:extLst>
              <a:ext uri="{FF2B5EF4-FFF2-40B4-BE49-F238E27FC236}">
                <a16:creationId xmlns:a16="http://schemas.microsoft.com/office/drawing/2014/main" id="{DEF522A1-F949-40AE-97D5-B5762CF5ABE2}"/>
              </a:ext>
            </a:extLst>
          </xdr:cNvPr>
          <xdr:cNvSpPr/>
        </xdr:nvSpPr>
        <xdr:spPr>
          <a:xfrm>
            <a:off x="5589420" y="1505988"/>
            <a:ext cx="1405365"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Investimento </a:t>
            </a:r>
          </a:p>
          <a:p>
            <a:pPr marL="0" indent="0" algn="ctr"/>
            <a:r>
              <a:rPr lang="pt-BR" sz="1050" b="0">
                <a:solidFill>
                  <a:srgbClr val="DEA734"/>
                </a:solidFill>
                <a:latin typeface="+mn-lt"/>
                <a:ea typeface="+mn-ea"/>
                <a:cs typeface="+mn-cs"/>
              </a:rPr>
              <a:t>Social Privado</a:t>
            </a:r>
          </a:p>
        </xdr:txBody>
      </xdr:sp>
      <xdr:sp macro="" textlink="">
        <xdr:nvSpPr>
          <xdr:cNvPr id="45" name="Retângulo: Cantos Arredondados 44">
            <a:hlinkClick xmlns:r="http://schemas.openxmlformats.org/officeDocument/2006/relationships" r:id="rId11"/>
            <a:extLst>
              <a:ext uri="{FF2B5EF4-FFF2-40B4-BE49-F238E27FC236}">
                <a16:creationId xmlns:a16="http://schemas.microsoft.com/office/drawing/2014/main" id="{622D0453-F13B-40F9-984A-5EEE4F963E40}"/>
              </a:ext>
            </a:extLst>
          </xdr:cNvPr>
          <xdr:cNvSpPr/>
        </xdr:nvSpPr>
        <xdr:spPr>
          <a:xfrm>
            <a:off x="7187089" y="1505988"/>
            <a:ext cx="1386305"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Soluções </a:t>
            </a:r>
          </a:p>
          <a:p>
            <a:pPr marL="0" indent="0" algn="ctr"/>
            <a:r>
              <a:rPr lang="pt-BR" sz="1050" b="0">
                <a:solidFill>
                  <a:srgbClr val="DEA734"/>
                </a:solidFill>
                <a:latin typeface="+mn-lt"/>
                <a:ea typeface="+mn-ea"/>
                <a:cs typeface="+mn-cs"/>
              </a:rPr>
              <a:t>Sustentáveis</a:t>
            </a:r>
          </a:p>
        </xdr:txBody>
      </xdr:sp>
      <xdr:sp macro="" textlink="">
        <xdr:nvSpPr>
          <xdr:cNvPr id="46" name="Retângulo: Cantos Arredondados 45">
            <a:hlinkClick xmlns:r="http://schemas.openxmlformats.org/officeDocument/2006/relationships" r:id="rId12"/>
            <a:extLst>
              <a:ext uri="{FF2B5EF4-FFF2-40B4-BE49-F238E27FC236}">
                <a16:creationId xmlns:a16="http://schemas.microsoft.com/office/drawing/2014/main" id="{53F9265B-EF4D-482E-A505-4D71B3E1233A}"/>
              </a:ext>
            </a:extLst>
          </xdr:cNvPr>
          <xdr:cNvSpPr/>
        </xdr:nvSpPr>
        <xdr:spPr>
          <a:xfrm>
            <a:off x="8746636" y="1505988"/>
            <a:ext cx="1389469"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Biodiversidade</a:t>
            </a:r>
          </a:p>
        </xdr:txBody>
      </xdr:sp>
      <xdr:sp macro="" textlink="">
        <xdr:nvSpPr>
          <xdr:cNvPr id="47" name="Retângulo: Cantos Arredondados 46">
            <a:hlinkClick xmlns:r="http://schemas.openxmlformats.org/officeDocument/2006/relationships" r:id="rId13"/>
            <a:extLst>
              <a:ext uri="{FF2B5EF4-FFF2-40B4-BE49-F238E27FC236}">
                <a16:creationId xmlns:a16="http://schemas.microsoft.com/office/drawing/2014/main" id="{E69103E2-6309-4C3F-890E-513CFE517228}"/>
              </a:ext>
            </a:extLst>
          </xdr:cNvPr>
          <xdr:cNvSpPr/>
        </xdr:nvSpPr>
        <xdr:spPr>
          <a:xfrm>
            <a:off x="8756151" y="96128"/>
            <a:ext cx="1402186" cy="524233"/>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Geração de Valor</a:t>
            </a:r>
          </a:p>
        </xdr:txBody>
      </xdr:sp>
      <xdr:sp macro="" textlink="">
        <xdr:nvSpPr>
          <xdr:cNvPr id="48" name="Retângulo: Cantos Arredondados 47">
            <a:hlinkClick xmlns:r="http://schemas.openxmlformats.org/officeDocument/2006/relationships" r:id="rId14"/>
            <a:extLst>
              <a:ext uri="{FF2B5EF4-FFF2-40B4-BE49-F238E27FC236}">
                <a16:creationId xmlns:a16="http://schemas.microsoft.com/office/drawing/2014/main" id="{92409A36-73C1-4298-B19A-FA9BAAF550EE}"/>
              </a:ext>
            </a:extLst>
          </xdr:cNvPr>
          <xdr:cNvSpPr/>
        </xdr:nvSpPr>
        <xdr:spPr>
          <a:xfrm>
            <a:off x="7168020" y="96128"/>
            <a:ext cx="1405366" cy="521058"/>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ODS</a:t>
            </a:r>
          </a:p>
        </xdr:txBody>
      </xdr:sp>
      <xdr:sp macro="" textlink="">
        <xdr:nvSpPr>
          <xdr:cNvPr id="49" name="Retângulo: Cantos Arredondados 48">
            <a:hlinkClick xmlns:r="http://schemas.openxmlformats.org/officeDocument/2006/relationships" r:id="rId15"/>
            <a:extLst>
              <a:ext uri="{FF2B5EF4-FFF2-40B4-BE49-F238E27FC236}">
                <a16:creationId xmlns:a16="http://schemas.microsoft.com/office/drawing/2014/main" id="{D0E99802-655F-42B0-906E-67D983C7580B}"/>
              </a:ext>
            </a:extLst>
          </xdr:cNvPr>
          <xdr:cNvSpPr/>
        </xdr:nvSpPr>
        <xdr:spPr>
          <a:xfrm>
            <a:off x="5598947" y="102482"/>
            <a:ext cx="1389478" cy="508338"/>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GRI</a:t>
            </a:r>
          </a:p>
        </xdr:txBody>
      </xdr:sp>
      <xdr:sp macro="" textlink="">
        <xdr:nvSpPr>
          <xdr:cNvPr id="50" name="Retângulo: Cantos Arredondados 49">
            <a:hlinkClick xmlns:r="http://schemas.openxmlformats.org/officeDocument/2006/relationships" r:id="rId16"/>
            <a:extLst>
              <a:ext uri="{FF2B5EF4-FFF2-40B4-BE49-F238E27FC236}">
                <a16:creationId xmlns:a16="http://schemas.microsoft.com/office/drawing/2014/main" id="{A1DBE348-A4BE-4CC7-AA7D-57DF13753949}"/>
              </a:ext>
            </a:extLst>
          </xdr:cNvPr>
          <xdr:cNvSpPr/>
        </xdr:nvSpPr>
        <xdr:spPr>
          <a:xfrm>
            <a:off x="3994933" y="96128"/>
            <a:ext cx="1430766" cy="524233"/>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Introdução</a:t>
            </a:r>
          </a:p>
        </xdr:txBody>
      </xdr:sp>
      <xdr:pic>
        <xdr:nvPicPr>
          <xdr:cNvPr id="51" name="Imagem 50">
            <a:extLst>
              <a:ext uri="{FF2B5EF4-FFF2-40B4-BE49-F238E27FC236}">
                <a16:creationId xmlns:a16="http://schemas.microsoft.com/office/drawing/2014/main" id="{BF72F052-5C5F-4F47-A715-E1CF7A97A66E}"/>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7719" y="102482"/>
            <a:ext cx="2090797" cy="50833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2909159</xdr:colOff>
      <xdr:row>1</xdr:row>
      <xdr:rowOff>76200</xdr:rowOff>
    </xdr:to>
    <xdr:grpSp>
      <xdr:nvGrpSpPr>
        <xdr:cNvPr id="23" name="Agrupar 22">
          <a:extLst>
            <a:ext uri="{FF2B5EF4-FFF2-40B4-BE49-F238E27FC236}">
              <a16:creationId xmlns:a16="http://schemas.microsoft.com/office/drawing/2014/main" id="{A2CD6EE2-CD68-48AA-B338-35513690D0C5}"/>
            </a:ext>
          </a:extLst>
        </xdr:cNvPr>
        <xdr:cNvGrpSpPr/>
      </xdr:nvGrpSpPr>
      <xdr:grpSpPr>
        <a:xfrm>
          <a:off x="0" y="0"/>
          <a:ext cx="9716359" cy="2286000"/>
          <a:chOff x="0" y="0"/>
          <a:chExt cx="10425178" cy="2290763"/>
        </a:xfrm>
      </xdr:grpSpPr>
      <xdr:sp macro="" textlink="">
        <xdr:nvSpPr>
          <xdr:cNvPr id="24" name="Retângulo 23">
            <a:extLst>
              <a:ext uri="{FF2B5EF4-FFF2-40B4-BE49-F238E27FC236}">
                <a16:creationId xmlns:a16="http://schemas.microsoft.com/office/drawing/2014/main" id="{953E6C93-AA08-4B24-8E7E-D43AB5064C17}"/>
              </a:ext>
            </a:extLst>
          </xdr:cNvPr>
          <xdr:cNvSpPr/>
        </xdr:nvSpPr>
        <xdr:spPr>
          <a:xfrm>
            <a:off x="0" y="0"/>
            <a:ext cx="275576"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6" name="Retângulo 45">
            <a:extLst>
              <a:ext uri="{FF2B5EF4-FFF2-40B4-BE49-F238E27FC236}">
                <a16:creationId xmlns:a16="http://schemas.microsoft.com/office/drawing/2014/main" id="{54D0C94B-C579-4C85-9F7F-490C1C2DAFB9}"/>
              </a:ext>
            </a:extLst>
          </xdr:cNvPr>
          <xdr:cNvSpPr/>
        </xdr:nvSpPr>
        <xdr:spPr>
          <a:xfrm>
            <a:off x="561520" y="0"/>
            <a:ext cx="9863658" cy="2190750"/>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47" name="Retângulo: Cantos Arredondados 46">
            <a:hlinkClick xmlns:r="http://schemas.openxmlformats.org/officeDocument/2006/relationships" r:id="rId1"/>
            <a:extLst>
              <a:ext uri="{FF2B5EF4-FFF2-40B4-BE49-F238E27FC236}">
                <a16:creationId xmlns:a16="http://schemas.microsoft.com/office/drawing/2014/main" id="{F8196DBE-BA02-4CDB-8765-6760CF191EB1}"/>
              </a:ext>
            </a:extLst>
          </xdr:cNvPr>
          <xdr:cNvSpPr/>
        </xdr:nvSpPr>
        <xdr:spPr>
          <a:xfrm>
            <a:off x="834542" y="802775"/>
            <a:ext cx="1418067"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Ética e </a:t>
            </a:r>
          </a:p>
          <a:p>
            <a:pPr marL="0" indent="0" algn="ctr"/>
            <a:r>
              <a:rPr lang="pt-BR" sz="1050" b="0">
                <a:solidFill>
                  <a:srgbClr val="DEA734"/>
                </a:solidFill>
                <a:latin typeface="+mn-lt"/>
                <a:ea typeface="+mn-ea"/>
                <a:cs typeface="+mn-cs"/>
              </a:rPr>
              <a:t>Transparência</a:t>
            </a:r>
          </a:p>
        </xdr:txBody>
      </xdr:sp>
      <xdr:sp macro="" textlink="">
        <xdr:nvSpPr>
          <xdr:cNvPr id="48" name="Retângulo: Cantos Arredondados 47">
            <a:hlinkClick xmlns:r="http://schemas.openxmlformats.org/officeDocument/2006/relationships" r:id="rId2"/>
            <a:extLst>
              <a:ext uri="{FF2B5EF4-FFF2-40B4-BE49-F238E27FC236}">
                <a16:creationId xmlns:a16="http://schemas.microsoft.com/office/drawing/2014/main" id="{CA59AB0E-62B1-4392-9097-49EC2D1B0E31}"/>
              </a:ext>
            </a:extLst>
          </xdr:cNvPr>
          <xdr:cNvSpPr/>
        </xdr:nvSpPr>
        <xdr:spPr>
          <a:xfrm>
            <a:off x="5579889" y="802775"/>
            <a:ext cx="1408537"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Mudanças </a:t>
            </a:r>
          </a:p>
          <a:p>
            <a:pPr marL="0" indent="0" algn="ctr"/>
            <a:r>
              <a:rPr lang="pt-BR" sz="1050" b="0">
                <a:solidFill>
                  <a:srgbClr val="DEA734"/>
                </a:solidFill>
                <a:latin typeface="+mn-lt"/>
                <a:ea typeface="+mn-ea"/>
                <a:cs typeface="+mn-cs"/>
              </a:rPr>
              <a:t>Climáticas</a:t>
            </a:r>
          </a:p>
        </xdr:txBody>
      </xdr:sp>
      <xdr:sp macro="" textlink="">
        <xdr:nvSpPr>
          <xdr:cNvPr id="49" name="Retângulo: Cantos Arredondados 48">
            <a:hlinkClick xmlns:r="http://schemas.openxmlformats.org/officeDocument/2006/relationships" r:id="rId3"/>
            <a:extLst>
              <a:ext uri="{FF2B5EF4-FFF2-40B4-BE49-F238E27FC236}">
                <a16:creationId xmlns:a16="http://schemas.microsoft.com/office/drawing/2014/main" id="{DA33EC0F-50BF-4B8F-AEA6-45EE277F8D3E}"/>
              </a:ext>
            </a:extLst>
          </xdr:cNvPr>
          <xdr:cNvSpPr/>
        </xdr:nvSpPr>
        <xdr:spPr>
          <a:xfrm>
            <a:off x="2416327" y="801188"/>
            <a:ext cx="1418063"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Governança </a:t>
            </a:r>
          </a:p>
          <a:p>
            <a:pPr marL="0" indent="0" algn="ctr"/>
            <a:r>
              <a:rPr lang="pt-BR" sz="1050" b="0">
                <a:solidFill>
                  <a:srgbClr val="DEA734"/>
                </a:solidFill>
                <a:latin typeface="+mn-lt"/>
                <a:ea typeface="+mn-ea"/>
                <a:cs typeface="+mn-cs"/>
              </a:rPr>
              <a:t>Corporativa</a:t>
            </a:r>
          </a:p>
        </xdr:txBody>
      </xdr:sp>
      <xdr:sp macro="" textlink="">
        <xdr:nvSpPr>
          <xdr:cNvPr id="50" name="Retângulo: Cantos Arredondados 49">
            <a:hlinkClick xmlns:r="http://schemas.openxmlformats.org/officeDocument/2006/relationships" r:id="rId4"/>
            <a:extLst>
              <a:ext uri="{FF2B5EF4-FFF2-40B4-BE49-F238E27FC236}">
                <a16:creationId xmlns:a16="http://schemas.microsoft.com/office/drawing/2014/main" id="{0B60DD2B-0FC6-461B-8CCD-1AD1FE5171A3}"/>
              </a:ext>
            </a:extLst>
          </xdr:cNvPr>
          <xdr:cNvSpPr/>
        </xdr:nvSpPr>
        <xdr:spPr>
          <a:xfrm>
            <a:off x="3998110" y="801188"/>
            <a:ext cx="1421238"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Gestão </a:t>
            </a:r>
          </a:p>
          <a:p>
            <a:pPr marL="0" indent="0" algn="ctr"/>
            <a:r>
              <a:rPr lang="pt-BR" sz="1050" b="0">
                <a:solidFill>
                  <a:srgbClr val="DEA734"/>
                </a:solidFill>
                <a:latin typeface="+mn-lt"/>
                <a:ea typeface="+mn-ea"/>
                <a:cs typeface="+mn-cs"/>
              </a:rPr>
              <a:t>Ambiental</a:t>
            </a:r>
          </a:p>
        </xdr:txBody>
      </xdr:sp>
      <xdr:sp macro="" textlink="">
        <xdr:nvSpPr>
          <xdr:cNvPr id="51" name="Retângulo: Cantos Arredondados 50">
            <a:hlinkClick xmlns:r="http://schemas.openxmlformats.org/officeDocument/2006/relationships" r:id="rId5"/>
            <a:extLst>
              <a:ext uri="{FF2B5EF4-FFF2-40B4-BE49-F238E27FC236}">
                <a16:creationId xmlns:a16="http://schemas.microsoft.com/office/drawing/2014/main" id="{D6BFD0BA-F164-4589-B61A-A6A1806F1D7D}"/>
              </a:ext>
            </a:extLst>
          </xdr:cNvPr>
          <xdr:cNvSpPr/>
        </xdr:nvSpPr>
        <xdr:spPr>
          <a:xfrm>
            <a:off x="7174377" y="801188"/>
            <a:ext cx="1402183"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Saúde e </a:t>
            </a:r>
          </a:p>
          <a:p>
            <a:pPr marL="0" indent="0" algn="ctr"/>
            <a:r>
              <a:rPr lang="pt-BR" sz="1050" b="0">
                <a:solidFill>
                  <a:srgbClr val="DEA734"/>
                </a:solidFill>
                <a:latin typeface="+mn-lt"/>
                <a:ea typeface="+mn-ea"/>
                <a:cs typeface="+mn-cs"/>
              </a:rPr>
              <a:t>Segurança</a:t>
            </a:r>
          </a:p>
        </xdr:txBody>
      </xdr:sp>
      <xdr:sp macro="" textlink="">
        <xdr:nvSpPr>
          <xdr:cNvPr id="52" name="Retângulo: Cantos Arredondados 51">
            <a:hlinkClick xmlns:r="http://schemas.openxmlformats.org/officeDocument/2006/relationships" r:id="rId6"/>
            <a:extLst>
              <a:ext uri="{FF2B5EF4-FFF2-40B4-BE49-F238E27FC236}">
                <a16:creationId xmlns:a16="http://schemas.microsoft.com/office/drawing/2014/main" id="{C9F90CE7-2F0D-4E8E-95DE-E32745E95A64}"/>
              </a:ext>
            </a:extLst>
          </xdr:cNvPr>
          <xdr:cNvSpPr/>
        </xdr:nvSpPr>
        <xdr:spPr>
          <a:xfrm>
            <a:off x="8756151" y="801188"/>
            <a:ext cx="1402186"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Colaboradores</a:t>
            </a:r>
          </a:p>
        </xdr:txBody>
      </xdr:sp>
      <xdr:sp macro="" textlink="">
        <xdr:nvSpPr>
          <xdr:cNvPr id="53" name="Retângulo: Cantos Arredondados 52">
            <a:hlinkClick xmlns:r="http://schemas.openxmlformats.org/officeDocument/2006/relationships" r:id="rId7"/>
            <a:extLst>
              <a:ext uri="{FF2B5EF4-FFF2-40B4-BE49-F238E27FC236}">
                <a16:creationId xmlns:a16="http://schemas.microsoft.com/office/drawing/2014/main" id="{CFE9A46E-7806-49EB-A25E-3CFFA77F0AFF}"/>
              </a:ext>
            </a:extLst>
          </xdr:cNvPr>
          <xdr:cNvSpPr/>
        </xdr:nvSpPr>
        <xdr:spPr>
          <a:xfrm>
            <a:off x="834543" y="1505988"/>
            <a:ext cx="1418067"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Diversidade e </a:t>
            </a:r>
          </a:p>
          <a:p>
            <a:pPr marL="0" indent="0" algn="ctr"/>
            <a:r>
              <a:rPr lang="pt-BR" sz="1050" b="0">
                <a:solidFill>
                  <a:srgbClr val="DEA734"/>
                </a:solidFill>
                <a:latin typeface="+mn-lt"/>
                <a:ea typeface="+mn-ea"/>
                <a:cs typeface="+mn-cs"/>
              </a:rPr>
              <a:t>Inclusão</a:t>
            </a:r>
          </a:p>
        </xdr:txBody>
      </xdr:sp>
      <xdr:sp macro="" textlink="">
        <xdr:nvSpPr>
          <xdr:cNvPr id="54" name="Retângulo: Cantos Arredondados 53">
            <a:hlinkClick xmlns:r="http://schemas.openxmlformats.org/officeDocument/2006/relationships" r:id="rId8"/>
            <a:extLst>
              <a:ext uri="{FF2B5EF4-FFF2-40B4-BE49-F238E27FC236}">
                <a16:creationId xmlns:a16="http://schemas.microsoft.com/office/drawing/2014/main" id="{185AAF98-69F4-4A54-B600-33C55BC648EC}"/>
              </a:ext>
            </a:extLst>
          </xdr:cNvPr>
          <xdr:cNvSpPr/>
        </xdr:nvSpPr>
        <xdr:spPr>
          <a:xfrm>
            <a:off x="2416328" y="1505988"/>
            <a:ext cx="1408539"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Parceiros e Fornecedores</a:t>
            </a:r>
          </a:p>
        </xdr:txBody>
      </xdr:sp>
      <xdr:sp macro="" textlink="">
        <xdr:nvSpPr>
          <xdr:cNvPr id="55" name="Retângulo: Cantos Arredondados 54">
            <a:hlinkClick xmlns:r="http://schemas.openxmlformats.org/officeDocument/2006/relationships" r:id="rId9"/>
            <a:extLst>
              <a:ext uri="{FF2B5EF4-FFF2-40B4-BE49-F238E27FC236}">
                <a16:creationId xmlns:a16="http://schemas.microsoft.com/office/drawing/2014/main" id="{36368F02-FF79-4180-A1C2-1C67143DFF5A}"/>
              </a:ext>
            </a:extLst>
          </xdr:cNvPr>
          <xdr:cNvSpPr/>
        </xdr:nvSpPr>
        <xdr:spPr>
          <a:xfrm>
            <a:off x="3994937" y="1505988"/>
            <a:ext cx="1430764"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Comunidades do Entorno</a:t>
            </a:r>
          </a:p>
        </xdr:txBody>
      </xdr:sp>
      <xdr:sp macro="" textlink="">
        <xdr:nvSpPr>
          <xdr:cNvPr id="56" name="Retângulo: Cantos Arredondados 55">
            <a:hlinkClick xmlns:r="http://schemas.openxmlformats.org/officeDocument/2006/relationships" r:id="rId10"/>
            <a:extLst>
              <a:ext uri="{FF2B5EF4-FFF2-40B4-BE49-F238E27FC236}">
                <a16:creationId xmlns:a16="http://schemas.microsoft.com/office/drawing/2014/main" id="{C610B97A-1AED-41BF-B82B-3EF7A77EF999}"/>
              </a:ext>
            </a:extLst>
          </xdr:cNvPr>
          <xdr:cNvSpPr/>
        </xdr:nvSpPr>
        <xdr:spPr>
          <a:xfrm>
            <a:off x="5589420" y="1505988"/>
            <a:ext cx="1405365" cy="501976"/>
          </a:xfrm>
          <a:prstGeom prst="roundRect">
            <a:avLst/>
          </a:prstGeom>
          <a:solidFill>
            <a:schemeClr val="accent4">
              <a:lumMod val="75000"/>
            </a:schemeClr>
          </a:solidFill>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Investimento </a:t>
            </a:r>
          </a:p>
          <a:p>
            <a:pPr marL="0" indent="0" algn="ctr"/>
            <a:r>
              <a:rPr lang="pt-BR" sz="1050" b="1">
                <a:solidFill>
                  <a:schemeClr val="bg1"/>
                </a:solidFill>
                <a:latin typeface="+mn-lt"/>
                <a:ea typeface="+mn-ea"/>
                <a:cs typeface="+mn-cs"/>
              </a:rPr>
              <a:t>Social Privado</a:t>
            </a:r>
          </a:p>
        </xdr:txBody>
      </xdr:sp>
      <xdr:sp macro="" textlink="">
        <xdr:nvSpPr>
          <xdr:cNvPr id="57" name="Retângulo: Cantos Arredondados 56">
            <a:hlinkClick xmlns:r="http://schemas.openxmlformats.org/officeDocument/2006/relationships" r:id="rId11"/>
            <a:extLst>
              <a:ext uri="{FF2B5EF4-FFF2-40B4-BE49-F238E27FC236}">
                <a16:creationId xmlns:a16="http://schemas.microsoft.com/office/drawing/2014/main" id="{FC4D7457-8782-4EC4-8922-A6CD17D6AF68}"/>
              </a:ext>
            </a:extLst>
          </xdr:cNvPr>
          <xdr:cNvSpPr/>
        </xdr:nvSpPr>
        <xdr:spPr>
          <a:xfrm>
            <a:off x="7187089" y="1505988"/>
            <a:ext cx="1386305" cy="505151"/>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Soluções </a:t>
            </a:r>
          </a:p>
          <a:p>
            <a:pPr marL="0" indent="0" algn="ctr"/>
            <a:r>
              <a:rPr lang="pt-BR" sz="1050" b="0">
                <a:solidFill>
                  <a:srgbClr val="DEA734"/>
                </a:solidFill>
                <a:latin typeface="+mn-lt"/>
                <a:ea typeface="+mn-ea"/>
                <a:cs typeface="+mn-cs"/>
              </a:rPr>
              <a:t>Sustentáveis</a:t>
            </a:r>
          </a:p>
        </xdr:txBody>
      </xdr:sp>
      <xdr:sp macro="" textlink="">
        <xdr:nvSpPr>
          <xdr:cNvPr id="58" name="Retângulo: Cantos Arredondados 57">
            <a:hlinkClick xmlns:r="http://schemas.openxmlformats.org/officeDocument/2006/relationships" r:id="rId12"/>
            <a:extLst>
              <a:ext uri="{FF2B5EF4-FFF2-40B4-BE49-F238E27FC236}">
                <a16:creationId xmlns:a16="http://schemas.microsoft.com/office/drawing/2014/main" id="{D29A51AC-9062-45BB-9A6E-39982BEEC383}"/>
              </a:ext>
            </a:extLst>
          </xdr:cNvPr>
          <xdr:cNvSpPr/>
        </xdr:nvSpPr>
        <xdr:spPr>
          <a:xfrm>
            <a:off x="8746636" y="1505988"/>
            <a:ext cx="1389469" cy="501976"/>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Biodiversidade</a:t>
            </a:r>
          </a:p>
        </xdr:txBody>
      </xdr:sp>
      <xdr:sp macro="" textlink="">
        <xdr:nvSpPr>
          <xdr:cNvPr id="59" name="Retângulo: Cantos Arredondados 58">
            <a:hlinkClick xmlns:r="http://schemas.openxmlformats.org/officeDocument/2006/relationships" r:id="rId13"/>
            <a:extLst>
              <a:ext uri="{FF2B5EF4-FFF2-40B4-BE49-F238E27FC236}">
                <a16:creationId xmlns:a16="http://schemas.microsoft.com/office/drawing/2014/main" id="{3EB902CB-8BE4-43EC-8019-F19CA08A9242}"/>
              </a:ext>
            </a:extLst>
          </xdr:cNvPr>
          <xdr:cNvSpPr/>
        </xdr:nvSpPr>
        <xdr:spPr>
          <a:xfrm>
            <a:off x="8756151" y="96128"/>
            <a:ext cx="1402186" cy="524233"/>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Geração de Valor</a:t>
            </a:r>
          </a:p>
        </xdr:txBody>
      </xdr:sp>
      <xdr:sp macro="" textlink="">
        <xdr:nvSpPr>
          <xdr:cNvPr id="60" name="Retângulo: Cantos Arredondados 59">
            <a:hlinkClick xmlns:r="http://schemas.openxmlformats.org/officeDocument/2006/relationships" r:id="rId14"/>
            <a:extLst>
              <a:ext uri="{FF2B5EF4-FFF2-40B4-BE49-F238E27FC236}">
                <a16:creationId xmlns:a16="http://schemas.microsoft.com/office/drawing/2014/main" id="{AB61930A-72FE-451B-AFD5-852A3147153E}"/>
              </a:ext>
            </a:extLst>
          </xdr:cNvPr>
          <xdr:cNvSpPr/>
        </xdr:nvSpPr>
        <xdr:spPr>
          <a:xfrm>
            <a:off x="7168020" y="96128"/>
            <a:ext cx="1405366" cy="521058"/>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ODS</a:t>
            </a:r>
          </a:p>
        </xdr:txBody>
      </xdr:sp>
      <xdr:sp macro="" textlink="">
        <xdr:nvSpPr>
          <xdr:cNvPr id="61" name="Retângulo: Cantos Arredondados 60">
            <a:hlinkClick xmlns:r="http://schemas.openxmlformats.org/officeDocument/2006/relationships" r:id="rId15"/>
            <a:extLst>
              <a:ext uri="{FF2B5EF4-FFF2-40B4-BE49-F238E27FC236}">
                <a16:creationId xmlns:a16="http://schemas.microsoft.com/office/drawing/2014/main" id="{6E08FB1F-F6F7-4DE4-87CB-6FEDDAF38FF9}"/>
              </a:ext>
            </a:extLst>
          </xdr:cNvPr>
          <xdr:cNvSpPr/>
        </xdr:nvSpPr>
        <xdr:spPr>
          <a:xfrm>
            <a:off x="5598947" y="102482"/>
            <a:ext cx="1389478" cy="508338"/>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GRI</a:t>
            </a:r>
          </a:p>
        </xdr:txBody>
      </xdr:sp>
      <xdr:sp macro="" textlink="">
        <xdr:nvSpPr>
          <xdr:cNvPr id="62" name="Retângulo: Cantos Arredondados 61">
            <a:hlinkClick xmlns:r="http://schemas.openxmlformats.org/officeDocument/2006/relationships" r:id="rId16"/>
            <a:extLst>
              <a:ext uri="{FF2B5EF4-FFF2-40B4-BE49-F238E27FC236}">
                <a16:creationId xmlns:a16="http://schemas.microsoft.com/office/drawing/2014/main" id="{D139A924-C9CA-44A1-98AA-325137095F47}"/>
              </a:ext>
            </a:extLst>
          </xdr:cNvPr>
          <xdr:cNvSpPr/>
        </xdr:nvSpPr>
        <xdr:spPr>
          <a:xfrm>
            <a:off x="3994933" y="96128"/>
            <a:ext cx="1430766" cy="524233"/>
          </a:xfrm>
          <a:prstGeom prst="roundRect">
            <a:avLst/>
          </a:prstGeom>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rgbClr val="DEA734"/>
                </a:solidFill>
                <a:latin typeface="+mn-lt"/>
                <a:ea typeface="+mn-ea"/>
                <a:cs typeface="+mn-cs"/>
              </a:rPr>
              <a:t>Introdução</a:t>
            </a:r>
          </a:p>
        </xdr:txBody>
      </xdr:sp>
      <xdr:pic>
        <xdr:nvPicPr>
          <xdr:cNvPr id="63" name="Imagem 62">
            <a:extLst>
              <a:ext uri="{FF2B5EF4-FFF2-40B4-BE49-F238E27FC236}">
                <a16:creationId xmlns:a16="http://schemas.microsoft.com/office/drawing/2014/main" id="{ED049F35-05F6-4688-AEA8-6D3E734D5854}"/>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7719" y="102482"/>
            <a:ext cx="2090797" cy="50833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9954484</xdr:colOff>
      <xdr:row>1</xdr:row>
      <xdr:rowOff>76200</xdr:rowOff>
    </xdr:to>
    <xdr:grpSp>
      <xdr:nvGrpSpPr>
        <xdr:cNvPr id="2" name="Agrupar 1">
          <a:extLst>
            <a:ext uri="{FF2B5EF4-FFF2-40B4-BE49-F238E27FC236}">
              <a16:creationId xmlns:a16="http://schemas.microsoft.com/office/drawing/2014/main" id="{8EF440AB-C579-4CC6-9A1D-16A94AB82A66}"/>
            </a:ext>
          </a:extLst>
        </xdr:cNvPr>
        <xdr:cNvGrpSpPr/>
      </xdr:nvGrpSpPr>
      <xdr:grpSpPr>
        <a:xfrm>
          <a:off x="0" y="0"/>
          <a:ext cx="9732234" cy="2286000"/>
          <a:chOff x="0" y="0"/>
          <a:chExt cx="10418828" cy="2290763"/>
        </a:xfrm>
      </xdr:grpSpPr>
      <xdr:sp macro="" textlink="">
        <xdr:nvSpPr>
          <xdr:cNvPr id="28" name="Retângulo 27">
            <a:extLst>
              <a:ext uri="{FF2B5EF4-FFF2-40B4-BE49-F238E27FC236}">
                <a16:creationId xmlns:a16="http://schemas.microsoft.com/office/drawing/2014/main" id="{702CDB13-4E7F-452B-821F-4922C302ACCA}"/>
              </a:ext>
            </a:extLst>
          </xdr:cNvPr>
          <xdr:cNvSpPr/>
        </xdr:nvSpPr>
        <xdr:spPr>
          <a:xfrm>
            <a:off x="0" y="0"/>
            <a:ext cx="278499"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9" name="Retângulo 28">
            <a:extLst>
              <a:ext uri="{FF2B5EF4-FFF2-40B4-BE49-F238E27FC236}">
                <a16:creationId xmlns:a16="http://schemas.microsoft.com/office/drawing/2014/main" id="{6DAEEF18-C417-448D-A7DB-8A7CA77F8A1C}"/>
              </a:ext>
            </a:extLst>
          </xdr:cNvPr>
          <xdr:cNvSpPr/>
        </xdr:nvSpPr>
        <xdr:spPr>
          <a:xfrm>
            <a:off x="561007" y="0"/>
            <a:ext cx="9857821" cy="2190750"/>
          </a:xfrm>
          <a:prstGeom prst="rect">
            <a:avLst/>
          </a:prstGeom>
          <a:solidFill>
            <a:srgbClr val="D2D1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30" name="Retângulo: Cantos Arredondados 29">
            <a:hlinkClick xmlns:r="http://schemas.openxmlformats.org/officeDocument/2006/relationships" r:id="rId1"/>
            <a:extLst>
              <a:ext uri="{FF2B5EF4-FFF2-40B4-BE49-F238E27FC236}">
                <a16:creationId xmlns:a16="http://schemas.microsoft.com/office/drawing/2014/main" id="{F47B35AE-9259-483A-802D-994696B60E89}"/>
              </a:ext>
            </a:extLst>
          </xdr:cNvPr>
          <xdr:cNvSpPr/>
        </xdr:nvSpPr>
        <xdr:spPr>
          <a:xfrm>
            <a:off x="836955" y="802775"/>
            <a:ext cx="1410421"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Ética e </a:t>
            </a:r>
          </a:p>
          <a:p>
            <a:pPr marL="0" indent="0" algn="ctr"/>
            <a:r>
              <a:rPr lang="pt-BR" sz="1050" b="0">
                <a:solidFill>
                  <a:srgbClr val="52516F"/>
                </a:solidFill>
                <a:latin typeface="+mn-lt"/>
                <a:ea typeface="+mn-ea"/>
                <a:cs typeface="+mn-cs"/>
              </a:rPr>
              <a:t>Transparência</a:t>
            </a:r>
          </a:p>
        </xdr:txBody>
      </xdr:sp>
      <xdr:sp macro="" textlink="">
        <xdr:nvSpPr>
          <xdr:cNvPr id="31" name="Retângulo: Cantos Arredondados 30">
            <a:hlinkClick xmlns:r="http://schemas.openxmlformats.org/officeDocument/2006/relationships" r:id="rId2"/>
            <a:extLst>
              <a:ext uri="{FF2B5EF4-FFF2-40B4-BE49-F238E27FC236}">
                <a16:creationId xmlns:a16="http://schemas.microsoft.com/office/drawing/2014/main" id="{7F449918-2C61-4DBF-AE34-9FF4CEA57135}"/>
              </a:ext>
            </a:extLst>
          </xdr:cNvPr>
          <xdr:cNvSpPr/>
        </xdr:nvSpPr>
        <xdr:spPr>
          <a:xfrm>
            <a:off x="5577966" y="802775"/>
            <a:ext cx="1404075"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Mudanças </a:t>
            </a:r>
          </a:p>
          <a:p>
            <a:pPr marL="0" indent="0" algn="ctr"/>
            <a:r>
              <a:rPr lang="pt-BR" sz="1050" b="0">
                <a:solidFill>
                  <a:srgbClr val="52516F"/>
                </a:solidFill>
                <a:latin typeface="+mn-lt"/>
                <a:ea typeface="+mn-ea"/>
                <a:cs typeface="+mn-cs"/>
              </a:rPr>
              <a:t>Climáticas</a:t>
            </a:r>
          </a:p>
        </xdr:txBody>
      </xdr:sp>
      <xdr:sp macro="" textlink="">
        <xdr:nvSpPr>
          <xdr:cNvPr id="32" name="Retângulo: Cantos Arredondados 31">
            <a:hlinkClick xmlns:r="http://schemas.openxmlformats.org/officeDocument/2006/relationships" r:id="rId3"/>
            <a:extLst>
              <a:ext uri="{FF2B5EF4-FFF2-40B4-BE49-F238E27FC236}">
                <a16:creationId xmlns:a16="http://schemas.microsoft.com/office/drawing/2014/main" id="{7A689D2A-BFC1-4599-99AB-E7B684710C8B}"/>
              </a:ext>
            </a:extLst>
          </xdr:cNvPr>
          <xdr:cNvSpPr/>
        </xdr:nvSpPr>
        <xdr:spPr>
          <a:xfrm>
            <a:off x="2417294" y="801188"/>
            <a:ext cx="1410417" cy="501976"/>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Governança </a:t>
            </a:r>
          </a:p>
          <a:p>
            <a:pPr marL="0" indent="0" algn="ctr"/>
            <a:r>
              <a:rPr lang="pt-BR" sz="1050" b="0">
                <a:solidFill>
                  <a:srgbClr val="52516F"/>
                </a:solidFill>
                <a:latin typeface="+mn-lt"/>
                <a:ea typeface="+mn-ea"/>
                <a:cs typeface="+mn-cs"/>
              </a:rPr>
              <a:t>Corporativa</a:t>
            </a:r>
          </a:p>
        </xdr:txBody>
      </xdr:sp>
      <xdr:sp macro="" textlink="">
        <xdr:nvSpPr>
          <xdr:cNvPr id="33" name="Retângulo: Cantos Arredondados 32">
            <a:hlinkClick xmlns:r="http://schemas.openxmlformats.org/officeDocument/2006/relationships" r:id="rId4"/>
            <a:extLst>
              <a:ext uri="{FF2B5EF4-FFF2-40B4-BE49-F238E27FC236}">
                <a16:creationId xmlns:a16="http://schemas.microsoft.com/office/drawing/2014/main" id="{B3608B05-6353-4157-8D31-7C93266402BD}"/>
              </a:ext>
            </a:extLst>
          </xdr:cNvPr>
          <xdr:cNvSpPr/>
        </xdr:nvSpPr>
        <xdr:spPr>
          <a:xfrm>
            <a:off x="3997632" y="801188"/>
            <a:ext cx="1416764" cy="501976"/>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Gestão </a:t>
            </a:r>
          </a:p>
          <a:p>
            <a:pPr marL="0" indent="0" algn="ctr"/>
            <a:r>
              <a:rPr lang="pt-BR" sz="1050" b="0">
                <a:solidFill>
                  <a:srgbClr val="52516F"/>
                </a:solidFill>
                <a:latin typeface="+mn-lt"/>
                <a:ea typeface="+mn-ea"/>
                <a:cs typeface="+mn-cs"/>
              </a:rPr>
              <a:t>Ambiental</a:t>
            </a:r>
          </a:p>
        </xdr:txBody>
      </xdr:sp>
      <xdr:sp macro="" textlink="">
        <xdr:nvSpPr>
          <xdr:cNvPr id="34" name="Retângulo: Cantos Arredondados 33">
            <a:hlinkClick xmlns:r="http://schemas.openxmlformats.org/officeDocument/2006/relationships" r:id="rId5"/>
            <a:extLst>
              <a:ext uri="{FF2B5EF4-FFF2-40B4-BE49-F238E27FC236}">
                <a16:creationId xmlns:a16="http://schemas.microsoft.com/office/drawing/2014/main" id="{0BCEF5B3-F752-4062-8E78-66FFAFECE39B}"/>
              </a:ext>
            </a:extLst>
          </xdr:cNvPr>
          <xdr:cNvSpPr/>
        </xdr:nvSpPr>
        <xdr:spPr>
          <a:xfrm>
            <a:off x="7167822" y="801188"/>
            <a:ext cx="1404077" cy="501976"/>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Saúde e </a:t>
            </a:r>
          </a:p>
          <a:p>
            <a:pPr marL="0" indent="0" algn="ctr"/>
            <a:r>
              <a:rPr lang="pt-BR" sz="1050" b="0">
                <a:solidFill>
                  <a:srgbClr val="52516F"/>
                </a:solidFill>
                <a:latin typeface="+mn-lt"/>
                <a:ea typeface="+mn-ea"/>
                <a:cs typeface="+mn-cs"/>
              </a:rPr>
              <a:t>Segurança</a:t>
            </a:r>
          </a:p>
        </xdr:txBody>
      </xdr:sp>
      <xdr:sp macro="" textlink="">
        <xdr:nvSpPr>
          <xdr:cNvPr id="35" name="Retângulo: Cantos Arredondados 34">
            <a:hlinkClick xmlns:r="http://schemas.openxmlformats.org/officeDocument/2006/relationships" r:id="rId6"/>
            <a:extLst>
              <a:ext uri="{FF2B5EF4-FFF2-40B4-BE49-F238E27FC236}">
                <a16:creationId xmlns:a16="http://schemas.microsoft.com/office/drawing/2014/main" id="{4EA1E198-0586-41F4-9371-F2C10FA6FE18}"/>
              </a:ext>
            </a:extLst>
          </xdr:cNvPr>
          <xdr:cNvSpPr/>
        </xdr:nvSpPr>
        <xdr:spPr>
          <a:xfrm>
            <a:off x="8748151" y="801188"/>
            <a:ext cx="1404080"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Colaboradores</a:t>
            </a:r>
          </a:p>
        </xdr:txBody>
      </xdr:sp>
      <xdr:sp macro="" textlink="">
        <xdr:nvSpPr>
          <xdr:cNvPr id="36" name="Retângulo: Cantos Arredondados 35">
            <a:hlinkClick xmlns:r="http://schemas.openxmlformats.org/officeDocument/2006/relationships" r:id="rId7"/>
            <a:extLst>
              <a:ext uri="{FF2B5EF4-FFF2-40B4-BE49-F238E27FC236}">
                <a16:creationId xmlns:a16="http://schemas.microsoft.com/office/drawing/2014/main" id="{2DB551FB-D8A1-4610-B9A9-2383C24291CD}"/>
              </a:ext>
            </a:extLst>
          </xdr:cNvPr>
          <xdr:cNvSpPr/>
        </xdr:nvSpPr>
        <xdr:spPr>
          <a:xfrm>
            <a:off x="836956" y="1505988"/>
            <a:ext cx="1410421"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Diversidade e </a:t>
            </a:r>
          </a:p>
          <a:p>
            <a:pPr marL="0" indent="0" algn="ctr"/>
            <a:r>
              <a:rPr lang="pt-BR" sz="1050" b="0">
                <a:solidFill>
                  <a:srgbClr val="52516F"/>
                </a:solidFill>
                <a:latin typeface="+mn-lt"/>
                <a:ea typeface="+mn-ea"/>
                <a:cs typeface="+mn-cs"/>
              </a:rPr>
              <a:t>Inclusão</a:t>
            </a:r>
          </a:p>
        </xdr:txBody>
      </xdr:sp>
      <xdr:sp macro="" textlink="">
        <xdr:nvSpPr>
          <xdr:cNvPr id="37" name="Retângulo: Cantos Arredondados 36">
            <a:hlinkClick xmlns:r="http://schemas.openxmlformats.org/officeDocument/2006/relationships" r:id="rId8"/>
            <a:extLst>
              <a:ext uri="{FF2B5EF4-FFF2-40B4-BE49-F238E27FC236}">
                <a16:creationId xmlns:a16="http://schemas.microsoft.com/office/drawing/2014/main" id="{4C2EB845-D20A-472C-90B2-583D0EF369E2}"/>
              </a:ext>
            </a:extLst>
          </xdr:cNvPr>
          <xdr:cNvSpPr/>
        </xdr:nvSpPr>
        <xdr:spPr>
          <a:xfrm>
            <a:off x="2417295" y="1505988"/>
            <a:ext cx="1407252" cy="501976"/>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Parceiros e Fornecedores</a:t>
            </a:r>
          </a:p>
        </xdr:txBody>
      </xdr:sp>
      <xdr:sp macro="" textlink="">
        <xdr:nvSpPr>
          <xdr:cNvPr id="38" name="Retângulo: Cantos Arredondados 37">
            <a:hlinkClick xmlns:r="http://schemas.openxmlformats.org/officeDocument/2006/relationships" r:id="rId9"/>
            <a:extLst>
              <a:ext uri="{FF2B5EF4-FFF2-40B4-BE49-F238E27FC236}">
                <a16:creationId xmlns:a16="http://schemas.microsoft.com/office/drawing/2014/main" id="{605CAC7A-0FFB-4AD1-B56E-F432D6EFE355}"/>
              </a:ext>
            </a:extLst>
          </xdr:cNvPr>
          <xdr:cNvSpPr/>
        </xdr:nvSpPr>
        <xdr:spPr>
          <a:xfrm>
            <a:off x="3991287" y="1505988"/>
            <a:ext cx="1432632"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Comunidades do Entorno</a:t>
            </a:r>
          </a:p>
        </xdr:txBody>
      </xdr:sp>
      <xdr:sp macro="" textlink="">
        <xdr:nvSpPr>
          <xdr:cNvPr id="39" name="Retângulo: Cantos Arredondados 38">
            <a:hlinkClick xmlns:r="http://schemas.openxmlformats.org/officeDocument/2006/relationships" r:id="rId10"/>
            <a:extLst>
              <a:ext uri="{FF2B5EF4-FFF2-40B4-BE49-F238E27FC236}">
                <a16:creationId xmlns:a16="http://schemas.microsoft.com/office/drawing/2014/main" id="{4864E888-3379-4328-AFC7-7E9E648519F6}"/>
              </a:ext>
            </a:extLst>
          </xdr:cNvPr>
          <xdr:cNvSpPr/>
        </xdr:nvSpPr>
        <xdr:spPr>
          <a:xfrm>
            <a:off x="5581138" y="1505988"/>
            <a:ext cx="1410431"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Investimento </a:t>
            </a:r>
          </a:p>
          <a:p>
            <a:pPr marL="0" indent="0" algn="ctr"/>
            <a:r>
              <a:rPr lang="pt-BR" sz="1050" b="0">
                <a:solidFill>
                  <a:srgbClr val="52516F"/>
                </a:solidFill>
                <a:latin typeface="+mn-lt"/>
                <a:ea typeface="+mn-ea"/>
                <a:cs typeface="+mn-cs"/>
              </a:rPr>
              <a:t>Social Privado</a:t>
            </a:r>
          </a:p>
        </xdr:txBody>
      </xdr:sp>
      <xdr:sp macro="" textlink="">
        <xdr:nvSpPr>
          <xdr:cNvPr id="40" name="Retângulo: Cantos Arredondados 39">
            <a:hlinkClick xmlns:r="http://schemas.openxmlformats.org/officeDocument/2006/relationships" r:id="rId11"/>
            <a:extLst>
              <a:ext uri="{FF2B5EF4-FFF2-40B4-BE49-F238E27FC236}">
                <a16:creationId xmlns:a16="http://schemas.microsoft.com/office/drawing/2014/main" id="{811D3F5E-3A95-45D2-8324-9B170579B9F3}"/>
              </a:ext>
            </a:extLst>
          </xdr:cNvPr>
          <xdr:cNvSpPr/>
        </xdr:nvSpPr>
        <xdr:spPr>
          <a:xfrm>
            <a:off x="7177347" y="1505988"/>
            <a:ext cx="1391388" cy="501976"/>
          </a:xfrm>
          <a:prstGeom prst="roundRect">
            <a:avLst/>
          </a:prstGeom>
          <a:solidFill>
            <a:srgbClr val="52516F"/>
          </a:solidFill>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Soluções </a:t>
            </a:r>
          </a:p>
          <a:p>
            <a:pPr marL="0" indent="0" algn="ctr"/>
            <a:r>
              <a:rPr lang="pt-BR" sz="1050" b="1">
                <a:solidFill>
                  <a:schemeClr val="bg1"/>
                </a:solidFill>
                <a:latin typeface="+mn-lt"/>
                <a:ea typeface="+mn-ea"/>
                <a:cs typeface="+mn-cs"/>
              </a:rPr>
              <a:t>Sustentáveis</a:t>
            </a:r>
          </a:p>
        </xdr:txBody>
      </xdr:sp>
      <xdr:sp macro="" textlink="">
        <xdr:nvSpPr>
          <xdr:cNvPr id="41" name="Retângulo: Cantos Arredondados 40">
            <a:hlinkClick xmlns:r="http://schemas.openxmlformats.org/officeDocument/2006/relationships" r:id="rId12"/>
            <a:extLst>
              <a:ext uri="{FF2B5EF4-FFF2-40B4-BE49-F238E27FC236}">
                <a16:creationId xmlns:a16="http://schemas.microsoft.com/office/drawing/2014/main" id="{CE2B967A-CFD7-448A-A3B6-53AEEC2D7730}"/>
              </a:ext>
            </a:extLst>
          </xdr:cNvPr>
          <xdr:cNvSpPr/>
        </xdr:nvSpPr>
        <xdr:spPr>
          <a:xfrm>
            <a:off x="8741820" y="1505988"/>
            <a:ext cx="1388200"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Biodiversidade</a:t>
            </a:r>
          </a:p>
        </xdr:txBody>
      </xdr:sp>
      <xdr:sp macro="" textlink="">
        <xdr:nvSpPr>
          <xdr:cNvPr id="42" name="Retângulo: Cantos Arredondados 41">
            <a:hlinkClick xmlns:r="http://schemas.openxmlformats.org/officeDocument/2006/relationships" r:id="rId13"/>
            <a:extLst>
              <a:ext uri="{FF2B5EF4-FFF2-40B4-BE49-F238E27FC236}">
                <a16:creationId xmlns:a16="http://schemas.microsoft.com/office/drawing/2014/main" id="{2434A342-3649-4D68-A396-C71109671130}"/>
              </a:ext>
            </a:extLst>
          </xdr:cNvPr>
          <xdr:cNvSpPr/>
        </xdr:nvSpPr>
        <xdr:spPr>
          <a:xfrm>
            <a:off x="8748151" y="96128"/>
            <a:ext cx="1404080" cy="521058"/>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Geração de Valor</a:t>
            </a:r>
          </a:p>
        </xdr:txBody>
      </xdr:sp>
      <xdr:sp macro="" textlink="">
        <xdr:nvSpPr>
          <xdr:cNvPr id="43" name="Retângulo: Cantos Arredondados 42">
            <a:hlinkClick xmlns:r="http://schemas.openxmlformats.org/officeDocument/2006/relationships" r:id="rId14"/>
            <a:extLst>
              <a:ext uri="{FF2B5EF4-FFF2-40B4-BE49-F238E27FC236}">
                <a16:creationId xmlns:a16="http://schemas.microsoft.com/office/drawing/2014/main" id="{38ECA5A7-7812-4F45-9092-3EBFCA15C44F}"/>
              </a:ext>
            </a:extLst>
          </xdr:cNvPr>
          <xdr:cNvSpPr/>
        </xdr:nvSpPr>
        <xdr:spPr>
          <a:xfrm>
            <a:off x="7158296" y="96128"/>
            <a:ext cx="1410432" cy="524233"/>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ODS</a:t>
            </a:r>
          </a:p>
        </xdr:txBody>
      </xdr:sp>
      <xdr:sp macro="" textlink="">
        <xdr:nvSpPr>
          <xdr:cNvPr id="44" name="Retângulo: Cantos Arredondados 43">
            <a:hlinkClick xmlns:r="http://schemas.openxmlformats.org/officeDocument/2006/relationships" r:id="rId15"/>
            <a:extLst>
              <a:ext uri="{FF2B5EF4-FFF2-40B4-BE49-F238E27FC236}">
                <a16:creationId xmlns:a16="http://schemas.microsoft.com/office/drawing/2014/main" id="{1C529141-9D7C-423F-93CE-A9D589B0EF00}"/>
              </a:ext>
            </a:extLst>
          </xdr:cNvPr>
          <xdr:cNvSpPr/>
        </xdr:nvSpPr>
        <xdr:spPr>
          <a:xfrm>
            <a:off x="5597007" y="105657"/>
            <a:ext cx="1385033" cy="505163"/>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GRI</a:t>
            </a:r>
          </a:p>
        </xdr:txBody>
      </xdr:sp>
      <xdr:sp macro="" textlink="">
        <xdr:nvSpPr>
          <xdr:cNvPr id="45" name="Retângulo: Cantos Arredondados 44">
            <a:hlinkClick xmlns:r="http://schemas.openxmlformats.org/officeDocument/2006/relationships" r:id="rId16"/>
            <a:extLst>
              <a:ext uri="{FF2B5EF4-FFF2-40B4-BE49-F238E27FC236}">
                <a16:creationId xmlns:a16="http://schemas.microsoft.com/office/drawing/2014/main" id="{A52C82C1-CA57-444A-98DC-35FB031244FE}"/>
              </a:ext>
            </a:extLst>
          </xdr:cNvPr>
          <xdr:cNvSpPr/>
        </xdr:nvSpPr>
        <xdr:spPr>
          <a:xfrm>
            <a:off x="3991283" y="96128"/>
            <a:ext cx="1432634" cy="521058"/>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Introdução</a:t>
            </a:r>
          </a:p>
        </xdr:txBody>
      </xdr:sp>
      <xdr:pic>
        <xdr:nvPicPr>
          <xdr:cNvPr id="46" name="Imagem 45">
            <a:extLst>
              <a:ext uri="{FF2B5EF4-FFF2-40B4-BE49-F238E27FC236}">
                <a16:creationId xmlns:a16="http://schemas.microsoft.com/office/drawing/2014/main" id="{0F11F3B9-0532-4668-A9ED-16F49BF9C27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3779" y="105657"/>
            <a:ext cx="2095237" cy="50516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2831372</xdr:colOff>
      <xdr:row>1</xdr:row>
      <xdr:rowOff>76200</xdr:rowOff>
    </xdr:to>
    <xdr:grpSp>
      <xdr:nvGrpSpPr>
        <xdr:cNvPr id="34" name="Agrupar 33">
          <a:extLst>
            <a:ext uri="{FF2B5EF4-FFF2-40B4-BE49-F238E27FC236}">
              <a16:creationId xmlns:a16="http://schemas.microsoft.com/office/drawing/2014/main" id="{00F7C5B3-1BD5-4746-8BB5-B9769AD12E55}"/>
            </a:ext>
          </a:extLst>
        </xdr:cNvPr>
        <xdr:cNvGrpSpPr/>
      </xdr:nvGrpSpPr>
      <xdr:grpSpPr>
        <a:xfrm>
          <a:off x="0" y="0"/>
          <a:ext cx="9724297" cy="2286000"/>
          <a:chOff x="0" y="0"/>
          <a:chExt cx="10418828" cy="2290763"/>
        </a:xfrm>
      </xdr:grpSpPr>
      <xdr:sp macro="" textlink="">
        <xdr:nvSpPr>
          <xdr:cNvPr id="35" name="Retângulo 34">
            <a:extLst>
              <a:ext uri="{FF2B5EF4-FFF2-40B4-BE49-F238E27FC236}">
                <a16:creationId xmlns:a16="http://schemas.microsoft.com/office/drawing/2014/main" id="{9C97B058-74FE-43B6-BF63-72E12A767C84}"/>
              </a:ext>
            </a:extLst>
          </xdr:cNvPr>
          <xdr:cNvSpPr/>
        </xdr:nvSpPr>
        <xdr:spPr>
          <a:xfrm>
            <a:off x="0" y="0"/>
            <a:ext cx="278499"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6" name="Retângulo 35">
            <a:extLst>
              <a:ext uri="{FF2B5EF4-FFF2-40B4-BE49-F238E27FC236}">
                <a16:creationId xmlns:a16="http://schemas.microsoft.com/office/drawing/2014/main" id="{AC8F712F-D0FE-4AB5-94F2-F6AAF6F5EEEA}"/>
              </a:ext>
            </a:extLst>
          </xdr:cNvPr>
          <xdr:cNvSpPr/>
        </xdr:nvSpPr>
        <xdr:spPr>
          <a:xfrm>
            <a:off x="561007" y="0"/>
            <a:ext cx="9857821" cy="2190750"/>
          </a:xfrm>
          <a:prstGeom prst="rect">
            <a:avLst/>
          </a:prstGeom>
          <a:solidFill>
            <a:srgbClr val="D2D1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37" name="Retângulo: Cantos Arredondados 36">
            <a:hlinkClick xmlns:r="http://schemas.openxmlformats.org/officeDocument/2006/relationships" r:id="rId1"/>
            <a:extLst>
              <a:ext uri="{FF2B5EF4-FFF2-40B4-BE49-F238E27FC236}">
                <a16:creationId xmlns:a16="http://schemas.microsoft.com/office/drawing/2014/main" id="{7F631AC5-58E4-4393-B5F5-312B70154223}"/>
              </a:ext>
            </a:extLst>
          </xdr:cNvPr>
          <xdr:cNvSpPr/>
        </xdr:nvSpPr>
        <xdr:spPr>
          <a:xfrm>
            <a:off x="836955" y="802775"/>
            <a:ext cx="1410421"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Ética e </a:t>
            </a:r>
          </a:p>
          <a:p>
            <a:pPr marL="0" indent="0" algn="ctr"/>
            <a:r>
              <a:rPr lang="pt-BR" sz="1050" b="0">
                <a:solidFill>
                  <a:srgbClr val="52516F"/>
                </a:solidFill>
                <a:latin typeface="+mn-lt"/>
                <a:ea typeface="+mn-ea"/>
                <a:cs typeface="+mn-cs"/>
              </a:rPr>
              <a:t>Transparência</a:t>
            </a:r>
          </a:p>
        </xdr:txBody>
      </xdr:sp>
      <xdr:sp macro="" textlink="">
        <xdr:nvSpPr>
          <xdr:cNvPr id="38" name="Retângulo: Cantos Arredondados 37">
            <a:hlinkClick xmlns:r="http://schemas.openxmlformats.org/officeDocument/2006/relationships" r:id="rId2"/>
            <a:extLst>
              <a:ext uri="{FF2B5EF4-FFF2-40B4-BE49-F238E27FC236}">
                <a16:creationId xmlns:a16="http://schemas.microsoft.com/office/drawing/2014/main" id="{A36CD7C3-68B8-47C3-BD78-A40743DBFE08}"/>
              </a:ext>
            </a:extLst>
          </xdr:cNvPr>
          <xdr:cNvSpPr/>
        </xdr:nvSpPr>
        <xdr:spPr>
          <a:xfrm>
            <a:off x="5577966" y="802775"/>
            <a:ext cx="1404075"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Mudanças </a:t>
            </a:r>
          </a:p>
          <a:p>
            <a:pPr marL="0" indent="0" algn="ctr"/>
            <a:r>
              <a:rPr lang="pt-BR" sz="1050" b="0">
                <a:solidFill>
                  <a:srgbClr val="52516F"/>
                </a:solidFill>
                <a:latin typeface="+mn-lt"/>
                <a:ea typeface="+mn-ea"/>
                <a:cs typeface="+mn-cs"/>
              </a:rPr>
              <a:t>Climáticas</a:t>
            </a:r>
          </a:p>
        </xdr:txBody>
      </xdr:sp>
      <xdr:sp macro="" textlink="">
        <xdr:nvSpPr>
          <xdr:cNvPr id="39" name="Retângulo: Cantos Arredondados 38">
            <a:hlinkClick xmlns:r="http://schemas.openxmlformats.org/officeDocument/2006/relationships" r:id="rId3"/>
            <a:extLst>
              <a:ext uri="{FF2B5EF4-FFF2-40B4-BE49-F238E27FC236}">
                <a16:creationId xmlns:a16="http://schemas.microsoft.com/office/drawing/2014/main" id="{402BB045-41B5-4141-AB77-50227ADA999C}"/>
              </a:ext>
            </a:extLst>
          </xdr:cNvPr>
          <xdr:cNvSpPr/>
        </xdr:nvSpPr>
        <xdr:spPr>
          <a:xfrm>
            <a:off x="2417294" y="801188"/>
            <a:ext cx="1410417" cy="501976"/>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Governança </a:t>
            </a:r>
          </a:p>
          <a:p>
            <a:pPr marL="0" indent="0" algn="ctr"/>
            <a:r>
              <a:rPr lang="pt-BR" sz="1050" b="0">
                <a:solidFill>
                  <a:srgbClr val="52516F"/>
                </a:solidFill>
                <a:latin typeface="+mn-lt"/>
                <a:ea typeface="+mn-ea"/>
                <a:cs typeface="+mn-cs"/>
              </a:rPr>
              <a:t>Corporativa</a:t>
            </a:r>
          </a:p>
        </xdr:txBody>
      </xdr:sp>
      <xdr:sp macro="" textlink="">
        <xdr:nvSpPr>
          <xdr:cNvPr id="40" name="Retângulo: Cantos Arredondados 39">
            <a:hlinkClick xmlns:r="http://schemas.openxmlformats.org/officeDocument/2006/relationships" r:id="rId4"/>
            <a:extLst>
              <a:ext uri="{FF2B5EF4-FFF2-40B4-BE49-F238E27FC236}">
                <a16:creationId xmlns:a16="http://schemas.microsoft.com/office/drawing/2014/main" id="{EBF4B20E-7507-4653-94F1-2174ABEC2E85}"/>
              </a:ext>
            </a:extLst>
          </xdr:cNvPr>
          <xdr:cNvSpPr/>
        </xdr:nvSpPr>
        <xdr:spPr>
          <a:xfrm>
            <a:off x="3997632" y="801188"/>
            <a:ext cx="1416764" cy="501976"/>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Gestão </a:t>
            </a:r>
          </a:p>
          <a:p>
            <a:pPr marL="0" indent="0" algn="ctr"/>
            <a:r>
              <a:rPr lang="pt-BR" sz="1050" b="0">
                <a:solidFill>
                  <a:srgbClr val="52516F"/>
                </a:solidFill>
                <a:latin typeface="+mn-lt"/>
                <a:ea typeface="+mn-ea"/>
                <a:cs typeface="+mn-cs"/>
              </a:rPr>
              <a:t>Ambiental</a:t>
            </a:r>
          </a:p>
        </xdr:txBody>
      </xdr:sp>
      <xdr:sp macro="" textlink="">
        <xdr:nvSpPr>
          <xdr:cNvPr id="41" name="Retângulo: Cantos Arredondados 40">
            <a:hlinkClick xmlns:r="http://schemas.openxmlformats.org/officeDocument/2006/relationships" r:id="rId5"/>
            <a:extLst>
              <a:ext uri="{FF2B5EF4-FFF2-40B4-BE49-F238E27FC236}">
                <a16:creationId xmlns:a16="http://schemas.microsoft.com/office/drawing/2014/main" id="{A3FEF05A-BDDB-4E71-B303-FD74D1E76FEA}"/>
              </a:ext>
            </a:extLst>
          </xdr:cNvPr>
          <xdr:cNvSpPr/>
        </xdr:nvSpPr>
        <xdr:spPr>
          <a:xfrm>
            <a:off x="7167822" y="801188"/>
            <a:ext cx="1404077" cy="501976"/>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Saúde e </a:t>
            </a:r>
          </a:p>
          <a:p>
            <a:pPr marL="0" indent="0" algn="ctr"/>
            <a:r>
              <a:rPr lang="pt-BR" sz="1050" b="0">
                <a:solidFill>
                  <a:srgbClr val="52516F"/>
                </a:solidFill>
                <a:latin typeface="+mn-lt"/>
                <a:ea typeface="+mn-ea"/>
                <a:cs typeface="+mn-cs"/>
              </a:rPr>
              <a:t>Segurança</a:t>
            </a:r>
          </a:p>
        </xdr:txBody>
      </xdr:sp>
      <xdr:sp macro="" textlink="">
        <xdr:nvSpPr>
          <xdr:cNvPr id="42" name="Retângulo: Cantos Arredondados 41">
            <a:hlinkClick xmlns:r="http://schemas.openxmlformats.org/officeDocument/2006/relationships" r:id="rId6"/>
            <a:extLst>
              <a:ext uri="{FF2B5EF4-FFF2-40B4-BE49-F238E27FC236}">
                <a16:creationId xmlns:a16="http://schemas.microsoft.com/office/drawing/2014/main" id="{A42F8925-DB97-4B29-AB7D-35A4B1A554C2}"/>
              </a:ext>
            </a:extLst>
          </xdr:cNvPr>
          <xdr:cNvSpPr/>
        </xdr:nvSpPr>
        <xdr:spPr>
          <a:xfrm>
            <a:off x="8748151" y="801188"/>
            <a:ext cx="1404080"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Colaboradores</a:t>
            </a:r>
          </a:p>
        </xdr:txBody>
      </xdr:sp>
      <xdr:sp macro="" textlink="">
        <xdr:nvSpPr>
          <xdr:cNvPr id="43" name="Retângulo: Cantos Arredondados 42">
            <a:hlinkClick xmlns:r="http://schemas.openxmlformats.org/officeDocument/2006/relationships" r:id="rId7"/>
            <a:extLst>
              <a:ext uri="{FF2B5EF4-FFF2-40B4-BE49-F238E27FC236}">
                <a16:creationId xmlns:a16="http://schemas.microsoft.com/office/drawing/2014/main" id="{DDBF694D-F5C6-4556-BE03-12BF63250596}"/>
              </a:ext>
            </a:extLst>
          </xdr:cNvPr>
          <xdr:cNvSpPr/>
        </xdr:nvSpPr>
        <xdr:spPr>
          <a:xfrm>
            <a:off x="836956" y="1505988"/>
            <a:ext cx="1410421"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Diversidade e </a:t>
            </a:r>
          </a:p>
          <a:p>
            <a:pPr marL="0" indent="0" algn="ctr"/>
            <a:r>
              <a:rPr lang="pt-BR" sz="1050" b="0">
                <a:solidFill>
                  <a:srgbClr val="52516F"/>
                </a:solidFill>
                <a:latin typeface="+mn-lt"/>
                <a:ea typeface="+mn-ea"/>
                <a:cs typeface="+mn-cs"/>
              </a:rPr>
              <a:t>Inclusão</a:t>
            </a:r>
          </a:p>
        </xdr:txBody>
      </xdr:sp>
      <xdr:sp macro="" textlink="">
        <xdr:nvSpPr>
          <xdr:cNvPr id="44" name="Retângulo: Cantos Arredondados 43">
            <a:hlinkClick xmlns:r="http://schemas.openxmlformats.org/officeDocument/2006/relationships" r:id="rId8"/>
            <a:extLst>
              <a:ext uri="{FF2B5EF4-FFF2-40B4-BE49-F238E27FC236}">
                <a16:creationId xmlns:a16="http://schemas.microsoft.com/office/drawing/2014/main" id="{219B8309-1DBD-4014-891C-D21FCC3F400E}"/>
              </a:ext>
            </a:extLst>
          </xdr:cNvPr>
          <xdr:cNvSpPr/>
        </xdr:nvSpPr>
        <xdr:spPr>
          <a:xfrm>
            <a:off x="2417295" y="1505988"/>
            <a:ext cx="1407252" cy="501976"/>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Parceiros e Fornecedores</a:t>
            </a:r>
          </a:p>
        </xdr:txBody>
      </xdr:sp>
      <xdr:sp macro="" textlink="">
        <xdr:nvSpPr>
          <xdr:cNvPr id="45" name="Retângulo: Cantos Arredondados 44">
            <a:hlinkClick xmlns:r="http://schemas.openxmlformats.org/officeDocument/2006/relationships" r:id="rId9"/>
            <a:extLst>
              <a:ext uri="{FF2B5EF4-FFF2-40B4-BE49-F238E27FC236}">
                <a16:creationId xmlns:a16="http://schemas.microsoft.com/office/drawing/2014/main" id="{F2CEADFC-0985-43A6-98AD-AB33CC34211A}"/>
              </a:ext>
            </a:extLst>
          </xdr:cNvPr>
          <xdr:cNvSpPr/>
        </xdr:nvSpPr>
        <xdr:spPr>
          <a:xfrm>
            <a:off x="3991287" y="1505988"/>
            <a:ext cx="1432632"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Comunidades do Entorno</a:t>
            </a:r>
          </a:p>
        </xdr:txBody>
      </xdr:sp>
      <xdr:sp macro="" textlink="">
        <xdr:nvSpPr>
          <xdr:cNvPr id="46" name="Retângulo: Cantos Arredondados 45">
            <a:hlinkClick xmlns:r="http://schemas.openxmlformats.org/officeDocument/2006/relationships" r:id="rId10"/>
            <a:extLst>
              <a:ext uri="{FF2B5EF4-FFF2-40B4-BE49-F238E27FC236}">
                <a16:creationId xmlns:a16="http://schemas.microsoft.com/office/drawing/2014/main" id="{F812D2C7-45C7-4731-A00D-C49CCC2418A8}"/>
              </a:ext>
            </a:extLst>
          </xdr:cNvPr>
          <xdr:cNvSpPr/>
        </xdr:nvSpPr>
        <xdr:spPr>
          <a:xfrm>
            <a:off x="5581138" y="1505988"/>
            <a:ext cx="1410431" cy="505151"/>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Investimento </a:t>
            </a:r>
          </a:p>
          <a:p>
            <a:pPr marL="0" indent="0" algn="ctr"/>
            <a:r>
              <a:rPr lang="pt-BR" sz="1050" b="0">
                <a:solidFill>
                  <a:srgbClr val="52516F"/>
                </a:solidFill>
                <a:latin typeface="+mn-lt"/>
                <a:ea typeface="+mn-ea"/>
                <a:cs typeface="+mn-cs"/>
              </a:rPr>
              <a:t>Social Privado</a:t>
            </a:r>
          </a:p>
        </xdr:txBody>
      </xdr:sp>
      <xdr:sp macro="" textlink="">
        <xdr:nvSpPr>
          <xdr:cNvPr id="47" name="Retângulo: Cantos Arredondados 46">
            <a:hlinkClick xmlns:r="http://schemas.openxmlformats.org/officeDocument/2006/relationships" r:id="rId11"/>
            <a:extLst>
              <a:ext uri="{FF2B5EF4-FFF2-40B4-BE49-F238E27FC236}">
                <a16:creationId xmlns:a16="http://schemas.microsoft.com/office/drawing/2014/main" id="{918CEDDB-EB28-42E9-AD72-42470A4FCDA6}"/>
              </a:ext>
            </a:extLst>
          </xdr:cNvPr>
          <xdr:cNvSpPr/>
        </xdr:nvSpPr>
        <xdr:spPr>
          <a:xfrm>
            <a:off x="7177347" y="1505988"/>
            <a:ext cx="1391388" cy="501976"/>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Soluções </a:t>
            </a:r>
          </a:p>
          <a:p>
            <a:pPr marL="0" indent="0" algn="ctr"/>
            <a:r>
              <a:rPr lang="pt-BR" sz="1050" b="0">
                <a:solidFill>
                  <a:srgbClr val="52516F"/>
                </a:solidFill>
                <a:latin typeface="+mn-lt"/>
                <a:ea typeface="+mn-ea"/>
                <a:cs typeface="+mn-cs"/>
              </a:rPr>
              <a:t>Sustentáveis</a:t>
            </a:r>
          </a:p>
        </xdr:txBody>
      </xdr:sp>
      <xdr:sp macro="" textlink="">
        <xdr:nvSpPr>
          <xdr:cNvPr id="48" name="Retângulo: Cantos Arredondados 47">
            <a:hlinkClick xmlns:r="http://schemas.openxmlformats.org/officeDocument/2006/relationships" r:id="rId12"/>
            <a:extLst>
              <a:ext uri="{FF2B5EF4-FFF2-40B4-BE49-F238E27FC236}">
                <a16:creationId xmlns:a16="http://schemas.microsoft.com/office/drawing/2014/main" id="{7B525364-E481-4928-A035-FB71BF6EFB4C}"/>
              </a:ext>
            </a:extLst>
          </xdr:cNvPr>
          <xdr:cNvSpPr/>
        </xdr:nvSpPr>
        <xdr:spPr>
          <a:xfrm>
            <a:off x="8741820" y="1505988"/>
            <a:ext cx="1388200" cy="505151"/>
          </a:xfrm>
          <a:prstGeom prst="roundRect">
            <a:avLst/>
          </a:prstGeom>
          <a:solidFill>
            <a:srgbClr val="52516F"/>
          </a:solidFill>
          <a:ln>
            <a:noFill/>
          </a:ln>
        </xdr:spPr>
        <xdr:style>
          <a:lnRef idx="2">
            <a:schemeClr val="accent4"/>
          </a:lnRef>
          <a:fillRef idx="1">
            <a:schemeClr val="lt1"/>
          </a:fillRef>
          <a:effectRef idx="0">
            <a:schemeClr val="accent4"/>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Biodiversidade</a:t>
            </a:r>
          </a:p>
        </xdr:txBody>
      </xdr:sp>
      <xdr:sp macro="" textlink="">
        <xdr:nvSpPr>
          <xdr:cNvPr id="49" name="Retângulo: Cantos Arredondados 48">
            <a:hlinkClick xmlns:r="http://schemas.openxmlformats.org/officeDocument/2006/relationships" r:id="rId13"/>
            <a:extLst>
              <a:ext uri="{FF2B5EF4-FFF2-40B4-BE49-F238E27FC236}">
                <a16:creationId xmlns:a16="http://schemas.microsoft.com/office/drawing/2014/main" id="{3F0969B5-843A-4F50-AF22-7EBAC31C1FF8}"/>
              </a:ext>
            </a:extLst>
          </xdr:cNvPr>
          <xdr:cNvSpPr/>
        </xdr:nvSpPr>
        <xdr:spPr>
          <a:xfrm>
            <a:off x="8748151" y="96128"/>
            <a:ext cx="1404080" cy="521058"/>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Geração de Valor</a:t>
            </a:r>
          </a:p>
        </xdr:txBody>
      </xdr:sp>
      <xdr:sp macro="" textlink="">
        <xdr:nvSpPr>
          <xdr:cNvPr id="50" name="Retângulo: Cantos Arredondados 49">
            <a:hlinkClick xmlns:r="http://schemas.openxmlformats.org/officeDocument/2006/relationships" r:id="rId14"/>
            <a:extLst>
              <a:ext uri="{FF2B5EF4-FFF2-40B4-BE49-F238E27FC236}">
                <a16:creationId xmlns:a16="http://schemas.microsoft.com/office/drawing/2014/main" id="{18EDADEC-41A7-4CDA-9188-A5082A0499B6}"/>
              </a:ext>
            </a:extLst>
          </xdr:cNvPr>
          <xdr:cNvSpPr/>
        </xdr:nvSpPr>
        <xdr:spPr>
          <a:xfrm>
            <a:off x="7158296" y="96128"/>
            <a:ext cx="1410432" cy="524233"/>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ODS</a:t>
            </a:r>
          </a:p>
        </xdr:txBody>
      </xdr:sp>
      <xdr:sp macro="" textlink="">
        <xdr:nvSpPr>
          <xdr:cNvPr id="51" name="Retângulo: Cantos Arredondados 50">
            <a:hlinkClick xmlns:r="http://schemas.openxmlformats.org/officeDocument/2006/relationships" r:id="rId15"/>
            <a:extLst>
              <a:ext uri="{FF2B5EF4-FFF2-40B4-BE49-F238E27FC236}">
                <a16:creationId xmlns:a16="http://schemas.microsoft.com/office/drawing/2014/main" id="{D071F7DF-380E-402C-A46A-F2A3C460499C}"/>
              </a:ext>
            </a:extLst>
          </xdr:cNvPr>
          <xdr:cNvSpPr/>
        </xdr:nvSpPr>
        <xdr:spPr>
          <a:xfrm>
            <a:off x="5597007" y="105657"/>
            <a:ext cx="1385033" cy="505163"/>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GRI</a:t>
            </a:r>
          </a:p>
        </xdr:txBody>
      </xdr:sp>
      <xdr:sp macro="" textlink="">
        <xdr:nvSpPr>
          <xdr:cNvPr id="52" name="Retângulo: Cantos Arredondados 51">
            <a:hlinkClick xmlns:r="http://schemas.openxmlformats.org/officeDocument/2006/relationships" r:id="rId16"/>
            <a:extLst>
              <a:ext uri="{FF2B5EF4-FFF2-40B4-BE49-F238E27FC236}">
                <a16:creationId xmlns:a16="http://schemas.microsoft.com/office/drawing/2014/main" id="{3655870D-335B-4205-9538-A0EF21DF3D3C}"/>
              </a:ext>
            </a:extLst>
          </xdr:cNvPr>
          <xdr:cNvSpPr/>
        </xdr:nvSpPr>
        <xdr:spPr>
          <a:xfrm>
            <a:off x="3991283" y="96128"/>
            <a:ext cx="1432634" cy="521058"/>
          </a:xfrm>
          <a:prstGeom prst="roundRect">
            <a:avLst/>
          </a:prstGeom>
          <a:solidFill>
            <a:schemeClr val="bg1"/>
          </a:solidFill>
          <a:ln>
            <a:noFill/>
          </a:ln>
        </xdr:spPr>
        <xdr:style>
          <a:lnRef idx="2">
            <a:schemeClr val="accent4"/>
          </a:lnRef>
          <a:fillRef idx="1">
            <a:schemeClr val="lt1"/>
          </a:fillRef>
          <a:effectRef idx="0">
            <a:schemeClr val="accent4"/>
          </a:effectRef>
          <a:fontRef idx="minor">
            <a:schemeClr val="dk1"/>
          </a:fontRef>
        </xdr:style>
        <xdr:txBody>
          <a:bodyPr vertOverflow="clip" horzOverflow="clip" lIns="0" tIns="0" rIns="0" bIns="0" rtlCol="0" anchor="ctr">
            <a:noAutofit/>
          </a:bodyPr>
          <a:lstStyle/>
          <a:p>
            <a:pPr marL="0" indent="0" algn="ctr"/>
            <a:r>
              <a:rPr lang="pt-BR" sz="1050" b="0">
                <a:solidFill>
                  <a:srgbClr val="52516F"/>
                </a:solidFill>
                <a:latin typeface="+mn-lt"/>
                <a:ea typeface="+mn-ea"/>
                <a:cs typeface="+mn-cs"/>
              </a:rPr>
              <a:t>Introdução</a:t>
            </a:r>
          </a:p>
        </xdr:txBody>
      </xdr:sp>
      <xdr:pic>
        <xdr:nvPicPr>
          <xdr:cNvPr id="53" name="Imagem 52">
            <a:extLst>
              <a:ext uri="{FF2B5EF4-FFF2-40B4-BE49-F238E27FC236}">
                <a16:creationId xmlns:a16="http://schemas.microsoft.com/office/drawing/2014/main" id="{91E7B2BC-4997-4E44-A05C-68D64872BE5E}"/>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3779" y="105657"/>
            <a:ext cx="2095237" cy="50516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1674084</xdr:colOff>
      <xdr:row>1</xdr:row>
      <xdr:rowOff>76200</xdr:rowOff>
    </xdr:to>
    <xdr:grpSp>
      <xdr:nvGrpSpPr>
        <xdr:cNvPr id="49" name="Agrupar 48">
          <a:extLst>
            <a:ext uri="{FF2B5EF4-FFF2-40B4-BE49-F238E27FC236}">
              <a16:creationId xmlns:a16="http://schemas.microsoft.com/office/drawing/2014/main" id="{E3543B26-35B5-42D8-BD73-AFAED5BF2930}"/>
            </a:ext>
          </a:extLst>
        </xdr:cNvPr>
        <xdr:cNvGrpSpPr/>
      </xdr:nvGrpSpPr>
      <xdr:grpSpPr>
        <a:xfrm>
          <a:off x="0" y="0"/>
          <a:ext cx="9722709" cy="2286000"/>
          <a:chOff x="0" y="0"/>
          <a:chExt cx="10425178" cy="2290763"/>
        </a:xfrm>
      </xdr:grpSpPr>
      <xdr:sp macro="" textlink="">
        <xdr:nvSpPr>
          <xdr:cNvPr id="50" name="Retângulo 49">
            <a:extLst>
              <a:ext uri="{FF2B5EF4-FFF2-40B4-BE49-F238E27FC236}">
                <a16:creationId xmlns:a16="http://schemas.microsoft.com/office/drawing/2014/main" id="{19093B6D-17A4-4CFC-8A59-1D6F34C4A0BC}"/>
              </a:ext>
            </a:extLst>
          </xdr:cNvPr>
          <xdr:cNvSpPr/>
        </xdr:nvSpPr>
        <xdr:spPr>
          <a:xfrm>
            <a:off x="0" y="0"/>
            <a:ext cx="278583"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nvGrpSpPr>
          <xdr:cNvPr id="51" name="Agrupar 50">
            <a:extLst>
              <a:ext uri="{FF2B5EF4-FFF2-40B4-BE49-F238E27FC236}">
                <a16:creationId xmlns:a16="http://schemas.microsoft.com/office/drawing/2014/main" id="{F676A524-C7E1-4960-B2AE-1CE6B6B07887}"/>
              </a:ext>
            </a:extLst>
          </xdr:cNvPr>
          <xdr:cNvGrpSpPr/>
        </xdr:nvGrpSpPr>
        <xdr:grpSpPr>
          <a:xfrm>
            <a:off x="561178" y="0"/>
            <a:ext cx="9864000" cy="2190750"/>
            <a:chOff x="561178" y="0"/>
            <a:chExt cx="9864000" cy="2190750"/>
          </a:xfrm>
        </xdr:grpSpPr>
        <xdr:sp macro="" textlink="">
          <xdr:nvSpPr>
            <xdr:cNvPr id="52" name="Retângulo 51">
              <a:extLst>
                <a:ext uri="{FF2B5EF4-FFF2-40B4-BE49-F238E27FC236}">
                  <a16:creationId xmlns:a16="http://schemas.microsoft.com/office/drawing/2014/main" id="{2FC1F8ED-A746-4623-B4F0-B617F01AE5AC}"/>
                </a:ext>
              </a:extLst>
            </xdr:cNvPr>
            <xdr:cNvSpPr/>
          </xdr:nvSpPr>
          <xdr:spPr>
            <a:xfrm>
              <a:off x="561178" y="0"/>
              <a:ext cx="9864000" cy="2190750"/>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grpSp>
          <xdr:nvGrpSpPr>
            <xdr:cNvPr id="53" name="Agrupar 52">
              <a:extLst>
                <a:ext uri="{FF2B5EF4-FFF2-40B4-BE49-F238E27FC236}">
                  <a16:creationId xmlns:a16="http://schemas.microsoft.com/office/drawing/2014/main" id="{BB3F2172-DFC9-4144-B36E-69BC9171B014}"/>
                </a:ext>
              </a:extLst>
            </xdr:cNvPr>
            <xdr:cNvGrpSpPr/>
          </xdr:nvGrpSpPr>
          <xdr:grpSpPr>
            <a:xfrm>
              <a:off x="837374" y="96128"/>
              <a:ext cx="9311609" cy="1911836"/>
              <a:chOff x="661403" y="96128"/>
              <a:chExt cx="9311609" cy="1915011"/>
            </a:xfrm>
          </xdr:grpSpPr>
          <xdr:sp macro="" textlink="">
            <xdr:nvSpPr>
              <xdr:cNvPr id="54" name="Retângulo: Cantos Arredondados 53">
                <a:hlinkClick xmlns:r="http://schemas.openxmlformats.org/officeDocument/2006/relationships" r:id="rId1"/>
                <a:extLst>
                  <a:ext uri="{FF2B5EF4-FFF2-40B4-BE49-F238E27FC236}">
                    <a16:creationId xmlns:a16="http://schemas.microsoft.com/office/drawing/2014/main" id="{BC0278F4-DEC7-4810-B94B-69C97E6BA9B1}"/>
                  </a:ext>
                </a:extLst>
              </xdr:cNvPr>
              <xdr:cNvSpPr/>
            </xdr:nvSpPr>
            <xdr:spPr>
              <a:xfrm>
                <a:off x="661403" y="802775"/>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2"/>
                    </a:solidFill>
                    <a:latin typeface="+mn-lt"/>
                    <a:ea typeface="+mn-ea"/>
                    <a:cs typeface="+mn-cs"/>
                  </a:rPr>
                  <a:t>Ética e </a:t>
                </a:r>
              </a:p>
              <a:p>
                <a:pPr marL="0" indent="0" algn="ctr"/>
                <a:r>
                  <a:rPr lang="pt-BR" sz="1050" b="0">
                    <a:solidFill>
                      <a:schemeClr val="accent2"/>
                    </a:solidFill>
                    <a:latin typeface="+mn-lt"/>
                    <a:ea typeface="+mn-ea"/>
                    <a:cs typeface="+mn-cs"/>
                  </a:rPr>
                  <a:t>Transparência</a:t>
                </a:r>
              </a:p>
            </xdr:txBody>
          </xdr:sp>
          <xdr:sp macro="" textlink="">
            <xdr:nvSpPr>
              <xdr:cNvPr id="55" name="Retângulo: Cantos Arredondados 54">
                <a:hlinkClick xmlns:r="http://schemas.openxmlformats.org/officeDocument/2006/relationships" r:id="rId2"/>
                <a:extLst>
                  <a:ext uri="{FF2B5EF4-FFF2-40B4-BE49-F238E27FC236}">
                    <a16:creationId xmlns:a16="http://schemas.microsoft.com/office/drawing/2014/main" id="{02FF10ED-24AE-41BD-9511-494C2E13BF1D}"/>
                  </a:ext>
                </a:extLst>
              </xdr:cNvPr>
              <xdr:cNvSpPr/>
            </xdr:nvSpPr>
            <xdr:spPr>
              <a:xfrm>
                <a:off x="5405334" y="802775"/>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Mudanças </a:t>
                </a:r>
              </a:p>
              <a:p>
                <a:pPr marL="0" indent="0" algn="ctr"/>
                <a:r>
                  <a:rPr lang="pt-BR" sz="1050">
                    <a:solidFill>
                      <a:schemeClr val="accent2"/>
                    </a:solidFill>
                    <a:latin typeface="+mn-lt"/>
                    <a:ea typeface="+mn-ea"/>
                    <a:cs typeface="+mn-cs"/>
                  </a:rPr>
                  <a:t>Climáticas</a:t>
                </a:r>
              </a:p>
            </xdr:txBody>
          </xdr:sp>
          <xdr:sp macro="" textlink="">
            <xdr:nvSpPr>
              <xdr:cNvPr id="56" name="Retângulo: Cantos Arredondados 55">
                <a:hlinkClick xmlns:r="http://schemas.openxmlformats.org/officeDocument/2006/relationships" r:id="rId3"/>
                <a:extLst>
                  <a:ext uri="{FF2B5EF4-FFF2-40B4-BE49-F238E27FC236}">
                    <a16:creationId xmlns:a16="http://schemas.microsoft.com/office/drawing/2014/main" id="{5418CE46-BCD1-4893-8EF2-237858B087A4}"/>
                  </a:ext>
                </a:extLst>
              </xdr:cNvPr>
              <xdr:cNvSpPr/>
            </xdr:nvSpPr>
            <xdr:spPr>
              <a:xfrm>
                <a:off x="2248005" y="801188"/>
                <a:ext cx="140400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2"/>
                    </a:solidFill>
                    <a:latin typeface="+mn-lt"/>
                    <a:ea typeface="+mn-ea"/>
                    <a:cs typeface="+mn-cs"/>
                  </a:rPr>
                  <a:t>Governança </a:t>
                </a:r>
              </a:p>
              <a:p>
                <a:pPr marL="0" indent="0" algn="ctr"/>
                <a:r>
                  <a:rPr lang="pt-BR" sz="1050" b="0">
                    <a:solidFill>
                      <a:schemeClr val="accent2"/>
                    </a:solidFill>
                    <a:latin typeface="+mn-lt"/>
                    <a:ea typeface="+mn-ea"/>
                    <a:cs typeface="+mn-cs"/>
                  </a:rPr>
                  <a:t>Corporativa</a:t>
                </a:r>
              </a:p>
            </xdr:txBody>
          </xdr:sp>
          <xdr:sp macro="" textlink="">
            <xdr:nvSpPr>
              <xdr:cNvPr id="57" name="Retângulo: Cantos Arredondados 56">
                <a:hlinkClick xmlns:r="http://schemas.openxmlformats.org/officeDocument/2006/relationships" r:id="rId4"/>
                <a:extLst>
                  <a:ext uri="{FF2B5EF4-FFF2-40B4-BE49-F238E27FC236}">
                    <a16:creationId xmlns:a16="http://schemas.microsoft.com/office/drawing/2014/main" id="{0BDDFA4D-70D7-46D8-8B6A-0E9395BE3620}"/>
                  </a:ext>
                </a:extLst>
              </xdr:cNvPr>
              <xdr:cNvSpPr/>
            </xdr:nvSpPr>
            <xdr:spPr>
              <a:xfrm>
                <a:off x="3825082" y="8011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Gestão </a:t>
                </a:r>
              </a:p>
              <a:p>
                <a:pPr marL="0" indent="0" algn="ctr"/>
                <a:r>
                  <a:rPr lang="pt-BR" sz="1050">
                    <a:solidFill>
                      <a:schemeClr val="accent2"/>
                    </a:solidFill>
                    <a:latin typeface="+mn-lt"/>
                    <a:ea typeface="+mn-ea"/>
                    <a:cs typeface="+mn-cs"/>
                  </a:rPr>
                  <a:t>Ambiental</a:t>
                </a:r>
              </a:p>
            </xdr:txBody>
          </xdr:sp>
          <xdr:sp macro="" textlink="">
            <xdr:nvSpPr>
              <xdr:cNvPr id="58" name="Retângulo: Cantos Arredondados 57">
                <a:hlinkClick xmlns:r="http://schemas.openxmlformats.org/officeDocument/2006/relationships" r:id="rId5"/>
                <a:extLst>
                  <a:ext uri="{FF2B5EF4-FFF2-40B4-BE49-F238E27FC236}">
                    <a16:creationId xmlns:a16="http://schemas.microsoft.com/office/drawing/2014/main" id="{131A7F0F-8436-4102-8552-6A13A6710EF6}"/>
                  </a:ext>
                </a:extLst>
              </xdr:cNvPr>
              <xdr:cNvSpPr/>
            </xdr:nvSpPr>
            <xdr:spPr>
              <a:xfrm>
                <a:off x="6991936" y="801188"/>
                <a:ext cx="140400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Saúde e </a:t>
                </a:r>
              </a:p>
              <a:p>
                <a:pPr marL="0" indent="0" algn="ctr"/>
                <a:r>
                  <a:rPr lang="pt-BR" sz="1050">
                    <a:solidFill>
                      <a:schemeClr val="accent2"/>
                    </a:solidFill>
                    <a:latin typeface="+mn-lt"/>
                    <a:ea typeface="+mn-ea"/>
                    <a:cs typeface="+mn-cs"/>
                  </a:rPr>
                  <a:t>Segurança</a:t>
                </a:r>
              </a:p>
            </xdr:txBody>
          </xdr:sp>
          <xdr:sp macro="" textlink="">
            <xdr:nvSpPr>
              <xdr:cNvPr id="59" name="Retângulo: Cantos Arredondados 58">
                <a:hlinkClick xmlns:r="http://schemas.openxmlformats.org/officeDocument/2006/relationships" r:id="rId6"/>
                <a:extLst>
                  <a:ext uri="{FF2B5EF4-FFF2-40B4-BE49-F238E27FC236}">
                    <a16:creationId xmlns:a16="http://schemas.microsoft.com/office/drawing/2014/main" id="{9A130F5B-D3D4-40CF-A9B7-01AF848C4419}"/>
                  </a:ext>
                </a:extLst>
              </xdr:cNvPr>
              <xdr:cNvSpPr/>
            </xdr:nvSpPr>
            <xdr:spPr>
              <a:xfrm>
                <a:off x="8562662" y="8011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Colaboradores</a:t>
                </a:r>
              </a:p>
            </xdr:txBody>
          </xdr:sp>
          <xdr:sp macro="" textlink="">
            <xdr:nvSpPr>
              <xdr:cNvPr id="60" name="Retângulo: Cantos Arredondados 59">
                <a:hlinkClick xmlns:r="http://schemas.openxmlformats.org/officeDocument/2006/relationships" r:id="rId7"/>
                <a:extLst>
                  <a:ext uri="{FF2B5EF4-FFF2-40B4-BE49-F238E27FC236}">
                    <a16:creationId xmlns:a16="http://schemas.microsoft.com/office/drawing/2014/main" id="{380B3788-1D5B-4229-A321-DBA367DD004B}"/>
                  </a:ext>
                </a:extLst>
              </xdr:cNvPr>
              <xdr:cNvSpPr/>
            </xdr:nvSpPr>
            <xdr:spPr>
              <a:xfrm>
                <a:off x="661404" y="15059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Diversidade e </a:t>
                </a:r>
              </a:p>
              <a:p>
                <a:pPr marL="0" indent="0" algn="ctr"/>
                <a:r>
                  <a:rPr lang="pt-BR" sz="1050">
                    <a:solidFill>
                      <a:schemeClr val="accent2"/>
                    </a:solidFill>
                    <a:latin typeface="+mn-lt"/>
                    <a:ea typeface="+mn-ea"/>
                    <a:cs typeface="+mn-cs"/>
                  </a:rPr>
                  <a:t>Inclusão</a:t>
                </a:r>
              </a:p>
            </xdr:txBody>
          </xdr:sp>
          <xdr:sp macro="" textlink="">
            <xdr:nvSpPr>
              <xdr:cNvPr id="61" name="Retângulo: Cantos Arredondados 60">
                <a:hlinkClick xmlns:r="http://schemas.openxmlformats.org/officeDocument/2006/relationships" r:id="rId8"/>
                <a:extLst>
                  <a:ext uri="{FF2B5EF4-FFF2-40B4-BE49-F238E27FC236}">
                    <a16:creationId xmlns:a16="http://schemas.microsoft.com/office/drawing/2014/main" id="{FB3C97AB-44BE-40E7-8B62-E270EF5DF3DA}"/>
                  </a:ext>
                </a:extLst>
              </xdr:cNvPr>
              <xdr:cNvSpPr/>
            </xdr:nvSpPr>
            <xdr:spPr>
              <a:xfrm>
                <a:off x="2248006" y="1505988"/>
                <a:ext cx="1407175"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Parceiros e Fornecedores</a:t>
                </a:r>
              </a:p>
            </xdr:txBody>
          </xdr:sp>
          <xdr:sp macro="" textlink="">
            <xdr:nvSpPr>
              <xdr:cNvPr id="62" name="Retângulo: Cantos Arredondados 61">
                <a:hlinkClick xmlns:r="http://schemas.openxmlformats.org/officeDocument/2006/relationships" r:id="rId9"/>
                <a:extLst>
                  <a:ext uri="{FF2B5EF4-FFF2-40B4-BE49-F238E27FC236}">
                    <a16:creationId xmlns:a16="http://schemas.microsoft.com/office/drawing/2014/main" id="{8EF3B940-6F6E-403E-ACE8-12E51A9D6FD1}"/>
                  </a:ext>
                </a:extLst>
              </xdr:cNvPr>
              <xdr:cNvSpPr/>
            </xdr:nvSpPr>
            <xdr:spPr>
              <a:xfrm>
                <a:off x="3831433" y="1505988"/>
                <a:ext cx="140400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Comunidades do Entorno</a:t>
                </a:r>
              </a:p>
            </xdr:txBody>
          </xdr:sp>
          <xdr:sp macro="" textlink="">
            <xdr:nvSpPr>
              <xdr:cNvPr id="63" name="Retângulo: Cantos Arredondados 62">
                <a:hlinkClick xmlns:r="http://schemas.openxmlformats.org/officeDocument/2006/relationships" r:id="rId10"/>
                <a:extLst>
                  <a:ext uri="{FF2B5EF4-FFF2-40B4-BE49-F238E27FC236}">
                    <a16:creationId xmlns:a16="http://schemas.microsoft.com/office/drawing/2014/main" id="{29840284-04AB-463F-8F4E-0F4D0FFCDD74}"/>
                  </a:ext>
                </a:extLst>
              </xdr:cNvPr>
              <xdr:cNvSpPr/>
            </xdr:nvSpPr>
            <xdr:spPr>
              <a:xfrm>
                <a:off x="5414860" y="1505988"/>
                <a:ext cx="1407175"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oAutofit/>
              </a:bodyPr>
              <a:lstStyle/>
              <a:p>
                <a:pPr algn="ctr"/>
                <a:r>
                  <a:rPr lang="pt-BR" sz="1050">
                    <a:solidFill>
                      <a:schemeClr val="accent2"/>
                    </a:solidFill>
                  </a:rPr>
                  <a:t>Investimento </a:t>
                </a:r>
              </a:p>
              <a:p>
                <a:pPr algn="ctr"/>
                <a:r>
                  <a:rPr lang="pt-BR" sz="1050">
                    <a:solidFill>
                      <a:schemeClr val="accent2"/>
                    </a:solidFill>
                  </a:rPr>
                  <a:t>Social Privado</a:t>
                </a:r>
              </a:p>
            </xdr:txBody>
          </xdr:sp>
          <xdr:sp macro="" textlink="">
            <xdr:nvSpPr>
              <xdr:cNvPr id="64" name="Retângulo: Cantos Arredondados 63">
                <a:hlinkClick xmlns:r="http://schemas.openxmlformats.org/officeDocument/2006/relationships" r:id="rId11"/>
                <a:extLst>
                  <a:ext uri="{FF2B5EF4-FFF2-40B4-BE49-F238E27FC236}">
                    <a16:creationId xmlns:a16="http://schemas.microsoft.com/office/drawing/2014/main" id="{66C3A311-C944-4501-A7F1-5C1B51240F70}"/>
                  </a:ext>
                </a:extLst>
              </xdr:cNvPr>
              <xdr:cNvSpPr/>
            </xdr:nvSpPr>
            <xdr:spPr>
              <a:xfrm>
                <a:off x="7004637" y="1505988"/>
                <a:ext cx="139765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Soluções </a:t>
                </a:r>
              </a:p>
              <a:p>
                <a:pPr marL="0" indent="0" algn="ctr"/>
                <a:r>
                  <a:rPr lang="pt-BR" sz="1050">
                    <a:solidFill>
                      <a:schemeClr val="accent2"/>
                    </a:solidFill>
                    <a:latin typeface="+mn-lt"/>
                    <a:ea typeface="+mn-ea"/>
                    <a:cs typeface="+mn-cs"/>
                  </a:rPr>
                  <a:t>Sustentáveis</a:t>
                </a:r>
              </a:p>
            </xdr:txBody>
          </xdr:sp>
          <xdr:sp macro="" textlink="">
            <xdr:nvSpPr>
              <xdr:cNvPr id="65" name="Retângulo: Cantos Arredondados 64">
                <a:hlinkClick xmlns:r="http://schemas.openxmlformats.org/officeDocument/2006/relationships" r:id="rId12"/>
                <a:extLst>
                  <a:ext uri="{FF2B5EF4-FFF2-40B4-BE49-F238E27FC236}">
                    <a16:creationId xmlns:a16="http://schemas.microsoft.com/office/drawing/2014/main" id="{CC19E277-F870-4CF8-91B2-8036C1D456AC}"/>
                  </a:ext>
                </a:extLst>
              </xdr:cNvPr>
              <xdr:cNvSpPr/>
            </xdr:nvSpPr>
            <xdr:spPr>
              <a:xfrm>
                <a:off x="8575362" y="1505988"/>
                <a:ext cx="139130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Biodiversidade</a:t>
                </a:r>
              </a:p>
            </xdr:txBody>
          </xdr:sp>
          <xdr:sp macro="" textlink="">
            <xdr:nvSpPr>
              <xdr:cNvPr id="66" name="Retângulo: Cantos Arredondados 65">
                <a:hlinkClick xmlns:r="http://schemas.openxmlformats.org/officeDocument/2006/relationships" r:id="rId13"/>
                <a:extLst>
                  <a:ext uri="{FF2B5EF4-FFF2-40B4-BE49-F238E27FC236}">
                    <a16:creationId xmlns:a16="http://schemas.microsoft.com/office/drawing/2014/main" id="{F10E3F16-EA69-4C45-A41B-7E2C0E62691D}"/>
                  </a:ext>
                </a:extLst>
              </xdr:cNvPr>
              <xdr:cNvSpPr/>
            </xdr:nvSpPr>
            <xdr:spPr>
              <a:xfrm>
                <a:off x="8562662" y="96128"/>
                <a:ext cx="1410350" cy="524233"/>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Geração de Valor</a:t>
                </a:r>
              </a:p>
            </xdr:txBody>
          </xdr:sp>
          <xdr:sp macro="" textlink="">
            <xdr:nvSpPr>
              <xdr:cNvPr id="67" name="Retângulo: Cantos Arredondados 66">
                <a:hlinkClick xmlns:r="http://schemas.openxmlformats.org/officeDocument/2006/relationships" r:id="rId14"/>
                <a:extLst>
                  <a:ext uri="{FF2B5EF4-FFF2-40B4-BE49-F238E27FC236}">
                    <a16:creationId xmlns:a16="http://schemas.microsoft.com/office/drawing/2014/main" id="{87076F7C-7EBF-4690-B370-3101F28F7ACE}"/>
                  </a:ext>
                </a:extLst>
              </xdr:cNvPr>
              <xdr:cNvSpPr/>
            </xdr:nvSpPr>
            <xdr:spPr>
              <a:xfrm>
                <a:off x="6985586" y="96128"/>
                <a:ext cx="1407175" cy="521058"/>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ODS</a:t>
                </a:r>
              </a:p>
            </xdr:txBody>
          </xdr:sp>
          <xdr:sp macro="" textlink="">
            <xdr:nvSpPr>
              <xdr:cNvPr id="68" name="Retângulo: Cantos Arredondados 67">
                <a:hlinkClick xmlns:r="http://schemas.openxmlformats.org/officeDocument/2006/relationships" r:id="rId15"/>
                <a:extLst>
                  <a:ext uri="{FF2B5EF4-FFF2-40B4-BE49-F238E27FC236}">
                    <a16:creationId xmlns:a16="http://schemas.microsoft.com/office/drawing/2014/main" id="{F9C27669-EA89-4788-A145-53B0DB6C5B2A}"/>
                  </a:ext>
                </a:extLst>
              </xdr:cNvPr>
              <xdr:cNvSpPr/>
            </xdr:nvSpPr>
            <xdr:spPr>
              <a:xfrm>
                <a:off x="5411684" y="102482"/>
                <a:ext cx="1404000" cy="508338"/>
              </a:xfrm>
              <a:prstGeom prst="roundRect">
                <a:avLst/>
              </a:prstGeom>
              <a:solidFill>
                <a:schemeClr val="accent2"/>
              </a:solidFill>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GRI</a:t>
                </a:r>
              </a:p>
            </xdr:txBody>
          </xdr:sp>
          <xdr:sp macro="" textlink="">
            <xdr:nvSpPr>
              <xdr:cNvPr id="69" name="Retângulo: Cantos Arredondados 68">
                <a:hlinkClick xmlns:r="http://schemas.openxmlformats.org/officeDocument/2006/relationships" r:id="rId16"/>
                <a:extLst>
                  <a:ext uri="{FF2B5EF4-FFF2-40B4-BE49-F238E27FC236}">
                    <a16:creationId xmlns:a16="http://schemas.microsoft.com/office/drawing/2014/main" id="{B3EF1160-912D-46CE-B965-30BCBE9FFF21}"/>
                  </a:ext>
                </a:extLst>
              </xdr:cNvPr>
              <xdr:cNvSpPr/>
            </xdr:nvSpPr>
            <xdr:spPr>
              <a:xfrm>
                <a:off x="3825082" y="96128"/>
                <a:ext cx="1410350" cy="524233"/>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Introdução</a:t>
                </a:r>
              </a:p>
            </xdr:txBody>
          </xdr:sp>
          <xdr:pic>
            <xdr:nvPicPr>
              <xdr:cNvPr id="70" name="Imagem 69">
                <a:extLst>
                  <a:ext uri="{FF2B5EF4-FFF2-40B4-BE49-F238E27FC236}">
                    <a16:creationId xmlns:a16="http://schemas.microsoft.com/office/drawing/2014/main" id="{2F8B21E5-97C5-44E9-9AA9-BD99EDE3864B}"/>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664579" y="102482"/>
                <a:ext cx="2095120" cy="508338"/>
              </a:xfrm>
              <a:prstGeom prst="rect">
                <a:avLst/>
              </a:prstGeom>
            </xdr:spPr>
          </xdr:pic>
        </xdr:grp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9663</xdr:colOff>
      <xdr:row>1</xdr:row>
      <xdr:rowOff>76200</xdr:rowOff>
    </xdr:to>
    <xdr:grpSp>
      <xdr:nvGrpSpPr>
        <xdr:cNvPr id="25" name="Agrupar 24">
          <a:extLst>
            <a:ext uri="{FF2B5EF4-FFF2-40B4-BE49-F238E27FC236}">
              <a16:creationId xmlns:a16="http://schemas.microsoft.com/office/drawing/2014/main" id="{DD495369-1671-40F4-BB95-FA5EA4E67E6E}"/>
            </a:ext>
          </a:extLst>
        </xdr:cNvPr>
        <xdr:cNvGrpSpPr/>
      </xdr:nvGrpSpPr>
      <xdr:grpSpPr>
        <a:xfrm>
          <a:off x="0" y="0"/>
          <a:ext cx="9607688" cy="2286000"/>
          <a:chOff x="0" y="0"/>
          <a:chExt cx="10425178" cy="2290763"/>
        </a:xfrm>
      </xdr:grpSpPr>
      <xdr:sp macro="" textlink="">
        <xdr:nvSpPr>
          <xdr:cNvPr id="26" name="Retângulo 25">
            <a:extLst>
              <a:ext uri="{FF2B5EF4-FFF2-40B4-BE49-F238E27FC236}">
                <a16:creationId xmlns:a16="http://schemas.microsoft.com/office/drawing/2014/main" id="{A76770E8-C7DF-443B-9FC6-D5F5E7A0DA1F}"/>
              </a:ext>
            </a:extLst>
          </xdr:cNvPr>
          <xdr:cNvSpPr/>
        </xdr:nvSpPr>
        <xdr:spPr>
          <a:xfrm>
            <a:off x="0" y="0"/>
            <a:ext cx="278583"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nvGrpSpPr>
          <xdr:cNvPr id="27" name="Agrupar 26">
            <a:extLst>
              <a:ext uri="{FF2B5EF4-FFF2-40B4-BE49-F238E27FC236}">
                <a16:creationId xmlns:a16="http://schemas.microsoft.com/office/drawing/2014/main" id="{FB72D532-D423-49C4-B378-BCB8AEEE5B29}"/>
              </a:ext>
            </a:extLst>
          </xdr:cNvPr>
          <xdr:cNvGrpSpPr/>
        </xdr:nvGrpSpPr>
        <xdr:grpSpPr>
          <a:xfrm>
            <a:off x="561178" y="0"/>
            <a:ext cx="9864000" cy="2190750"/>
            <a:chOff x="561178" y="0"/>
            <a:chExt cx="9864000" cy="2190750"/>
          </a:xfrm>
        </xdr:grpSpPr>
        <xdr:sp macro="" textlink="">
          <xdr:nvSpPr>
            <xdr:cNvPr id="28" name="Retângulo 27">
              <a:extLst>
                <a:ext uri="{FF2B5EF4-FFF2-40B4-BE49-F238E27FC236}">
                  <a16:creationId xmlns:a16="http://schemas.microsoft.com/office/drawing/2014/main" id="{3147259E-CC6E-4C65-ADD1-80B689AF6142}"/>
                </a:ext>
              </a:extLst>
            </xdr:cNvPr>
            <xdr:cNvSpPr/>
          </xdr:nvSpPr>
          <xdr:spPr>
            <a:xfrm>
              <a:off x="561178" y="0"/>
              <a:ext cx="9864000" cy="2190750"/>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grpSp>
          <xdr:nvGrpSpPr>
            <xdr:cNvPr id="29" name="Agrupar 28">
              <a:extLst>
                <a:ext uri="{FF2B5EF4-FFF2-40B4-BE49-F238E27FC236}">
                  <a16:creationId xmlns:a16="http://schemas.microsoft.com/office/drawing/2014/main" id="{6660B421-BCD8-4C04-9DD0-221E55AC8E5B}"/>
                </a:ext>
              </a:extLst>
            </xdr:cNvPr>
            <xdr:cNvGrpSpPr/>
          </xdr:nvGrpSpPr>
          <xdr:grpSpPr>
            <a:xfrm>
              <a:off x="837374" y="96128"/>
              <a:ext cx="9311609" cy="1911836"/>
              <a:chOff x="661403" y="96128"/>
              <a:chExt cx="9311609" cy="1915011"/>
            </a:xfrm>
          </xdr:grpSpPr>
          <xdr:sp macro="" textlink="">
            <xdr:nvSpPr>
              <xdr:cNvPr id="30" name="Retângulo: Cantos Arredondados 29">
                <a:hlinkClick xmlns:r="http://schemas.openxmlformats.org/officeDocument/2006/relationships" r:id="rId1"/>
                <a:extLst>
                  <a:ext uri="{FF2B5EF4-FFF2-40B4-BE49-F238E27FC236}">
                    <a16:creationId xmlns:a16="http://schemas.microsoft.com/office/drawing/2014/main" id="{0292A435-BF49-4E9E-975C-4C8E004B3229}"/>
                  </a:ext>
                </a:extLst>
              </xdr:cNvPr>
              <xdr:cNvSpPr/>
            </xdr:nvSpPr>
            <xdr:spPr>
              <a:xfrm>
                <a:off x="661403" y="802775"/>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2"/>
                    </a:solidFill>
                    <a:latin typeface="+mn-lt"/>
                    <a:ea typeface="+mn-ea"/>
                    <a:cs typeface="+mn-cs"/>
                  </a:rPr>
                  <a:t>Ética e </a:t>
                </a:r>
              </a:p>
              <a:p>
                <a:pPr marL="0" indent="0" algn="ctr"/>
                <a:r>
                  <a:rPr lang="pt-BR" sz="1050" b="0">
                    <a:solidFill>
                      <a:schemeClr val="accent2"/>
                    </a:solidFill>
                    <a:latin typeface="+mn-lt"/>
                    <a:ea typeface="+mn-ea"/>
                    <a:cs typeface="+mn-cs"/>
                  </a:rPr>
                  <a:t>Transparência</a:t>
                </a:r>
              </a:p>
            </xdr:txBody>
          </xdr:sp>
          <xdr:sp macro="" textlink="">
            <xdr:nvSpPr>
              <xdr:cNvPr id="31" name="Retângulo: Cantos Arredondados 30">
                <a:hlinkClick xmlns:r="http://schemas.openxmlformats.org/officeDocument/2006/relationships" r:id="rId2"/>
                <a:extLst>
                  <a:ext uri="{FF2B5EF4-FFF2-40B4-BE49-F238E27FC236}">
                    <a16:creationId xmlns:a16="http://schemas.microsoft.com/office/drawing/2014/main" id="{5B401CC6-F928-40EF-983D-C52053340D51}"/>
                  </a:ext>
                </a:extLst>
              </xdr:cNvPr>
              <xdr:cNvSpPr/>
            </xdr:nvSpPr>
            <xdr:spPr>
              <a:xfrm>
                <a:off x="5405334" y="802775"/>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Mudanças </a:t>
                </a:r>
              </a:p>
              <a:p>
                <a:pPr marL="0" indent="0" algn="ctr"/>
                <a:r>
                  <a:rPr lang="pt-BR" sz="1050">
                    <a:solidFill>
                      <a:schemeClr val="accent2"/>
                    </a:solidFill>
                    <a:latin typeface="+mn-lt"/>
                    <a:ea typeface="+mn-ea"/>
                    <a:cs typeface="+mn-cs"/>
                  </a:rPr>
                  <a:t>Climáticas</a:t>
                </a:r>
              </a:p>
            </xdr:txBody>
          </xdr:sp>
          <xdr:sp macro="" textlink="">
            <xdr:nvSpPr>
              <xdr:cNvPr id="32" name="Retângulo: Cantos Arredondados 31">
                <a:hlinkClick xmlns:r="http://schemas.openxmlformats.org/officeDocument/2006/relationships" r:id="rId3"/>
                <a:extLst>
                  <a:ext uri="{FF2B5EF4-FFF2-40B4-BE49-F238E27FC236}">
                    <a16:creationId xmlns:a16="http://schemas.microsoft.com/office/drawing/2014/main" id="{D22B6CEC-DCDC-465F-A113-DB4DCC06B3C7}"/>
                  </a:ext>
                </a:extLst>
              </xdr:cNvPr>
              <xdr:cNvSpPr/>
            </xdr:nvSpPr>
            <xdr:spPr>
              <a:xfrm>
                <a:off x="2248005" y="801188"/>
                <a:ext cx="140400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2"/>
                    </a:solidFill>
                    <a:latin typeface="+mn-lt"/>
                    <a:ea typeface="+mn-ea"/>
                    <a:cs typeface="+mn-cs"/>
                  </a:rPr>
                  <a:t>Governança </a:t>
                </a:r>
              </a:p>
              <a:p>
                <a:pPr marL="0" indent="0" algn="ctr"/>
                <a:r>
                  <a:rPr lang="pt-BR" sz="1050" b="0">
                    <a:solidFill>
                      <a:schemeClr val="accent2"/>
                    </a:solidFill>
                    <a:latin typeface="+mn-lt"/>
                    <a:ea typeface="+mn-ea"/>
                    <a:cs typeface="+mn-cs"/>
                  </a:rPr>
                  <a:t>Corporativa</a:t>
                </a:r>
              </a:p>
            </xdr:txBody>
          </xdr:sp>
          <xdr:sp macro="" textlink="">
            <xdr:nvSpPr>
              <xdr:cNvPr id="33" name="Retângulo: Cantos Arredondados 32">
                <a:hlinkClick xmlns:r="http://schemas.openxmlformats.org/officeDocument/2006/relationships" r:id="rId4"/>
                <a:extLst>
                  <a:ext uri="{FF2B5EF4-FFF2-40B4-BE49-F238E27FC236}">
                    <a16:creationId xmlns:a16="http://schemas.microsoft.com/office/drawing/2014/main" id="{8E1389A4-E0D1-44A7-A4AC-00703DA5224C}"/>
                  </a:ext>
                </a:extLst>
              </xdr:cNvPr>
              <xdr:cNvSpPr/>
            </xdr:nvSpPr>
            <xdr:spPr>
              <a:xfrm>
                <a:off x="3825082" y="8011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Gestão </a:t>
                </a:r>
              </a:p>
              <a:p>
                <a:pPr marL="0" indent="0" algn="ctr"/>
                <a:r>
                  <a:rPr lang="pt-BR" sz="1050">
                    <a:solidFill>
                      <a:schemeClr val="accent2"/>
                    </a:solidFill>
                    <a:latin typeface="+mn-lt"/>
                    <a:ea typeface="+mn-ea"/>
                    <a:cs typeface="+mn-cs"/>
                  </a:rPr>
                  <a:t>Ambiental</a:t>
                </a:r>
              </a:p>
            </xdr:txBody>
          </xdr:sp>
          <xdr:sp macro="" textlink="">
            <xdr:nvSpPr>
              <xdr:cNvPr id="34" name="Retângulo: Cantos Arredondados 33">
                <a:hlinkClick xmlns:r="http://schemas.openxmlformats.org/officeDocument/2006/relationships" r:id="rId5"/>
                <a:extLst>
                  <a:ext uri="{FF2B5EF4-FFF2-40B4-BE49-F238E27FC236}">
                    <a16:creationId xmlns:a16="http://schemas.microsoft.com/office/drawing/2014/main" id="{DF0B6B12-6E4A-4C3B-B7FA-0A82764B1A07}"/>
                  </a:ext>
                </a:extLst>
              </xdr:cNvPr>
              <xdr:cNvSpPr/>
            </xdr:nvSpPr>
            <xdr:spPr>
              <a:xfrm>
                <a:off x="6991936" y="801188"/>
                <a:ext cx="140400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Saúde e </a:t>
                </a:r>
              </a:p>
              <a:p>
                <a:pPr marL="0" indent="0" algn="ctr"/>
                <a:r>
                  <a:rPr lang="pt-BR" sz="1050">
                    <a:solidFill>
                      <a:schemeClr val="accent2"/>
                    </a:solidFill>
                    <a:latin typeface="+mn-lt"/>
                    <a:ea typeface="+mn-ea"/>
                    <a:cs typeface="+mn-cs"/>
                  </a:rPr>
                  <a:t>Segurança</a:t>
                </a:r>
              </a:p>
            </xdr:txBody>
          </xdr:sp>
          <xdr:sp macro="" textlink="">
            <xdr:nvSpPr>
              <xdr:cNvPr id="35" name="Retângulo: Cantos Arredondados 34">
                <a:hlinkClick xmlns:r="http://schemas.openxmlformats.org/officeDocument/2006/relationships" r:id="rId6"/>
                <a:extLst>
                  <a:ext uri="{FF2B5EF4-FFF2-40B4-BE49-F238E27FC236}">
                    <a16:creationId xmlns:a16="http://schemas.microsoft.com/office/drawing/2014/main" id="{B724A828-B404-4486-8C38-B5B4384C3925}"/>
                  </a:ext>
                </a:extLst>
              </xdr:cNvPr>
              <xdr:cNvSpPr/>
            </xdr:nvSpPr>
            <xdr:spPr>
              <a:xfrm>
                <a:off x="8562662" y="8011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Colaboradores</a:t>
                </a:r>
              </a:p>
            </xdr:txBody>
          </xdr:sp>
          <xdr:sp macro="" textlink="">
            <xdr:nvSpPr>
              <xdr:cNvPr id="36" name="Retângulo: Cantos Arredondados 35">
                <a:hlinkClick xmlns:r="http://schemas.openxmlformats.org/officeDocument/2006/relationships" r:id="rId7"/>
                <a:extLst>
                  <a:ext uri="{FF2B5EF4-FFF2-40B4-BE49-F238E27FC236}">
                    <a16:creationId xmlns:a16="http://schemas.microsoft.com/office/drawing/2014/main" id="{F1EBFE75-B8E7-49AA-AD6D-93DD1E96A196}"/>
                  </a:ext>
                </a:extLst>
              </xdr:cNvPr>
              <xdr:cNvSpPr/>
            </xdr:nvSpPr>
            <xdr:spPr>
              <a:xfrm>
                <a:off x="661404" y="15059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Diversidade e </a:t>
                </a:r>
              </a:p>
              <a:p>
                <a:pPr marL="0" indent="0" algn="ctr"/>
                <a:r>
                  <a:rPr lang="pt-BR" sz="1050">
                    <a:solidFill>
                      <a:schemeClr val="accent2"/>
                    </a:solidFill>
                    <a:latin typeface="+mn-lt"/>
                    <a:ea typeface="+mn-ea"/>
                    <a:cs typeface="+mn-cs"/>
                  </a:rPr>
                  <a:t>Inclusão</a:t>
                </a:r>
              </a:p>
            </xdr:txBody>
          </xdr:sp>
          <xdr:sp macro="" textlink="">
            <xdr:nvSpPr>
              <xdr:cNvPr id="37" name="Retângulo: Cantos Arredondados 36">
                <a:hlinkClick xmlns:r="http://schemas.openxmlformats.org/officeDocument/2006/relationships" r:id="rId8"/>
                <a:extLst>
                  <a:ext uri="{FF2B5EF4-FFF2-40B4-BE49-F238E27FC236}">
                    <a16:creationId xmlns:a16="http://schemas.microsoft.com/office/drawing/2014/main" id="{AA7B8509-19BE-47C6-88F1-5501939464A7}"/>
                  </a:ext>
                </a:extLst>
              </xdr:cNvPr>
              <xdr:cNvSpPr/>
            </xdr:nvSpPr>
            <xdr:spPr>
              <a:xfrm>
                <a:off x="2248006" y="1505988"/>
                <a:ext cx="1407175"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Parceiros e Fornecedores</a:t>
                </a:r>
              </a:p>
            </xdr:txBody>
          </xdr:sp>
          <xdr:sp macro="" textlink="">
            <xdr:nvSpPr>
              <xdr:cNvPr id="38" name="Retângulo: Cantos Arredondados 37">
                <a:hlinkClick xmlns:r="http://schemas.openxmlformats.org/officeDocument/2006/relationships" r:id="rId9"/>
                <a:extLst>
                  <a:ext uri="{FF2B5EF4-FFF2-40B4-BE49-F238E27FC236}">
                    <a16:creationId xmlns:a16="http://schemas.microsoft.com/office/drawing/2014/main" id="{7C7D6A4E-9A1B-41E6-9B0B-6E6DF08B0A65}"/>
                  </a:ext>
                </a:extLst>
              </xdr:cNvPr>
              <xdr:cNvSpPr/>
            </xdr:nvSpPr>
            <xdr:spPr>
              <a:xfrm>
                <a:off x="3831433" y="1505988"/>
                <a:ext cx="140400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Comunidades do Entorno</a:t>
                </a:r>
              </a:p>
            </xdr:txBody>
          </xdr:sp>
          <xdr:sp macro="" textlink="">
            <xdr:nvSpPr>
              <xdr:cNvPr id="39" name="Retângulo: Cantos Arredondados 38">
                <a:hlinkClick xmlns:r="http://schemas.openxmlformats.org/officeDocument/2006/relationships" r:id="rId10"/>
                <a:extLst>
                  <a:ext uri="{FF2B5EF4-FFF2-40B4-BE49-F238E27FC236}">
                    <a16:creationId xmlns:a16="http://schemas.microsoft.com/office/drawing/2014/main" id="{0FA11087-090F-4466-9F75-46BF86735DE8}"/>
                  </a:ext>
                </a:extLst>
              </xdr:cNvPr>
              <xdr:cNvSpPr/>
            </xdr:nvSpPr>
            <xdr:spPr>
              <a:xfrm>
                <a:off x="5414860" y="1505988"/>
                <a:ext cx="1407175"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oAutofit/>
              </a:bodyPr>
              <a:lstStyle/>
              <a:p>
                <a:pPr algn="ctr"/>
                <a:r>
                  <a:rPr lang="pt-BR" sz="1050">
                    <a:solidFill>
                      <a:schemeClr val="accent2"/>
                    </a:solidFill>
                  </a:rPr>
                  <a:t>Investimento </a:t>
                </a:r>
              </a:p>
              <a:p>
                <a:pPr algn="ctr"/>
                <a:r>
                  <a:rPr lang="pt-BR" sz="1050">
                    <a:solidFill>
                      <a:schemeClr val="accent2"/>
                    </a:solidFill>
                  </a:rPr>
                  <a:t>Social Privado</a:t>
                </a:r>
              </a:p>
            </xdr:txBody>
          </xdr:sp>
          <xdr:sp macro="" textlink="">
            <xdr:nvSpPr>
              <xdr:cNvPr id="40" name="Retângulo: Cantos Arredondados 39">
                <a:hlinkClick xmlns:r="http://schemas.openxmlformats.org/officeDocument/2006/relationships" r:id="rId11"/>
                <a:extLst>
                  <a:ext uri="{FF2B5EF4-FFF2-40B4-BE49-F238E27FC236}">
                    <a16:creationId xmlns:a16="http://schemas.microsoft.com/office/drawing/2014/main" id="{C17B1D81-DB23-409F-BC1E-90C16E2CE1A0}"/>
                  </a:ext>
                </a:extLst>
              </xdr:cNvPr>
              <xdr:cNvSpPr/>
            </xdr:nvSpPr>
            <xdr:spPr>
              <a:xfrm>
                <a:off x="7004637" y="1505988"/>
                <a:ext cx="139765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Soluções </a:t>
                </a:r>
              </a:p>
              <a:p>
                <a:pPr marL="0" indent="0" algn="ctr"/>
                <a:r>
                  <a:rPr lang="pt-BR" sz="1050">
                    <a:solidFill>
                      <a:schemeClr val="accent2"/>
                    </a:solidFill>
                    <a:latin typeface="+mn-lt"/>
                    <a:ea typeface="+mn-ea"/>
                    <a:cs typeface="+mn-cs"/>
                  </a:rPr>
                  <a:t>Sustentáveis</a:t>
                </a:r>
              </a:p>
            </xdr:txBody>
          </xdr:sp>
          <xdr:sp macro="" textlink="">
            <xdr:nvSpPr>
              <xdr:cNvPr id="41" name="Retângulo: Cantos Arredondados 40">
                <a:hlinkClick xmlns:r="http://schemas.openxmlformats.org/officeDocument/2006/relationships" r:id="rId12"/>
                <a:extLst>
                  <a:ext uri="{FF2B5EF4-FFF2-40B4-BE49-F238E27FC236}">
                    <a16:creationId xmlns:a16="http://schemas.microsoft.com/office/drawing/2014/main" id="{C1E88191-F20F-48C0-9B23-F54D333130EF}"/>
                  </a:ext>
                </a:extLst>
              </xdr:cNvPr>
              <xdr:cNvSpPr/>
            </xdr:nvSpPr>
            <xdr:spPr>
              <a:xfrm>
                <a:off x="8575362" y="1505988"/>
                <a:ext cx="139130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Biodiversidade</a:t>
                </a:r>
              </a:p>
            </xdr:txBody>
          </xdr:sp>
          <xdr:sp macro="" textlink="">
            <xdr:nvSpPr>
              <xdr:cNvPr id="42" name="Retângulo: Cantos Arredondados 41">
                <a:hlinkClick xmlns:r="http://schemas.openxmlformats.org/officeDocument/2006/relationships" r:id="rId13"/>
                <a:extLst>
                  <a:ext uri="{FF2B5EF4-FFF2-40B4-BE49-F238E27FC236}">
                    <a16:creationId xmlns:a16="http://schemas.microsoft.com/office/drawing/2014/main" id="{C7C603CB-0F65-428A-9770-C0B339F2DC37}"/>
                  </a:ext>
                </a:extLst>
              </xdr:cNvPr>
              <xdr:cNvSpPr/>
            </xdr:nvSpPr>
            <xdr:spPr>
              <a:xfrm>
                <a:off x="8562662" y="96128"/>
                <a:ext cx="1410350" cy="524233"/>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Geração de Valor</a:t>
                </a:r>
              </a:p>
            </xdr:txBody>
          </xdr:sp>
          <xdr:sp macro="" textlink="">
            <xdr:nvSpPr>
              <xdr:cNvPr id="43" name="Retângulo: Cantos Arredondados 42">
                <a:hlinkClick xmlns:r="http://schemas.openxmlformats.org/officeDocument/2006/relationships" r:id="rId14"/>
                <a:extLst>
                  <a:ext uri="{FF2B5EF4-FFF2-40B4-BE49-F238E27FC236}">
                    <a16:creationId xmlns:a16="http://schemas.microsoft.com/office/drawing/2014/main" id="{638A503A-5B48-4546-967F-6D8076BF76C1}"/>
                  </a:ext>
                </a:extLst>
              </xdr:cNvPr>
              <xdr:cNvSpPr/>
            </xdr:nvSpPr>
            <xdr:spPr>
              <a:xfrm>
                <a:off x="6985586" y="96128"/>
                <a:ext cx="1407175" cy="521058"/>
              </a:xfrm>
              <a:prstGeom prst="roundRect">
                <a:avLst/>
              </a:prstGeom>
              <a:solidFill>
                <a:schemeClr val="accent2"/>
              </a:solidFill>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ODS</a:t>
                </a:r>
              </a:p>
            </xdr:txBody>
          </xdr:sp>
          <xdr:sp macro="" textlink="">
            <xdr:nvSpPr>
              <xdr:cNvPr id="44" name="Retângulo: Cantos Arredondados 43">
                <a:hlinkClick xmlns:r="http://schemas.openxmlformats.org/officeDocument/2006/relationships" r:id="rId15"/>
                <a:extLst>
                  <a:ext uri="{FF2B5EF4-FFF2-40B4-BE49-F238E27FC236}">
                    <a16:creationId xmlns:a16="http://schemas.microsoft.com/office/drawing/2014/main" id="{E2AA202E-A5E6-49F5-B80C-91856EE09EFB}"/>
                  </a:ext>
                </a:extLst>
              </xdr:cNvPr>
              <xdr:cNvSpPr/>
            </xdr:nvSpPr>
            <xdr:spPr>
              <a:xfrm>
                <a:off x="5411684" y="102482"/>
                <a:ext cx="1404000" cy="508338"/>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GRI</a:t>
                </a:r>
              </a:p>
            </xdr:txBody>
          </xdr:sp>
          <xdr:sp macro="" textlink="">
            <xdr:nvSpPr>
              <xdr:cNvPr id="64" name="Retângulo: Cantos Arredondados 63">
                <a:hlinkClick xmlns:r="http://schemas.openxmlformats.org/officeDocument/2006/relationships" r:id="rId16"/>
                <a:extLst>
                  <a:ext uri="{FF2B5EF4-FFF2-40B4-BE49-F238E27FC236}">
                    <a16:creationId xmlns:a16="http://schemas.microsoft.com/office/drawing/2014/main" id="{557FACA6-0180-4BDC-A600-BE94FDDE8ED0}"/>
                  </a:ext>
                </a:extLst>
              </xdr:cNvPr>
              <xdr:cNvSpPr/>
            </xdr:nvSpPr>
            <xdr:spPr>
              <a:xfrm>
                <a:off x="3825082" y="96128"/>
                <a:ext cx="1410350" cy="524233"/>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Introdução</a:t>
                </a:r>
              </a:p>
            </xdr:txBody>
          </xdr:sp>
          <xdr:pic>
            <xdr:nvPicPr>
              <xdr:cNvPr id="65" name="Imagem 64">
                <a:extLst>
                  <a:ext uri="{FF2B5EF4-FFF2-40B4-BE49-F238E27FC236}">
                    <a16:creationId xmlns:a16="http://schemas.microsoft.com/office/drawing/2014/main" id="{3A5FACEB-E47F-4F6E-B085-FE5F18D0CABB}"/>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664579" y="102482"/>
                <a:ext cx="2095120" cy="508338"/>
              </a:xfrm>
              <a:prstGeom prst="rect">
                <a:avLst/>
              </a:prstGeom>
            </xdr:spPr>
          </xdr:pic>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1162115</xdr:colOff>
      <xdr:row>1</xdr:row>
      <xdr:rowOff>76200</xdr:rowOff>
    </xdr:to>
    <xdr:grpSp>
      <xdr:nvGrpSpPr>
        <xdr:cNvPr id="23" name="Agrupar 22">
          <a:extLst>
            <a:ext uri="{FF2B5EF4-FFF2-40B4-BE49-F238E27FC236}">
              <a16:creationId xmlns:a16="http://schemas.microsoft.com/office/drawing/2014/main" id="{75E84C7F-3749-4AE0-B73B-BA4E8A3167B9}"/>
            </a:ext>
          </a:extLst>
        </xdr:cNvPr>
        <xdr:cNvGrpSpPr/>
      </xdr:nvGrpSpPr>
      <xdr:grpSpPr>
        <a:xfrm>
          <a:off x="0" y="0"/>
          <a:ext cx="9667940" cy="2286000"/>
          <a:chOff x="0" y="0"/>
          <a:chExt cx="10425178" cy="2290763"/>
        </a:xfrm>
      </xdr:grpSpPr>
      <xdr:sp macro="" textlink="">
        <xdr:nvSpPr>
          <xdr:cNvPr id="24" name="Retângulo 23">
            <a:extLst>
              <a:ext uri="{FF2B5EF4-FFF2-40B4-BE49-F238E27FC236}">
                <a16:creationId xmlns:a16="http://schemas.microsoft.com/office/drawing/2014/main" id="{10A1EC83-1393-4A0D-BB97-72892AED1B21}"/>
              </a:ext>
            </a:extLst>
          </xdr:cNvPr>
          <xdr:cNvSpPr/>
        </xdr:nvSpPr>
        <xdr:spPr>
          <a:xfrm>
            <a:off x="0" y="0"/>
            <a:ext cx="278583"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nvGrpSpPr>
          <xdr:cNvPr id="25" name="Agrupar 24">
            <a:extLst>
              <a:ext uri="{FF2B5EF4-FFF2-40B4-BE49-F238E27FC236}">
                <a16:creationId xmlns:a16="http://schemas.microsoft.com/office/drawing/2014/main" id="{A390ADFF-4623-4CDC-89A9-7C9436B4FF4E}"/>
              </a:ext>
            </a:extLst>
          </xdr:cNvPr>
          <xdr:cNvGrpSpPr/>
        </xdr:nvGrpSpPr>
        <xdr:grpSpPr>
          <a:xfrm>
            <a:off x="561178" y="0"/>
            <a:ext cx="9864000" cy="2190750"/>
            <a:chOff x="561178" y="0"/>
            <a:chExt cx="9864000" cy="2190750"/>
          </a:xfrm>
        </xdr:grpSpPr>
        <xdr:sp macro="" textlink="">
          <xdr:nvSpPr>
            <xdr:cNvPr id="26" name="Retângulo 25">
              <a:extLst>
                <a:ext uri="{FF2B5EF4-FFF2-40B4-BE49-F238E27FC236}">
                  <a16:creationId xmlns:a16="http://schemas.microsoft.com/office/drawing/2014/main" id="{99C3C950-5A2D-40FF-8D88-63190BF55480}"/>
                </a:ext>
              </a:extLst>
            </xdr:cNvPr>
            <xdr:cNvSpPr/>
          </xdr:nvSpPr>
          <xdr:spPr>
            <a:xfrm>
              <a:off x="561178" y="0"/>
              <a:ext cx="9864000" cy="2190750"/>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grpSp>
          <xdr:nvGrpSpPr>
            <xdr:cNvPr id="27" name="Agrupar 26">
              <a:extLst>
                <a:ext uri="{FF2B5EF4-FFF2-40B4-BE49-F238E27FC236}">
                  <a16:creationId xmlns:a16="http://schemas.microsoft.com/office/drawing/2014/main" id="{EE4FB9C0-8412-4CC9-9B0E-2285D296DB01}"/>
                </a:ext>
              </a:extLst>
            </xdr:cNvPr>
            <xdr:cNvGrpSpPr/>
          </xdr:nvGrpSpPr>
          <xdr:grpSpPr>
            <a:xfrm>
              <a:off x="837374" y="96128"/>
              <a:ext cx="9311609" cy="1911836"/>
              <a:chOff x="661403" y="96128"/>
              <a:chExt cx="9311609" cy="1915011"/>
            </a:xfrm>
          </xdr:grpSpPr>
          <xdr:sp macro="" textlink="">
            <xdr:nvSpPr>
              <xdr:cNvPr id="28" name="Retângulo: Cantos Arredondados 27">
                <a:hlinkClick xmlns:r="http://schemas.openxmlformats.org/officeDocument/2006/relationships" r:id="rId1"/>
                <a:extLst>
                  <a:ext uri="{FF2B5EF4-FFF2-40B4-BE49-F238E27FC236}">
                    <a16:creationId xmlns:a16="http://schemas.microsoft.com/office/drawing/2014/main" id="{27656B44-EE38-4C88-BC7D-D2B38CB8397F}"/>
                  </a:ext>
                </a:extLst>
              </xdr:cNvPr>
              <xdr:cNvSpPr/>
            </xdr:nvSpPr>
            <xdr:spPr>
              <a:xfrm>
                <a:off x="661403" y="802775"/>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2"/>
                    </a:solidFill>
                    <a:latin typeface="+mn-lt"/>
                    <a:ea typeface="+mn-ea"/>
                    <a:cs typeface="+mn-cs"/>
                  </a:rPr>
                  <a:t>Ética e </a:t>
                </a:r>
              </a:p>
              <a:p>
                <a:pPr marL="0" indent="0" algn="ctr"/>
                <a:r>
                  <a:rPr lang="pt-BR" sz="1050" b="0">
                    <a:solidFill>
                      <a:schemeClr val="accent2"/>
                    </a:solidFill>
                    <a:latin typeface="+mn-lt"/>
                    <a:ea typeface="+mn-ea"/>
                    <a:cs typeface="+mn-cs"/>
                  </a:rPr>
                  <a:t>Transparência</a:t>
                </a:r>
              </a:p>
            </xdr:txBody>
          </xdr:sp>
          <xdr:sp macro="" textlink="">
            <xdr:nvSpPr>
              <xdr:cNvPr id="29" name="Retângulo: Cantos Arredondados 28">
                <a:hlinkClick xmlns:r="http://schemas.openxmlformats.org/officeDocument/2006/relationships" r:id="rId2"/>
                <a:extLst>
                  <a:ext uri="{FF2B5EF4-FFF2-40B4-BE49-F238E27FC236}">
                    <a16:creationId xmlns:a16="http://schemas.microsoft.com/office/drawing/2014/main" id="{5F53E189-64FA-4869-B839-59D93947FA66}"/>
                  </a:ext>
                </a:extLst>
              </xdr:cNvPr>
              <xdr:cNvSpPr/>
            </xdr:nvSpPr>
            <xdr:spPr>
              <a:xfrm>
                <a:off x="5405334" y="802775"/>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Mudanças </a:t>
                </a:r>
              </a:p>
              <a:p>
                <a:pPr marL="0" indent="0" algn="ctr"/>
                <a:r>
                  <a:rPr lang="pt-BR" sz="1050">
                    <a:solidFill>
                      <a:schemeClr val="accent2"/>
                    </a:solidFill>
                    <a:latin typeface="+mn-lt"/>
                    <a:ea typeface="+mn-ea"/>
                    <a:cs typeface="+mn-cs"/>
                  </a:rPr>
                  <a:t>Climáticas</a:t>
                </a:r>
              </a:p>
            </xdr:txBody>
          </xdr:sp>
          <xdr:sp macro="" textlink="">
            <xdr:nvSpPr>
              <xdr:cNvPr id="30" name="Retângulo: Cantos Arredondados 29">
                <a:hlinkClick xmlns:r="http://schemas.openxmlformats.org/officeDocument/2006/relationships" r:id="rId3"/>
                <a:extLst>
                  <a:ext uri="{FF2B5EF4-FFF2-40B4-BE49-F238E27FC236}">
                    <a16:creationId xmlns:a16="http://schemas.microsoft.com/office/drawing/2014/main" id="{98976B7B-8A75-4974-A3DC-E558694E1407}"/>
                  </a:ext>
                </a:extLst>
              </xdr:cNvPr>
              <xdr:cNvSpPr/>
            </xdr:nvSpPr>
            <xdr:spPr>
              <a:xfrm>
                <a:off x="2248005" y="801188"/>
                <a:ext cx="140400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2"/>
                    </a:solidFill>
                    <a:latin typeface="+mn-lt"/>
                    <a:ea typeface="+mn-ea"/>
                    <a:cs typeface="+mn-cs"/>
                  </a:rPr>
                  <a:t>Governança </a:t>
                </a:r>
              </a:p>
              <a:p>
                <a:pPr marL="0" indent="0" algn="ctr"/>
                <a:r>
                  <a:rPr lang="pt-BR" sz="1050" b="0">
                    <a:solidFill>
                      <a:schemeClr val="accent2"/>
                    </a:solidFill>
                    <a:latin typeface="+mn-lt"/>
                    <a:ea typeface="+mn-ea"/>
                    <a:cs typeface="+mn-cs"/>
                  </a:rPr>
                  <a:t>Corporativa</a:t>
                </a:r>
              </a:p>
            </xdr:txBody>
          </xdr:sp>
          <xdr:sp macro="" textlink="">
            <xdr:nvSpPr>
              <xdr:cNvPr id="31" name="Retângulo: Cantos Arredondados 30">
                <a:hlinkClick xmlns:r="http://schemas.openxmlformats.org/officeDocument/2006/relationships" r:id="rId4"/>
                <a:extLst>
                  <a:ext uri="{FF2B5EF4-FFF2-40B4-BE49-F238E27FC236}">
                    <a16:creationId xmlns:a16="http://schemas.microsoft.com/office/drawing/2014/main" id="{53029B60-A483-47B2-8CAE-C70533D3A714}"/>
                  </a:ext>
                </a:extLst>
              </xdr:cNvPr>
              <xdr:cNvSpPr/>
            </xdr:nvSpPr>
            <xdr:spPr>
              <a:xfrm>
                <a:off x="3825082" y="8011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Gestão </a:t>
                </a:r>
              </a:p>
              <a:p>
                <a:pPr marL="0" indent="0" algn="ctr"/>
                <a:r>
                  <a:rPr lang="pt-BR" sz="1050">
                    <a:solidFill>
                      <a:schemeClr val="accent2"/>
                    </a:solidFill>
                    <a:latin typeface="+mn-lt"/>
                    <a:ea typeface="+mn-ea"/>
                    <a:cs typeface="+mn-cs"/>
                  </a:rPr>
                  <a:t>Ambiental</a:t>
                </a:r>
              </a:p>
            </xdr:txBody>
          </xdr:sp>
          <xdr:sp macro="" textlink="">
            <xdr:nvSpPr>
              <xdr:cNvPr id="32" name="Retângulo: Cantos Arredondados 31">
                <a:hlinkClick xmlns:r="http://schemas.openxmlformats.org/officeDocument/2006/relationships" r:id="rId5"/>
                <a:extLst>
                  <a:ext uri="{FF2B5EF4-FFF2-40B4-BE49-F238E27FC236}">
                    <a16:creationId xmlns:a16="http://schemas.microsoft.com/office/drawing/2014/main" id="{A7673BD8-1E67-48F4-8E16-551E1B818619}"/>
                  </a:ext>
                </a:extLst>
              </xdr:cNvPr>
              <xdr:cNvSpPr/>
            </xdr:nvSpPr>
            <xdr:spPr>
              <a:xfrm>
                <a:off x="6991936" y="801188"/>
                <a:ext cx="140400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Saúde e </a:t>
                </a:r>
              </a:p>
              <a:p>
                <a:pPr marL="0" indent="0" algn="ctr"/>
                <a:r>
                  <a:rPr lang="pt-BR" sz="1050">
                    <a:solidFill>
                      <a:schemeClr val="accent2"/>
                    </a:solidFill>
                    <a:latin typeface="+mn-lt"/>
                    <a:ea typeface="+mn-ea"/>
                    <a:cs typeface="+mn-cs"/>
                  </a:rPr>
                  <a:t>Segurança</a:t>
                </a:r>
              </a:p>
            </xdr:txBody>
          </xdr:sp>
          <xdr:sp macro="" textlink="">
            <xdr:nvSpPr>
              <xdr:cNvPr id="33" name="Retângulo: Cantos Arredondados 32">
                <a:hlinkClick xmlns:r="http://schemas.openxmlformats.org/officeDocument/2006/relationships" r:id="rId6"/>
                <a:extLst>
                  <a:ext uri="{FF2B5EF4-FFF2-40B4-BE49-F238E27FC236}">
                    <a16:creationId xmlns:a16="http://schemas.microsoft.com/office/drawing/2014/main" id="{E4D9C95E-FE48-4F1A-824F-325CF54D201D}"/>
                  </a:ext>
                </a:extLst>
              </xdr:cNvPr>
              <xdr:cNvSpPr/>
            </xdr:nvSpPr>
            <xdr:spPr>
              <a:xfrm>
                <a:off x="8562662" y="8011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Colaboradores</a:t>
                </a:r>
              </a:p>
            </xdr:txBody>
          </xdr:sp>
          <xdr:sp macro="" textlink="">
            <xdr:nvSpPr>
              <xdr:cNvPr id="34" name="Retângulo: Cantos Arredondados 33">
                <a:hlinkClick xmlns:r="http://schemas.openxmlformats.org/officeDocument/2006/relationships" r:id="rId7"/>
                <a:extLst>
                  <a:ext uri="{FF2B5EF4-FFF2-40B4-BE49-F238E27FC236}">
                    <a16:creationId xmlns:a16="http://schemas.microsoft.com/office/drawing/2014/main" id="{D0D25F89-33BB-4977-A24F-D8B95C7DC7F5}"/>
                  </a:ext>
                </a:extLst>
              </xdr:cNvPr>
              <xdr:cNvSpPr/>
            </xdr:nvSpPr>
            <xdr:spPr>
              <a:xfrm>
                <a:off x="661404" y="1505988"/>
                <a:ext cx="141035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Diversidade e </a:t>
                </a:r>
              </a:p>
              <a:p>
                <a:pPr marL="0" indent="0" algn="ctr"/>
                <a:r>
                  <a:rPr lang="pt-BR" sz="1050">
                    <a:solidFill>
                      <a:schemeClr val="accent2"/>
                    </a:solidFill>
                    <a:latin typeface="+mn-lt"/>
                    <a:ea typeface="+mn-ea"/>
                    <a:cs typeface="+mn-cs"/>
                  </a:rPr>
                  <a:t>Inclusão</a:t>
                </a:r>
              </a:p>
            </xdr:txBody>
          </xdr:sp>
          <xdr:sp macro="" textlink="">
            <xdr:nvSpPr>
              <xdr:cNvPr id="35" name="Retângulo: Cantos Arredondados 34">
                <a:hlinkClick xmlns:r="http://schemas.openxmlformats.org/officeDocument/2006/relationships" r:id="rId8"/>
                <a:extLst>
                  <a:ext uri="{FF2B5EF4-FFF2-40B4-BE49-F238E27FC236}">
                    <a16:creationId xmlns:a16="http://schemas.microsoft.com/office/drawing/2014/main" id="{1D201EBD-F556-43D4-9706-54A53F553F88}"/>
                  </a:ext>
                </a:extLst>
              </xdr:cNvPr>
              <xdr:cNvSpPr/>
            </xdr:nvSpPr>
            <xdr:spPr>
              <a:xfrm>
                <a:off x="2248006" y="1505988"/>
                <a:ext cx="1407175"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Parceiros e Fornecedores</a:t>
                </a:r>
              </a:p>
            </xdr:txBody>
          </xdr:sp>
          <xdr:sp macro="" textlink="">
            <xdr:nvSpPr>
              <xdr:cNvPr id="36" name="Retângulo: Cantos Arredondados 35">
                <a:hlinkClick xmlns:r="http://schemas.openxmlformats.org/officeDocument/2006/relationships" r:id="rId9"/>
                <a:extLst>
                  <a:ext uri="{FF2B5EF4-FFF2-40B4-BE49-F238E27FC236}">
                    <a16:creationId xmlns:a16="http://schemas.microsoft.com/office/drawing/2014/main" id="{F71C3152-091B-4100-8DE8-AB91A028D038}"/>
                  </a:ext>
                </a:extLst>
              </xdr:cNvPr>
              <xdr:cNvSpPr/>
            </xdr:nvSpPr>
            <xdr:spPr>
              <a:xfrm>
                <a:off x="3831433" y="1505988"/>
                <a:ext cx="140400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Comunidades do Entorno</a:t>
                </a:r>
              </a:p>
            </xdr:txBody>
          </xdr:sp>
          <xdr:sp macro="" textlink="">
            <xdr:nvSpPr>
              <xdr:cNvPr id="37" name="Retângulo: Cantos Arredondados 36">
                <a:hlinkClick xmlns:r="http://schemas.openxmlformats.org/officeDocument/2006/relationships" r:id="rId10"/>
                <a:extLst>
                  <a:ext uri="{FF2B5EF4-FFF2-40B4-BE49-F238E27FC236}">
                    <a16:creationId xmlns:a16="http://schemas.microsoft.com/office/drawing/2014/main" id="{0CB3888B-F162-458C-9180-E8FEE5D66D24}"/>
                  </a:ext>
                </a:extLst>
              </xdr:cNvPr>
              <xdr:cNvSpPr/>
            </xdr:nvSpPr>
            <xdr:spPr>
              <a:xfrm>
                <a:off x="5414860" y="1505988"/>
                <a:ext cx="1407175"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oAutofit/>
              </a:bodyPr>
              <a:lstStyle/>
              <a:p>
                <a:pPr algn="ctr"/>
                <a:r>
                  <a:rPr lang="pt-BR" sz="1050">
                    <a:solidFill>
                      <a:schemeClr val="accent2"/>
                    </a:solidFill>
                  </a:rPr>
                  <a:t>Investimento </a:t>
                </a:r>
              </a:p>
              <a:p>
                <a:pPr algn="ctr"/>
                <a:r>
                  <a:rPr lang="pt-BR" sz="1050">
                    <a:solidFill>
                      <a:schemeClr val="accent2"/>
                    </a:solidFill>
                  </a:rPr>
                  <a:t>Social Privado</a:t>
                </a:r>
              </a:p>
            </xdr:txBody>
          </xdr:sp>
          <xdr:sp macro="" textlink="">
            <xdr:nvSpPr>
              <xdr:cNvPr id="38" name="Retângulo: Cantos Arredondados 37">
                <a:hlinkClick xmlns:r="http://schemas.openxmlformats.org/officeDocument/2006/relationships" r:id="rId11"/>
                <a:extLst>
                  <a:ext uri="{FF2B5EF4-FFF2-40B4-BE49-F238E27FC236}">
                    <a16:creationId xmlns:a16="http://schemas.microsoft.com/office/drawing/2014/main" id="{1DD00A5E-2903-4C27-A415-2AC9CEE70E17}"/>
                  </a:ext>
                </a:extLst>
              </xdr:cNvPr>
              <xdr:cNvSpPr/>
            </xdr:nvSpPr>
            <xdr:spPr>
              <a:xfrm>
                <a:off x="7004637" y="1505988"/>
                <a:ext cx="1397650" cy="505151"/>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Soluções </a:t>
                </a:r>
              </a:p>
              <a:p>
                <a:pPr marL="0" indent="0" algn="ctr"/>
                <a:r>
                  <a:rPr lang="pt-BR" sz="1050">
                    <a:solidFill>
                      <a:schemeClr val="accent2"/>
                    </a:solidFill>
                    <a:latin typeface="+mn-lt"/>
                    <a:ea typeface="+mn-ea"/>
                    <a:cs typeface="+mn-cs"/>
                  </a:rPr>
                  <a:t>Sustentáveis</a:t>
                </a:r>
              </a:p>
            </xdr:txBody>
          </xdr:sp>
          <xdr:sp macro="" textlink="">
            <xdr:nvSpPr>
              <xdr:cNvPr id="39" name="Retângulo: Cantos Arredondados 38">
                <a:hlinkClick xmlns:r="http://schemas.openxmlformats.org/officeDocument/2006/relationships" r:id="rId12"/>
                <a:extLst>
                  <a:ext uri="{FF2B5EF4-FFF2-40B4-BE49-F238E27FC236}">
                    <a16:creationId xmlns:a16="http://schemas.microsoft.com/office/drawing/2014/main" id="{5F513436-2701-4160-9DE8-F6F91A9ECE17}"/>
                  </a:ext>
                </a:extLst>
              </xdr:cNvPr>
              <xdr:cNvSpPr/>
            </xdr:nvSpPr>
            <xdr:spPr>
              <a:xfrm>
                <a:off x="8575362" y="1505988"/>
                <a:ext cx="1391300" cy="501976"/>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Biodiversidade</a:t>
                </a:r>
              </a:p>
            </xdr:txBody>
          </xdr:sp>
          <xdr:sp macro="" textlink="">
            <xdr:nvSpPr>
              <xdr:cNvPr id="40" name="Retângulo: Cantos Arredondados 39">
                <a:hlinkClick xmlns:r="http://schemas.openxmlformats.org/officeDocument/2006/relationships" r:id="rId13"/>
                <a:extLst>
                  <a:ext uri="{FF2B5EF4-FFF2-40B4-BE49-F238E27FC236}">
                    <a16:creationId xmlns:a16="http://schemas.microsoft.com/office/drawing/2014/main" id="{642B175C-B011-4F78-9C08-E037DE33AD79}"/>
                  </a:ext>
                </a:extLst>
              </xdr:cNvPr>
              <xdr:cNvSpPr/>
            </xdr:nvSpPr>
            <xdr:spPr>
              <a:xfrm>
                <a:off x="8562662" y="96128"/>
                <a:ext cx="1410350" cy="524233"/>
              </a:xfrm>
              <a:prstGeom prst="roundRect">
                <a:avLst/>
              </a:prstGeom>
              <a:solidFill>
                <a:schemeClr val="accent2"/>
              </a:solidFill>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Geração de Valor</a:t>
                </a:r>
              </a:p>
            </xdr:txBody>
          </xdr:sp>
          <xdr:sp macro="" textlink="">
            <xdr:nvSpPr>
              <xdr:cNvPr id="41" name="Retângulo: Cantos Arredondados 40">
                <a:hlinkClick xmlns:r="http://schemas.openxmlformats.org/officeDocument/2006/relationships" r:id="rId14"/>
                <a:extLst>
                  <a:ext uri="{FF2B5EF4-FFF2-40B4-BE49-F238E27FC236}">
                    <a16:creationId xmlns:a16="http://schemas.microsoft.com/office/drawing/2014/main" id="{B25CBB01-3A76-4E30-BBF9-CE5A65778609}"/>
                  </a:ext>
                </a:extLst>
              </xdr:cNvPr>
              <xdr:cNvSpPr/>
            </xdr:nvSpPr>
            <xdr:spPr>
              <a:xfrm>
                <a:off x="6985586" y="96128"/>
                <a:ext cx="1407175" cy="521058"/>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ODS</a:t>
                </a:r>
              </a:p>
            </xdr:txBody>
          </xdr:sp>
          <xdr:sp macro="" textlink="">
            <xdr:nvSpPr>
              <xdr:cNvPr id="63" name="Retângulo: Cantos Arredondados 62">
                <a:hlinkClick xmlns:r="http://schemas.openxmlformats.org/officeDocument/2006/relationships" r:id="rId15"/>
                <a:extLst>
                  <a:ext uri="{FF2B5EF4-FFF2-40B4-BE49-F238E27FC236}">
                    <a16:creationId xmlns:a16="http://schemas.microsoft.com/office/drawing/2014/main" id="{534C83B0-9090-44D4-84F5-65FF637F393F}"/>
                  </a:ext>
                </a:extLst>
              </xdr:cNvPr>
              <xdr:cNvSpPr/>
            </xdr:nvSpPr>
            <xdr:spPr>
              <a:xfrm>
                <a:off x="5411684" y="102482"/>
                <a:ext cx="1404000" cy="508338"/>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GRI</a:t>
                </a:r>
              </a:p>
            </xdr:txBody>
          </xdr:sp>
          <xdr:sp macro="" textlink="">
            <xdr:nvSpPr>
              <xdr:cNvPr id="64" name="Retângulo: Cantos Arredondados 63">
                <a:hlinkClick xmlns:r="http://schemas.openxmlformats.org/officeDocument/2006/relationships" r:id="rId16"/>
                <a:extLst>
                  <a:ext uri="{FF2B5EF4-FFF2-40B4-BE49-F238E27FC236}">
                    <a16:creationId xmlns:a16="http://schemas.microsoft.com/office/drawing/2014/main" id="{C3B9732B-AC3C-4D0F-9349-7FC4DC313785}"/>
                  </a:ext>
                </a:extLst>
              </xdr:cNvPr>
              <xdr:cNvSpPr/>
            </xdr:nvSpPr>
            <xdr:spPr>
              <a:xfrm>
                <a:off x="3825082" y="96128"/>
                <a:ext cx="1410350" cy="524233"/>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Introdução</a:t>
                </a:r>
              </a:p>
            </xdr:txBody>
          </xdr:sp>
          <xdr:pic>
            <xdr:nvPicPr>
              <xdr:cNvPr id="65" name="Imagem 64">
                <a:extLst>
                  <a:ext uri="{FF2B5EF4-FFF2-40B4-BE49-F238E27FC236}">
                    <a16:creationId xmlns:a16="http://schemas.microsoft.com/office/drawing/2014/main" id="{65619B57-008A-4E64-8CB5-03F1598419C8}"/>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664579" y="102482"/>
                <a:ext cx="2095120" cy="508338"/>
              </a:xfrm>
              <a:prstGeom prst="rect">
                <a:avLst/>
              </a:prstGeom>
            </xdr:spPr>
          </xdr:pic>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3347</xdr:colOff>
      <xdr:row>0</xdr:row>
      <xdr:rowOff>444850</xdr:rowOff>
    </xdr:from>
    <xdr:to>
      <xdr:col>23</xdr:col>
      <xdr:colOff>517095</xdr:colOff>
      <xdr:row>0</xdr:row>
      <xdr:rowOff>973723</xdr:rowOff>
    </xdr:to>
    <xdr:sp macro="" textlink="">
      <xdr:nvSpPr>
        <xdr:cNvPr id="42" name="Retângulo: Cantos Arredondados 41">
          <a:hlinkClick xmlns:r="http://schemas.openxmlformats.org/officeDocument/2006/relationships" r:id="rId1"/>
          <a:extLst>
            <a:ext uri="{FF2B5EF4-FFF2-40B4-BE49-F238E27FC236}">
              <a16:creationId xmlns:a16="http://schemas.microsoft.com/office/drawing/2014/main" id="{4E09BA08-5DDF-4A43-8347-1504E9128A16}"/>
            </a:ext>
          </a:extLst>
        </xdr:cNvPr>
        <xdr:cNvSpPr/>
      </xdr:nvSpPr>
      <xdr:spPr>
        <a:xfrm>
          <a:off x="21732253" y="444850"/>
          <a:ext cx="1275748" cy="528873"/>
        </a:xfrm>
        <a:prstGeom prst="roundRect">
          <a:avLst/>
        </a:prstGeom>
        <a:ln>
          <a:noFill/>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a:solidFill>
                <a:schemeClr val="accent2"/>
              </a:solidFill>
              <a:latin typeface="+mn-lt"/>
              <a:ea typeface="+mn-ea"/>
              <a:cs typeface="+mn-cs"/>
            </a:rPr>
            <a:t>Geração de Valor</a:t>
          </a:r>
        </a:p>
      </xdr:txBody>
    </xdr:sp>
    <xdr:clientData/>
  </xdr:twoCellAnchor>
  <xdr:twoCellAnchor>
    <xdr:from>
      <xdr:col>0</xdr:col>
      <xdr:colOff>0</xdr:colOff>
      <xdr:row>0</xdr:row>
      <xdr:rowOff>0</xdr:rowOff>
    </xdr:from>
    <xdr:to>
      <xdr:col>6</xdr:col>
      <xdr:colOff>1170847</xdr:colOff>
      <xdr:row>1</xdr:row>
      <xdr:rowOff>76200</xdr:rowOff>
    </xdr:to>
    <xdr:grpSp>
      <xdr:nvGrpSpPr>
        <xdr:cNvPr id="2" name="Agrupar 1">
          <a:extLst>
            <a:ext uri="{FF2B5EF4-FFF2-40B4-BE49-F238E27FC236}">
              <a16:creationId xmlns:a16="http://schemas.microsoft.com/office/drawing/2014/main" id="{B68354C7-7368-4121-B39A-5E5CD56E28CD}"/>
            </a:ext>
          </a:extLst>
        </xdr:cNvPr>
        <xdr:cNvGrpSpPr/>
      </xdr:nvGrpSpPr>
      <xdr:grpSpPr>
        <a:xfrm>
          <a:off x="0" y="0"/>
          <a:ext cx="9746522" cy="2286000"/>
          <a:chOff x="0" y="0"/>
          <a:chExt cx="10422003" cy="2290763"/>
        </a:xfrm>
      </xdr:grpSpPr>
      <xdr:sp macro="" textlink="">
        <xdr:nvSpPr>
          <xdr:cNvPr id="29" name="Retângulo 28">
            <a:extLst>
              <a:ext uri="{FF2B5EF4-FFF2-40B4-BE49-F238E27FC236}">
                <a16:creationId xmlns:a16="http://schemas.microsoft.com/office/drawing/2014/main" id="{AF3D7608-4107-4559-8A31-5EA5A25A1167}"/>
              </a:ext>
            </a:extLst>
          </xdr:cNvPr>
          <xdr:cNvSpPr/>
        </xdr:nvSpPr>
        <xdr:spPr>
          <a:xfrm>
            <a:off x="0" y="0"/>
            <a:ext cx="275323"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7" name="Retângulo 46">
            <a:extLst>
              <a:ext uri="{FF2B5EF4-FFF2-40B4-BE49-F238E27FC236}">
                <a16:creationId xmlns:a16="http://schemas.microsoft.com/office/drawing/2014/main" id="{728A99A1-49A6-4E4F-8BB0-CDFC3F06B00A}"/>
              </a:ext>
            </a:extLst>
          </xdr:cNvPr>
          <xdr:cNvSpPr/>
        </xdr:nvSpPr>
        <xdr:spPr>
          <a:xfrm>
            <a:off x="561007" y="0"/>
            <a:ext cx="9860996" cy="21907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49" name="Retângulo: Cantos Arredondados 48">
            <a:hlinkClick xmlns:r="http://schemas.openxmlformats.org/officeDocument/2006/relationships" r:id="rId2"/>
            <a:extLst>
              <a:ext uri="{FF2B5EF4-FFF2-40B4-BE49-F238E27FC236}">
                <a16:creationId xmlns:a16="http://schemas.microsoft.com/office/drawing/2014/main" id="{1F07347D-6F55-4B0D-BE2D-511F4945F267}"/>
              </a:ext>
            </a:extLst>
          </xdr:cNvPr>
          <xdr:cNvSpPr/>
        </xdr:nvSpPr>
        <xdr:spPr>
          <a:xfrm>
            <a:off x="837208" y="802775"/>
            <a:ext cx="1410855" cy="505151"/>
          </a:xfrm>
          <a:prstGeom prst="roundRect">
            <a:avLst/>
          </a:prstGeom>
          <a:solidFill>
            <a:schemeClr val="accent6"/>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Ética e </a:t>
            </a:r>
          </a:p>
          <a:p>
            <a:pPr marL="0" indent="0" algn="ctr"/>
            <a:r>
              <a:rPr lang="pt-BR" sz="1050" b="1">
                <a:solidFill>
                  <a:schemeClr val="bg1"/>
                </a:solidFill>
                <a:latin typeface="+mn-lt"/>
                <a:ea typeface="+mn-ea"/>
                <a:cs typeface="+mn-cs"/>
              </a:rPr>
              <a:t>Transparência</a:t>
            </a:r>
          </a:p>
        </xdr:txBody>
      </xdr:sp>
      <xdr:sp macro="" textlink="">
        <xdr:nvSpPr>
          <xdr:cNvPr id="50" name="Retângulo: Cantos Arredondados 49">
            <a:hlinkClick xmlns:r="http://schemas.openxmlformats.org/officeDocument/2006/relationships" r:id="rId3"/>
            <a:extLst>
              <a:ext uri="{FF2B5EF4-FFF2-40B4-BE49-F238E27FC236}">
                <a16:creationId xmlns:a16="http://schemas.microsoft.com/office/drawing/2014/main" id="{09D0F316-F8D7-4086-8619-22080025B858}"/>
              </a:ext>
            </a:extLst>
          </xdr:cNvPr>
          <xdr:cNvSpPr/>
        </xdr:nvSpPr>
        <xdr:spPr>
          <a:xfrm>
            <a:off x="5579664" y="802775"/>
            <a:ext cx="1407680"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Mudanças </a:t>
            </a:r>
          </a:p>
          <a:p>
            <a:pPr marL="0" indent="0" algn="ctr"/>
            <a:r>
              <a:rPr lang="pt-BR" sz="1050" b="0">
                <a:solidFill>
                  <a:schemeClr val="accent6"/>
                </a:solidFill>
                <a:latin typeface="+mn-lt"/>
                <a:ea typeface="+mn-ea"/>
                <a:cs typeface="+mn-cs"/>
              </a:rPr>
              <a:t>Climáticas</a:t>
            </a:r>
          </a:p>
        </xdr:txBody>
      </xdr:sp>
      <xdr:sp macro="" textlink="">
        <xdr:nvSpPr>
          <xdr:cNvPr id="51" name="Retângulo: Cantos Arredondados 50">
            <a:hlinkClick xmlns:r="http://schemas.openxmlformats.org/officeDocument/2006/relationships" r:id="rId4"/>
            <a:extLst>
              <a:ext uri="{FF2B5EF4-FFF2-40B4-BE49-F238E27FC236}">
                <a16:creationId xmlns:a16="http://schemas.microsoft.com/office/drawing/2014/main" id="{6FBE2229-BA66-4ADD-B5E9-FA3A8D422C1E}"/>
              </a:ext>
            </a:extLst>
          </xdr:cNvPr>
          <xdr:cNvSpPr/>
        </xdr:nvSpPr>
        <xdr:spPr>
          <a:xfrm>
            <a:off x="2418028" y="801188"/>
            <a:ext cx="1410853" cy="501976"/>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Governança </a:t>
            </a:r>
          </a:p>
          <a:p>
            <a:pPr marL="0" indent="0" algn="ctr"/>
            <a:r>
              <a:rPr lang="pt-BR" sz="1050" b="0">
                <a:solidFill>
                  <a:schemeClr val="accent6"/>
                </a:solidFill>
                <a:latin typeface="+mn-lt"/>
                <a:ea typeface="+mn-ea"/>
                <a:cs typeface="+mn-cs"/>
              </a:rPr>
              <a:t>Corporativa</a:t>
            </a:r>
          </a:p>
        </xdr:txBody>
      </xdr:sp>
      <xdr:sp macro="" textlink="">
        <xdr:nvSpPr>
          <xdr:cNvPr id="52" name="Retângulo: Cantos Arredondados 51">
            <a:hlinkClick xmlns:r="http://schemas.openxmlformats.org/officeDocument/2006/relationships" r:id="rId5"/>
            <a:extLst>
              <a:ext uri="{FF2B5EF4-FFF2-40B4-BE49-F238E27FC236}">
                <a16:creationId xmlns:a16="http://schemas.microsoft.com/office/drawing/2014/main" id="{626069B6-4317-43FF-A7FD-03430947620F}"/>
              </a:ext>
            </a:extLst>
          </xdr:cNvPr>
          <xdr:cNvSpPr/>
        </xdr:nvSpPr>
        <xdr:spPr>
          <a:xfrm>
            <a:off x="4002020" y="801188"/>
            <a:ext cx="1410855"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Gestão </a:t>
            </a:r>
          </a:p>
          <a:p>
            <a:pPr marL="0" indent="0" algn="ctr"/>
            <a:r>
              <a:rPr lang="pt-BR" sz="1050" b="0">
                <a:solidFill>
                  <a:schemeClr val="accent6"/>
                </a:solidFill>
                <a:latin typeface="+mn-lt"/>
                <a:ea typeface="+mn-ea"/>
                <a:cs typeface="+mn-cs"/>
              </a:rPr>
              <a:t>Ambiental</a:t>
            </a:r>
          </a:p>
        </xdr:txBody>
      </xdr:sp>
      <xdr:sp macro="" textlink="">
        <xdr:nvSpPr>
          <xdr:cNvPr id="53" name="Retângulo: Cantos Arredondados 52">
            <a:hlinkClick xmlns:r="http://schemas.openxmlformats.org/officeDocument/2006/relationships" r:id="rId6"/>
            <a:extLst>
              <a:ext uri="{FF2B5EF4-FFF2-40B4-BE49-F238E27FC236}">
                <a16:creationId xmlns:a16="http://schemas.microsoft.com/office/drawing/2014/main" id="{407E56D3-981E-4393-8CD0-55507088B19F}"/>
              </a:ext>
            </a:extLst>
          </xdr:cNvPr>
          <xdr:cNvSpPr/>
        </xdr:nvSpPr>
        <xdr:spPr>
          <a:xfrm>
            <a:off x="7166834" y="801188"/>
            <a:ext cx="1401328" cy="501976"/>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Saúde e </a:t>
            </a:r>
          </a:p>
          <a:p>
            <a:pPr marL="0" indent="0" algn="ctr"/>
            <a:r>
              <a:rPr lang="pt-BR" sz="1050" b="0">
                <a:solidFill>
                  <a:schemeClr val="accent6"/>
                </a:solidFill>
                <a:latin typeface="+mn-lt"/>
                <a:ea typeface="+mn-ea"/>
                <a:cs typeface="+mn-cs"/>
              </a:rPr>
              <a:t>Segurança</a:t>
            </a:r>
          </a:p>
        </xdr:txBody>
      </xdr:sp>
      <xdr:sp macro="" textlink="">
        <xdr:nvSpPr>
          <xdr:cNvPr id="54" name="Retângulo: Cantos Arredondados 53">
            <a:hlinkClick xmlns:r="http://schemas.openxmlformats.org/officeDocument/2006/relationships" r:id="rId7"/>
            <a:extLst>
              <a:ext uri="{FF2B5EF4-FFF2-40B4-BE49-F238E27FC236}">
                <a16:creationId xmlns:a16="http://schemas.microsoft.com/office/drawing/2014/main" id="{CD841E34-7A0A-413E-9875-DD1A33F6E2BE}"/>
              </a:ext>
            </a:extLst>
          </xdr:cNvPr>
          <xdr:cNvSpPr/>
        </xdr:nvSpPr>
        <xdr:spPr>
          <a:xfrm>
            <a:off x="8741298" y="801188"/>
            <a:ext cx="1407680"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Colaboradores</a:t>
            </a:r>
          </a:p>
        </xdr:txBody>
      </xdr:sp>
      <xdr:sp macro="" textlink="">
        <xdr:nvSpPr>
          <xdr:cNvPr id="55" name="Retângulo: Cantos Arredondados 54">
            <a:hlinkClick xmlns:r="http://schemas.openxmlformats.org/officeDocument/2006/relationships" r:id="rId8"/>
            <a:extLst>
              <a:ext uri="{FF2B5EF4-FFF2-40B4-BE49-F238E27FC236}">
                <a16:creationId xmlns:a16="http://schemas.microsoft.com/office/drawing/2014/main" id="{5370A349-FC94-4AF5-9A09-2B96AB7438CC}"/>
              </a:ext>
            </a:extLst>
          </xdr:cNvPr>
          <xdr:cNvSpPr/>
        </xdr:nvSpPr>
        <xdr:spPr>
          <a:xfrm>
            <a:off x="837209" y="1505988"/>
            <a:ext cx="1410855"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Diversidade e </a:t>
            </a:r>
          </a:p>
          <a:p>
            <a:pPr marL="0" indent="0" algn="ctr"/>
            <a:r>
              <a:rPr lang="pt-BR" sz="1050" b="0">
                <a:solidFill>
                  <a:schemeClr val="accent6"/>
                </a:solidFill>
                <a:latin typeface="+mn-lt"/>
                <a:ea typeface="+mn-ea"/>
                <a:cs typeface="+mn-cs"/>
              </a:rPr>
              <a:t>Inclusão</a:t>
            </a:r>
          </a:p>
        </xdr:txBody>
      </xdr:sp>
      <xdr:sp macro="" textlink="">
        <xdr:nvSpPr>
          <xdr:cNvPr id="56" name="Retângulo: Cantos Arredondados 55">
            <a:hlinkClick xmlns:r="http://schemas.openxmlformats.org/officeDocument/2006/relationships" r:id="rId9"/>
            <a:extLst>
              <a:ext uri="{FF2B5EF4-FFF2-40B4-BE49-F238E27FC236}">
                <a16:creationId xmlns:a16="http://schemas.microsoft.com/office/drawing/2014/main" id="{FA374A20-ADAE-443F-AAE9-4E8C2F71F55A}"/>
              </a:ext>
            </a:extLst>
          </xdr:cNvPr>
          <xdr:cNvSpPr/>
        </xdr:nvSpPr>
        <xdr:spPr>
          <a:xfrm>
            <a:off x="2418029" y="1505988"/>
            <a:ext cx="1414029" cy="501976"/>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Parceiros e Fornecedores</a:t>
            </a:r>
          </a:p>
        </xdr:txBody>
      </xdr:sp>
      <xdr:sp macro="" textlink="">
        <xdr:nvSpPr>
          <xdr:cNvPr id="57" name="Retângulo: Cantos Arredondados 56">
            <a:hlinkClick xmlns:r="http://schemas.openxmlformats.org/officeDocument/2006/relationships" r:id="rId10"/>
            <a:extLst>
              <a:ext uri="{FF2B5EF4-FFF2-40B4-BE49-F238E27FC236}">
                <a16:creationId xmlns:a16="http://schemas.microsoft.com/office/drawing/2014/main" id="{0DB5E2DD-60E1-49C6-B38B-9D2489D129E9}"/>
              </a:ext>
            </a:extLst>
          </xdr:cNvPr>
          <xdr:cNvSpPr/>
        </xdr:nvSpPr>
        <xdr:spPr>
          <a:xfrm>
            <a:off x="4002024" y="1505988"/>
            <a:ext cx="1410853"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Comunidades do Entorno</a:t>
            </a:r>
          </a:p>
        </xdr:txBody>
      </xdr:sp>
      <xdr:sp macro="" textlink="">
        <xdr:nvSpPr>
          <xdr:cNvPr id="58" name="Retângulo: Cantos Arredondados 57">
            <a:hlinkClick xmlns:r="http://schemas.openxmlformats.org/officeDocument/2006/relationships" r:id="rId11"/>
            <a:extLst>
              <a:ext uri="{FF2B5EF4-FFF2-40B4-BE49-F238E27FC236}">
                <a16:creationId xmlns:a16="http://schemas.microsoft.com/office/drawing/2014/main" id="{864E5A4A-F938-4278-AAE2-687CD1BECB35}"/>
              </a:ext>
            </a:extLst>
          </xdr:cNvPr>
          <xdr:cNvSpPr/>
        </xdr:nvSpPr>
        <xdr:spPr>
          <a:xfrm>
            <a:off x="5586018" y="1505988"/>
            <a:ext cx="1410854"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Investimento </a:t>
            </a:r>
          </a:p>
          <a:p>
            <a:pPr marL="0" indent="0" algn="ctr"/>
            <a:r>
              <a:rPr lang="pt-BR" sz="1050" b="0">
                <a:solidFill>
                  <a:schemeClr val="accent6"/>
                </a:solidFill>
                <a:latin typeface="+mn-lt"/>
                <a:ea typeface="+mn-ea"/>
                <a:cs typeface="+mn-cs"/>
              </a:rPr>
              <a:t>Social Privado</a:t>
            </a:r>
          </a:p>
        </xdr:txBody>
      </xdr:sp>
      <xdr:sp macro="" textlink="">
        <xdr:nvSpPr>
          <xdr:cNvPr id="59" name="Retângulo: Cantos Arredondados 58">
            <a:hlinkClick xmlns:r="http://schemas.openxmlformats.org/officeDocument/2006/relationships" r:id="rId12"/>
            <a:extLst>
              <a:ext uri="{FF2B5EF4-FFF2-40B4-BE49-F238E27FC236}">
                <a16:creationId xmlns:a16="http://schemas.microsoft.com/office/drawing/2014/main" id="{EA9B8941-C1A5-42A3-94E9-A9C59EEBD439}"/>
              </a:ext>
            </a:extLst>
          </xdr:cNvPr>
          <xdr:cNvSpPr/>
        </xdr:nvSpPr>
        <xdr:spPr>
          <a:xfrm>
            <a:off x="7176365" y="1505988"/>
            <a:ext cx="1401326" cy="501976"/>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Soluções </a:t>
            </a:r>
          </a:p>
          <a:p>
            <a:pPr marL="0" indent="0" algn="ctr"/>
            <a:r>
              <a:rPr lang="pt-BR" sz="1050" b="0">
                <a:solidFill>
                  <a:schemeClr val="accent6"/>
                </a:solidFill>
                <a:latin typeface="+mn-lt"/>
                <a:ea typeface="+mn-ea"/>
                <a:cs typeface="+mn-cs"/>
              </a:rPr>
              <a:t>Sustentáveis</a:t>
            </a:r>
          </a:p>
        </xdr:txBody>
      </xdr:sp>
      <xdr:sp macro="" textlink="">
        <xdr:nvSpPr>
          <xdr:cNvPr id="60" name="Retângulo: Cantos Arredondados 59">
            <a:hlinkClick xmlns:r="http://schemas.openxmlformats.org/officeDocument/2006/relationships" r:id="rId13"/>
            <a:extLst>
              <a:ext uri="{FF2B5EF4-FFF2-40B4-BE49-F238E27FC236}">
                <a16:creationId xmlns:a16="http://schemas.microsoft.com/office/drawing/2014/main" id="{BF982FE3-9E57-4049-A044-CF755169D236}"/>
              </a:ext>
            </a:extLst>
          </xdr:cNvPr>
          <xdr:cNvSpPr/>
        </xdr:nvSpPr>
        <xdr:spPr>
          <a:xfrm>
            <a:off x="8750827" y="1505988"/>
            <a:ext cx="1388623"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Biodiversidade</a:t>
            </a:r>
          </a:p>
        </xdr:txBody>
      </xdr:sp>
      <xdr:sp macro="" textlink="">
        <xdr:nvSpPr>
          <xdr:cNvPr id="61" name="Retângulo: Cantos Arredondados 60">
            <a:hlinkClick xmlns:r="http://schemas.openxmlformats.org/officeDocument/2006/relationships" r:id="rId1"/>
            <a:extLst>
              <a:ext uri="{FF2B5EF4-FFF2-40B4-BE49-F238E27FC236}">
                <a16:creationId xmlns:a16="http://schemas.microsoft.com/office/drawing/2014/main" id="{67664312-FF6B-45A3-A796-08EAEDF4D024}"/>
              </a:ext>
            </a:extLst>
          </xdr:cNvPr>
          <xdr:cNvSpPr/>
        </xdr:nvSpPr>
        <xdr:spPr>
          <a:xfrm>
            <a:off x="8741298" y="96128"/>
            <a:ext cx="1407680" cy="521058"/>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Geração de Valor</a:t>
            </a:r>
          </a:p>
        </xdr:txBody>
      </xdr:sp>
      <xdr:sp macro="" textlink="">
        <xdr:nvSpPr>
          <xdr:cNvPr id="62" name="Retângulo: Cantos Arredondados 61">
            <a:hlinkClick xmlns:r="http://schemas.openxmlformats.org/officeDocument/2006/relationships" r:id="rId14"/>
            <a:extLst>
              <a:ext uri="{FF2B5EF4-FFF2-40B4-BE49-F238E27FC236}">
                <a16:creationId xmlns:a16="http://schemas.microsoft.com/office/drawing/2014/main" id="{B58020B9-0A21-48BD-8FD6-BFD472CD227E}"/>
              </a:ext>
            </a:extLst>
          </xdr:cNvPr>
          <xdr:cNvSpPr/>
        </xdr:nvSpPr>
        <xdr:spPr>
          <a:xfrm>
            <a:off x="7157307" y="96128"/>
            <a:ext cx="1414029" cy="524233"/>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ODS</a:t>
            </a:r>
          </a:p>
        </xdr:txBody>
      </xdr:sp>
      <xdr:sp macro="" textlink="">
        <xdr:nvSpPr>
          <xdr:cNvPr id="63" name="Retângulo: Cantos Arredondados 62">
            <a:hlinkClick xmlns:r="http://schemas.openxmlformats.org/officeDocument/2006/relationships" r:id="rId15"/>
            <a:extLst>
              <a:ext uri="{FF2B5EF4-FFF2-40B4-BE49-F238E27FC236}">
                <a16:creationId xmlns:a16="http://schemas.microsoft.com/office/drawing/2014/main" id="{2136FC88-25EC-4519-964D-3C6E3A659A26}"/>
              </a:ext>
            </a:extLst>
          </xdr:cNvPr>
          <xdr:cNvSpPr/>
        </xdr:nvSpPr>
        <xdr:spPr>
          <a:xfrm>
            <a:off x="5589191" y="105657"/>
            <a:ext cx="1398153" cy="505163"/>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GRI</a:t>
            </a:r>
          </a:p>
        </xdr:txBody>
      </xdr:sp>
      <xdr:sp macro="" textlink="">
        <xdr:nvSpPr>
          <xdr:cNvPr id="64" name="Retângulo: Cantos Arredondados 63">
            <a:hlinkClick xmlns:r="http://schemas.openxmlformats.org/officeDocument/2006/relationships" r:id="rId16"/>
            <a:extLst>
              <a:ext uri="{FF2B5EF4-FFF2-40B4-BE49-F238E27FC236}">
                <a16:creationId xmlns:a16="http://schemas.microsoft.com/office/drawing/2014/main" id="{070F97C4-A691-4503-A873-A6A5098E8137}"/>
              </a:ext>
            </a:extLst>
          </xdr:cNvPr>
          <xdr:cNvSpPr/>
        </xdr:nvSpPr>
        <xdr:spPr>
          <a:xfrm>
            <a:off x="4002020" y="96128"/>
            <a:ext cx="1410855" cy="521058"/>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Introdução</a:t>
            </a:r>
          </a:p>
        </xdr:txBody>
      </xdr:sp>
      <xdr:pic>
        <xdr:nvPicPr>
          <xdr:cNvPr id="65" name="Imagem 64">
            <a:extLst>
              <a:ext uri="{FF2B5EF4-FFF2-40B4-BE49-F238E27FC236}">
                <a16:creationId xmlns:a16="http://schemas.microsoft.com/office/drawing/2014/main" id="{F324FEBD-D818-41FC-A6DF-15CA63E04CB3}"/>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4035" y="105657"/>
            <a:ext cx="2095871" cy="505163"/>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9960834</xdr:colOff>
      <xdr:row>1</xdr:row>
      <xdr:rowOff>76200</xdr:rowOff>
    </xdr:to>
    <xdr:grpSp>
      <xdr:nvGrpSpPr>
        <xdr:cNvPr id="23" name="Agrupar 22">
          <a:extLst>
            <a:ext uri="{FF2B5EF4-FFF2-40B4-BE49-F238E27FC236}">
              <a16:creationId xmlns:a16="http://schemas.microsoft.com/office/drawing/2014/main" id="{44F9EAC8-C207-4A71-844E-914FD746B218}"/>
            </a:ext>
          </a:extLst>
        </xdr:cNvPr>
        <xdr:cNvGrpSpPr/>
      </xdr:nvGrpSpPr>
      <xdr:grpSpPr>
        <a:xfrm>
          <a:off x="0" y="0"/>
          <a:ext cx="9732234" cy="2286000"/>
          <a:chOff x="0" y="0"/>
          <a:chExt cx="10422003" cy="2290763"/>
        </a:xfrm>
      </xdr:grpSpPr>
      <xdr:sp macro="" textlink="">
        <xdr:nvSpPr>
          <xdr:cNvPr id="26" name="Retângulo 25">
            <a:extLst>
              <a:ext uri="{FF2B5EF4-FFF2-40B4-BE49-F238E27FC236}">
                <a16:creationId xmlns:a16="http://schemas.microsoft.com/office/drawing/2014/main" id="{2285BD10-7697-40E0-B69D-3AA00E2792F9}"/>
              </a:ext>
            </a:extLst>
          </xdr:cNvPr>
          <xdr:cNvSpPr/>
        </xdr:nvSpPr>
        <xdr:spPr>
          <a:xfrm>
            <a:off x="0" y="0"/>
            <a:ext cx="275323"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6">
            <a:extLst>
              <a:ext uri="{FF2B5EF4-FFF2-40B4-BE49-F238E27FC236}">
                <a16:creationId xmlns:a16="http://schemas.microsoft.com/office/drawing/2014/main" id="{75003A8D-805A-46EA-AECE-0C593F94D57D}"/>
              </a:ext>
            </a:extLst>
          </xdr:cNvPr>
          <xdr:cNvSpPr/>
        </xdr:nvSpPr>
        <xdr:spPr>
          <a:xfrm>
            <a:off x="561007" y="0"/>
            <a:ext cx="9860996" cy="21907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28" name="Retângulo: Cantos Arredondados 27">
            <a:hlinkClick xmlns:r="http://schemas.openxmlformats.org/officeDocument/2006/relationships" r:id="rId1"/>
            <a:extLst>
              <a:ext uri="{FF2B5EF4-FFF2-40B4-BE49-F238E27FC236}">
                <a16:creationId xmlns:a16="http://schemas.microsoft.com/office/drawing/2014/main" id="{BDC1DD26-0847-4E86-8748-A3CAC5B27BE9}"/>
              </a:ext>
            </a:extLst>
          </xdr:cNvPr>
          <xdr:cNvSpPr/>
        </xdr:nvSpPr>
        <xdr:spPr>
          <a:xfrm>
            <a:off x="837208" y="802775"/>
            <a:ext cx="1410855"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Ética e </a:t>
            </a:r>
          </a:p>
          <a:p>
            <a:pPr marL="0" indent="0" algn="ctr"/>
            <a:r>
              <a:rPr lang="pt-BR" sz="1050" b="0">
                <a:solidFill>
                  <a:schemeClr val="accent6"/>
                </a:solidFill>
                <a:latin typeface="+mn-lt"/>
                <a:ea typeface="+mn-ea"/>
                <a:cs typeface="+mn-cs"/>
              </a:rPr>
              <a:t>Transparência</a:t>
            </a:r>
          </a:p>
        </xdr:txBody>
      </xdr:sp>
      <xdr:sp macro="" textlink="">
        <xdr:nvSpPr>
          <xdr:cNvPr id="29" name="Retângulo: Cantos Arredondados 28">
            <a:hlinkClick xmlns:r="http://schemas.openxmlformats.org/officeDocument/2006/relationships" r:id="rId2"/>
            <a:extLst>
              <a:ext uri="{FF2B5EF4-FFF2-40B4-BE49-F238E27FC236}">
                <a16:creationId xmlns:a16="http://schemas.microsoft.com/office/drawing/2014/main" id="{8F6C5222-9A6A-4213-9144-C35EE90FE824}"/>
              </a:ext>
            </a:extLst>
          </xdr:cNvPr>
          <xdr:cNvSpPr/>
        </xdr:nvSpPr>
        <xdr:spPr>
          <a:xfrm>
            <a:off x="5579664" y="802775"/>
            <a:ext cx="1407680"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Mudanças </a:t>
            </a:r>
          </a:p>
          <a:p>
            <a:pPr marL="0" indent="0" algn="ctr"/>
            <a:r>
              <a:rPr lang="pt-BR" sz="1050" b="0">
                <a:solidFill>
                  <a:schemeClr val="accent6"/>
                </a:solidFill>
                <a:latin typeface="+mn-lt"/>
                <a:ea typeface="+mn-ea"/>
                <a:cs typeface="+mn-cs"/>
              </a:rPr>
              <a:t>Climáticas</a:t>
            </a:r>
          </a:p>
        </xdr:txBody>
      </xdr:sp>
      <xdr:sp macro="" textlink="">
        <xdr:nvSpPr>
          <xdr:cNvPr id="30" name="Retângulo: Cantos Arredondados 29">
            <a:hlinkClick xmlns:r="http://schemas.openxmlformats.org/officeDocument/2006/relationships" r:id="rId3"/>
            <a:extLst>
              <a:ext uri="{FF2B5EF4-FFF2-40B4-BE49-F238E27FC236}">
                <a16:creationId xmlns:a16="http://schemas.microsoft.com/office/drawing/2014/main" id="{C0ECCC72-A5EB-4833-910A-43D35A65A852}"/>
              </a:ext>
            </a:extLst>
          </xdr:cNvPr>
          <xdr:cNvSpPr/>
        </xdr:nvSpPr>
        <xdr:spPr>
          <a:xfrm>
            <a:off x="2418028" y="801188"/>
            <a:ext cx="1410853" cy="501976"/>
          </a:xfrm>
          <a:prstGeom prst="roundRect">
            <a:avLst/>
          </a:prstGeom>
          <a:solidFill>
            <a:schemeClr val="accent6"/>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Governança </a:t>
            </a:r>
          </a:p>
          <a:p>
            <a:pPr marL="0" indent="0" algn="ctr"/>
            <a:r>
              <a:rPr lang="pt-BR" sz="1050" b="1">
                <a:solidFill>
                  <a:schemeClr val="bg1"/>
                </a:solidFill>
                <a:latin typeface="+mn-lt"/>
                <a:ea typeface="+mn-ea"/>
                <a:cs typeface="+mn-cs"/>
              </a:rPr>
              <a:t>Corporativa</a:t>
            </a:r>
          </a:p>
        </xdr:txBody>
      </xdr:sp>
      <xdr:sp macro="" textlink="">
        <xdr:nvSpPr>
          <xdr:cNvPr id="31" name="Retângulo: Cantos Arredondados 30">
            <a:hlinkClick xmlns:r="http://schemas.openxmlformats.org/officeDocument/2006/relationships" r:id="rId4"/>
            <a:extLst>
              <a:ext uri="{FF2B5EF4-FFF2-40B4-BE49-F238E27FC236}">
                <a16:creationId xmlns:a16="http://schemas.microsoft.com/office/drawing/2014/main" id="{C73A57E1-75F1-4480-AD57-D4F29E7D1228}"/>
              </a:ext>
            </a:extLst>
          </xdr:cNvPr>
          <xdr:cNvSpPr/>
        </xdr:nvSpPr>
        <xdr:spPr>
          <a:xfrm>
            <a:off x="4002020" y="801188"/>
            <a:ext cx="1410855"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Gestão </a:t>
            </a:r>
          </a:p>
          <a:p>
            <a:pPr marL="0" indent="0" algn="ctr"/>
            <a:r>
              <a:rPr lang="pt-BR" sz="1050" b="0">
                <a:solidFill>
                  <a:schemeClr val="accent6"/>
                </a:solidFill>
                <a:latin typeface="+mn-lt"/>
                <a:ea typeface="+mn-ea"/>
                <a:cs typeface="+mn-cs"/>
              </a:rPr>
              <a:t>Ambiental</a:t>
            </a:r>
          </a:p>
        </xdr:txBody>
      </xdr:sp>
      <xdr:sp macro="" textlink="">
        <xdr:nvSpPr>
          <xdr:cNvPr id="32" name="Retângulo: Cantos Arredondados 31">
            <a:hlinkClick xmlns:r="http://schemas.openxmlformats.org/officeDocument/2006/relationships" r:id="rId5"/>
            <a:extLst>
              <a:ext uri="{FF2B5EF4-FFF2-40B4-BE49-F238E27FC236}">
                <a16:creationId xmlns:a16="http://schemas.microsoft.com/office/drawing/2014/main" id="{F67867C3-B424-44A6-8C57-00E679C84970}"/>
              </a:ext>
            </a:extLst>
          </xdr:cNvPr>
          <xdr:cNvSpPr/>
        </xdr:nvSpPr>
        <xdr:spPr>
          <a:xfrm>
            <a:off x="7166834" y="801188"/>
            <a:ext cx="1401328" cy="501976"/>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Saúde e </a:t>
            </a:r>
          </a:p>
          <a:p>
            <a:pPr marL="0" indent="0" algn="ctr"/>
            <a:r>
              <a:rPr lang="pt-BR" sz="1050" b="0">
                <a:solidFill>
                  <a:schemeClr val="accent6"/>
                </a:solidFill>
                <a:latin typeface="+mn-lt"/>
                <a:ea typeface="+mn-ea"/>
                <a:cs typeface="+mn-cs"/>
              </a:rPr>
              <a:t>Segurança</a:t>
            </a:r>
          </a:p>
        </xdr:txBody>
      </xdr:sp>
      <xdr:sp macro="" textlink="">
        <xdr:nvSpPr>
          <xdr:cNvPr id="33" name="Retângulo: Cantos Arredondados 32">
            <a:hlinkClick xmlns:r="http://schemas.openxmlformats.org/officeDocument/2006/relationships" r:id="rId6"/>
            <a:extLst>
              <a:ext uri="{FF2B5EF4-FFF2-40B4-BE49-F238E27FC236}">
                <a16:creationId xmlns:a16="http://schemas.microsoft.com/office/drawing/2014/main" id="{7C21599E-D2C2-439B-BB3E-29D5B1C57F8C}"/>
              </a:ext>
            </a:extLst>
          </xdr:cNvPr>
          <xdr:cNvSpPr/>
        </xdr:nvSpPr>
        <xdr:spPr>
          <a:xfrm>
            <a:off x="8741298" y="801188"/>
            <a:ext cx="1407680"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Colaboradores</a:t>
            </a:r>
          </a:p>
        </xdr:txBody>
      </xdr:sp>
      <xdr:sp macro="" textlink="">
        <xdr:nvSpPr>
          <xdr:cNvPr id="34" name="Retângulo: Cantos Arredondados 33">
            <a:hlinkClick xmlns:r="http://schemas.openxmlformats.org/officeDocument/2006/relationships" r:id="rId7"/>
            <a:extLst>
              <a:ext uri="{FF2B5EF4-FFF2-40B4-BE49-F238E27FC236}">
                <a16:creationId xmlns:a16="http://schemas.microsoft.com/office/drawing/2014/main" id="{AB5B31B1-172A-4C9F-8516-1D7E0263F5DF}"/>
              </a:ext>
            </a:extLst>
          </xdr:cNvPr>
          <xdr:cNvSpPr/>
        </xdr:nvSpPr>
        <xdr:spPr>
          <a:xfrm>
            <a:off x="837209" y="1505988"/>
            <a:ext cx="1410855"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Diversidade e </a:t>
            </a:r>
          </a:p>
          <a:p>
            <a:pPr marL="0" indent="0" algn="ctr"/>
            <a:r>
              <a:rPr lang="pt-BR" sz="1050" b="0">
                <a:solidFill>
                  <a:schemeClr val="accent6"/>
                </a:solidFill>
                <a:latin typeface="+mn-lt"/>
                <a:ea typeface="+mn-ea"/>
                <a:cs typeface="+mn-cs"/>
              </a:rPr>
              <a:t>Inclusão</a:t>
            </a:r>
          </a:p>
        </xdr:txBody>
      </xdr:sp>
      <xdr:sp macro="" textlink="">
        <xdr:nvSpPr>
          <xdr:cNvPr id="35" name="Retângulo: Cantos Arredondados 34">
            <a:hlinkClick xmlns:r="http://schemas.openxmlformats.org/officeDocument/2006/relationships" r:id="rId8"/>
            <a:extLst>
              <a:ext uri="{FF2B5EF4-FFF2-40B4-BE49-F238E27FC236}">
                <a16:creationId xmlns:a16="http://schemas.microsoft.com/office/drawing/2014/main" id="{623191E6-3F18-4A45-8C11-B993AE38BFC9}"/>
              </a:ext>
            </a:extLst>
          </xdr:cNvPr>
          <xdr:cNvSpPr/>
        </xdr:nvSpPr>
        <xdr:spPr>
          <a:xfrm>
            <a:off x="2418029" y="1505988"/>
            <a:ext cx="1414029" cy="501976"/>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Parceiros e Fornecedores</a:t>
            </a:r>
          </a:p>
        </xdr:txBody>
      </xdr:sp>
      <xdr:sp macro="" textlink="">
        <xdr:nvSpPr>
          <xdr:cNvPr id="36" name="Retângulo: Cantos Arredondados 35">
            <a:hlinkClick xmlns:r="http://schemas.openxmlformats.org/officeDocument/2006/relationships" r:id="rId9"/>
            <a:extLst>
              <a:ext uri="{FF2B5EF4-FFF2-40B4-BE49-F238E27FC236}">
                <a16:creationId xmlns:a16="http://schemas.microsoft.com/office/drawing/2014/main" id="{9A833388-353D-4197-B983-1A2DEFC6DD45}"/>
              </a:ext>
            </a:extLst>
          </xdr:cNvPr>
          <xdr:cNvSpPr/>
        </xdr:nvSpPr>
        <xdr:spPr>
          <a:xfrm>
            <a:off x="4002024" y="1505988"/>
            <a:ext cx="1410853"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Comunidades do Entorno</a:t>
            </a:r>
          </a:p>
        </xdr:txBody>
      </xdr:sp>
      <xdr:sp macro="" textlink="">
        <xdr:nvSpPr>
          <xdr:cNvPr id="37" name="Retângulo: Cantos Arredondados 36">
            <a:hlinkClick xmlns:r="http://schemas.openxmlformats.org/officeDocument/2006/relationships" r:id="rId10"/>
            <a:extLst>
              <a:ext uri="{FF2B5EF4-FFF2-40B4-BE49-F238E27FC236}">
                <a16:creationId xmlns:a16="http://schemas.microsoft.com/office/drawing/2014/main" id="{C04BE144-9E9D-4F7E-AAEA-EB3C32CC217D}"/>
              </a:ext>
            </a:extLst>
          </xdr:cNvPr>
          <xdr:cNvSpPr/>
        </xdr:nvSpPr>
        <xdr:spPr>
          <a:xfrm>
            <a:off x="5586018" y="1505988"/>
            <a:ext cx="1410854"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Investimento </a:t>
            </a:r>
          </a:p>
          <a:p>
            <a:pPr marL="0" indent="0" algn="ctr"/>
            <a:r>
              <a:rPr lang="pt-BR" sz="1050" b="0">
                <a:solidFill>
                  <a:schemeClr val="accent6"/>
                </a:solidFill>
                <a:latin typeface="+mn-lt"/>
                <a:ea typeface="+mn-ea"/>
                <a:cs typeface="+mn-cs"/>
              </a:rPr>
              <a:t>Social Privado</a:t>
            </a:r>
          </a:p>
        </xdr:txBody>
      </xdr:sp>
      <xdr:sp macro="" textlink="">
        <xdr:nvSpPr>
          <xdr:cNvPr id="38" name="Retângulo: Cantos Arredondados 37">
            <a:hlinkClick xmlns:r="http://schemas.openxmlformats.org/officeDocument/2006/relationships" r:id="rId11"/>
            <a:extLst>
              <a:ext uri="{FF2B5EF4-FFF2-40B4-BE49-F238E27FC236}">
                <a16:creationId xmlns:a16="http://schemas.microsoft.com/office/drawing/2014/main" id="{33785BE6-46E5-4006-B09C-2651A51F001C}"/>
              </a:ext>
            </a:extLst>
          </xdr:cNvPr>
          <xdr:cNvSpPr/>
        </xdr:nvSpPr>
        <xdr:spPr>
          <a:xfrm>
            <a:off x="7176365" y="1505988"/>
            <a:ext cx="1401326" cy="501976"/>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Soluções </a:t>
            </a:r>
          </a:p>
          <a:p>
            <a:pPr marL="0" indent="0" algn="ctr"/>
            <a:r>
              <a:rPr lang="pt-BR" sz="1050" b="0">
                <a:solidFill>
                  <a:schemeClr val="accent6"/>
                </a:solidFill>
                <a:latin typeface="+mn-lt"/>
                <a:ea typeface="+mn-ea"/>
                <a:cs typeface="+mn-cs"/>
              </a:rPr>
              <a:t>Sustentáveis</a:t>
            </a:r>
          </a:p>
        </xdr:txBody>
      </xdr:sp>
      <xdr:sp macro="" textlink="">
        <xdr:nvSpPr>
          <xdr:cNvPr id="39" name="Retângulo: Cantos Arredondados 38">
            <a:hlinkClick xmlns:r="http://schemas.openxmlformats.org/officeDocument/2006/relationships" r:id="rId12"/>
            <a:extLst>
              <a:ext uri="{FF2B5EF4-FFF2-40B4-BE49-F238E27FC236}">
                <a16:creationId xmlns:a16="http://schemas.microsoft.com/office/drawing/2014/main" id="{E40FEA54-6095-4E8A-B7B8-C3D52360D6D7}"/>
              </a:ext>
            </a:extLst>
          </xdr:cNvPr>
          <xdr:cNvSpPr/>
        </xdr:nvSpPr>
        <xdr:spPr>
          <a:xfrm>
            <a:off x="8750827" y="1505988"/>
            <a:ext cx="1388623" cy="505151"/>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Biodiversidade</a:t>
            </a:r>
          </a:p>
        </xdr:txBody>
      </xdr:sp>
      <xdr:sp macro="" textlink="">
        <xdr:nvSpPr>
          <xdr:cNvPr id="40" name="Retângulo: Cantos Arredondados 39">
            <a:hlinkClick xmlns:r="http://schemas.openxmlformats.org/officeDocument/2006/relationships" r:id="rId13"/>
            <a:extLst>
              <a:ext uri="{FF2B5EF4-FFF2-40B4-BE49-F238E27FC236}">
                <a16:creationId xmlns:a16="http://schemas.microsoft.com/office/drawing/2014/main" id="{7D292E09-973E-4355-AD09-13670B86B012}"/>
              </a:ext>
            </a:extLst>
          </xdr:cNvPr>
          <xdr:cNvSpPr/>
        </xdr:nvSpPr>
        <xdr:spPr>
          <a:xfrm>
            <a:off x="8741298" y="96128"/>
            <a:ext cx="1407680" cy="521058"/>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Geração de Valor</a:t>
            </a:r>
          </a:p>
        </xdr:txBody>
      </xdr:sp>
      <xdr:sp macro="" textlink="">
        <xdr:nvSpPr>
          <xdr:cNvPr id="41" name="Retângulo: Cantos Arredondados 40">
            <a:hlinkClick xmlns:r="http://schemas.openxmlformats.org/officeDocument/2006/relationships" r:id="rId14"/>
            <a:extLst>
              <a:ext uri="{FF2B5EF4-FFF2-40B4-BE49-F238E27FC236}">
                <a16:creationId xmlns:a16="http://schemas.microsoft.com/office/drawing/2014/main" id="{35E205FD-A016-420E-99B8-A47A2FC51566}"/>
              </a:ext>
            </a:extLst>
          </xdr:cNvPr>
          <xdr:cNvSpPr/>
        </xdr:nvSpPr>
        <xdr:spPr>
          <a:xfrm>
            <a:off x="7157307" y="96128"/>
            <a:ext cx="1414029" cy="524233"/>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ODS</a:t>
            </a:r>
          </a:p>
        </xdr:txBody>
      </xdr:sp>
      <xdr:sp macro="" textlink="">
        <xdr:nvSpPr>
          <xdr:cNvPr id="42" name="Retângulo: Cantos Arredondados 41">
            <a:hlinkClick xmlns:r="http://schemas.openxmlformats.org/officeDocument/2006/relationships" r:id="rId15"/>
            <a:extLst>
              <a:ext uri="{FF2B5EF4-FFF2-40B4-BE49-F238E27FC236}">
                <a16:creationId xmlns:a16="http://schemas.microsoft.com/office/drawing/2014/main" id="{C6F3C3A6-00EB-44D7-B640-BCCD1AA5956F}"/>
              </a:ext>
            </a:extLst>
          </xdr:cNvPr>
          <xdr:cNvSpPr/>
        </xdr:nvSpPr>
        <xdr:spPr>
          <a:xfrm>
            <a:off x="5589191" y="105657"/>
            <a:ext cx="1398153" cy="505163"/>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GRI</a:t>
            </a:r>
          </a:p>
        </xdr:txBody>
      </xdr:sp>
      <xdr:sp macro="" textlink="">
        <xdr:nvSpPr>
          <xdr:cNvPr id="43" name="Retângulo: Cantos Arredondados 42">
            <a:hlinkClick xmlns:r="http://schemas.openxmlformats.org/officeDocument/2006/relationships" r:id="rId16"/>
            <a:extLst>
              <a:ext uri="{FF2B5EF4-FFF2-40B4-BE49-F238E27FC236}">
                <a16:creationId xmlns:a16="http://schemas.microsoft.com/office/drawing/2014/main" id="{48B2F391-6B56-41E1-88E0-D56AA0D63E97}"/>
              </a:ext>
            </a:extLst>
          </xdr:cNvPr>
          <xdr:cNvSpPr/>
        </xdr:nvSpPr>
        <xdr:spPr>
          <a:xfrm>
            <a:off x="4002020" y="96128"/>
            <a:ext cx="1410855" cy="521058"/>
          </a:xfrm>
          <a:prstGeom prst="round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6"/>
                </a:solidFill>
                <a:latin typeface="+mn-lt"/>
                <a:ea typeface="+mn-ea"/>
                <a:cs typeface="+mn-cs"/>
              </a:rPr>
              <a:t>Introdução</a:t>
            </a:r>
          </a:p>
        </xdr:txBody>
      </xdr:sp>
      <xdr:pic>
        <xdr:nvPicPr>
          <xdr:cNvPr id="44" name="Imagem 43">
            <a:extLst>
              <a:ext uri="{FF2B5EF4-FFF2-40B4-BE49-F238E27FC236}">
                <a16:creationId xmlns:a16="http://schemas.microsoft.com/office/drawing/2014/main" id="{2F00081D-E59E-484F-BA5B-7D01E4477A22}"/>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4035" y="105657"/>
            <a:ext cx="2095871" cy="505163"/>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3534634</xdr:colOff>
      <xdr:row>1</xdr:row>
      <xdr:rowOff>76200</xdr:rowOff>
    </xdr:to>
    <xdr:grpSp>
      <xdr:nvGrpSpPr>
        <xdr:cNvPr id="3" name="Agrupar 2">
          <a:extLst>
            <a:ext uri="{FF2B5EF4-FFF2-40B4-BE49-F238E27FC236}">
              <a16:creationId xmlns:a16="http://schemas.microsoft.com/office/drawing/2014/main" id="{4B6D7EA4-0DBA-40AE-A08C-CD8DCC600532}"/>
            </a:ext>
          </a:extLst>
        </xdr:cNvPr>
        <xdr:cNvGrpSpPr/>
      </xdr:nvGrpSpPr>
      <xdr:grpSpPr>
        <a:xfrm>
          <a:off x="0" y="0"/>
          <a:ext cx="9722709" cy="2286000"/>
          <a:chOff x="0" y="0"/>
          <a:chExt cx="10428353" cy="2290763"/>
        </a:xfrm>
      </xdr:grpSpPr>
      <xdr:sp macro="" textlink="">
        <xdr:nvSpPr>
          <xdr:cNvPr id="39" name="Retângulo 38">
            <a:extLst>
              <a:ext uri="{FF2B5EF4-FFF2-40B4-BE49-F238E27FC236}">
                <a16:creationId xmlns:a16="http://schemas.microsoft.com/office/drawing/2014/main" id="{B6823DF7-903C-4DC5-B154-648F3ACED077}"/>
              </a:ext>
            </a:extLst>
          </xdr:cNvPr>
          <xdr:cNvSpPr/>
        </xdr:nvSpPr>
        <xdr:spPr>
          <a:xfrm>
            <a:off x="0" y="0"/>
            <a:ext cx="275491"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0" name="Retângulo 39">
            <a:extLst>
              <a:ext uri="{FF2B5EF4-FFF2-40B4-BE49-F238E27FC236}">
                <a16:creationId xmlns:a16="http://schemas.microsoft.com/office/drawing/2014/main" id="{7DBF6AA8-3E3E-4AF1-BA51-937CF3516204}"/>
              </a:ext>
            </a:extLst>
          </xdr:cNvPr>
          <xdr:cNvSpPr/>
        </xdr:nvSpPr>
        <xdr:spPr>
          <a:xfrm>
            <a:off x="561349" y="0"/>
            <a:ext cx="9867004" cy="2190750"/>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41" name="Retângulo: Cantos Arredondados 40">
            <a:hlinkClick xmlns:r="http://schemas.openxmlformats.org/officeDocument/2006/relationships" r:id="rId1"/>
            <a:extLst>
              <a:ext uri="{FF2B5EF4-FFF2-40B4-BE49-F238E27FC236}">
                <a16:creationId xmlns:a16="http://schemas.microsoft.com/office/drawing/2014/main" id="{AC0D3D9C-F6FF-4718-BA66-203930DA8D1F}"/>
              </a:ext>
            </a:extLst>
          </xdr:cNvPr>
          <xdr:cNvSpPr/>
        </xdr:nvSpPr>
        <xdr:spPr>
          <a:xfrm>
            <a:off x="837718" y="802775"/>
            <a:ext cx="1411715"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Ética e </a:t>
            </a:r>
          </a:p>
          <a:p>
            <a:pPr marL="0" indent="0" algn="ctr"/>
            <a:r>
              <a:rPr lang="pt-BR" sz="1050" b="0">
                <a:solidFill>
                  <a:schemeClr val="accent5"/>
                </a:solidFill>
                <a:latin typeface="+mn-lt"/>
                <a:ea typeface="+mn-ea"/>
                <a:cs typeface="+mn-cs"/>
              </a:rPr>
              <a:t>Transparência</a:t>
            </a:r>
          </a:p>
        </xdr:txBody>
      </xdr:sp>
      <xdr:sp macro="" textlink="">
        <xdr:nvSpPr>
          <xdr:cNvPr id="42" name="Retângulo: Cantos Arredondados 41">
            <a:hlinkClick xmlns:r="http://schemas.openxmlformats.org/officeDocument/2006/relationships" r:id="rId2"/>
            <a:extLst>
              <a:ext uri="{FF2B5EF4-FFF2-40B4-BE49-F238E27FC236}">
                <a16:creationId xmlns:a16="http://schemas.microsoft.com/office/drawing/2014/main" id="{D836F6F4-2CBE-4391-88D8-0CFE0B046085}"/>
              </a:ext>
            </a:extLst>
          </xdr:cNvPr>
          <xdr:cNvSpPr/>
        </xdr:nvSpPr>
        <xdr:spPr>
          <a:xfrm>
            <a:off x="5576714" y="802775"/>
            <a:ext cx="1414888"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Mudanças </a:t>
            </a:r>
          </a:p>
          <a:p>
            <a:pPr marL="0" indent="0" algn="ctr"/>
            <a:r>
              <a:rPr lang="pt-BR" sz="1050" b="0">
                <a:solidFill>
                  <a:schemeClr val="accent5"/>
                </a:solidFill>
                <a:latin typeface="+mn-lt"/>
                <a:ea typeface="+mn-ea"/>
                <a:cs typeface="+mn-cs"/>
              </a:rPr>
              <a:t>Climáticas</a:t>
            </a:r>
          </a:p>
        </xdr:txBody>
      </xdr:sp>
      <xdr:sp macro="" textlink="">
        <xdr:nvSpPr>
          <xdr:cNvPr id="43" name="Retângulo: Cantos Arredondados 42">
            <a:hlinkClick xmlns:r="http://schemas.openxmlformats.org/officeDocument/2006/relationships" r:id="rId3"/>
            <a:extLst>
              <a:ext uri="{FF2B5EF4-FFF2-40B4-BE49-F238E27FC236}">
                <a16:creationId xmlns:a16="http://schemas.microsoft.com/office/drawing/2014/main" id="{5D1546C5-615F-4D21-8620-3EE44CA9CFCB}"/>
              </a:ext>
            </a:extLst>
          </xdr:cNvPr>
          <xdr:cNvSpPr/>
        </xdr:nvSpPr>
        <xdr:spPr>
          <a:xfrm>
            <a:off x="2419501" y="801188"/>
            <a:ext cx="1411713" cy="501976"/>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Governança </a:t>
            </a:r>
          </a:p>
          <a:p>
            <a:pPr marL="0" indent="0" algn="ctr"/>
            <a:r>
              <a:rPr lang="pt-BR" sz="1050" b="0">
                <a:solidFill>
                  <a:schemeClr val="accent5"/>
                </a:solidFill>
                <a:latin typeface="+mn-lt"/>
                <a:ea typeface="+mn-ea"/>
                <a:cs typeface="+mn-cs"/>
              </a:rPr>
              <a:t>Corporativa</a:t>
            </a:r>
          </a:p>
        </xdr:txBody>
      </xdr:sp>
      <xdr:sp macro="" textlink="">
        <xdr:nvSpPr>
          <xdr:cNvPr id="44" name="Retângulo: Cantos Arredondados 43">
            <a:hlinkClick xmlns:r="http://schemas.openxmlformats.org/officeDocument/2006/relationships" r:id="rId4"/>
            <a:extLst>
              <a:ext uri="{FF2B5EF4-FFF2-40B4-BE49-F238E27FC236}">
                <a16:creationId xmlns:a16="http://schemas.microsoft.com/office/drawing/2014/main" id="{9548E3B0-8665-4EA5-B46D-994F4EE407A6}"/>
              </a:ext>
            </a:extLst>
          </xdr:cNvPr>
          <xdr:cNvSpPr/>
        </xdr:nvSpPr>
        <xdr:spPr>
          <a:xfrm>
            <a:off x="4001283" y="801188"/>
            <a:ext cx="1418065" cy="501976"/>
          </a:xfrm>
          <a:prstGeom prst="roundRect">
            <a:avLst/>
          </a:prstGeom>
          <a:solidFill>
            <a:schemeClr val="accent5"/>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Gestão </a:t>
            </a:r>
          </a:p>
          <a:p>
            <a:pPr marL="0" indent="0" algn="ctr"/>
            <a:r>
              <a:rPr lang="pt-BR" sz="1050" b="1">
                <a:solidFill>
                  <a:schemeClr val="bg1"/>
                </a:solidFill>
                <a:latin typeface="+mn-lt"/>
                <a:ea typeface="+mn-ea"/>
                <a:cs typeface="+mn-cs"/>
              </a:rPr>
              <a:t>Ambiental</a:t>
            </a:r>
          </a:p>
        </xdr:txBody>
      </xdr:sp>
      <xdr:sp macro="" textlink="">
        <xdr:nvSpPr>
          <xdr:cNvPr id="45" name="Retângulo: Cantos Arredondados 44">
            <a:hlinkClick xmlns:r="http://schemas.openxmlformats.org/officeDocument/2006/relationships" r:id="rId5"/>
            <a:extLst>
              <a:ext uri="{FF2B5EF4-FFF2-40B4-BE49-F238E27FC236}">
                <a16:creationId xmlns:a16="http://schemas.microsoft.com/office/drawing/2014/main" id="{FA4D0404-FD56-4021-A19A-52700A703554}"/>
              </a:ext>
            </a:extLst>
          </xdr:cNvPr>
          <xdr:cNvSpPr/>
        </xdr:nvSpPr>
        <xdr:spPr>
          <a:xfrm>
            <a:off x="7171201" y="801188"/>
            <a:ext cx="1408532" cy="501976"/>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Saúde e </a:t>
            </a:r>
          </a:p>
          <a:p>
            <a:pPr marL="0" indent="0" algn="ctr"/>
            <a:r>
              <a:rPr lang="pt-BR" sz="1050" b="0">
                <a:solidFill>
                  <a:schemeClr val="accent5"/>
                </a:solidFill>
                <a:latin typeface="+mn-lt"/>
                <a:ea typeface="+mn-ea"/>
                <a:cs typeface="+mn-cs"/>
              </a:rPr>
              <a:t>Segurança</a:t>
            </a:r>
          </a:p>
        </xdr:txBody>
      </xdr:sp>
      <xdr:sp macro="" textlink="">
        <xdr:nvSpPr>
          <xdr:cNvPr id="46" name="Retângulo: Cantos Arredondados 45">
            <a:hlinkClick xmlns:r="http://schemas.openxmlformats.org/officeDocument/2006/relationships" r:id="rId6"/>
            <a:extLst>
              <a:ext uri="{FF2B5EF4-FFF2-40B4-BE49-F238E27FC236}">
                <a16:creationId xmlns:a16="http://schemas.microsoft.com/office/drawing/2014/main" id="{4B9E04BB-9788-438B-97F4-6AC53CBDD9BD}"/>
              </a:ext>
            </a:extLst>
          </xdr:cNvPr>
          <xdr:cNvSpPr/>
        </xdr:nvSpPr>
        <xdr:spPr>
          <a:xfrm>
            <a:off x="8752974" y="801188"/>
            <a:ext cx="1408538"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Colaboradores</a:t>
            </a:r>
          </a:p>
        </xdr:txBody>
      </xdr:sp>
      <xdr:sp macro="" textlink="">
        <xdr:nvSpPr>
          <xdr:cNvPr id="47" name="Retângulo: Cantos Arredondados 46">
            <a:hlinkClick xmlns:r="http://schemas.openxmlformats.org/officeDocument/2006/relationships" r:id="rId7"/>
            <a:extLst>
              <a:ext uri="{FF2B5EF4-FFF2-40B4-BE49-F238E27FC236}">
                <a16:creationId xmlns:a16="http://schemas.microsoft.com/office/drawing/2014/main" id="{B665CEEC-3725-4F78-8E77-8C7988FDC190}"/>
              </a:ext>
            </a:extLst>
          </xdr:cNvPr>
          <xdr:cNvSpPr/>
        </xdr:nvSpPr>
        <xdr:spPr>
          <a:xfrm>
            <a:off x="837719" y="1505988"/>
            <a:ext cx="1411715"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Diversidade e </a:t>
            </a:r>
          </a:p>
          <a:p>
            <a:pPr marL="0" indent="0" algn="ctr"/>
            <a:r>
              <a:rPr lang="pt-BR" sz="1050" b="0">
                <a:solidFill>
                  <a:schemeClr val="accent5"/>
                </a:solidFill>
                <a:latin typeface="+mn-lt"/>
                <a:ea typeface="+mn-ea"/>
                <a:cs typeface="+mn-cs"/>
              </a:rPr>
              <a:t>Inclusão</a:t>
            </a:r>
          </a:p>
        </xdr:txBody>
      </xdr:sp>
      <xdr:sp macro="" textlink="">
        <xdr:nvSpPr>
          <xdr:cNvPr id="48" name="Retângulo: Cantos Arredondados 47">
            <a:hlinkClick xmlns:r="http://schemas.openxmlformats.org/officeDocument/2006/relationships" r:id="rId8"/>
            <a:extLst>
              <a:ext uri="{FF2B5EF4-FFF2-40B4-BE49-F238E27FC236}">
                <a16:creationId xmlns:a16="http://schemas.microsoft.com/office/drawing/2014/main" id="{5D79FA75-8798-436C-B148-630986E49046}"/>
              </a:ext>
            </a:extLst>
          </xdr:cNvPr>
          <xdr:cNvSpPr/>
        </xdr:nvSpPr>
        <xdr:spPr>
          <a:xfrm>
            <a:off x="2419502" y="1505988"/>
            <a:ext cx="1414891" cy="501976"/>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Parceiros e Fornecedores</a:t>
            </a:r>
          </a:p>
        </xdr:txBody>
      </xdr:sp>
      <xdr:sp macro="" textlink="">
        <xdr:nvSpPr>
          <xdr:cNvPr id="49" name="Retângulo: Cantos Arredondados 48">
            <a:hlinkClick xmlns:r="http://schemas.openxmlformats.org/officeDocument/2006/relationships" r:id="rId9"/>
            <a:extLst>
              <a:ext uri="{FF2B5EF4-FFF2-40B4-BE49-F238E27FC236}">
                <a16:creationId xmlns:a16="http://schemas.microsoft.com/office/drawing/2014/main" id="{F44EFFE4-B726-48FC-8AD0-257FCE994DB3}"/>
              </a:ext>
            </a:extLst>
          </xdr:cNvPr>
          <xdr:cNvSpPr/>
        </xdr:nvSpPr>
        <xdr:spPr>
          <a:xfrm>
            <a:off x="4004462" y="1505988"/>
            <a:ext cx="1418063"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Comunidades do Entorno</a:t>
            </a:r>
          </a:p>
        </xdr:txBody>
      </xdr:sp>
      <xdr:sp macro="" textlink="">
        <xdr:nvSpPr>
          <xdr:cNvPr id="50" name="Retângulo: Cantos Arredondados 49">
            <a:hlinkClick xmlns:r="http://schemas.openxmlformats.org/officeDocument/2006/relationships" r:id="rId10"/>
            <a:extLst>
              <a:ext uri="{FF2B5EF4-FFF2-40B4-BE49-F238E27FC236}">
                <a16:creationId xmlns:a16="http://schemas.microsoft.com/office/drawing/2014/main" id="{E5751091-EE70-418A-B786-A1D67C5C2E2A}"/>
              </a:ext>
            </a:extLst>
          </xdr:cNvPr>
          <xdr:cNvSpPr/>
        </xdr:nvSpPr>
        <xdr:spPr>
          <a:xfrm>
            <a:off x="5589421" y="1505988"/>
            <a:ext cx="1411714"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Investimento </a:t>
            </a:r>
          </a:p>
          <a:p>
            <a:pPr marL="0" indent="0" algn="ctr"/>
            <a:r>
              <a:rPr lang="pt-BR" sz="1050" b="0">
                <a:solidFill>
                  <a:schemeClr val="accent5"/>
                </a:solidFill>
                <a:latin typeface="+mn-lt"/>
                <a:ea typeface="+mn-ea"/>
                <a:cs typeface="+mn-cs"/>
              </a:rPr>
              <a:t>Social Privado</a:t>
            </a:r>
          </a:p>
        </xdr:txBody>
      </xdr:sp>
      <xdr:sp macro="" textlink="">
        <xdr:nvSpPr>
          <xdr:cNvPr id="51" name="Retângulo: Cantos Arredondados 50">
            <a:hlinkClick xmlns:r="http://schemas.openxmlformats.org/officeDocument/2006/relationships" r:id="rId11"/>
            <a:extLst>
              <a:ext uri="{FF2B5EF4-FFF2-40B4-BE49-F238E27FC236}">
                <a16:creationId xmlns:a16="http://schemas.microsoft.com/office/drawing/2014/main" id="{7FE83FE1-F708-4ACC-9EA4-B36B5C547E6E}"/>
              </a:ext>
            </a:extLst>
          </xdr:cNvPr>
          <xdr:cNvSpPr/>
        </xdr:nvSpPr>
        <xdr:spPr>
          <a:xfrm>
            <a:off x="7180737" y="1505988"/>
            <a:ext cx="1395830" cy="501976"/>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Soluções </a:t>
            </a:r>
          </a:p>
          <a:p>
            <a:pPr marL="0" indent="0" algn="ctr"/>
            <a:r>
              <a:rPr lang="pt-BR" sz="1050" b="0">
                <a:solidFill>
                  <a:schemeClr val="accent5"/>
                </a:solidFill>
                <a:latin typeface="+mn-lt"/>
                <a:ea typeface="+mn-ea"/>
                <a:cs typeface="+mn-cs"/>
              </a:rPr>
              <a:t>Sustentáveis</a:t>
            </a:r>
          </a:p>
        </xdr:txBody>
      </xdr:sp>
      <xdr:sp macro="" textlink="">
        <xdr:nvSpPr>
          <xdr:cNvPr id="52" name="Retângulo: Cantos Arredondados 51">
            <a:hlinkClick xmlns:r="http://schemas.openxmlformats.org/officeDocument/2006/relationships" r:id="rId12"/>
            <a:extLst>
              <a:ext uri="{FF2B5EF4-FFF2-40B4-BE49-F238E27FC236}">
                <a16:creationId xmlns:a16="http://schemas.microsoft.com/office/drawing/2014/main" id="{4E712B9A-0D61-4BC7-9D5D-A9133C5E78C7}"/>
              </a:ext>
            </a:extLst>
          </xdr:cNvPr>
          <xdr:cNvSpPr/>
        </xdr:nvSpPr>
        <xdr:spPr>
          <a:xfrm>
            <a:off x="8749809" y="1505988"/>
            <a:ext cx="1389469"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Biodiversidade</a:t>
            </a:r>
          </a:p>
        </xdr:txBody>
      </xdr:sp>
      <xdr:sp macro="" textlink="">
        <xdr:nvSpPr>
          <xdr:cNvPr id="53" name="Retângulo: Cantos Arredondados 52">
            <a:hlinkClick xmlns:r="http://schemas.openxmlformats.org/officeDocument/2006/relationships" r:id="rId13"/>
            <a:extLst>
              <a:ext uri="{FF2B5EF4-FFF2-40B4-BE49-F238E27FC236}">
                <a16:creationId xmlns:a16="http://schemas.microsoft.com/office/drawing/2014/main" id="{11DE80F4-724F-44F8-8728-031C53CF876F}"/>
              </a:ext>
            </a:extLst>
          </xdr:cNvPr>
          <xdr:cNvSpPr/>
        </xdr:nvSpPr>
        <xdr:spPr>
          <a:xfrm>
            <a:off x="8752974" y="96128"/>
            <a:ext cx="1408538" cy="521058"/>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Geração de Valor</a:t>
            </a:r>
          </a:p>
        </xdr:txBody>
      </xdr:sp>
      <xdr:sp macro="" textlink="">
        <xdr:nvSpPr>
          <xdr:cNvPr id="54" name="Retângulo: Cantos Arredondados 53">
            <a:hlinkClick xmlns:r="http://schemas.openxmlformats.org/officeDocument/2006/relationships" r:id="rId14"/>
            <a:extLst>
              <a:ext uri="{FF2B5EF4-FFF2-40B4-BE49-F238E27FC236}">
                <a16:creationId xmlns:a16="http://schemas.microsoft.com/office/drawing/2014/main" id="{87954A64-04A8-49FD-AF05-D47DD47AB677}"/>
              </a:ext>
            </a:extLst>
          </xdr:cNvPr>
          <xdr:cNvSpPr/>
        </xdr:nvSpPr>
        <xdr:spPr>
          <a:xfrm>
            <a:off x="7161668" y="96128"/>
            <a:ext cx="1414891" cy="524233"/>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ODS</a:t>
            </a:r>
          </a:p>
        </xdr:txBody>
      </xdr:sp>
      <xdr:sp macro="" textlink="">
        <xdr:nvSpPr>
          <xdr:cNvPr id="55" name="Retângulo: Cantos Arredondados 54">
            <a:hlinkClick xmlns:r="http://schemas.openxmlformats.org/officeDocument/2006/relationships" r:id="rId15"/>
            <a:extLst>
              <a:ext uri="{FF2B5EF4-FFF2-40B4-BE49-F238E27FC236}">
                <a16:creationId xmlns:a16="http://schemas.microsoft.com/office/drawing/2014/main" id="{2A73CE28-5E77-4E55-8070-AB9F45479E29}"/>
              </a:ext>
            </a:extLst>
          </xdr:cNvPr>
          <xdr:cNvSpPr/>
        </xdr:nvSpPr>
        <xdr:spPr>
          <a:xfrm>
            <a:off x="5598946" y="105657"/>
            <a:ext cx="1392655" cy="505163"/>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GRI</a:t>
            </a:r>
          </a:p>
        </xdr:txBody>
      </xdr:sp>
      <xdr:sp macro="" textlink="">
        <xdr:nvSpPr>
          <xdr:cNvPr id="56" name="Retângulo: Cantos Arredondados 55">
            <a:hlinkClick xmlns:r="http://schemas.openxmlformats.org/officeDocument/2006/relationships" r:id="rId16"/>
            <a:extLst>
              <a:ext uri="{FF2B5EF4-FFF2-40B4-BE49-F238E27FC236}">
                <a16:creationId xmlns:a16="http://schemas.microsoft.com/office/drawing/2014/main" id="{C3CC020D-74B2-4F50-A193-BB449D5A35E6}"/>
              </a:ext>
            </a:extLst>
          </xdr:cNvPr>
          <xdr:cNvSpPr/>
        </xdr:nvSpPr>
        <xdr:spPr>
          <a:xfrm>
            <a:off x="4004458" y="96128"/>
            <a:ext cx="1418065" cy="521058"/>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Introdução</a:t>
            </a:r>
          </a:p>
        </xdr:txBody>
      </xdr:sp>
      <xdr:pic>
        <xdr:nvPicPr>
          <xdr:cNvPr id="57" name="Imagem 56">
            <a:extLst>
              <a:ext uri="{FF2B5EF4-FFF2-40B4-BE49-F238E27FC236}">
                <a16:creationId xmlns:a16="http://schemas.microsoft.com/office/drawing/2014/main" id="{E7470EAF-B3A8-499F-845A-23947B1512AA}"/>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4543" y="105657"/>
            <a:ext cx="2103498" cy="505163"/>
          </a:xfrm>
          <a:prstGeom prst="rect">
            <a:avLst/>
          </a:prstGeom>
        </xdr:spPr>
      </xdr:pic>
    </xdr:grpSp>
    <xdr:clientData/>
  </xdr:twoCellAnchor>
  <xdr:twoCellAnchor editAs="oneCell">
    <xdr:from>
      <xdr:col>5</xdr:col>
      <xdr:colOff>382468</xdr:colOff>
      <xdr:row>16</xdr:row>
      <xdr:rowOff>57150</xdr:rowOff>
    </xdr:from>
    <xdr:to>
      <xdr:col>6</xdr:col>
      <xdr:colOff>3512441</xdr:colOff>
      <xdr:row>24</xdr:row>
      <xdr:rowOff>1047227</xdr:rowOff>
    </xdr:to>
    <xdr:pic>
      <xdr:nvPicPr>
        <xdr:cNvPr id="2" name="Imagem 1">
          <a:extLst>
            <a:ext uri="{FF2B5EF4-FFF2-40B4-BE49-F238E27FC236}">
              <a16:creationId xmlns:a16="http://schemas.microsoft.com/office/drawing/2014/main" id="{83AAF8AD-1DFB-4901-8C80-04A129BEBA99}"/>
            </a:ext>
          </a:extLst>
        </xdr:cNvPr>
        <xdr:cNvPicPr>
          <a:picLocks noChangeAspect="1"/>
        </xdr:cNvPicPr>
      </xdr:nvPicPr>
      <xdr:blipFill>
        <a:blip xmlns:r="http://schemas.openxmlformats.org/officeDocument/2006/relationships" r:embed="rId18"/>
        <a:stretch>
          <a:fillRect/>
        </a:stretch>
      </xdr:blipFill>
      <xdr:spPr>
        <a:xfrm>
          <a:off x="6811843" y="8877300"/>
          <a:ext cx="3596698" cy="2761727"/>
        </a:xfrm>
        <a:prstGeom prst="rect">
          <a:avLst/>
        </a:prstGeom>
      </xdr:spPr>
    </xdr:pic>
    <xdr:clientData/>
  </xdr:twoCellAnchor>
  <xdr:twoCellAnchor editAs="oneCell">
    <xdr:from>
      <xdr:col>5</xdr:col>
      <xdr:colOff>306388</xdr:colOff>
      <xdr:row>28</xdr:row>
      <xdr:rowOff>0</xdr:rowOff>
    </xdr:from>
    <xdr:to>
      <xdr:col>6</xdr:col>
      <xdr:colOff>3598046</xdr:colOff>
      <xdr:row>41</xdr:row>
      <xdr:rowOff>181493</xdr:rowOff>
    </xdr:to>
    <xdr:pic>
      <xdr:nvPicPr>
        <xdr:cNvPr id="4" name="Imagem 3">
          <a:extLst>
            <a:ext uri="{FF2B5EF4-FFF2-40B4-BE49-F238E27FC236}">
              <a16:creationId xmlns:a16="http://schemas.microsoft.com/office/drawing/2014/main" id="{2619F5F7-0FC7-4C65-8460-D3A3C3B2CD05}"/>
            </a:ext>
          </a:extLst>
        </xdr:cNvPr>
        <xdr:cNvPicPr>
          <a:picLocks noChangeAspect="1"/>
        </xdr:cNvPicPr>
      </xdr:nvPicPr>
      <xdr:blipFill>
        <a:blip xmlns:r="http://schemas.openxmlformats.org/officeDocument/2006/relationships" r:embed="rId19"/>
        <a:stretch>
          <a:fillRect/>
        </a:stretch>
      </xdr:blipFill>
      <xdr:spPr>
        <a:xfrm>
          <a:off x="6735763" y="12496800"/>
          <a:ext cx="3758383" cy="3048518"/>
        </a:xfrm>
        <a:prstGeom prst="rect">
          <a:avLst/>
        </a:prstGeom>
      </xdr:spPr>
    </xdr:pic>
    <xdr:clientData/>
  </xdr:twoCellAnchor>
  <xdr:twoCellAnchor editAs="oneCell">
    <xdr:from>
      <xdr:col>5</xdr:col>
      <xdr:colOff>322836</xdr:colOff>
      <xdr:row>44</xdr:row>
      <xdr:rowOff>0</xdr:rowOff>
    </xdr:from>
    <xdr:to>
      <xdr:col>6</xdr:col>
      <xdr:colOff>3568897</xdr:colOff>
      <xdr:row>54</xdr:row>
      <xdr:rowOff>686811</xdr:rowOff>
    </xdr:to>
    <xdr:pic>
      <xdr:nvPicPr>
        <xdr:cNvPr id="5" name="Imagem 4">
          <a:extLst>
            <a:ext uri="{FF2B5EF4-FFF2-40B4-BE49-F238E27FC236}">
              <a16:creationId xmlns:a16="http://schemas.microsoft.com/office/drawing/2014/main" id="{8AA25D14-B3B8-41B5-90E4-6A06F70A28F6}"/>
            </a:ext>
          </a:extLst>
        </xdr:cNvPr>
        <xdr:cNvPicPr>
          <a:picLocks noChangeAspect="1"/>
        </xdr:cNvPicPr>
      </xdr:nvPicPr>
      <xdr:blipFill>
        <a:blip xmlns:r="http://schemas.openxmlformats.org/officeDocument/2006/relationships" r:embed="rId20"/>
        <a:stretch>
          <a:fillRect/>
        </a:stretch>
      </xdr:blipFill>
      <xdr:spPr>
        <a:xfrm>
          <a:off x="6752211" y="16021050"/>
          <a:ext cx="3712786" cy="28775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92075</xdr:colOff>
      <xdr:row>20</xdr:row>
      <xdr:rowOff>19050</xdr:rowOff>
    </xdr:from>
    <xdr:to>
      <xdr:col>6</xdr:col>
      <xdr:colOff>3496899</xdr:colOff>
      <xdr:row>25</xdr:row>
      <xdr:rowOff>21944</xdr:rowOff>
    </xdr:to>
    <xdr:pic>
      <xdr:nvPicPr>
        <xdr:cNvPr id="2" name="Imagem 1">
          <a:extLst>
            <a:ext uri="{FF2B5EF4-FFF2-40B4-BE49-F238E27FC236}">
              <a16:creationId xmlns:a16="http://schemas.microsoft.com/office/drawing/2014/main" id="{A3D68D81-F15D-40E2-9766-6302429F2667}"/>
            </a:ext>
          </a:extLst>
        </xdr:cNvPr>
        <xdr:cNvPicPr>
          <a:picLocks noChangeAspect="1"/>
        </xdr:cNvPicPr>
      </xdr:nvPicPr>
      <xdr:blipFill>
        <a:blip xmlns:r="http://schemas.openxmlformats.org/officeDocument/2006/relationships" r:embed="rId1"/>
        <a:stretch>
          <a:fillRect/>
        </a:stretch>
      </xdr:blipFill>
      <xdr:spPr>
        <a:xfrm>
          <a:off x="6607175" y="10991850"/>
          <a:ext cx="3871549" cy="1155419"/>
        </a:xfrm>
        <a:prstGeom prst="rect">
          <a:avLst/>
        </a:prstGeom>
      </xdr:spPr>
    </xdr:pic>
    <xdr:clientData/>
  </xdr:twoCellAnchor>
  <xdr:twoCellAnchor>
    <xdr:from>
      <xdr:col>0</xdr:col>
      <xdr:colOff>0</xdr:colOff>
      <xdr:row>0</xdr:row>
      <xdr:rowOff>0</xdr:rowOff>
    </xdr:from>
    <xdr:to>
      <xdr:col>6</xdr:col>
      <xdr:colOff>3460022</xdr:colOff>
      <xdr:row>1</xdr:row>
      <xdr:rowOff>76200</xdr:rowOff>
    </xdr:to>
    <xdr:grpSp>
      <xdr:nvGrpSpPr>
        <xdr:cNvPr id="26" name="Agrupar 25">
          <a:extLst>
            <a:ext uri="{FF2B5EF4-FFF2-40B4-BE49-F238E27FC236}">
              <a16:creationId xmlns:a16="http://schemas.microsoft.com/office/drawing/2014/main" id="{B332BD3B-AD06-4D40-86F0-D38F7316FBC4}"/>
            </a:ext>
          </a:extLst>
        </xdr:cNvPr>
        <xdr:cNvGrpSpPr/>
      </xdr:nvGrpSpPr>
      <xdr:grpSpPr>
        <a:xfrm>
          <a:off x="0" y="0"/>
          <a:ext cx="9743347" cy="2286000"/>
          <a:chOff x="0" y="0"/>
          <a:chExt cx="10428353" cy="2290763"/>
        </a:xfrm>
      </xdr:grpSpPr>
      <xdr:sp macro="" textlink="">
        <xdr:nvSpPr>
          <xdr:cNvPr id="27" name="Retângulo 26">
            <a:extLst>
              <a:ext uri="{FF2B5EF4-FFF2-40B4-BE49-F238E27FC236}">
                <a16:creationId xmlns:a16="http://schemas.microsoft.com/office/drawing/2014/main" id="{2ACEC554-D111-45C1-A312-BA8E1739CC39}"/>
              </a:ext>
            </a:extLst>
          </xdr:cNvPr>
          <xdr:cNvSpPr/>
        </xdr:nvSpPr>
        <xdr:spPr>
          <a:xfrm>
            <a:off x="0" y="0"/>
            <a:ext cx="275491"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8" name="Retângulo 27">
            <a:extLst>
              <a:ext uri="{FF2B5EF4-FFF2-40B4-BE49-F238E27FC236}">
                <a16:creationId xmlns:a16="http://schemas.microsoft.com/office/drawing/2014/main" id="{FCAF37A5-4169-44D8-A922-C51E10119773}"/>
              </a:ext>
            </a:extLst>
          </xdr:cNvPr>
          <xdr:cNvSpPr/>
        </xdr:nvSpPr>
        <xdr:spPr>
          <a:xfrm>
            <a:off x="561349" y="0"/>
            <a:ext cx="9867004" cy="2190750"/>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30" name="Retângulo: Cantos Arredondados 29">
            <a:hlinkClick xmlns:r="http://schemas.openxmlformats.org/officeDocument/2006/relationships" r:id="rId2"/>
            <a:extLst>
              <a:ext uri="{FF2B5EF4-FFF2-40B4-BE49-F238E27FC236}">
                <a16:creationId xmlns:a16="http://schemas.microsoft.com/office/drawing/2014/main" id="{0F7524FF-A489-4659-B6DB-77B3E4ACB70E}"/>
              </a:ext>
            </a:extLst>
          </xdr:cNvPr>
          <xdr:cNvSpPr/>
        </xdr:nvSpPr>
        <xdr:spPr>
          <a:xfrm>
            <a:off x="837718" y="802775"/>
            <a:ext cx="1411715"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Ética e </a:t>
            </a:r>
          </a:p>
          <a:p>
            <a:pPr marL="0" indent="0" algn="ctr"/>
            <a:r>
              <a:rPr lang="pt-BR" sz="1050" b="0">
                <a:solidFill>
                  <a:schemeClr val="accent5"/>
                </a:solidFill>
                <a:latin typeface="+mn-lt"/>
                <a:ea typeface="+mn-ea"/>
                <a:cs typeface="+mn-cs"/>
              </a:rPr>
              <a:t>Transparência</a:t>
            </a:r>
          </a:p>
        </xdr:txBody>
      </xdr:sp>
      <xdr:sp macro="" textlink="">
        <xdr:nvSpPr>
          <xdr:cNvPr id="31" name="Retângulo: Cantos Arredondados 30">
            <a:hlinkClick xmlns:r="http://schemas.openxmlformats.org/officeDocument/2006/relationships" r:id="rId3"/>
            <a:extLst>
              <a:ext uri="{FF2B5EF4-FFF2-40B4-BE49-F238E27FC236}">
                <a16:creationId xmlns:a16="http://schemas.microsoft.com/office/drawing/2014/main" id="{21BE132E-D0DE-417E-B5D9-D9633D49C8FC}"/>
              </a:ext>
            </a:extLst>
          </xdr:cNvPr>
          <xdr:cNvSpPr/>
        </xdr:nvSpPr>
        <xdr:spPr>
          <a:xfrm>
            <a:off x="5576714" y="802775"/>
            <a:ext cx="1414888" cy="505151"/>
          </a:xfrm>
          <a:prstGeom prst="roundRect">
            <a:avLst/>
          </a:prstGeom>
          <a:solidFill>
            <a:schemeClr val="accent5"/>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Mudanças </a:t>
            </a:r>
          </a:p>
          <a:p>
            <a:pPr marL="0" indent="0" algn="ctr"/>
            <a:r>
              <a:rPr lang="pt-BR" sz="1050" b="1">
                <a:solidFill>
                  <a:schemeClr val="bg1"/>
                </a:solidFill>
                <a:latin typeface="+mn-lt"/>
                <a:ea typeface="+mn-ea"/>
                <a:cs typeface="+mn-cs"/>
              </a:rPr>
              <a:t>Climáticas</a:t>
            </a:r>
          </a:p>
        </xdr:txBody>
      </xdr:sp>
      <xdr:sp macro="" textlink="">
        <xdr:nvSpPr>
          <xdr:cNvPr id="32" name="Retângulo: Cantos Arredondados 31">
            <a:hlinkClick xmlns:r="http://schemas.openxmlformats.org/officeDocument/2006/relationships" r:id="rId4"/>
            <a:extLst>
              <a:ext uri="{FF2B5EF4-FFF2-40B4-BE49-F238E27FC236}">
                <a16:creationId xmlns:a16="http://schemas.microsoft.com/office/drawing/2014/main" id="{F8D0F919-7E91-40EC-8977-54869783CF57}"/>
              </a:ext>
            </a:extLst>
          </xdr:cNvPr>
          <xdr:cNvSpPr/>
        </xdr:nvSpPr>
        <xdr:spPr>
          <a:xfrm>
            <a:off x="2419501" y="801188"/>
            <a:ext cx="1411713" cy="501976"/>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Governança </a:t>
            </a:r>
          </a:p>
          <a:p>
            <a:pPr marL="0" indent="0" algn="ctr"/>
            <a:r>
              <a:rPr lang="pt-BR" sz="1050" b="0">
                <a:solidFill>
                  <a:schemeClr val="accent5"/>
                </a:solidFill>
                <a:latin typeface="+mn-lt"/>
                <a:ea typeface="+mn-ea"/>
                <a:cs typeface="+mn-cs"/>
              </a:rPr>
              <a:t>Corporativa</a:t>
            </a:r>
          </a:p>
        </xdr:txBody>
      </xdr:sp>
      <xdr:sp macro="" textlink="">
        <xdr:nvSpPr>
          <xdr:cNvPr id="33" name="Retângulo: Cantos Arredondados 32">
            <a:hlinkClick xmlns:r="http://schemas.openxmlformats.org/officeDocument/2006/relationships" r:id="rId5"/>
            <a:extLst>
              <a:ext uri="{FF2B5EF4-FFF2-40B4-BE49-F238E27FC236}">
                <a16:creationId xmlns:a16="http://schemas.microsoft.com/office/drawing/2014/main" id="{E3DBD0CB-1B09-4BAD-9255-D50BBF0A867C}"/>
              </a:ext>
            </a:extLst>
          </xdr:cNvPr>
          <xdr:cNvSpPr/>
        </xdr:nvSpPr>
        <xdr:spPr>
          <a:xfrm>
            <a:off x="4001283" y="801188"/>
            <a:ext cx="1418065" cy="501976"/>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Gestão </a:t>
            </a:r>
          </a:p>
          <a:p>
            <a:pPr marL="0" indent="0" algn="ctr"/>
            <a:r>
              <a:rPr lang="pt-BR" sz="1050" b="0">
                <a:solidFill>
                  <a:schemeClr val="accent5"/>
                </a:solidFill>
                <a:latin typeface="+mn-lt"/>
                <a:ea typeface="+mn-ea"/>
                <a:cs typeface="+mn-cs"/>
              </a:rPr>
              <a:t>Ambiental</a:t>
            </a:r>
          </a:p>
        </xdr:txBody>
      </xdr:sp>
      <xdr:sp macro="" textlink="">
        <xdr:nvSpPr>
          <xdr:cNvPr id="34" name="Retângulo: Cantos Arredondados 33">
            <a:hlinkClick xmlns:r="http://schemas.openxmlformats.org/officeDocument/2006/relationships" r:id="rId6"/>
            <a:extLst>
              <a:ext uri="{FF2B5EF4-FFF2-40B4-BE49-F238E27FC236}">
                <a16:creationId xmlns:a16="http://schemas.microsoft.com/office/drawing/2014/main" id="{28087EE8-FF8F-4D36-ADE4-796E02A355EC}"/>
              </a:ext>
            </a:extLst>
          </xdr:cNvPr>
          <xdr:cNvSpPr/>
        </xdr:nvSpPr>
        <xdr:spPr>
          <a:xfrm>
            <a:off x="7171201" y="801188"/>
            <a:ext cx="1408532" cy="501976"/>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Saúde e </a:t>
            </a:r>
          </a:p>
          <a:p>
            <a:pPr marL="0" indent="0" algn="ctr"/>
            <a:r>
              <a:rPr lang="pt-BR" sz="1050" b="0">
                <a:solidFill>
                  <a:schemeClr val="accent5"/>
                </a:solidFill>
                <a:latin typeface="+mn-lt"/>
                <a:ea typeface="+mn-ea"/>
                <a:cs typeface="+mn-cs"/>
              </a:rPr>
              <a:t>Segurança</a:t>
            </a:r>
          </a:p>
        </xdr:txBody>
      </xdr:sp>
      <xdr:sp macro="" textlink="">
        <xdr:nvSpPr>
          <xdr:cNvPr id="35" name="Retângulo: Cantos Arredondados 34">
            <a:hlinkClick xmlns:r="http://schemas.openxmlformats.org/officeDocument/2006/relationships" r:id="rId7"/>
            <a:extLst>
              <a:ext uri="{FF2B5EF4-FFF2-40B4-BE49-F238E27FC236}">
                <a16:creationId xmlns:a16="http://schemas.microsoft.com/office/drawing/2014/main" id="{E8521073-4BDE-4033-9FEF-AE6CFA6D2955}"/>
              </a:ext>
            </a:extLst>
          </xdr:cNvPr>
          <xdr:cNvSpPr/>
        </xdr:nvSpPr>
        <xdr:spPr>
          <a:xfrm>
            <a:off x="8752974" y="801188"/>
            <a:ext cx="1408538"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Colaboradores</a:t>
            </a:r>
          </a:p>
        </xdr:txBody>
      </xdr:sp>
      <xdr:sp macro="" textlink="">
        <xdr:nvSpPr>
          <xdr:cNvPr id="36" name="Retângulo: Cantos Arredondados 35">
            <a:hlinkClick xmlns:r="http://schemas.openxmlformats.org/officeDocument/2006/relationships" r:id="rId8"/>
            <a:extLst>
              <a:ext uri="{FF2B5EF4-FFF2-40B4-BE49-F238E27FC236}">
                <a16:creationId xmlns:a16="http://schemas.microsoft.com/office/drawing/2014/main" id="{8C346788-B5E6-434C-A7B0-184BC291D437}"/>
              </a:ext>
            </a:extLst>
          </xdr:cNvPr>
          <xdr:cNvSpPr/>
        </xdr:nvSpPr>
        <xdr:spPr>
          <a:xfrm>
            <a:off x="837719" y="1505988"/>
            <a:ext cx="1411715"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Diversidade e </a:t>
            </a:r>
          </a:p>
          <a:p>
            <a:pPr marL="0" indent="0" algn="ctr"/>
            <a:r>
              <a:rPr lang="pt-BR" sz="1050" b="0">
                <a:solidFill>
                  <a:schemeClr val="accent5"/>
                </a:solidFill>
                <a:latin typeface="+mn-lt"/>
                <a:ea typeface="+mn-ea"/>
                <a:cs typeface="+mn-cs"/>
              </a:rPr>
              <a:t>Inclusão</a:t>
            </a:r>
          </a:p>
        </xdr:txBody>
      </xdr:sp>
      <xdr:sp macro="" textlink="">
        <xdr:nvSpPr>
          <xdr:cNvPr id="37" name="Retângulo: Cantos Arredondados 36">
            <a:hlinkClick xmlns:r="http://schemas.openxmlformats.org/officeDocument/2006/relationships" r:id="rId9"/>
            <a:extLst>
              <a:ext uri="{FF2B5EF4-FFF2-40B4-BE49-F238E27FC236}">
                <a16:creationId xmlns:a16="http://schemas.microsoft.com/office/drawing/2014/main" id="{A33AE2A1-E0B3-4AE5-BECC-616299800081}"/>
              </a:ext>
            </a:extLst>
          </xdr:cNvPr>
          <xdr:cNvSpPr/>
        </xdr:nvSpPr>
        <xdr:spPr>
          <a:xfrm>
            <a:off x="2419502" y="1505988"/>
            <a:ext cx="1414891" cy="501976"/>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Parceiros e Fornecedores</a:t>
            </a:r>
          </a:p>
        </xdr:txBody>
      </xdr:sp>
      <xdr:sp macro="" textlink="">
        <xdr:nvSpPr>
          <xdr:cNvPr id="38" name="Retângulo: Cantos Arredondados 37">
            <a:hlinkClick xmlns:r="http://schemas.openxmlformats.org/officeDocument/2006/relationships" r:id="rId10"/>
            <a:extLst>
              <a:ext uri="{FF2B5EF4-FFF2-40B4-BE49-F238E27FC236}">
                <a16:creationId xmlns:a16="http://schemas.microsoft.com/office/drawing/2014/main" id="{084A63BE-DA9C-42B8-9F5C-E78EB8EEFBFA}"/>
              </a:ext>
            </a:extLst>
          </xdr:cNvPr>
          <xdr:cNvSpPr/>
        </xdr:nvSpPr>
        <xdr:spPr>
          <a:xfrm>
            <a:off x="4004462" y="1505988"/>
            <a:ext cx="1418063"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Comunidades do Entorno</a:t>
            </a:r>
          </a:p>
        </xdr:txBody>
      </xdr:sp>
      <xdr:sp macro="" textlink="">
        <xdr:nvSpPr>
          <xdr:cNvPr id="39" name="Retângulo: Cantos Arredondados 38">
            <a:hlinkClick xmlns:r="http://schemas.openxmlformats.org/officeDocument/2006/relationships" r:id="rId11"/>
            <a:extLst>
              <a:ext uri="{FF2B5EF4-FFF2-40B4-BE49-F238E27FC236}">
                <a16:creationId xmlns:a16="http://schemas.microsoft.com/office/drawing/2014/main" id="{9122D888-9295-4C11-8179-6E211192BE2C}"/>
              </a:ext>
            </a:extLst>
          </xdr:cNvPr>
          <xdr:cNvSpPr/>
        </xdr:nvSpPr>
        <xdr:spPr>
          <a:xfrm>
            <a:off x="5589421" y="1505988"/>
            <a:ext cx="1411714"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Investimento </a:t>
            </a:r>
          </a:p>
          <a:p>
            <a:pPr marL="0" indent="0" algn="ctr"/>
            <a:r>
              <a:rPr lang="pt-BR" sz="1050" b="0">
                <a:solidFill>
                  <a:schemeClr val="accent5"/>
                </a:solidFill>
                <a:latin typeface="+mn-lt"/>
                <a:ea typeface="+mn-ea"/>
                <a:cs typeface="+mn-cs"/>
              </a:rPr>
              <a:t>Social Privado</a:t>
            </a:r>
          </a:p>
        </xdr:txBody>
      </xdr:sp>
      <xdr:sp macro="" textlink="">
        <xdr:nvSpPr>
          <xdr:cNvPr id="40" name="Retângulo: Cantos Arredondados 39">
            <a:hlinkClick xmlns:r="http://schemas.openxmlformats.org/officeDocument/2006/relationships" r:id="rId12"/>
            <a:extLst>
              <a:ext uri="{FF2B5EF4-FFF2-40B4-BE49-F238E27FC236}">
                <a16:creationId xmlns:a16="http://schemas.microsoft.com/office/drawing/2014/main" id="{D6214162-9402-4396-9480-6AAB5AD4F4C3}"/>
              </a:ext>
            </a:extLst>
          </xdr:cNvPr>
          <xdr:cNvSpPr/>
        </xdr:nvSpPr>
        <xdr:spPr>
          <a:xfrm>
            <a:off x="7180737" y="1505988"/>
            <a:ext cx="1395830" cy="501976"/>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Soluções </a:t>
            </a:r>
          </a:p>
          <a:p>
            <a:pPr marL="0" indent="0" algn="ctr"/>
            <a:r>
              <a:rPr lang="pt-BR" sz="1050" b="0">
                <a:solidFill>
                  <a:schemeClr val="accent5"/>
                </a:solidFill>
                <a:latin typeface="+mn-lt"/>
                <a:ea typeface="+mn-ea"/>
                <a:cs typeface="+mn-cs"/>
              </a:rPr>
              <a:t>Sustentáveis</a:t>
            </a:r>
          </a:p>
        </xdr:txBody>
      </xdr:sp>
      <xdr:sp macro="" textlink="">
        <xdr:nvSpPr>
          <xdr:cNvPr id="41" name="Retângulo: Cantos Arredondados 40">
            <a:hlinkClick xmlns:r="http://schemas.openxmlformats.org/officeDocument/2006/relationships" r:id="rId13"/>
            <a:extLst>
              <a:ext uri="{FF2B5EF4-FFF2-40B4-BE49-F238E27FC236}">
                <a16:creationId xmlns:a16="http://schemas.microsoft.com/office/drawing/2014/main" id="{BC6F94FB-8BBF-4CE0-B8C2-599F0170075A}"/>
              </a:ext>
            </a:extLst>
          </xdr:cNvPr>
          <xdr:cNvSpPr/>
        </xdr:nvSpPr>
        <xdr:spPr>
          <a:xfrm>
            <a:off x="8749809" y="1505988"/>
            <a:ext cx="1389469" cy="505151"/>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Biodiversidade</a:t>
            </a:r>
          </a:p>
        </xdr:txBody>
      </xdr:sp>
      <xdr:sp macro="" textlink="">
        <xdr:nvSpPr>
          <xdr:cNvPr id="42" name="Retângulo: Cantos Arredondados 41">
            <a:hlinkClick xmlns:r="http://schemas.openxmlformats.org/officeDocument/2006/relationships" r:id="rId14"/>
            <a:extLst>
              <a:ext uri="{FF2B5EF4-FFF2-40B4-BE49-F238E27FC236}">
                <a16:creationId xmlns:a16="http://schemas.microsoft.com/office/drawing/2014/main" id="{42EAD91C-D6A3-4AA9-90BA-CC12593FB863}"/>
              </a:ext>
            </a:extLst>
          </xdr:cNvPr>
          <xdr:cNvSpPr/>
        </xdr:nvSpPr>
        <xdr:spPr>
          <a:xfrm>
            <a:off x="8752974" y="96128"/>
            <a:ext cx="1408538" cy="521058"/>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Geração de Valor</a:t>
            </a:r>
          </a:p>
        </xdr:txBody>
      </xdr:sp>
      <xdr:sp macro="" textlink="">
        <xdr:nvSpPr>
          <xdr:cNvPr id="43" name="Retângulo: Cantos Arredondados 42">
            <a:hlinkClick xmlns:r="http://schemas.openxmlformats.org/officeDocument/2006/relationships" r:id="rId15"/>
            <a:extLst>
              <a:ext uri="{FF2B5EF4-FFF2-40B4-BE49-F238E27FC236}">
                <a16:creationId xmlns:a16="http://schemas.microsoft.com/office/drawing/2014/main" id="{0DCCC813-7924-460C-85DA-1F3A3301F110}"/>
              </a:ext>
            </a:extLst>
          </xdr:cNvPr>
          <xdr:cNvSpPr/>
        </xdr:nvSpPr>
        <xdr:spPr>
          <a:xfrm>
            <a:off x="7161668" y="96128"/>
            <a:ext cx="1414891" cy="524233"/>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ODS</a:t>
            </a:r>
          </a:p>
        </xdr:txBody>
      </xdr:sp>
      <xdr:sp macro="" textlink="">
        <xdr:nvSpPr>
          <xdr:cNvPr id="44" name="Retângulo: Cantos Arredondados 43">
            <a:hlinkClick xmlns:r="http://schemas.openxmlformats.org/officeDocument/2006/relationships" r:id="rId16"/>
            <a:extLst>
              <a:ext uri="{FF2B5EF4-FFF2-40B4-BE49-F238E27FC236}">
                <a16:creationId xmlns:a16="http://schemas.microsoft.com/office/drawing/2014/main" id="{B42D19B0-CB31-4609-8F6F-583F39C34D56}"/>
              </a:ext>
            </a:extLst>
          </xdr:cNvPr>
          <xdr:cNvSpPr/>
        </xdr:nvSpPr>
        <xdr:spPr>
          <a:xfrm>
            <a:off x="5598946" y="105657"/>
            <a:ext cx="1392655" cy="505163"/>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GRI</a:t>
            </a:r>
          </a:p>
        </xdr:txBody>
      </xdr:sp>
      <xdr:sp macro="" textlink="">
        <xdr:nvSpPr>
          <xdr:cNvPr id="45" name="Retângulo: Cantos Arredondados 44">
            <a:hlinkClick xmlns:r="http://schemas.openxmlformats.org/officeDocument/2006/relationships" r:id="rId17"/>
            <a:extLst>
              <a:ext uri="{FF2B5EF4-FFF2-40B4-BE49-F238E27FC236}">
                <a16:creationId xmlns:a16="http://schemas.microsoft.com/office/drawing/2014/main" id="{F8B0E1C2-DBDC-4C9E-A1D5-21FBAA3351E7}"/>
              </a:ext>
            </a:extLst>
          </xdr:cNvPr>
          <xdr:cNvSpPr/>
        </xdr:nvSpPr>
        <xdr:spPr>
          <a:xfrm>
            <a:off x="4004458" y="96128"/>
            <a:ext cx="1418065" cy="521058"/>
          </a:xfrm>
          <a:prstGeom prst="roundRect">
            <a:avLst/>
          </a:prstGeom>
          <a:solidFill>
            <a:schemeClr val="bg1"/>
          </a:solidFill>
          <a:ln>
            <a:noFill/>
          </a:ln>
        </xdr:spPr>
        <xdr:style>
          <a:lnRef idx="2">
            <a:schemeClr val="accent5"/>
          </a:lnRef>
          <a:fillRef idx="1">
            <a:schemeClr val="lt1"/>
          </a:fillRef>
          <a:effectRef idx="0">
            <a:schemeClr val="accent5"/>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5"/>
                </a:solidFill>
                <a:latin typeface="+mn-lt"/>
                <a:ea typeface="+mn-ea"/>
                <a:cs typeface="+mn-cs"/>
              </a:rPr>
              <a:t>Introdução</a:t>
            </a:r>
          </a:p>
        </xdr:txBody>
      </xdr:sp>
      <xdr:pic>
        <xdr:nvPicPr>
          <xdr:cNvPr id="46" name="Imagem 45">
            <a:extLst>
              <a:ext uri="{FF2B5EF4-FFF2-40B4-BE49-F238E27FC236}">
                <a16:creationId xmlns:a16="http://schemas.microsoft.com/office/drawing/2014/main" id="{2F03847F-0A8B-44BB-9F3D-9E6747D565B4}"/>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32776" t="36310" b="35714"/>
          <a:stretch/>
        </xdr:blipFill>
        <xdr:spPr>
          <a:xfrm>
            <a:off x="834543" y="105657"/>
            <a:ext cx="2103498" cy="505163"/>
          </a:xfrm>
          <a:prstGeom prst="rect">
            <a:avLst/>
          </a:prstGeom>
        </xdr:spPr>
      </xdr:pic>
    </xdr:grpSp>
    <xdr:clientData/>
  </xdr:twoCellAnchor>
  <xdr:twoCellAnchor editAs="oneCell">
    <xdr:from>
      <xdr:col>5</xdr:col>
      <xdr:colOff>57791</xdr:colOff>
      <xdr:row>47</xdr:row>
      <xdr:rowOff>85725</xdr:rowOff>
    </xdr:from>
    <xdr:to>
      <xdr:col>7</xdr:col>
      <xdr:colOff>731</xdr:colOff>
      <xdr:row>62</xdr:row>
      <xdr:rowOff>10443</xdr:rowOff>
    </xdr:to>
    <xdr:pic>
      <xdr:nvPicPr>
        <xdr:cNvPr id="4" name="Imagem 3">
          <a:extLst>
            <a:ext uri="{FF2B5EF4-FFF2-40B4-BE49-F238E27FC236}">
              <a16:creationId xmlns:a16="http://schemas.microsoft.com/office/drawing/2014/main" id="{7912765C-0E76-4BE0-86D3-DBDAD928CAF3}"/>
            </a:ext>
          </a:extLst>
        </xdr:cNvPr>
        <xdr:cNvPicPr>
          <a:picLocks noChangeAspect="1"/>
        </xdr:cNvPicPr>
      </xdr:nvPicPr>
      <xdr:blipFill>
        <a:blip xmlns:r="http://schemas.openxmlformats.org/officeDocument/2006/relationships" r:embed="rId19"/>
        <a:stretch>
          <a:fillRect/>
        </a:stretch>
      </xdr:blipFill>
      <xdr:spPr>
        <a:xfrm>
          <a:off x="6572891" y="17249775"/>
          <a:ext cx="3972015" cy="3264818"/>
        </a:xfrm>
        <a:prstGeom prst="rect">
          <a:avLst/>
        </a:prstGeom>
      </xdr:spPr>
    </xdr:pic>
    <xdr:clientData/>
  </xdr:twoCellAnchor>
  <xdr:twoCellAnchor editAs="oneCell">
    <xdr:from>
      <xdr:col>4</xdr:col>
      <xdr:colOff>835025</xdr:colOff>
      <xdr:row>62</xdr:row>
      <xdr:rowOff>0</xdr:rowOff>
    </xdr:from>
    <xdr:to>
      <xdr:col>7</xdr:col>
      <xdr:colOff>55346</xdr:colOff>
      <xdr:row>77</xdr:row>
      <xdr:rowOff>97448</xdr:rowOff>
    </xdr:to>
    <xdr:pic>
      <xdr:nvPicPr>
        <xdr:cNvPr id="5" name="Imagem 4">
          <a:extLst>
            <a:ext uri="{FF2B5EF4-FFF2-40B4-BE49-F238E27FC236}">
              <a16:creationId xmlns:a16="http://schemas.microsoft.com/office/drawing/2014/main" id="{F483147C-DAED-4CA6-9F0D-1C06FF828F8D}"/>
            </a:ext>
          </a:extLst>
        </xdr:cNvPr>
        <xdr:cNvPicPr>
          <a:picLocks noChangeAspect="1"/>
        </xdr:cNvPicPr>
      </xdr:nvPicPr>
      <xdr:blipFill>
        <a:blip xmlns:r="http://schemas.openxmlformats.org/officeDocument/2006/relationships" r:embed="rId20"/>
        <a:stretch>
          <a:fillRect/>
        </a:stretch>
      </xdr:blipFill>
      <xdr:spPr>
        <a:xfrm>
          <a:off x="6502400" y="20507325"/>
          <a:ext cx="4097121" cy="33835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885097</xdr:colOff>
      <xdr:row>1</xdr:row>
      <xdr:rowOff>76200</xdr:rowOff>
    </xdr:to>
    <xdr:grpSp>
      <xdr:nvGrpSpPr>
        <xdr:cNvPr id="2" name="Agrupar 1">
          <a:extLst>
            <a:ext uri="{FF2B5EF4-FFF2-40B4-BE49-F238E27FC236}">
              <a16:creationId xmlns:a16="http://schemas.microsoft.com/office/drawing/2014/main" id="{8646201F-E16D-4461-92E1-CEEAA6D37706}"/>
            </a:ext>
          </a:extLst>
        </xdr:cNvPr>
        <xdr:cNvGrpSpPr/>
      </xdr:nvGrpSpPr>
      <xdr:grpSpPr>
        <a:xfrm>
          <a:off x="0" y="0"/>
          <a:ext cx="9670322" cy="2286000"/>
          <a:chOff x="0" y="0"/>
          <a:chExt cx="10422003" cy="2290763"/>
        </a:xfrm>
      </xdr:grpSpPr>
      <xdr:sp macro="" textlink="">
        <xdr:nvSpPr>
          <xdr:cNvPr id="45" name="Retângulo 44">
            <a:extLst>
              <a:ext uri="{FF2B5EF4-FFF2-40B4-BE49-F238E27FC236}">
                <a16:creationId xmlns:a16="http://schemas.microsoft.com/office/drawing/2014/main" id="{480157D6-89E7-478E-ACB7-17F962E619A3}"/>
              </a:ext>
            </a:extLst>
          </xdr:cNvPr>
          <xdr:cNvSpPr/>
        </xdr:nvSpPr>
        <xdr:spPr>
          <a:xfrm>
            <a:off x="0" y="0"/>
            <a:ext cx="278582" cy="22907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6" name="Retângulo 45">
            <a:extLst>
              <a:ext uri="{FF2B5EF4-FFF2-40B4-BE49-F238E27FC236}">
                <a16:creationId xmlns:a16="http://schemas.microsoft.com/office/drawing/2014/main" id="{82D3F619-1C7D-4B3D-AD73-D5833E0B4F9A}"/>
              </a:ext>
            </a:extLst>
          </xdr:cNvPr>
          <xdr:cNvSpPr/>
        </xdr:nvSpPr>
        <xdr:spPr>
          <a:xfrm>
            <a:off x="561178" y="0"/>
            <a:ext cx="9860825" cy="219075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a:solidFill>
                <a:schemeClr val="accent6"/>
              </a:solidFill>
            </a:endParaRPr>
          </a:p>
        </xdr:txBody>
      </xdr:sp>
      <xdr:sp macro="" textlink="">
        <xdr:nvSpPr>
          <xdr:cNvPr id="47" name="Retângulo: Cantos Arredondados 46">
            <a:hlinkClick xmlns:r="http://schemas.openxmlformats.org/officeDocument/2006/relationships" r:id="rId1"/>
            <a:extLst>
              <a:ext uri="{FF2B5EF4-FFF2-40B4-BE49-F238E27FC236}">
                <a16:creationId xmlns:a16="http://schemas.microsoft.com/office/drawing/2014/main" id="{A99414A9-7709-4A21-8BBA-2F60EAE7A760}"/>
              </a:ext>
            </a:extLst>
          </xdr:cNvPr>
          <xdr:cNvSpPr/>
        </xdr:nvSpPr>
        <xdr:spPr>
          <a:xfrm>
            <a:off x="834288" y="802775"/>
            <a:ext cx="1417635"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Ética e </a:t>
            </a:r>
          </a:p>
          <a:p>
            <a:pPr marL="0" indent="0" algn="ctr"/>
            <a:r>
              <a:rPr lang="pt-BR" sz="1050" b="0">
                <a:solidFill>
                  <a:schemeClr val="accent3"/>
                </a:solidFill>
                <a:latin typeface="+mn-lt"/>
                <a:ea typeface="+mn-ea"/>
                <a:cs typeface="+mn-cs"/>
              </a:rPr>
              <a:t>Transparência</a:t>
            </a:r>
          </a:p>
        </xdr:txBody>
      </xdr:sp>
      <xdr:sp macro="" textlink="">
        <xdr:nvSpPr>
          <xdr:cNvPr id="48" name="Retângulo: Cantos Arredondados 47">
            <a:hlinkClick xmlns:r="http://schemas.openxmlformats.org/officeDocument/2006/relationships" r:id="rId2"/>
            <a:extLst>
              <a:ext uri="{FF2B5EF4-FFF2-40B4-BE49-F238E27FC236}">
                <a16:creationId xmlns:a16="http://schemas.microsoft.com/office/drawing/2014/main" id="{8A6A92F8-1B7E-4422-A8B6-088EFE18DC04}"/>
              </a:ext>
            </a:extLst>
          </xdr:cNvPr>
          <xdr:cNvSpPr/>
        </xdr:nvSpPr>
        <xdr:spPr>
          <a:xfrm>
            <a:off x="5575016" y="802775"/>
            <a:ext cx="1411282"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Mudanças </a:t>
            </a:r>
          </a:p>
          <a:p>
            <a:pPr marL="0" indent="0" algn="ctr"/>
            <a:r>
              <a:rPr lang="pt-BR" sz="1050" b="0">
                <a:solidFill>
                  <a:schemeClr val="accent3"/>
                </a:solidFill>
                <a:latin typeface="+mn-lt"/>
                <a:ea typeface="+mn-ea"/>
                <a:cs typeface="+mn-cs"/>
              </a:rPr>
              <a:t>Climáticas</a:t>
            </a:r>
          </a:p>
        </xdr:txBody>
      </xdr:sp>
      <xdr:sp macro="" textlink="">
        <xdr:nvSpPr>
          <xdr:cNvPr id="49" name="Retângulo: Cantos Arredondados 48">
            <a:hlinkClick xmlns:r="http://schemas.openxmlformats.org/officeDocument/2006/relationships" r:id="rId3"/>
            <a:extLst>
              <a:ext uri="{FF2B5EF4-FFF2-40B4-BE49-F238E27FC236}">
                <a16:creationId xmlns:a16="http://schemas.microsoft.com/office/drawing/2014/main" id="{02ACFCDF-52FF-4C2B-A21E-BC2CFF84D6B8}"/>
              </a:ext>
            </a:extLst>
          </xdr:cNvPr>
          <xdr:cNvSpPr/>
        </xdr:nvSpPr>
        <xdr:spPr>
          <a:xfrm>
            <a:off x="2421939" y="801188"/>
            <a:ext cx="1411283"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Governança </a:t>
            </a:r>
          </a:p>
          <a:p>
            <a:pPr marL="0" indent="0" algn="ctr"/>
            <a:r>
              <a:rPr lang="pt-BR" sz="1050" b="0">
                <a:solidFill>
                  <a:schemeClr val="accent3"/>
                </a:solidFill>
                <a:latin typeface="+mn-lt"/>
                <a:ea typeface="+mn-ea"/>
                <a:cs typeface="+mn-cs"/>
              </a:rPr>
              <a:t>Corporativa</a:t>
            </a:r>
          </a:p>
        </xdr:txBody>
      </xdr:sp>
      <xdr:sp macro="" textlink="">
        <xdr:nvSpPr>
          <xdr:cNvPr id="50" name="Retângulo: Cantos Arredondados 49">
            <a:hlinkClick xmlns:r="http://schemas.openxmlformats.org/officeDocument/2006/relationships" r:id="rId4"/>
            <a:extLst>
              <a:ext uri="{FF2B5EF4-FFF2-40B4-BE49-F238E27FC236}">
                <a16:creationId xmlns:a16="http://schemas.microsoft.com/office/drawing/2014/main" id="{FF6F0467-D156-41FD-B186-B7C88647639E}"/>
              </a:ext>
            </a:extLst>
          </xdr:cNvPr>
          <xdr:cNvSpPr/>
        </xdr:nvSpPr>
        <xdr:spPr>
          <a:xfrm>
            <a:off x="4003240" y="801188"/>
            <a:ext cx="1411283"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Gestão </a:t>
            </a:r>
          </a:p>
          <a:p>
            <a:pPr marL="0" indent="0" algn="ctr"/>
            <a:r>
              <a:rPr lang="pt-BR" sz="1050" b="0">
                <a:solidFill>
                  <a:schemeClr val="accent3"/>
                </a:solidFill>
                <a:latin typeface="+mn-lt"/>
                <a:ea typeface="+mn-ea"/>
                <a:cs typeface="+mn-cs"/>
              </a:rPr>
              <a:t>Ambiental</a:t>
            </a:r>
          </a:p>
        </xdr:txBody>
      </xdr:sp>
      <xdr:sp macro="" textlink="">
        <xdr:nvSpPr>
          <xdr:cNvPr id="51" name="Retângulo: Cantos Arredondados 50">
            <a:hlinkClick xmlns:r="http://schemas.openxmlformats.org/officeDocument/2006/relationships" r:id="rId5"/>
            <a:extLst>
              <a:ext uri="{FF2B5EF4-FFF2-40B4-BE49-F238E27FC236}">
                <a16:creationId xmlns:a16="http://schemas.microsoft.com/office/drawing/2014/main" id="{FD54A291-40CE-4D52-93A3-1628B9DDDBDD}"/>
              </a:ext>
            </a:extLst>
          </xdr:cNvPr>
          <xdr:cNvSpPr/>
        </xdr:nvSpPr>
        <xdr:spPr>
          <a:xfrm>
            <a:off x="7169018" y="801188"/>
            <a:ext cx="1411278" cy="505151"/>
          </a:xfrm>
          <a:prstGeom prst="roundRect">
            <a:avLst/>
          </a:prstGeom>
          <a:solidFill>
            <a:schemeClr val="accent3"/>
          </a:solidFill>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1">
                <a:solidFill>
                  <a:schemeClr val="bg1"/>
                </a:solidFill>
                <a:latin typeface="+mn-lt"/>
                <a:ea typeface="+mn-ea"/>
                <a:cs typeface="+mn-cs"/>
              </a:rPr>
              <a:t>Saúde e </a:t>
            </a:r>
          </a:p>
          <a:p>
            <a:pPr marL="0" indent="0" algn="ctr"/>
            <a:r>
              <a:rPr lang="pt-BR" sz="1050" b="1">
                <a:solidFill>
                  <a:schemeClr val="bg1"/>
                </a:solidFill>
                <a:latin typeface="+mn-lt"/>
                <a:ea typeface="+mn-ea"/>
                <a:cs typeface="+mn-cs"/>
              </a:rPr>
              <a:t>Segurança</a:t>
            </a:r>
          </a:p>
        </xdr:txBody>
      </xdr:sp>
      <xdr:sp macro="" textlink="">
        <xdr:nvSpPr>
          <xdr:cNvPr id="52" name="Retângulo: Cantos Arredondados 51">
            <a:hlinkClick xmlns:r="http://schemas.openxmlformats.org/officeDocument/2006/relationships" r:id="rId6"/>
            <a:extLst>
              <a:ext uri="{FF2B5EF4-FFF2-40B4-BE49-F238E27FC236}">
                <a16:creationId xmlns:a16="http://schemas.microsoft.com/office/drawing/2014/main" id="{FDC7CB76-B2B4-4CC2-A532-924A5746EA98}"/>
              </a:ext>
            </a:extLst>
          </xdr:cNvPr>
          <xdr:cNvSpPr/>
        </xdr:nvSpPr>
        <xdr:spPr>
          <a:xfrm>
            <a:off x="8753484" y="801188"/>
            <a:ext cx="1401759"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Colaboradores</a:t>
            </a:r>
          </a:p>
        </xdr:txBody>
      </xdr:sp>
      <xdr:sp macro="" textlink="">
        <xdr:nvSpPr>
          <xdr:cNvPr id="53" name="Retângulo: Cantos Arredondados 52">
            <a:hlinkClick xmlns:r="http://schemas.openxmlformats.org/officeDocument/2006/relationships" r:id="rId7"/>
            <a:extLst>
              <a:ext uri="{FF2B5EF4-FFF2-40B4-BE49-F238E27FC236}">
                <a16:creationId xmlns:a16="http://schemas.microsoft.com/office/drawing/2014/main" id="{FFC1EF0C-673C-4DD1-AB1A-710D2A8D0875}"/>
              </a:ext>
            </a:extLst>
          </xdr:cNvPr>
          <xdr:cNvSpPr/>
        </xdr:nvSpPr>
        <xdr:spPr>
          <a:xfrm>
            <a:off x="834289" y="1505988"/>
            <a:ext cx="1417635"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Diversidade e </a:t>
            </a:r>
          </a:p>
          <a:p>
            <a:pPr marL="0" indent="0" algn="ctr"/>
            <a:r>
              <a:rPr lang="pt-BR" sz="1050" b="0">
                <a:solidFill>
                  <a:schemeClr val="accent3"/>
                </a:solidFill>
                <a:latin typeface="+mn-lt"/>
                <a:ea typeface="+mn-ea"/>
                <a:cs typeface="+mn-cs"/>
              </a:rPr>
              <a:t>Inclusão</a:t>
            </a:r>
          </a:p>
        </xdr:txBody>
      </xdr:sp>
      <xdr:sp macro="" textlink="">
        <xdr:nvSpPr>
          <xdr:cNvPr id="54" name="Retângulo: Cantos Arredondados 53">
            <a:hlinkClick xmlns:r="http://schemas.openxmlformats.org/officeDocument/2006/relationships" r:id="rId8"/>
            <a:extLst>
              <a:ext uri="{FF2B5EF4-FFF2-40B4-BE49-F238E27FC236}">
                <a16:creationId xmlns:a16="http://schemas.microsoft.com/office/drawing/2014/main" id="{2DA223B7-2C0A-40BA-8164-2D166514EFAF}"/>
              </a:ext>
            </a:extLst>
          </xdr:cNvPr>
          <xdr:cNvSpPr/>
        </xdr:nvSpPr>
        <xdr:spPr>
          <a:xfrm>
            <a:off x="2421940" y="1505988"/>
            <a:ext cx="1408110"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Parceiros e Fornecedores</a:t>
            </a:r>
          </a:p>
        </xdr:txBody>
      </xdr:sp>
      <xdr:sp macro="" textlink="">
        <xdr:nvSpPr>
          <xdr:cNvPr id="55" name="Retângulo: Cantos Arredondados 54">
            <a:hlinkClick xmlns:r="http://schemas.openxmlformats.org/officeDocument/2006/relationships" r:id="rId9"/>
            <a:extLst>
              <a:ext uri="{FF2B5EF4-FFF2-40B4-BE49-F238E27FC236}">
                <a16:creationId xmlns:a16="http://schemas.microsoft.com/office/drawing/2014/main" id="{5B82EB62-8C67-4151-906A-F8E7FE25AB44}"/>
              </a:ext>
            </a:extLst>
          </xdr:cNvPr>
          <xdr:cNvSpPr/>
        </xdr:nvSpPr>
        <xdr:spPr>
          <a:xfrm>
            <a:off x="4000068" y="1505988"/>
            <a:ext cx="1420806"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Comunidades do Entorno</a:t>
            </a:r>
          </a:p>
        </xdr:txBody>
      </xdr:sp>
      <xdr:sp macro="" textlink="">
        <xdr:nvSpPr>
          <xdr:cNvPr id="56" name="Retângulo: Cantos Arredondados 55">
            <a:hlinkClick xmlns:r="http://schemas.openxmlformats.org/officeDocument/2006/relationships" r:id="rId10"/>
            <a:extLst>
              <a:ext uri="{FF2B5EF4-FFF2-40B4-BE49-F238E27FC236}">
                <a16:creationId xmlns:a16="http://schemas.microsoft.com/office/drawing/2014/main" id="{9A01E99D-BE24-4C5E-B778-23305951EF2C}"/>
              </a:ext>
            </a:extLst>
          </xdr:cNvPr>
          <xdr:cNvSpPr/>
        </xdr:nvSpPr>
        <xdr:spPr>
          <a:xfrm>
            <a:off x="5584544" y="1505988"/>
            <a:ext cx="1414459"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Investimento </a:t>
            </a:r>
          </a:p>
          <a:p>
            <a:pPr marL="0" indent="0" algn="ctr"/>
            <a:r>
              <a:rPr lang="pt-BR" sz="1050" b="0">
                <a:solidFill>
                  <a:schemeClr val="accent3"/>
                </a:solidFill>
                <a:latin typeface="+mn-lt"/>
                <a:ea typeface="+mn-ea"/>
                <a:cs typeface="+mn-cs"/>
              </a:rPr>
              <a:t>Social Privado</a:t>
            </a:r>
          </a:p>
        </xdr:txBody>
      </xdr:sp>
      <xdr:sp macro="" textlink="">
        <xdr:nvSpPr>
          <xdr:cNvPr id="57" name="Retângulo: Cantos Arredondados 56">
            <a:hlinkClick xmlns:r="http://schemas.openxmlformats.org/officeDocument/2006/relationships" r:id="rId11"/>
            <a:extLst>
              <a:ext uri="{FF2B5EF4-FFF2-40B4-BE49-F238E27FC236}">
                <a16:creationId xmlns:a16="http://schemas.microsoft.com/office/drawing/2014/main" id="{D40102D0-B0E1-407F-8818-4D20CCBB2B02}"/>
              </a:ext>
            </a:extLst>
          </xdr:cNvPr>
          <xdr:cNvSpPr/>
        </xdr:nvSpPr>
        <xdr:spPr>
          <a:xfrm>
            <a:off x="7181726" y="1505988"/>
            <a:ext cx="1395405" cy="505151"/>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Soluções </a:t>
            </a:r>
          </a:p>
          <a:p>
            <a:pPr marL="0" indent="0" algn="ctr"/>
            <a:r>
              <a:rPr lang="pt-BR" sz="1050" b="0">
                <a:solidFill>
                  <a:schemeClr val="accent3"/>
                </a:solidFill>
                <a:latin typeface="+mn-lt"/>
                <a:ea typeface="+mn-ea"/>
                <a:cs typeface="+mn-cs"/>
              </a:rPr>
              <a:t>Sustentáveis</a:t>
            </a:r>
          </a:p>
        </xdr:txBody>
      </xdr:sp>
      <xdr:sp macro="" textlink="">
        <xdr:nvSpPr>
          <xdr:cNvPr id="58" name="Retângulo: Cantos Arredondados 57">
            <a:hlinkClick xmlns:r="http://schemas.openxmlformats.org/officeDocument/2006/relationships" r:id="rId12"/>
            <a:extLst>
              <a:ext uri="{FF2B5EF4-FFF2-40B4-BE49-F238E27FC236}">
                <a16:creationId xmlns:a16="http://schemas.microsoft.com/office/drawing/2014/main" id="{F7E35B2A-A8B3-4ACC-B1AE-A48064F2E99D}"/>
              </a:ext>
            </a:extLst>
          </xdr:cNvPr>
          <xdr:cNvSpPr/>
        </xdr:nvSpPr>
        <xdr:spPr>
          <a:xfrm>
            <a:off x="8750320" y="1505988"/>
            <a:ext cx="1389046" cy="501976"/>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Biodiversidade</a:t>
            </a:r>
          </a:p>
        </xdr:txBody>
      </xdr:sp>
      <xdr:sp macro="" textlink="">
        <xdr:nvSpPr>
          <xdr:cNvPr id="59" name="Retângulo: Cantos Arredondados 58">
            <a:hlinkClick xmlns:r="http://schemas.openxmlformats.org/officeDocument/2006/relationships" r:id="rId13"/>
            <a:extLst>
              <a:ext uri="{FF2B5EF4-FFF2-40B4-BE49-F238E27FC236}">
                <a16:creationId xmlns:a16="http://schemas.microsoft.com/office/drawing/2014/main" id="{4D35A478-B6A8-4035-96B7-F63569894180}"/>
              </a:ext>
            </a:extLst>
          </xdr:cNvPr>
          <xdr:cNvSpPr/>
        </xdr:nvSpPr>
        <xdr:spPr>
          <a:xfrm>
            <a:off x="8753484" y="96128"/>
            <a:ext cx="1401759" cy="524233"/>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Geração de Valor</a:t>
            </a:r>
          </a:p>
        </xdr:txBody>
      </xdr:sp>
      <xdr:sp macro="" textlink="">
        <xdr:nvSpPr>
          <xdr:cNvPr id="60" name="Retângulo: Cantos Arredondados 59">
            <a:hlinkClick xmlns:r="http://schemas.openxmlformats.org/officeDocument/2006/relationships" r:id="rId14"/>
            <a:extLst>
              <a:ext uri="{FF2B5EF4-FFF2-40B4-BE49-F238E27FC236}">
                <a16:creationId xmlns:a16="http://schemas.microsoft.com/office/drawing/2014/main" id="{CE16B1EE-3180-4860-92D0-70D22393FF7B}"/>
              </a:ext>
            </a:extLst>
          </xdr:cNvPr>
          <xdr:cNvSpPr/>
        </xdr:nvSpPr>
        <xdr:spPr>
          <a:xfrm>
            <a:off x="7162663" y="96128"/>
            <a:ext cx="1414460" cy="521058"/>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ODS</a:t>
            </a:r>
          </a:p>
        </xdr:txBody>
      </xdr:sp>
      <xdr:sp macro="" textlink="">
        <xdr:nvSpPr>
          <xdr:cNvPr id="61" name="Retângulo: Cantos Arredondados 60">
            <a:hlinkClick xmlns:r="http://schemas.openxmlformats.org/officeDocument/2006/relationships" r:id="rId15"/>
            <a:extLst>
              <a:ext uri="{FF2B5EF4-FFF2-40B4-BE49-F238E27FC236}">
                <a16:creationId xmlns:a16="http://schemas.microsoft.com/office/drawing/2014/main" id="{4A64C5BF-D7B6-4D06-A70A-752C8DBBA83E}"/>
              </a:ext>
            </a:extLst>
          </xdr:cNvPr>
          <xdr:cNvSpPr/>
        </xdr:nvSpPr>
        <xdr:spPr>
          <a:xfrm>
            <a:off x="5600416" y="102482"/>
            <a:ext cx="1385881" cy="508338"/>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GRI</a:t>
            </a:r>
          </a:p>
        </xdr:txBody>
      </xdr:sp>
      <xdr:sp macro="" textlink="">
        <xdr:nvSpPr>
          <xdr:cNvPr id="62" name="Retângulo: Cantos Arredondados 61">
            <a:hlinkClick xmlns:r="http://schemas.openxmlformats.org/officeDocument/2006/relationships" r:id="rId16"/>
            <a:extLst>
              <a:ext uri="{FF2B5EF4-FFF2-40B4-BE49-F238E27FC236}">
                <a16:creationId xmlns:a16="http://schemas.microsoft.com/office/drawing/2014/main" id="{0B532AD0-D5D0-4B85-8308-ACCC29658EDC}"/>
              </a:ext>
            </a:extLst>
          </xdr:cNvPr>
          <xdr:cNvSpPr/>
        </xdr:nvSpPr>
        <xdr:spPr>
          <a:xfrm>
            <a:off x="4000064" y="96128"/>
            <a:ext cx="1420808" cy="524233"/>
          </a:xfrm>
          <a:prstGeom prst="roundRect">
            <a:avLst/>
          </a:prstGeom>
          <a:ln>
            <a:noFill/>
          </a:ln>
        </xdr:spPr>
        <xdr:style>
          <a:lnRef idx="2">
            <a:schemeClr val="accent3"/>
          </a:lnRef>
          <a:fillRef idx="1">
            <a:schemeClr val="lt1"/>
          </a:fillRef>
          <a:effectRef idx="0">
            <a:schemeClr val="accent3"/>
          </a:effectRef>
          <a:fontRef idx="minor">
            <a:schemeClr val="dk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ctr"/>
            <a:r>
              <a:rPr lang="pt-BR" sz="1050" b="0">
                <a:solidFill>
                  <a:schemeClr val="accent3"/>
                </a:solidFill>
                <a:latin typeface="+mn-lt"/>
                <a:ea typeface="+mn-ea"/>
                <a:cs typeface="+mn-cs"/>
              </a:rPr>
              <a:t>Introdução</a:t>
            </a:r>
          </a:p>
        </xdr:txBody>
      </xdr:sp>
      <xdr:pic>
        <xdr:nvPicPr>
          <xdr:cNvPr id="63" name="Imagem 62">
            <a:extLst>
              <a:ext uri="{FF2B5EF4-FFF2-40B4-BE49-F238E27FC236}">
                <a16:creationId xmlns:a16="http://schemas.microsoft.com/office/drawing/2014/main" id="{624FBFDF-A132-464A-877C-E12C73D501AF}"/>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2776" t="36310" b="35714"/>
          <a:stretch/>
        </xdr:blipFill>
        <xdr:spPr>
          <a:xfrm>
            <a:off x="837464" y="102482"/>
            <a:ext cx="2096508" cy="508338"/>
          </a:xfrm>
          <a:prstGeom prst="rect">
            <a:avLst/>
          </a:prstGeom>
        </xdr:spPr>
      </xdr:pic>
    </xdr:grpSp>
    <xdr:clientData/>
  </xdr:twoCellAnchor>
</xdr:wsDr>
</file>

<file path=xl/theme/theme1.xml><?xml version="1.0" encoding="utf-8"?>
<a:theme xmlns:a="http://schemas.openxmlformats.org/drawingml/2006/main" name="Tema do Office">
  <a:themeElements>
    <a:clrScheme name="Personalizada 3">
      <a:dk1>
        <a:srgbClr val="433826"/>
      </a:dk1>
      <a:lt1>
        <a:sysClr val="window" lastClr="FFFFFF"/>
      </a:lt1>
      <a:dk2>
        <a:srgbClr val="44546A"/>
      </a:dk2>
      <a:lt2>
        <a:srgbClr val="E7E6E6"/>
      </a:lt2>
      <a:accent1>
        <a:srgbClr val="86714D"/>
      </a:accent1>
      <a:accent2>
        <a:srgbClr val="7B6E66"/>
      </a:accent2>
      <a:accent3>
        <a:srgbClr val="D0824D"/>
      </a:accent3>
      <a:accent4>
        <a:srgbClr val="EBCB85"/>
      </a:accent4>
      <a:accent5>
        <a:srgbClr val="9DAF8A"/>
      </a:accent5>
      <a:accent6>
        <a:srgbClr val="90B5B4"/>
      </a:accent6>
      <a:hlink>
        <a:srgbClr val="433826"/>
      </a:hlink>
      <a:folHlink>
        <a:srgbClr val="433826"/>
      </a:folHlink>
    </a:clrScheme>
    <a:fontScheme name="Site JHSF">
      <a:majorFont>
        <a:latin typeface="Playfair Display Black"/>
        <a:ea typeface=""/>
        <a:cs typeface=""/>
      </a:majorFont>
      <a:minorFont>
        <a:latin typeface="Catamar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i.jhsf.com.br/informacoes-financeiras/central-de-resultados/" TargetMode="External"/><Relationship Id="rId1" Type="http://schemas.openxmlformats.org/officeDocument/2006/relationships/hyperlink" Target="https://jhsf.com.br/sustentabilidad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fasano.com.br/concierge/movimento-brasil-sem-gaiolas" TargetMode="External"/><Relationship Id="rId1" Type="http://schemas.openxmlformats.org/officeDocument/2006/relationships/hyperlink" Target="https://jhsf.com.br/wp-content/uploads/2022/11/carta-compromisso-de-adesao-ao-manifesto-das-marcas-locais.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pi.mziq.com/mzfilemanager/v2/d/1389c06d-4b85-4082-ae2b-3cc3b67db647/3f450bf3-3620-c002-2fed-243f92c1b531?origin=1" TargetMode="External"/><Relationship Id="rId2" Type="http://schemas.openxmlformats.org/officeDocument/2006/relationships/hyperlink" Target="https://api.mziq.com/mzfilemanager/v2/d/1389c06d-4b85-4082-ae2b-3cc3b67db647/142232a2-bbd9-e475-a061-f1c29b81e090?origin=1" TargetMode="External"/><Relationship Id="rId1" Type="http://schemas.openxmlformats.org/officeDocument/2006/relationships/hyperlink" Target="https://www.canalconfidencial.com.br/jhsf/"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api.mziq.com/mzfilemanager/v2/d/1389c06d-4b85-4082-ae2b-3cc3b67db647/597e6cc3-4e1f-13da-e755-199e1e30956c?origin=1" TargetMode="External"/><Relationship Id="rId13" Type="http://schemas.openxmlformats.org/officeDocument/2006/relationships/hyperlink" Target="https://ri.jhsf.com.br/informacoes-financeiras/fre/" TargetMode="External"/><Relationship Id="rId3" Type="http://schemas.openxmlformats.org/officeDocument/2006/relationships/hyperlink" Target="https://ri.jhsf.com.br/governanca-corporativa/estatuto-regimentos-e-politicas/" TargetMode="External"/><Relationship Id="rId7" Type="http://schemas.openxmlformats.org/officeDocument/2006/relationships/hyperlink" Target="https://api.mziq.com/mzfilemanager/v2/d/1389c06d-4b85-4082-ae2b-3cc3b67db647/fc0d790e-1c5c-3c91-891e-acbe957cdff1?origin=1" TargetMode="External"/><Relationship Id="rId12" Type="http://schemas.openxmlformats.org/officeDocument/2006/relationships/hyperlink" Target="https://api.mziq.com/mzfilemanager/v2/d/1389c06d-4b85-4082-ae2b-3cc3b67db647/d7594fb6-80f3-5e3a-4881-91064bc4d490?origin=1" TargetMode="External"/><Relationship Id="rId2" Type="http://schemas.openxmlformats.org/officeDocument/2006/relationships/hyperlink" Target="https://ri.jhsf.com.br/governanca-corporativa/estatuto-regimentos-e-politicas/" TargetMode="External"/><Relationship Id="rId16" Type="http://schemas.openxmlformats.org/officeDocument/2006/relationships/drawing" Target="../drawings/drawing6.xml"/><Relationship Id="rId1" Type="http://schemas.openxmlformats.org/officeDocument/2006/relationships/hyperlink" Target="https://ri.jhsf.com.br/governanca-corporativa/administradores/" TargetMode="External"/><Relationship Id="rId6" Type="http://schemas.openxmlformats.org/officeDocument/2006/relationships/hyperlink" Target="https://ri.jhsf.com.br/governanca-corporativa/estatuto-regimentos-e-politicas/" TargetMode="External"/><Relationship Id="rId11" Type="http://schemas.openxmlformats.org/officeDocument/2006/relationships/hyperlink" Target="https://api.mziq.com/mzfilemanager/v2/d/1389c06d-4b85-4082-ae2b-3cc3b67db647/4b98ca8e-00f7-ba15-7bcf-02d2c50da814?origin=1" TargetMode="External"/><Relationship Id="rId5" Type="http://schemas.openxmlformats.org/officeDocument/2006/relationships/hyperlink" Target="https://ri.jhsf.com.br/informacoes-financeiras/fre/" TargetMode="External"/><Relationship Id="rId15" Type="http://schemas.openxmlformats.org/officeDocument/2006/relationships/printerSettings" Target="../printerSettings/printerSettings6.bin"/><Relationship Id="rId10" Type="http://schemas.openxmlformats.org/officeDocument/2006/relationships/hyperlink" Target="https://api.mziq.com/mzfilemanager/v2/d/1389c06d-4b85-4082-ae2b-3cc3b67db647/c9dc1b92-5efc-c7d2-009b-06fbfb9dd46d?origin=1" TargetMode="External"/><Relationship Id="rId4" Type="http://schemas.openxmlformats.org/officeDocument/2006/relationships/hyperlink" Target="https://ri.jhsf.com.br/governanca-corporativa/estatuto-regimentos-e-politicas/" TargetMode="External"/><Relationship Id="rId9" Type="http://schemas.openxmlformats.org/officeDocument/2006/relationships/hyperlink" Target="https://api.mziq.com/mzfilemanager/v2/d/1389c06d-4b85-4082-ae2b-3cc3b67db647/7efeb214-97f8-6569-e1a6-d0e15310571d?origin=1" TargetMode="External"/><Relationship Id="rId14" Type="http://schemas.openxmlformats.org/officeDocument/2006/relationships/hyperlink" Target="https://api.mziq.com/mzfilemanager/v2/d/1389c06d-4b85-4082-ae2b-3cc3b67db647/d7594fb6-80f3-5e3a-4881-91064bc4d490?origin=1"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8358-C2B9-4D9F-947B-47D6E1BED245}">
  <sheetPr>
    <tabColor theme="5" tint="0.79998168889431442"/>
    <outlinePr summaryBelow="0"/>
  </sheetPr>
  <dimension ref="A1:L38"/>
  <sheetViews>
    <sheetView showGridLines="0" tabSelected="1" zoomScaleNormal="100" workbookViewId="0">
      <selection activeCell="B3" sqref="B3"/>
    </sheetView>
  </sheetViews>
  <sheetFormatPr defaultRowHeight="14" outlineLevelRow="1"/>
  <cols>
    <col min="1" max="1" width="5.6640625" customWidth="1"/>
    <col min="2" max="3" width="29.83203125" customWidth="1"/>
    <col min="4" max="4" width="62.1640625" customWidth="1"/>
    <col min="5" max="5" width="5.6640625" style="576" customWidth="1"/>
    <col min="6" max="12" width="9.25" style="576"/>
  </cols>
  <sheetData>
    <row r="1" spans="1:12" ht="174" customHeight="1">
      <c r="A1" s="43"/>
      <c r="B1" s="73"/>
      <c r="C1" s="73"/>
      <c r="D1" s="74"/>
      <c r="E1" s="579"/>
    </row>
    <row r="3" spans="1:12" s="156" customFormat="1" ht="18.5">
      <c r="B3" s="188" t="s">
        <v>642</v>
      </c>
      <c r="C3" s="188"/>
      <c r="D3" s="188"/>
      <c r="E3" s="573"/>
      <c r="F3" s="573"/>
      <c r="G3" s="573"/>
      <c r="H3" s="573"/>
      <c r="I3" s="573"/>
      <c r="J3" s="573"/>
      <c r="K3" s="573"/>
      <c r="L3" s="573"/>
    </row>
    <row r="4" spans="1:12" s="115" customFormat="1" ht="89.5" customHeight="1" outlineLevel="1">
      <c r="B4" s="660" t="s">
        <v>901</v>
      </c>
      <c r="C4" s="660"/>
      <c r="D4" s="660"/>
      <c r="E4" s="580"/>
      <c r="F4" s="577"/>
      <c r="G4" s="577"/>
      <c r="H4" s="577"/>
      <c r="I4" s="577"/>
      <c r="J4" s="577"/>
      <c r="K4" s="577"/>
      <c r="L4" s="577"/>
    </row>
    <row r="5" spans="1:12" s="157" customFormat="1" ht="21" customHeight="1" outlineLevel="1">
      <c r="B5" s="670" t="s">
        <v>978</v>
      </c>
      <c r="C5" s="671"/>
      <c r="D5" s="671"/>
      <c r="E5" s="580"/>
      <c r="F5" s="578"/>
      <c r="G5" s="578"/>
      <c r="H5" s="578"/>
      <c r="I5" s="578"/>
      <c r="J5" s="578"/>
      <c r="K5" s="578"/>
      <c r="L5" s="578"/>
    </row>
    <row r="6" spans="1:12" s="115" customFormat="1" ht="114.5" customHeight="1" outlineLevel="1">
      <c r="B6" s="672" t="s">
        <v>643</v>
      </c>
      <c r="C6" s="673"/>
      <c r="D6" s="673"/>
      <c r="E6" s="580"/>
      <c r="F6" s="577"/>
      <c r="G6" s="577"/>
      <c r="H6" s="577"/>
      <c r="I6" s="577"/>
      <c r="J6" s="577"/>
      <c r="K6" s="577"/>
      <c r="L6" s="577"/>
    </row>
    <row r="7" spans="1:12" ht="19" customHeight="1" outlineLevel="1">
      <c r="B7" s="114"/>
      <c r="C7" s="114"/>
      <c r="D7" s="114"/>
      <c r="E7" s="581"/>
    </row>
    <row r="8" spans="1:12" s="115" customFormat="1" ht="12.5" outlineLevel="1">
      <c r="B8" s="375" t="s">
        <v>182</v>
      </c>
      <c r="E8" s="577"/>
      <c r="F8" s="577"/>
      <c r="G8" s="577"/>
      <c r="H8" s="577"/>
      <c r="I8" s="577"/>
      <c r="J8" s="577"/>
      <c r="K8" s="577"/>
      <c r="L8" s="577"/>
    </row>
    <row r="9" spans="1:12" s="156" customFormat="1" ht="18.5" outlineLevel="1">
      <c r="B9" s="188" t="s">
        <v>100</v>
      </c>
      <c r="C9" s="188"/>
      <c r="D9" s="188"/>
      <c r="E9" s="573"/>
      <c r="F9" s="573"/>
      <c r="G9" s="573"/>
      <c r="H9" s="573"/>
      <c r="I9" s="573"/>
      <c r="J9" s="573"/>
      <c r="K9" s="573"/>
      <c r="L9" s="573"/>
    </row>
    <row r="10" spans="1:12" s="115" customFormat="1" ht="41" customHeight="1" outlineLevel="1">
      <c r="B10" s="661" t="s">
        <v>644</v>
      </c>
      <c r="C10" s="661"/>
      <c r="D10" s="661"/>
      <c r="E10" s="580"/>
      <c r="F10" s="577"/>
      <c r="G10" s="577"/>
      <c r="H10" s="577"/>
      <c r="I10" s="577"/>
      <c r="J10" s="577"/>
      <c r="K10" s="577"/>
      <c r="L10" s="577"/>
    </row>
    <row r="11" spans="1:12" s="115" customFormat="1" ht="22.5" customHeight="1" outlineLevel="1">
      <c r="B11" s="668" t="s">
        <v>1019</v>
      </c>
      <c r="C11" s="668"/>
      <c r="D11" s="668"/>
      <c r="E11" s="580"/>
      <c r="F11" s="577"/>
      <c r="G11" s="577"/>
      <c r="H11" s="577"/>
      <c r="I11" s="577"/>
      <c r="J11" s="577"/>
      <c r="K11" s="577"/>
      <c r="L11" s="577"/>
    </row>
    <row r="12" spans="1:12" s="115" customFormat="1" ht="25" customHeight="1" outlineLevel="1">
      <c r="B12" s="669" t="s">
        <v>636</v>
      </c>
      <c r="C12" s="669"/>
      <c r="D12" s="669"/>
      <c r="E12" s="580"/>
      <c r="F12" s="577"/>
      <c r="G12" s="577"/>
      <c r="H12" s="577"/>
      <c r="I12" s="577"/>
      <c r="J12" s="577"/>
      <c r="K12" s="577"/>
      <c r="L12" s="577"/>
    </row>
    <row r="13" spans="1:12">
      <c r="B13" s="8"/>
      <c r="C13" s="8"/>
      <c r="D13" s="8"/>
    </row>
    <row r="14" spans="1:12" s="156" customFormat="1" ht="18.5">
      <c r="B14" s="188" t="s">
        <v>97</v>
      </c>
      <c r="C14" s="189"/>
      <c r="D14" s="189"/>
      <c r="E14" s="582"/>
      <c r="F14" s="573"/>
      <c r="G14" s="573"/>
      <c r="H14" s="573"/>
      <c r="I14" s="573"/>
      <c r="J14" s="573"/>
      <c r="K14" s="573"/>
      <c r="L14" s="573"/>
    </row>
    <row r="15" spans="1:12" s="115" customFormat="1" ht="181" customHeight="1" outlineLevel="1">
      <c r="B15" s="662" t="s">
        <v>902</v>
      </c>
      <c r="C15" s="663"/>
      <c r="D15" s="663"/>
      <c r="E15" s="580"/>
      <c r="F15" s="577"/>
      <c r="G15" s="577"/>
      <c r="H15" s="577"/>
      <c r="I15" s="577"/>
      <c r="J15" s="577"/>
      <c r="K15" s="577"/>
      <c r="L15" s="577"/>
    </row>
    <row r="16" spans="1:12">
      <c r="B16" s="8"/>
      <c r="C16" s="8"/>
      <c r="D16" s="8"/>
    </row>
    <row r="17" spans="2:12" outlineLevel="1">
      <c r="B17" s="115" t="s">
        <v>1018</v>
      </c>
    </row>
    <row r="18" spans="2:12" outlineLevel="1">
      <c r="B18" s="115" t="s">
        <v>980</v>
      </c>
    </row>
    <row r="19" spans="2:12" s="156" customFormat="1" ht="18.5">
      <c r="B19" s="188" t="s">
        <v>96</v>
      </c>
      <c r="C19" s="189"/>
      <c r="D19" s="189"/>
      <c r="E19" s="582"/>
      <c r="F19" s="573"/>
      <c r="G19" s="573"/>
      <c r="H19" s="573"/>
      <c r="I19" s="573"/>
      <c r="J19" s="573"/>
      <c r="K19" s="573"/>
      <c r="L19" s="573"/>
    </row>
    <row r="20" spans="2:12" s="115" customFormat="1" ht="248" customHeight="1" outlineLevel="1">
      <c r="B20" s="664" t="s">
        <v>818</v>
      </c>
      <c r="C20" s="664"/>
      <c r="D20" s="664"/>
      <c r="E20" s="583"/>
      <c r="F20" s="577"/>
      <c r="G20" s="577"/>
      <c r="H20" s="577"/>
      <c r="I20" s="577"/>
      <c r="J20" s="577"/>
      <c r="K20" s="577"/>
      <c r="L20" s="577"/>
    </row>
    <row r="21" spans="2:12" ht="15.5">
      <c r="B21" s="50"/>
      <c r="C21" s="50"/>
      <c r="D21" s="50"/>
      <c r="E21" s="584"/>
    </row>
    <row r="22" spans="2:12" ht="15.5">
      <c r="B22" s="115" t="s">
        <v>977</v>
      </c>
      <c r="C22" s="50"/>
      <c r="D22" s="50"/>
      <c r="E22" s="584"/>
    </row>
    <row r="23" spans="2:12" s="156" customFormat="1" ht="18.5">
      <c r="B23" s="190" t="s">
        <v>98</v>
      </c>
      <c r="C23" s="191" t="s">
        <v>645</v>
      </c>
      <c r="D23" s="192" t="s">
        <v>646</v>
      </c>
      <c r="E23" s="585"/>
      <c r="F23" s="573"/>
      <c r="G23" s="573"/>
      <c r="H23" s="573"/>
      <c r="I23" s="573"/>
      <c r="J23" s="573"/>
      <c r="K23" s="573"/>
      <c r="L23" s="573"/>
    </row>
    <row r="24" spans="2:12" s="115" customFormat="1" ht="93" customHeight="1" outlineLevel="1">
      <c r="B24" s="657" t="s">
        <v>653</v>
      </c>
      <c r="C24" s="116" t="s">
        <v>87</v>
      </c>
      <c r="D24" s="117" t="s">
        <v>904</v>
      </c>
      <c r="E24" s="586"/>
      <c r="F24" s="577"/>
      <c r="G24" s="577"/>
      <c r="H24" s="577"/>
      <c r="I24" s="577"/>
      <c r="J24" s="577"/>
      <c r="K24" s="577"/>
      <c r="L24" s="577"/>
    </row>
    <row r="25" spans="2:12" s="115" customFormat="1" ht="39" customHeight="1" outlineLevel="1">
      <c r="B25" s="659"/>
      <c r="C25" s="116" t="s">
        <v>88</v>
      </c>
      <c r="D25" s="118" t="s">
        <v>647</v>
      </c>
      <c r="E25" s="586"/>
      <c r="F25" s="577"/>
      <c r="G25" s="577"/>
      <c r="H25" s="577"/>
      <c r="I25" s="577"/>
      <c r="J25" s="577"/>
      <c r="K25" s="577"/>
      <c r="L25" s="577"/>
    </row>
    <row r="26" spans="2:12" s="115" customFormat="1" ht="193.5" customHeight="1" outlineLevel="1">
      <c r="B26" s="657" t="s">
        <v>654</v>
      </c>
      <c r="C26" s="116" t="s">
        <v>260</v>
      </c>
      <c r="D26" s="567" t="s">
        <v>1032</v>
      </c>
      <c r="E26" s="586"/>
      <c r="F26" s="577"/>
      <c r="G26" s="577"/>
      <c r="H26" s="577"/>
      <c r="I26" s="577"/>
      <c r="J26" s="577"/>
      <c r="K26" s="577"/>
      <c r="L26" s="577"/>
    </row>
    <row r="27" spans="2:12" s="115" customFormat="1" ht="58.5" customHeight="1" outlineLevel="1">
      <c r="B27" s="659"/>
      <c r="C27" s="116" t="s">
        <v>92</v>
      </c>
      <c r="D27" s="118" t="s">
        <v>648</v>
      </c>
      <c r="E27" s="586"/>
      <c r="F27" s="577"/>
      <c r="G27" s="577"/>
      <c r="H27" s="577"/>
      <c r="I27" s="577"/>
      <c r="J27" s="577"/>
      <c r="K27" s="577"/>
      <c r="L27" s="577"/>
    </row>
    <row r="28" spans="2:12" s="115" customFormat="1" ht="47" customHeight="1" outlineLevel="1">
      <c r="B28" s="657" t="s">
        <v>655</v>
      </c>
      <c r="C28" s="116" t="s">
        <v>259</v>
      </c>
      <c r="D28" s="665" t="s">
        <v>848</v>
      </c>
      <c r="E28" s="586"/>
      <c r="F28" s="577"/>
      <c r="G28" s="577"/>
      <c r="H28" s="577"/>
      <c r="I28" s="577"/>
      <c r="J28" s="577"/>
      <c r="K28" s="577"/>
      <c r="L28" s="577"/>
    </row>
    <row r="29" spans="2:12" s="115" customFormat="1" ht="47" customHeight="1" outlineLevel="1">
      <c r="B29" s="658"/>
      <c r="C29" s="116" t="s">
        <v>258</v>
      </c>
      <c r="D29" s="666"/>
      <c r="E29" s="586"/>
      <c r="F29" s="577"/>
      <c r="G29" s="577"/>
      <c r="H29" s="577"/>
      <c r="I29" s="577"/>
      <c r="J29" s="577"/>
      <c r="K29" s="577"/>
      <c r="L29" s="577"/>
    </row>
    <row r="30" spans="2:12" s="115" customFormat="1" ht="57" customHeight="1" outlineLevel="1">
      <c r="B30" s="659"/>
      <c r="C30" s="116" t="s">
        <v>90</v>
      </c>
      <c r="D30" s="667"/>
      <c r="E30" s="586"/>
      <c r="F30" s="577"/>
      <c r="G30" s="577"/>
      <c r="H30" s="577"/>
      <c r="I30" s="577"/>
      <c r="J30" s="577"/>
      <c r="K30" s="577"/>
      <c r="L30" s="577"/>
    </row>
    <row r="31" spans="2:12" s="115" customFormat="1" ht="133" customHeight="1" outlineLevel="1">
      <c r="B31" s="119" t="s">
        <v>656</v>
      </c>
      <c r="C31" s="116" t="s">
        <v>212</v>
      </c>
      <c r="D31" s="117" t="s">
        <v>898</v>
      </c>
      <c r="E31" s="586"/>
      <c r="F31" s="577"/>
      <c r="G31" s="577"/>
      <c r="H31" s="577"/>
      <c r="I31" s="577"/>
      <c r="J31" s="577"/>
      <c r="K31" s="577"/>
      <c r="L31" s="577"/>
    </row>
    <row r="32" spans="2:12" s="115" customFormat="1" ht="96" customHeight="1" outlineLevel="1">
      <c r="B32" s="657" t="s">
        <v>657</v>
      </c>
      <c r="C32" s="116" t="s">
        <v>93</v>
      </c>
      <c r="D32" s="120" t="s">
        <v>649</v>
      </c>
      <c r="E32" s="586"/>
      <c r="F32" s="577"/>
      <c r="G32" s="577"/>
      <c r="H32" s="577"/>
      <c r="I32" s="577"/>
      <c r="J32" s="577"/>
      <c r="K32" s="577"/>
      <c r="L32" s="577"/>
    </row>
    <row r="33" spans="2:12" s="115" customFormat="1" ht="46.5" customHeight="1" outlineLevel="1">
      <c r="B33" s="659"/>
      <c r="C33" s="116" t="s">
        <v>99</v>
      </c>
      <c r="D33" s="120" t="s">
        <v>650</v>
      </c>
      <c r="E33" s="586"/>
      <c r="F33" s="577"/>
      <c r="G33" s="577"/>
      <c r="H33" s="577"/>
      <c r="I33" s="577"/>
      <c r="J33" s="577"/>
      <c r="K33" s="577"/>
      <c r="L33" s="577"/>
    </row>
    <row r="34" spans="2:12" s="115" customFormat="1" ht="57" customHeight="1" outlineLevel="1">
      <c r="B34" s="657" t="s">
        <v>658</v>
      </c>
      <c r="C34" s="116" t="s">
        <v>250</v>
      </c>
      <c r="D34" s="120" t="s">
        <v>651</v>
      </c>
      <c r="E34" s="586"/>
      <c r="F34" s="577"/>
      <c r="G34" s="577"/>
      <c r="H34" s="577"/>
      <c r="I34" s="577"/>
      <c r="J34" s="577"/>
      <c r="K34" s="577"/>
      <c r="L34" s="577"/>
    </row>
    <row r="35" spans="2:12" s="115" customFormat="1" ht="48" customHeight="1" outlineLevel="1">
      <c r="B35" s="658"/>
      <c r="C35" s="396" t="s">
        <v>95</v>
      </c>
      <c r="D35" s="397" t="s">
        <v>652</v>
      </c>
      <c r="E35" s="586"/>
      <c r="F35" s="577"/>
      <c r="G35" s="577"/>
      <c r="H35" s="577"/>
      <c r="I35" s="577"/>
      <c r="J35" s="577"/>
      <c r="K35" s="577"/>
      <c r="L35" s="577"/>
    </row>
    <row r="36" spans="2:12" ht="26.5" customHeight="1">
      <c r="B36" s="656" t="s">
        <v>819</v>
      </c>
      <c r="C36" s="656"/>
      <c r="D36" s="656"/>
      <c r="E36" s="587"/>
    </row>
    <row r="37" spans="2:12">
      <c r="B37" s="3"/>
      <c r="C37" s="3"/>
      <c r="D37" s="3"/>
    </row>
    <row r="38" spans="2:12">
      <c r="D38" t="s">
        <v>600</v>
      </c>
    </row>
  </sheetData>
  <mergeCells count="15">
    <mergeCell ref="B4:D4"/>
    <mergeCell ref="B10:D10"/>
    <mergeCell ref="B15:D15"/>
    <mergeCell ref="B20:D20"/>
    <mergeCell ref="B32:B33"/>
    <mergeCell ref="D28:D30"/>
    <mergeCell ref="B11:D11"/>
    <mergeCell ref="B12:D12"/>
    <mergeCell ref="B5:D5"/>
    <mergeCell ref="B6:D6"/>
    <mergeCell ref="B36:D36"/>
    <mergeCell ref="B34:B35"/>
    <mergeCell ref="B28:B30"/>
    <mergeCell ref="B24:B25"/>
    <mergeCell ref="B26:B27"/>
  </mergeCells>
  <hyperlinks>
    <hyperlink ref="B4:D4" r:id="rId1" display="https://jhsf.com.br/sustentabilidade/" xr:uid="{3B448EDE-C0C8-4C77-87BD-C5BBE13E1B19}"/>
    <hyperlink ref="B5:D5" r:id="rId2" display="https://ri.jhsf.com.br/informacoes-financeiras/central-de-resultados/" xr:uid="{3981171E-60C7-438E-AF89-DC75D54B02D0}"/>
  </hyperlinks>
  <pageMargins left="0.511811024" right="0.511811024" top="0.78740157499999996" bottom="0.78740157499999996" header="0.31496062000000002" footer="0.31496062000000002"/>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2FEB-31C7-4291-9A13-92B23EAF8C37}">
  <sheetPr>
    <tabColor theme="6"/>
  </sheetPr>
  <dimension ref="B1:L158"/>
  <sheetViews>
    <sheetView showGridLines="0" zoomScaleNormal="100" workbookViewId="0"/>
  </sheetViews>
  <sheetFormatPr defaultColWidth="8.6640625" defaultRowHeight="14" outlineLevelRow="1"/>
  <cols>
    <col min="1" max="1" width="5.6640625" style="1" customWidth="1"/>
    <col min="2" max="3" width="40.1640625" style="1" customWidth="1"/>
    <col min="4" max="5" width="20.9140625" style="15" customWidth="1"/>
    <col min="6" max="6" width="5.6640625" style="629" customWidth="1"/>
    <col min="7" max="7" width="10.1640625" style="1" bestFit="1" customWidth="1"/>
    <col min="8" max="16384" width="8.6640625" style="1"/>
  </cols>
  <sheetData>
    <row r="1" spans="2:12" ht="174" customHeight="1">
      <c r="B1" s="88"/>
      <c r="C1" s="88"/>
      <c r="D1" s="89"/>
      <c r="E1" s="90"/>
    </row>
    <row r="2" spans="2:12">
      <c r="E2" s="46"/>
      <c r="F2" s="1"/>
    </row>
    <row r="3" spans="2:12" s="34" customFormat="1" ht="21" customHeight="1">
      <c r="B3" s="254" t="s">
        <v>606</v>
      </c>
      <c r="C3" s="255"/>
      <c r="D3" s="255"/>
      <c r="E3" s="255"/>
    </row>
    <row r="4" spans="2:12" s="25" customFormat="1" ht="21" customHeight="1">
      <c r="B4" s="787" t="s">
        <v>607</v>
      </c>
      <c r="C4" s="787"/>
      <c r="D4" s="787"/>
      <c r="E4" s="787"/>
      <c r="H4" s="142"/>
      <c r="I4" s="142"/>
      <c r="J4" s="142"/>
      <c r="K4" s="142"/>
      <c r="L4" s="142"/>
    </row>
    <row r="5" spans="2:12">
      <c r="B5" s="27"/>
      <c r="C5" s="27"/>
      <c r="D5" s="68"/>
      <c r="E5" s="68"/>
      <c r="F5" s="1"/>
      <c r="H5" s="10"/>
      <c r="I5" s="10"/>
      <c r="J5" s="10"/>
      <c r="K5" s="10"/>
      <c r="L5" s="10"/>
    </row>
    <row r="6" spans="2:12" s="34" customFormat="1" ht="21" customHeight="1">
      <c r="B6" s="254" t="s">
        <v>368</v>
      </c>
      <c r="C6" s="254"/>
      <c r="D6" s="254"/>
      <c r="E6" s="254"/>
      <c r="H6" s="256"/>
      <c r="I6" s="256"/>
      <c r="J6" s="256"/>
      <c r="K6" s="256"/>
      <c r="L6" s="256"/>
    </row>
    <row r="7" spans="2:12" s="25" customFormat="1" ht="135" customHeight="1">
      <c r="B7" s="787" t="s">
        <v>848</v>
      </c>
      <c r="C7" s="787"/>
      <c r="D7" s="787"/>
      <c r="E7" s="787"/>
      <c r="H7" s="142"/>
      <c r="I7" s="142"/>
      <c r="J7" s="142"/>
      <c r="K7" s="142"/>
      <c r="L7" s="142"/>
    </row>
    <row r="8" spans="2:12">
      <c r="B8" s="27"/>
      <c r="C8" s="27"/>
      <c r="D8" s="27"/>
      <c r="E8" s="27"/>
      <c r="F8" s="1"/>
      <c r="H8" s="10"/>
      <c r="I8" s="10"/>
      <c r="J8" s="10"/>
      <c r="K8" s="10"/>
      <c r="L8" s="10"/>
    </row>
    <row r="9" spans="2:12" s="25" customFormat="1" ht="12.5">
      <c r="B9" s="25" t="s">
        <v>602</v>
      </c>
      <c r="D9" s="158"/>
      <c r="E9" s="158"/>
      <c r="F9" s="323"/>
    </row>
    <row r="10" spans="2:12" s="34" customFormat="1" ht="18.5">
      <c r="B10" s="827" t="s">
        <v>616</v>
      </c>
      <c r="C10" s="827"/>
      <c r="D10" s="827"/>
      <c r="E10" s="827"/>
      <c r="F10" s="626"/>
    </row>
    <row r="11" spans="2:12" s="25" customFormat="1" ht="56.5" customHeight="1" outlineLevel="1">
      <c r="B11" s="798" t="s">
        <v>860</v>
      </c>
      <c r="C11" s="821"/>
      <c r="D11" s="821"/>
      <c r="E11" s="821"/>
      <c r="F11" s="323"/>
    </row>
    <row r="13" spans="2:12" s="34" customFormat="1" ht="22" customHeight="1">
      <c r="B13" s="831" t="s">
        <v>255</v>
      </c>
      <c r="C13" s="831"/>
      <c r="D13" s="831"/>
      <c r="E13" s="831"/>
      <c r="F13" s="626"/>
    </row>
    <row r="15" spans="2:12" s="25" customFormat="1" ht="12.5">
      <c r="B15" s="25" t="s">
        <v>61</v>
      </c>
      <c r="D15" s="311"/>
      <c r="E15" s="144"/>
      <c r="F15" s="323"/>
    </row>
    <row r="16" spans="2:12" s="25" customFormat="1" ht="12.5">
      <c r="B16" s="25" t="s">
        <v>242</v>
      </c>
      <c r="D16" s="144"/>
      <c r="E16" s="144"/>
      <c r="F16" s="323"/>
    </row>
    <row r="17" spans="2:11" s="34" customFormat="1" ht="18.5" customHeight="1">
      <c r="B17" s="65" t="s">
        <v>28</v>
      </c>
      <c r="C17" s="65"/>
      <c r="D17" s="253">
        <v>2023</v>
      </c>
      <c r="E17" s="253">
        <v>2022</v>
      </c>
      <c r="F17" s="626"/>
    </row>
    <row r="18" spans="2:11" s="25" customFormat="1" ht="19" customHeight="1" outlineLevel="1">
      <c r="B18" s="755" t="s">
        <v>854</v>
      </c>
      <c r="C18" s="383" t="s">
        <v>25</v>
      </c>
      <c r="D18" s="312">
        <v>1040</v>
      </c>
      <c r="E18" s="312">
        <v>994</v>
      </c>
      <c r="F18" s="323"/>
      <c r="G18" s="313"/>
      <c r="H18" s="314"/>
      <c r="K18" s="171"/>
    </row>
    <row r="19" spans="2:11" s="25" customFormat="1" ht="19" customHeight="1" outlineLevel="1">
      <c r="B19" s="658"/>
      <c r="C19" s="383" t="s">
        <v>26</v>
      </c>
      <c r="D19" s="312">
        <v>1664</v>
      </c>
      <c r="E19" s="312">
        <v>1545</v>
      </c>
      <c r="F19" s="323"/>
      <c r="G19" s="313"/>
      <c r="H19" s="314"/>
      <c r="K19" s="171"/>
    </row>
    <row r="20" spans="2:11" s="25" customFormat="1" ht="19" customHeight="1" outlineLevel="1">
      <c r="B20" s="759"/>
      <c r="C20" s="79" t="s">
        <v>155</v>
      </c>
      <c r="D20" s="312">
        <v>0</v>
      </c>
      <c r="E20" s="315">
        <v>0</v>
      </c>
      <c r="F20" s="323"/>
      <c r="G20" s="313"/>
      <c r="H20" s="314"/>
      <c r="K20" s="171"/>
    </row>
    <row r="21" spans="2:11" s="25" customFormat="1" ht="19" customHeight="1" outlineLevel="1">
      <c r="B21" s="755" t="s">
        <v>855</v>
      </c>
      <c r="C21" s="383" t="s">
        <v>23</v>
      </c>
      <c r="D21" s="312">
        <v>161</v>
      </c>
      <c r="E21" s="312">
        <v>153</v>
      </c>
      <c r="F21" s="323"/>
      <c r="G21" s="313"/>
      <c r="H21" s="314"/>
      <c r="K21" s="171"/>
    </row>
    <row r="22" spans="2:11" s="25" customFormat="1" ht="19" customHeight="1" outlineLevel="1">
      <c r="B22" s="658"/>
      <c r="C22" s="383" t="s">
        <v>22</v>
      </c>
      <c r="D22" s="312">
        <v>118</v>
      </c>
      <c r="E22" s="312">
        <v>88</v>
      </c>
      <c r="F22" s="323"/>
      <c r="G22" s="313"/>
      <c r="H22" s="314"/>
      <c r="K22" s="171"/>
    </row>
    <row r="23" spans="2:11" s="25" customFormat="1" ht="19" customHeight="1" outlineLevel="1">
      <c r="B23" s="759"/>
      <c r="C23" s="383" t="s">
        <v>24</v>
      </c>
      <c r="D23" s="312">
        <v>2425</v>
      </c>
      <c r="E23" s="312">
        <v>2298</v>
      </c>
      <c r="F23" s="323"/>
      <c r="G23" s="313"/>
      <c r="H23" s="314"/>
      <c r="K23" s="171"/>
    </row>
    <row r="24" spans="2:11" s="25" customFormat="1" ht="19" customHeight="1" outlineLevel="1">
      <c r="B24" s="755" t="s">
        <v>856</v>
      </c>
      <c r="C24" s="383" t="s">
        <v>25</v>
      </c>
      <c r="D24" s="315">
        <v>967</v>
      </c>
      <c r="E24" s="315">
        <v>945</v>
      </c>
      <c r="F24" s="323"/>
      <c r="G24" s="313"/>
      <c r="H24" s="314"/>
    </row>
    <row r="25" spans="2:11" s="25" customFormat="1" ht="19" customHeight="1" outlineLevel="1">
      <c r="B25" s="658"/>
      <c r="C25" s="383" t="s">
        <v>26</v>
      </c>
      <c r="D25" s="315">
        <v>1464</v>
      </c>
      <c r="E25" s="315">
        <v>1448</v>
      </c>
      <c r="F25" s="323"/>
      <c r="G25" s="313"/>
      <c r="H25" s="314"/>
    </row>
    <row r="26" spans="2:11" s="25" customFormat="1" ht="19" customHeight="1" outlineLevel="1">
      <c r="B26" s="759"/>
      <c r="C26" s="79" t="s">
        <v>155</v>
      </c>
      <c r="D26" s="315">
        <v>0</v>
      </c>
      <c r="E26" s="315">
        <v>0</v>
      </c>
      <c r="F26" s="323"/>
      <c r="G26" s="313"/>
      <c r="H26" s="314"/>
    </row>
    <row r="27" spans="2:11" s="25" customFormat="1" ht="19" customHeight="1" outlineLevel="1">
      <c r="B27" s="755" t="s">
        <v>857</v>
      </c>
      <c r="C27" s="383" t="s">
        <v>23</v>
      </c>
      <c r="D27" s="315">
        <v>147</v>
      </c>
      <c r="E27" s="315">
        <v>137</v>
      </c>
      <c r="F27" s="323"/>
      <c r="G27" s="313"/>
      <c r="H27" s="314"/>
    </row>
    <row r="28" spans="2:11" s="25" customFormat="1" ht="19" customHeight="1" outlineLevel="1">
      <c r="B28" s="658"/>
      <c r="C28" s="383" t="s">
        <v>22</v>
      </c>
      <c r="D28" s="315">
        <v>67</v>
      </c>
      <c r="E28" s="315">
        <v>46</v>
      </c>
      <c r="F28" s="323"/>
      <c r="G28" s="313"/>
      <c r="H28" s="314"/>
    </row>
    <row r="29" spans="2:11" s="25" customFormat="1" ht="19" customHeight="1" outlineLevel="1">
      <c r="B29" s="759"/>
      <c r="C29" s="383" t="s">
        <v>24</v>
      </c>
      <c r="D29" s="315">
        <v>2217</v>
      </c>
      <c r="E29" s="315">
        <v>2210</v>
      </c>
      <c r="F29" s="323"/>
      <c r="G29" s="313"/>
      <c r="H29" s="314"/>
    </row>
    <row r="30" spans="2:11" s="25" customFormat="1" ht="19" customHeight="1" outlineLevel="1">
      <c r="B30" s="755" t="s">
        <v>858</v>
      </c>
      <c r="C30" s="383" t="s">
        <v>25</v>
      </c>
      <c r="D30" s="315">
        <v>73</v>
      </c>
      <c r="E30" s="315">
        <v>49</v>
      </c>
      <c r="F30" s="323"/>
      <c r="G30" s="313"/>
      <c r="H30" s="314"/>
      <c r="K30" s="171"/>
    </row>
    <row r="31" spans="2:11" s="25" customFormat="1" ht="19" customHeight="1" outlineLevel="1">
      <c r="B31" s="658"/>
      <c r="C31" s="383" t="s">
        <v>26</v>
      </c>
      <c r="D31" s="315">
        <v>200</v>
      </c>
      <c r="E31" s="315">
        <v>97</v>
      </c>
      <c r="F31" s="323"/>
      <c r="G31" s="313"/>
      <c r="H31" s="314"/>
      <c r="K31" s="171"/>
    </row>
    <row r="32" spans="2:11" s="25" customFormat="1" ht="19" customHeight="1" outlineLevel="1">
      <c r="B32" s="759"/>
      <c r="C32" s="79" t="s">
        <v>155</v>
      </c>
      <c r="D32" s="315">
        <v>0</v>
      </c>
      <c r="E32" s="315">
        <v>0</v>
      </c>
      <c r="F32" s="323"/>
      <c r="G32" s="313"/>
      <c r="H32" s="314"/>
      <c r="K32" s="171"/>
    </row>
    <row r="33" spans="2:11" s="25" customFormat="1" ht="19" customHeight="1" outlineLevel="1">
      <c r="B33" s="755" t="s">
        <v>859</v>
      </c>
      <c r="C33" s="383" t="s">
        <v>23</v>
      </c>
      <c r="D33" s="315">
        <v>14</v>
      </c>
      <c r="E33" s="315">
        <v>16</v>
      </c>
      <c r="F33" s="323"/>
      <c r="K33" s="171"/>
    </row>
    <row r="34" spans="2:11" s="25" customFormat="1" ht="19" customHeight="1" outlineLevel="1">
      <c r="B34" s="658"/>
      <c r="C34" s="383" t="s">
        <v>22</v>
      </c>
      <c r="D34" s="315">
        <v>51</v>
      </c>
      <c r="E34" s="315">
        <v>42</v>
      </c>
      <c r="F34" s="323"/>
      <c r="G34" s="313"/>
      <c r="H34" s="314"/>
      <c r="K34" s="171"/>
    </row>
    <row r="35" spans="2:11" s="25" customFormat="1" ht="19" customHeight="1" outlineLevel="1">
      <c r="B35" s="759"/>
      <c r="C35" s="383" t="s">
        <v>24</v>
      </c>
      <c r="D35" s="315">
        <v>208</v>
      </c>
      <c r="E35" s="315">
        <v>88</v>
      </c>
      <c r="F35" s="323"/>
      <c r="K35" s="171"/>
    </row>
    <row r="36" spans="2:11" s="25" customFormat="1" ht="19" customHeight="1" outlineLevel="1">
      <c r="B36" s="796" t="s">
        <v>12</v>
      </c>
      <c r="C36" s="796"/>
      <c r="D36" s="319">
        <v>2704</v>
      </c>
      <c r="E36" s="319">
        <v>2539</v>
      </c>
      <c r="F36" s="630"/>
      <c r="K36" s="171"/>
    </row>
    <row r="37" spans="2:11">
      <c r="B37" s="27"/>
      <c r="C37" s="27"/>
      <c r="D37" s="49"/>
      <c r="E37" s="316"/>
      <c r="F37" s="631"/>
      <c r="K37" s="4"/>
    </row>
    <row r="38" spans="2:11" s="25" customFormat="1" ht="12.5">
      <c r="B38" s="25" t="s">
        <v>47</v>
      </c>
      <c r="D38" s="158"/>
      <c r="E38" s="158"/>
      <c r="F38" s="323"/>
    </row>
    <row r="39" spans="2:11" s="25" customFormat="1" ht="12.5">
      <c r="B39" s="25" t="s">
        <v>1001</v>
      </c>
      <c r="D39" s="158"/>
      <c r="E39" s="158"/>
      <c r="F39" s="323"/>
    </row>
    <row r="40" spans="2:11" s="34" customFormat="1" ht="18.5">
      <c r="B40" s="65" t="s">
        <v>17</v>
      </c>
      <c r="C40" s="65"/>
      <c r="D40" s="253">
        <v>2023</v>
      </c>
      <c r="E40" s="253">
        <v>2022</v>
      </c>
      <c r="F40" s="626"/>
    </row>
    <row r="41" spans="2:11" s="25" customFormat="1" ht="17" customHeight="1" outlineLevel="1">
      <c r="B41" s="828" t="s">
        <v>229</v>
      </c>
      <c r="C41" s="161" t="s">
        <v>19</v>
      </c>
      <c r="D41" s="259">
        <v>548</v>
      </c>
      <c r="E41" s="259">
        <v>619</v>
      </c>
      <c r="F41" s="323"/>
    </row>
    <row r="42" spans="2:11" s="25" customFormat="1" ht="17" customHeight="1" outlineLevel="1">
      <c r="B42" s="830"/>
      <c r="C42" s="161" t="s">
        <v>20</v>
      </c>
      <c r="D42" s="259">
        <v>585</v>
      </c>
      <c r="E42" s="259">
        <v>515</v>
      </c>
      <c r="F42" s="323"/>
    </row>
    <row r="43" spans="2:11" s="25" customFormat="1" ht="17" customHeight="1" outlineLevel="1">
      <c r="B43" s="829"/>
      <c r="C43" s="161" t="s">
        <v>21</v>
      </c>
      <c r="D43" s="259">
        <v>81</v>
      </c>
      <c r="E43" s="259">
        <v>51</v>
      </c>
      <c r="F43" s="323"/>
    </row>
    <row r="44" spans="2:11" s="25" customFormat="1" ht="17" customHeight="1" outlineLevel="1">
      <c r="B44" s="828" t="s">
        <v>231</v>
      </c>
      <c r="C44" s="161" t="s">
        <v>23</v>
      </c>
      <c r="D44" s="259">
        <v>66</v>
      </c>
      <c r="E44" s="259">
        <v>30</v>
      </c>
      <c r="F44" s="323"/>
    </row>
    <row r="45" spans="2:11" s="25" customFormat="1" ht="17" customHeight="1" outlineLevel="1">
      <c r="B45" s="830"/>
      <c r="C45" s="161" t="s">
        <v>22</v>
      </c>
      <c r="D45" s="259">
        <v>44</v>
      </c>
      <c r="E45" s="259">
        <v>33</v>
      </c>
      <c r="F45" s="323"/>
    </row>
    <row r="46" spans="2:11" s="25" customFormat="1" ht="17" customHeight="1" outlineLevel="1">
      <c r="B46" s="829"/>
      <c r="C46" s="161" t="s">
        <v>24</v>
      </c>
      <c r="D46" s="259">
        <v>1104</v>
      </c>
      <c r="E46" s="259">
        <v>1122</v>
      </c>
      <c r="F46" s="323"/>
    </row>
    <row r="47" spans="2:11" s="25" customFormat="1" ht="17" customHeight="1" outlineLevel="1">
      <c r="B47" s="828" t="s">
        <v>232</v>
      </c>
      <c r="C47" s="161" t="s">
        <v>225</v>
      </c>
      <c r="D47" s="259">
        <v>504</v>
      </c>
      <c r="E47" s="259">
        <v>539</v>
      </c>
      <c r="F47" s="323"/>
    </row>
    <row r="48" spans="2:11" s="25" customFormat="1" ht="17" customHeight="1" outlineLevel="1">
      <c r="B48" s="830"/>
      <c r="C48" s="161" t="s">
        <v>226</v>
      </c>
      <c r="D48" s="259">
        <v>710</v>
      </c>
      <c r="E48" s="259">
        <v>646</v>
      </c>
      <c r="F48" s="323"/>
    </row>
    <row r="49" spans="2:6" s="25" customFormat="1" ht="17" customHeight="1" outlineLevel="1">
      <c r="B49" s="829"/>
      <c r="C49" s="161" t="s">
        <v>154</v>
      </c>
      <c r="D49" s="259">
        <v>0</v>
      </c>
      <c r="E49" s="259">
        <v>0</v>
      </c>
      <c r="F49" s="323"/>
    </row>
    <row r="50" spans="2:6" s="25" customFormat="1" ht="17" customHeight="1" outlineLevel="1">
      <c r="B50" s="394" t="s">
        <v>12</v>
      </c>
      <c r="C50" s="163"/>
      <c r="D50" s="434">
        <v>1214</v>
      </c>
      <c r="E50" s="434">
        <v>1185</v>
      </c>
      <c r="F50" s="323"/>
    </row>
    <row r="52" spans="2:6" s="25" customFormat="1" ht="12.5">
      <c r="B52" s="25" t="s">
        <v>47</v>
      </c>
      <c r="D52" s="158"/>
      <c r="E52" s="158"/>
      <c r="F52" s="323"/>
    </row>
    <row r="53" spans="2:6" s="34" customFormat="1" ht="18.5">
      <c r="B53" s="65" t="s">
        <v>27</v>
      </c>
      <c r="C53" s="65"/>
      <c r="D53" s="253">
        <v>2023</v>
      </c>
      <c r="E53" s="253">
        <v>2022</v>
      </c>
      <c r="F53" s="626"/>
    </row>
    <row r="54" spans="2:6" s="25" customFormat="1" ht="17" customHeight="1" outlineLevel="1">
      <c r="B54" s="828" t="s">
        <v>229</v>
      </c>
      <c r="C54" s="161" t="s">
        <v>19</v>
      </c>
      <c r="D54" s="162">
        <v>0.2</v>
      </c>
      <c r="E54" s="162">
        <v>0.24</v>
      </c>
      <c r="F54" s="323"/>
    </row>
    <row r="55" spans="2:6" s="25" customFormat="1" ht="17" customHeight="1" outlineLevel="1">
      <c r="B55" s="830"/>
      <c r="C55" s="161" t="s">
        <v>20</v>
      </c>
      <c r="D55" s="162">
        <v>0.21</v>
      </c>
      <c r="E55" s="162">
        <v>0.2</v>
      </c>
      <c r="F55" s="323"/>
    </row>
    <row r="56" spans="2:6" s="25" customFormat="1" ht="17" customHeight="1" outlineLevel="1">
      <c r="B56" s="829"/>
      <c r="C56" s="161" t="s">
        <v>21</v>
      </c>
      <c r="D56" s="162">
        <v>0.03</v>
      </c>
      <c r="E56" s="162">
        <v>0.02</v>
      </c>
      <c r="F56" s="323"/>
    </row>
    <row r="57" spans="2:6" s="25" customFormat="1" ht="17" customHeight="1" outlineLevel="1">
      <c r="B57" s="828" t="s">
        <v>231</v>
      </c>
      <c r="C57" s="161" t="s">
        <v>23</v>
      </c>
      <c r="D57" s="162">
        <v>0.02</v>
      </c>
      <c r="E57" s="162">
        <v>0.01</v>
      </c>
      <c r="F57" s="323"/>
    </row>
    <row r="58" spans="2:6" s="25" customFormat="1" ht="17" customHeight="1" outlineLevel="1">
      <c r="B58" s="830"/>
      <c r="C58" s="161" t="s">
        <v>22</v>
      </c>
      <c r="D58" s="162">
        <v>0.01</v>
      </c>
      <c r="E58" s="162">
        <v>0.01</v>
      </c>
      <c r="F58" s="323"/>
    </row>
    <row r="59" spans="2:6" s="25" customFormat="1" ht="17" customHeight="1" outlineLevel="1">
      <c r="B59" s="829"/>
      <c r="C59" s="161" t="s">
        <v>24</v>
      </c>
      <c r="D59" s="162">
        <v>0.4</v>
      </c>
      <c r="E59" s="162">
        <v>0.43</v>
      </c>
      <c r="F59" s="323"/>
    </row>
    <row r="60" spans="2:6" s="25" customFormat="1" ht="17" customHeight="1" outlineLevel="1">
      <c r="B60" s="828" t="s">
        <v>232</v>
      </c>
      <c r="C60" s="161" t="s">
        <v>225</v>
      </c>
      <c r="D60" s="162">
        <v>0.19</v>
      </c>
      <c r="E60" s="162">
        <v>0.21</v>
      </c>
      <c r="F60" s="323"/>
    </row>
    <row r="61" spans="2:6" s="25" customFormat="1" ht="17" customHeight="1" outlineLevel="1">
      <c r="B61" s="830"/>
      <c r="C61" s="161" t="s">
        <v>226</v>
      </c>
      <c r="D61" s="162">
        <v>0.26</v>
      </c>
      <c r="E61" s="162">
        <v>0.25</v>
      </c>
      <c r="F61" s="323"/>
    </row>
    <row r="62" spans="2:6" s="25" customFormat="1" ht="17" customHeight="1" outlineLevel="1">
      <c r="B62" s="829"/>
      <c r="C62" s="161" t="s">
        <v>154</v>
      </c>
      <c r="D62" s="162">
        <v>0</v>
      </c>
      <c r="E62" s="162">
        <v>0</v>
      </c>
      <c r="F62" s="323"/>
    </row>
    <row r="64" spans="2:6" s="25" customFormat="1" ht="12.5">
      <c r="B64" s="25" t="s">
        <v>47</v>
      </c>
      <c r="D64" s="158"/>
      <c r="E64" s="158"/>
      <c r="F64" s="323"/>
    </row>
    <row r="65" spans="2:7" s="34" customFormat="1" ht="19.5" customHeight="1">
      <c r="B65" s="65" t="s">
        <v>18</v>
      </c>
      <c r="C65" s="65"/>
      <c r="D65" s="253">
        <v>2023</v>
      </c>
      <c r="E65" s="253">
        <v>2022</v>
      </c>
      <c r="F65" s="626"/>
    </row>
    <row r="66" spans="2:7" s="25" customFormat="1" ht="17" customHeight="1" outlineLevel="1">
      <c r="B66" s="828" t="s">
        <v>229</v>
      </c>
      <c r="C66" s="161" t="s">
        <v>19</v>
      </c>
      <c r="D66" s="259">
        <v>640</v>
      </c>
      <c r="E66" s="259">
        <v>432</v>
      </c>
      <c r="F66" s="323"/>
    </row>
    <row r="67" spans="2:7" s="25" customFormat="1" ht="17" customHeight="1" outlineLevel="1">
      <c r="B67" s="830"/>
      <c r="C67" s="161" t="s">
        <v>20</v>
      </c>
      <c r="D67" s="259">
        <v>772</v>
      </c>
      <c r="E67" s="259">
        <v>493</v>
      </c>
      <c r="F67" s="323"/>
    </row>
    <row r="68" spans="2:7" s="25" customFormat="1" ht="17" customHeight="1" outlineLevel="1">
      <c r="B68" s="829"/>
      <c r="C68" s="161" t="s">
        <v>21</v>
      </c>
      <c r="D68" s="259">
        <v>92</v>
      </c>
      <c r="E68" s="259">
        <v>69</v>
      </c>
      <c r="F68" s="323"/>
    </row>
    <row r="69" spans="2:7" s="25" customFormat="1" ht="17" customHeight="1" outlineLevel="1">
      <c r="B69" s="828" t="s">
        <v>231</v>
      </c>
      <c r="C69" s="161" t="s">
        <v>23</v>
      </c>
      <c r="D69" s="259">
        <v>209</v>
      </c>
      <c r="E69" s="259">
        <v>39</v>
      </c>
      <c r="F69" s="323"/>
    </row>
    <row r="70" spans="2:7" s="25" customFormat="1" ht="17" customHeight="1" outlineLevel="1">
      <c r="B70" s="830"/>
      <c r="C70" s="161" t="s">
        <v>22</v>
      </c>
      <c r="D70" s="259">
        <v>36</v>
      </c>
      <c r="E70" s="259">
        <v>33</v>
      </c>
      <c r="F70" s="323"/>
    </row>
    <row r="71" spans="2:7" s="25" customFormat="1" ht="17" customHeight="1" outlineLevel="1">
      <c r="B71" s="829"/>
      <c r="C71" s="161" t="s">
        <v>24</v>
      </c>
      <c r="D71" s="259">
        <v>1259</v>
      </c>
      <c r="E71" s="259">
        <v>922</v>
      </c>
      <c r="F71" s="323"/>
    </row>
    <row r="72" spans="2:7" s="25" customFormat="1" ht="17" customHeight="1" outlineLevel="1">
      <c r="B72" s="828" t="s">
        <v>232</v>
      </c>
      <c r="C72" s="161" t="s">
        <v>225</v>
      </c>
      <c r="D72" s="259">
        <v>667</v>
      </c>
      <c r="E72" s="259">
        <v>440</v>
      </c>
      <c r="F72" s="323"/>
    </row>
    <row r="73" spans="2:7" s="25" customFormat="1" ht="17" customHeight="1" outlineLevel="1">
      <c r="B73" s="830"/>
      <c r="C73" s="161" t="s">
        <v>226</v>
      </c>
      <c r="D73" s="259">
        <v>837</v>
      </c>
      <c r="E73" s="259">
        <v>554</v>
      </c>
      <c r="F73" s="323"/>
    </row>
    <row r="74" spans="2:7" s="25" customFormat="1" ht="17" customHeight="1" outlineLevel="1">
      <c r="B74" s="829"/>
      <c r="C74" s="161" t="s">
        <v>154</v>
      </c>
      <c r="D74" s="162">
        <v>0</v>
      </c>
      <c r="E74" s="162">
        <v>0</v>
      </c>
      <c r="F74" s="323"/>
    </row>
    <row r="75" spans="2:7" s="25" customFormat="1" ht="17" customHeight="1" outlineLevel="1">
      <c r="B75" s="394" t="s">
        <v>12</v>
      </c>
      <c r="C75" s="163"/>
      <c r="D75" s="434">
        <v>1504</v>
      </c>
      <c r="E75" s="434">
        <v>994</v>
      </c>
      <c r="F75" s="323"/>
    </row>
    <row r="77" spans="2:7" s="25" customFormat="1" ht="12.5">
      <c r="B77" s="25" t="s">
        <v>47</v>
      </c>
      <c r="D77" s="158"/>
      <c r="E77" s="158"/>
      <c r="F77" s="323"/>
    </row>
    <row r="78" spans="2:7" s="34" customFormat="1" ht="18.5">
      <c r="B78" s="65" t="s">
        <v>29</v>
      </c>
      <c r="C78" s="65"/>
      <c r="D78" s="253">
        <v>2023</v>
      </c>
      <c r="E78" s="253">
        <v>2022</v>
      </c>
      <c r="F78" s="626"/>
    </row>
    <row r="79" spans="2:7" s="25" customFormat="1" ht="17" customHeight="1" outlineLevel="1">
      <c r="B79" s="828" t="s">
        <v>229</v>
      </c>
      <c r="C79" s="161" t="s">
        <v>19</v>
      </c>
      <c r="D79" s="162">
        <v>0.22</v>
      </c>
      <c r="E79" s="162">
        <v>0.2</v>
      </c>
      <c r="F79" s="323"/>
      <c r="G79" s="317"/>
    </row>
    <row r="80" spans="2:7" s="25" customFormat="1" ht="17" customHeight="1" outlineLevel="1">
      <c r="B80" s="830"/>
      <c r="C80" s="161" t="s">
        <v>20</v>
      </c>
      <c r="D80" s="162">
        <v>0.25</v>
      </c>
      <c r="E80" s="162">
        <v>0.19</v>
      </c>
      <c r="F80" s="323"/>
      <c r="G80" s="317"/>
    </row>
    <row r="81" spans="2:7" s="25" customFormat="1" ht="17" customHeight="1" outlineLevel="1">
      <c r="B81" s="829"/>
      <c r="C81" s="161" t="s">
        <v>21</v>
      </c>
      <c r="D81" s="162">
        <v>0.03</v>
      </c>
      <c r="E81" s="162">
        <v>0.05</v>
      </c>
      <c r="F81" s="323"/>
      <c r="G81" s="317"/>
    </row>
    <row r="82" spans="2:7" s="25" customFormat="1" ht="17" customHeight="1" outlineLevel="1">
      <c r="B82" s="828" t="s">
        <v>231</v>
      </c>
      <c r="C82" s="161" t="s">
        <v>23</v>
      </c>
      <c r="D82" s="162">
        <v>0.05</v>
      </c>
      <c r="E82" s="162">
        <v>0.03</v>
      </c>
      <c r="F82" s="323"/>
      <c r="G82" s="317"/>
    </row>
    <row r="83" spans="2:7" s="25" customFormat="1" ht="17" customHeight="1" outlineLevel="1">
      <c r="B83" s="830"/>
      <c r="C83" s="161" t="s">
        <v>22</v>
      </c>
      <c r="D83" s="162">
        <v>0.01</v>
      </c>
      <c r="E83" s="162">
        <v>0.04</v>
      </c>
      <c r="F83" s="323"/>
      <c r="G83" s="317"/>
    </row>
    <row r="84" spans="2:7" s="25" customFormat="1" ht="17" customHeight="1" outlineLevel="1">
      <c r="B84" s="829"/>
      <c r="C84" s="161" t="s">
        <v>24</v>
      </c>
      <c r="D84" s="162">
        <v>0.44</v>
      </c>
      <c r="E84" s="162">
        <v>0.79</v>
      </c>
      <c r="F84" s="323"/>
      <c r="G84" s="317"/>
    </row>
    <row r="85" spans="2:7" s="25" customFormat="1" ht="17" customHeight="1" outlineLevel="1">
      <c r="B85" s="828" t="s">
        <v>232</v>
      </c>
      <c r="C85" s="161" t="s">
        <v>225</v>
      </c>
      <c r="D85" s="162">
        <v>0.22</v>
      </c>
      <c r="E85" s="162">
        <v>0.38</v>
      </c>
      <c r="F85" s="323"/>
      <c r="G85" s="317"/>
    </row>
    <row r="86" spans="2:7" s="25" customFormat="1" ht="17" customHeight="1" outlineLevel="1">
      <c r="B86" s="830"/>
      <c r="C86" s="161" t="s">
        <v>226</v>
      </c>
      <c r="D86" s="162">
        <v>0.28999999999999998</v>
      </c>
      <c r="E86" s="162">
        <v>0.46</v>
      </c>
      <c r="F86" s="323"/>
      <c r="G86" s="317"/>
    </row>
    <row r="87" spans="2:7" s="25" customFormat="1" ht="17" customHeight="1" outlineLevel="1">
      <c r="B87" s="829"/>
      <c r="C87" s="161" t="s">
        <v>154</v>
      </c>
      <c r="D87" s="162">
        <v>0</v>
      </c>
      <c r="E87" s="162">
        <v>0</v>
      </c>
      <c r="F87" s="323"/>
      <c r="G87" s="317"/>
    </row>
    <row r="88" spans="2:7" s="25" customFormat="1" ht="12.5">
      <c r="D88" s="158"/>
      <c r="E88" s="158"/>
      <c r="F88" s="323"/>
    </row>
    <row r="89" spans="2:7" s="25" customFormat="1" ht="12.5">
      <c r="B89" s="25" t="s">
        <v>105</v>
      </c>
      <c r="D89" s="158"/>
      <c r="E89" s="158"/>
      <c r="F89" s="323"/>
    </row>
    <row r="90" spans="2:7" s="25" customFormat="1" ht="12.5">
      <c r="B90" s="25" t="s">
        <v>174</v>
      </c>
      <c r="D90" s="158"/>
      <c r="E90" s="158"/>
      <c r="F90" s="323"/>
    </row>
    <row r="91" spans="2:7" s="34" customFormat="1" ht="18.5">
      <c r="B91" s="65" t="s">
        <v>339</v>
      </c>
      <c r="C91" s="65"/>
      <c r="D91" s="65"/>
      <c r="E91" s="65"/>
      <c r="F91" s="626"/>
    </row>
    <row r="92" spans="2:7" s="25" customFormat="1" ht="23" customHeight="1" outlineLevel="1">
      <c r="B92" s="832" t="s">
        <v>861</v>
      </c>
      <c r="C92" s="832"/>
      <c r="D92" s="832"/>
      <c r="E92" s="832"/>
      <c r="F92" s="632"/>
    </row>
    <row r="94" spans="2:7" s="25" customFormat="1" ht="12.5">
      <c r="B94" s="25" t="s">
        <v>48</v>
      </c>
      <c r="D94" s="158"/>
      <c r="E94" s="158"/>
      <c r="F94" s="323"/>
    </row>
    <row r="95" spans="2:7" s="25" customFormat="1" ht="12.5">
      <c r="B95" s="25" t="s">
        <v>174</v>
      </c>
      <c r="D95" s="158"/>
      <c r="E95" s="158"/>
      <c r="F95" s="323"/>
    </row>
    <row r="96" spans="2:7" s="34" customFormat="1" ht="38" customHeight="1">
      <c r="B96" s="823" t="s">
        <v>340</v>
      </c>
      <c r="C96" s="823"/>
      <c r="D96" s="823"/>
      <c r="E96" s="823"/>
    </row>
    <row r="97" spans="2:11" s="25" customFormat="1" ht="59.5" customHeight="1" outlineLevel="1">
      <c r="B97" s="832" t="s">
        <v>862</v>
      </c>
      <c r="C97" s="832"/>
      <c r="D97" s="832"/>
      <c r="E97" s="832"/>
      <c r="F97" s="323"/>
    </row>
    <row r="98" spans="2:11" s="25" customFormat="1" ht="12.5">
      <c r="B98" s="138"/>
      <c r="C98" s="138"/>
      <c r="D98" s="175"/>
      <c r="E98" s="175"/>
      <c r="F98" s="323"/>
    </row>
    <row r="99" spans="2:11" s="25" customFormat="1" ht="12.5">
      <c r="B99" s="25" t="s">
        <v>83</v>
      </c>
      <c r="D99" s="260"/>
      <c r="E99" s="260"/>
      <c r="F99" s="323"/>
    </row>
    <row r="100" spans="2:11" s="25" customFormat="1" ht="12.5">
      <c r="B100" s="25" t="s">
        <v>174</v>
      </c>
      <c r="D100" s="260"/>
      <c r="E100" s="260"/>
      <c r="F100" s="323"/>
    </row>
    <row r="101" spans="2:11" s="34" customFormat="1" ht="19.5" customHeight="1">
      <c r="B101" s="65" t="s">
        <v>341</v>
      </c>
      <c r="C101" s="65"/>
      <c r="D101" s="253">
        <v>2023</v>
      </c>
      <c r="E101" s="253">
        <v>2022</v>
      </c>
      <c r="F101" s="626"/>
    </row>
    <row r="102" spans="2:11" s="25" customFormat="1" ht="17" customHeight="1" outlineLevel="1">
      <c r="B102" s="755" t="s">
        <v>863</v>
      </c>
      <c r="C102" s="261" t="s">
        <v>25</v>
      </c>
      <c r="D102" s="259">
        <v>1040</v>
      </c>
      <c r="E102" s="259">
        <v>994</v>
      </c>
      <c r="F102" s="633"/>
    </row>
    <row r="103" spans="2:11" s="25" customFormat="1" ht="17" customHeight="1" outlineLevel="1">
      <c r="B103" s="658"/>
      <c r="C103" s="261" t="s">
        <v>26</v>
      </c>
      <c r="D103" s="259">
        <v>1664</v>
      </c>
      <c r="E103" s="259">
        <v>1545</v>
      </c>
      <c r="F103" s="633"/>
    </row>
    <row r="104" spans="2:11" s="25" customFormat="1" ht="17" customHeight="1" outlineLevel="1">
      <c r="B104" s="759"/>
      <c r="C104" s="261" t="s">
        <v>227</v>
      </c>
      <c r="D104" s="259">
        <v>0</v>
      </c>
      <c r="E104" s="259">
        <v>0</v>
      </c>
      <c r="F104" s="633"/>
    </row>
    <row r="105" spans="2:11" s="25" customFormat="1" ht="19.5" customHeight="1" outlineLevel="1">
      <c r="B105" s="826" t="s">
        <v>375</v>
      </c>
      <c r="C105" s="826"/>
      <c r="D105" s="826"/>
      <c r="E105" s="826"/>
    </row>
    <row r="106" spans="2:11" s="25" customFormat="1" ht="12.5">
      <c r="B106" s="41"/>
      <c r="C106" s="41"/>
      <c r="D106" s="318"/>
      <c r="E106" s="318"/>
      <c r="F106" s="318"/>
    </row>
    <row r="107" spans="2:11" s="25" customFormat="1" ht="12.5">
      <c r="B107" s="25" t="s">
        <v>62</v>
      </c>
      <c r="D107" s="144"/>
      <c r="E107" s="144"/>
      <c r="F107" s="323"/>
      <c r="K107" s="171"/>
    </row>
    <row r="108" spans="2:11" s="25" customFormat="1" ht="12.5">
      <c r="B108" s="25" t="s">
        <v>999</v>
      </c>
      <c r="D108" s="144"/>
      <c r="E108" s="144"/>
      <c r="F108" s="323"/>
      <c r="K108" s="171"/>
    </row>
    <row r="109" spans="2:11" s="34" customFormat="1" ht="19.5" customHeight="1">
      <c r="B109" s="823" t="s">
        <v>342</v>
      </c>
      <c r="C109" s="823"/>
      <c r="D109" s="253">
        <v>2023</v>
      </c>
      <c r="E109" s="253">
        <v>2022</v>
      </c>
      <c r="F109" s="626"/>
      <c r="K109" s="257"/>
    </row>
    <row r="110" spans="2:11" s="25" customFormat="1" ht="17" customHeight="1" outlineLevel="1">
      <c r="B110" s="828" t="s">
        <v>31</v>
      </c>
      <c r="C110" s="261" t="s">
        <v>298</v>
      </c>
      <c r="D110" s="312">
        <v>39</v>
      </c>
      <c r="E110" s="312">
        <v>35</v>
      </c>
      <c r="F110" s="323"/>
      <c r="K110" s="171"/>
    </row>
    <row r="111" spans="2:11" s="25" customFormat="1" ht="17" customHeight="1" outlineLevel="1">
      <c r="B111" s="829"/>
      <c r="C111" s="261" t="s">
        <v>299</v>
      </c>
      <c r="D111" s="312">
        <v>0</v>
      </c>
      <c r="E111" s="312">
        <v>0</v>
      </c>
      <c r="F111" s="323"/>
      <c r="K111" s="171"/>
    </row>
    <row r="112" spans="2:11" s="25" customFormat="1" ht="17" customHeight="1" outlineLevel="1">
      <c r="B112" s="828" t="s">
        <v>30</v>
      </c>
      <c r="C112" s="261" t="s">
        <v>298</v>
      </c>
      <c r="D112" s="312">
        <v>26</v>
      </c>
      <c r="E112" s="312">
        <v>27</v>
      </c>
      <c r="F112" s="323"/>
      <c r="K112" s="171"/>
    </row>
    <row r="113" spans="2:11" s="25" customFormat="1" ht="17" customHeight="1" outlineLevel="1">
      <c r="B113" s="829"/>
      <c r="C113" s="261" t="s">
        <v>299</v>
      </c>
      <c r="D113" s="312">
        <v>0</v>
      </c>
      <c r="E113" s="312">
        <v>0</v>
      </c>
      <c r="F113" s="323"/>
      <c r="K113" s="171"/>
    </row>
    <row r="114" spans="2:11" s="25" customFormat="1" ht="17" customHeight="1" outlineLevel="1">
      <c r="B114" s="802" t="s">
        <v>975</v>
      </c>
      <c r="C114" s="161" t="s">
        <v>26</v>
      </c>
      <c r="D114" s="312">
        <v>89</v>
      </c>
      <c r="E114" s="312">
        <v>88</v>
      </c>
      <c r="F114" s="323"/>
      <c r="K114" s="171"/>
    </row>
    <row r="115" spans="2:11" s="25" customFormat="1" ht="17" customHeight="1" outlineLevel="1">
      <c r="B115" s="800"/>
      <c r="C115" s="161" t="s">
        <v>25</v>
      </c>
      <c r="D115" s="312">
        <v>67</v>
      </c>
      <c r="E115" s="312">
        <v>72</v>
      </c>
      <c r="F115" s="323"/>
      <c r="K115" s="171"/>
    </row>
    <row r="116" spans="2:11" s="25" customFormat="1" ht="17" customHeight="1" outlineLevel="1">
      <c r="B116" s="803"/>
      <c r="C116" s="166" t="s">
        <v>976</v>
      </c>
      <c r="D116" s="319">
        <v>156</v>
      </c>
      <c r="E116" s="319">
        <v>160</v>
      </c>
      <c r="F116" s="323"/>
      <c r="K116" s="171"/>
    </row>
    <row r="117" spans="2:11" s="25" customFormat="1" ht="17" customHeight="1" outlineLevel="1">
      <c r="B117" s="166" t="s">
        <v>12</v>
      </c>
      <c r="C117" s="166"/>
      <c r="D117" s="420">
        <v>221</v>
      </c>
      <c r="E117" s="420">
        <v>222</v>
      </c>
      <c r="F117" s="323"/>
      <c r="K117" s="171"/>
    </row>
    <row r="118" spans="2:11" s="25" customFormat="1" ht="13">
      <c r="B118" s="320"/>
      <c r="C118" s="320"/>
      <c r="D118" s="321"/>
      <c r="E118" s="322"/>
      <c r="F118" s="630"/>
      <c r="K118" s="171"/>
    </row>
    <row r="119" spans="2:11" s="25" customFormat="1" ht="12.5">
      <c r="B119" s="25" t="s">
        <v>49</v>
      </c>
      <c r="D119" s="158"/>
      <c r="E119" s="158"/>
      <c r="F119" s="323"/>
    </row>
    <row r="120" spans="2:11" s="25" customFormat="1" ht="12.5">
      <c r="B120" s="25" t="s">
        <v>174</v>
      </c>
      <c r="D120" s="158"/>
      <c r="E120" s="158"/>
      <c r="F120" s="323"/>
    </row>
    <row r="121" spans="2:11" s="34" customFormat="1" ht="19.5" customHeight="1">
      <c r="B121" s="65" t="s">
        <v>343</v>
      </c>
      <c r="C121" s="65"/>
      <c r="D121" s="65"/>
      <c r="E121" s="65"/>
      <c r="F121" s="626"/>
    </row>
    <row r="122" spans="2:11" s="25" customFormat="1" ht="36.5" customHeight="1" outlineLevel="1">
      <c r="B122" s="832" t="s">
        <v>196</v>
      </c>
      <c r="C122" s="832"/>
      <c r="D122" s="832"/>
      <c r="E122" s="832"/>
      <c r="F122" s="323"/>
    </row>
    <row r="123" spans="2:11">
      <c r="B123" s="38"/>
      <c r="C123" s="38"/>
      <c r="D123" s="21"/>
      <c r="E123" s="21"/>
    </row>
    <row r="124" spans="2:11" s="257" customFormat="1" ht="22" customHeight="1">
      <c r="B124" s="833" t="s">
        <v>198</v>
      </c>
      <c r="C124" s="833"/>
      <c r="D124" s="833"/>
      <c r="E124" s="833"/>
    </row>
    <row r="126" spans="2:11" s="34" customFormat="1" ht="18.5">
      <c r="B126" s="65" t="s">
        <v>307</v>
      </c>
      <c r="C126" s="65"/>
      <c r="D126" s="253">
        <v>2023</v>
      </c>
      <c r="E126" s="253">
        <v>2022</v>
      </c>
      <c r="F126" s="626"/>
    </row>
    <row r="127" spans="2:11" s="25" customFormat="1" ht="12.5" outlineLevel="1">
      <c r="B127" s="436" t="s">
        <v>354</v>
      </c>
      <c r="C127" s="436"/>
      <c r="D127" s="433">
        <v>1610.33</v>
      </c>
      <c r="E127" s="433">
        <v>802.1400000000001</v>
      </c>
      <c r="F127" s="323"/>
    </row>
    <row r="128" spans="2:11" s="25" customFormat="1" ht="12.5" outlineLevel="1">
      <c r="B128" s="161" t="s">
        <v>963</v>
      </c>
      <c r="C128" s="161"/>
      <c r="D128" s="162">
        <v>0.59553624260355031</v>
      </c>
      <c r="E128" s="162">
        <v>0.31592753052382833</v>
      </c>
      <c r="F128" s="323"/>
    </row>
    <row r="129" spans="2:6" s="25" customFormat="1" ht="12.5">
      <c r="D129" s="158"/>
      <c r="E129" s="158"/>
      <c r="F129" s="323"/>
    </row>
    <row r="130" spans="2:6" s="25" customFormat="1" ht="12.5">
      <c r="B130" s="25" t="s">
        <v>57</v>
      </c>
      <c r="D130" s="158"/>
      <c r="E130" s="158"/>
      <c r="F130" s="323"/>
    </row>
    <row r="131" spans="2:6" s="25" customFormat="1" ht="12.5">
      <c r="B131" s="25" t="s">
        <v>264</v>
      </c>
      <c r="D131" s="158"/>
      <c r="E131" s="158"/>
      <c r="F131" s="323"/>
    </row>
    <row r="132" spans="2:6" s="34" customFormat="1" ht="18.5">
      <c r="B132" s="65" t="s">
        <v>189</v>
      </c>
      <c r="C132" s="65"/>
      <c r="D132" s="253">
        <v>2023</v>
      </c>
      <c r="E132" s="253">
        <v>2022</v>
      </c>
      <c r="F132" s="626"/>
    </row>
    <row r="133" spans="2:6" s="25" customFormat="1" ht="17" customHeight="1" outlineLevel="1">
      <c r="B133" s="828" t="s">
        <v>228</v>
      </c>
      <c r="C133" s="161" t="s">
        <v>199</v>
      </c>
      <c r="D133" s="165">
        <v>0.71</v>
      </c>
      <c r="E133" s="165">
        <v>0.36</v>
      </c>
      <c r="F133" s="323"/>
    </row>
    <row r="134" spans="2:6" s="25" customFormat="1" ht="17" customHeight="1" outlineLevel="1">
      <c r="B134" s="830"/>
      <c r="C134" s="161" t="s">
        <v>200</v>
      </c>
      <c r="D134" s="165">
        <v>0.69</v>
      </c>
      <c r="E134" s="165">
        <v>0.3</v>
      </c>
      <c r="F134" s="323"/>
    </row>
    <row r="135" spans="2:6" s="25" customFormat="1" ht="17" customHeight="1" outlineLevel="1">
      <c r="B135" s="830"/>
      <c r="C135" s="161" t="s">
        <v>201</v>
      </c>
      <c r="D135" s="165">
        <v>0.6</v>
      </c>
      <c r="E135" s="165">
        <v>0.28999999999999998</v>
      </c>
      <c r="F135" s="323"/>
    </row>
    <row r="136" spans="2:6" s="25" customFormat="1" ht="17" customHeight="1" outlineLevel="1">
      <c r="B136" s="830"/>
      <c r="C136" s="261" t="s">
        <v>202</v>
      </c>
      <c r="D136" s="165">
        <v>0.59</v>
      </c>
      <c r="E136" s="165">
        <v>0.35</v>
      </c>
      <c r="F136" s="323"/>
    </row>
    <row r="137" spans="2:6" s="25" customFormat="1" ht="17" customHeight="1" outlineLevel="1">
      <c r="B137" s="830"/>
      <c r="C137" s="161" t="s">
        <v>33</v>
      </c>
      <c r="D137" s="165">
        <v>0.6</v>
      </c>
      <c r="E137" s="165">
        <v>0.31</v>
      </c>
      <c r="F137" s="323"/>
    </row>
    <row r="138" spans="2:6" s="25" customFormat="1" ht="17" customHeight="1" outlineLevel="1">
      <c r="B138" s="830"/>
      <c r="C138" s="161" t="s">
        <v>203</v>
      </c>
      <c r="D138" s="165">
        <v>0.59</v>
      </c>
      <c r="E138" s="165">
        <v>0.32</v>
      </c>
      <c r="F138" s="323"/>
    </row>
    <row r="139" spans="2:6" s="25" customFormat="1" ht="17" customHeight="1" outlineLevel="1">
      <c r="B139" s="828" t="s">
        <v>215</v>
      </c>
      <c r="C139" s="261" t="s">
        <v>25</v>
      </c>
      <c r="D139" s="165">
        <v>0.62</v>
      </c>
      <c r="E139" s="165">
        <v>0.32</v>
      </c>
      <c r="F139" s="323"/>
    </row>
    <row r="140" spans="2:6" s="25" customFormat="1" ht="17" customHeight="1" outlineLevel="1">
      <c r="B140" s="830"/>
      <c r="C140" s="261" t="s">
        <v>26</v>
      </c>
      <c r="D140" s="165">
        <v>0.59</v>
      </c>
      <c r="E140" s="165">
        <v>0.31</v>
      </c>
      <c r="F140" s="323"/>
    </row>
    <row r="141" spans="2:6" s="25" customFormat="1" ht="17" customHeight="1" outlineLevel="1">
      <c r="B141" s="829"/>
      <c r="C141" s="161" t="s">
        <v>154</v>
      </c>
      <c r="D141" s="172">
        <v>0</v>
      </c>
      <c r="E141" s="172">
        <v>0</v>
      </c>
      <c r="F141" s="323"/>
    </row>
    <row r="142" spans="2:6" s="25" customFormat="1" ht="17" customHeight="1">
      <c r="B142" s="310"/>
      <c r="D142" s="435"/>
      <c r="E142" s="435"/>
      <c r="F142" s="323"/>
    </row>
    <row r="143" spans="2:6" s="25" customFormat="1" ht="12.5">
      <c r="B143" s="25" t="s">
        <v>58</v>
      </c>
      <c r="D143" s="158"/>
      <c r="E143" s="158"/>
      <c r="F143" s="323"/>
    </row>
    <row r="144" spans="2:6" s="25" customFormat="1" ht="12.5">
      <c r="B144" s="25" t="s">
        <v>264</v>
      </c>
      <c r="C144" s="154"/>
      <c r="D144" s="323"/>
      <c r="E144" s="158"/>
      <c r="F144" s="323"/>
    </row>
    <row r="145" spans="2:6" s="34" customFormat="1" ht="19.5" customHeight="1">
      <c r="B145" s="823" t="s">
        <v>204</v>
      </c>
      <c r="C145" s="823"/>
      <c r="D145" s="253">
        <v>2023</v>
      </c>
      <c r="E145" s="253">
        <v>2022</v>
      </c>
      <c r="F145" s="626"/>
    </row>
    <row r="146" spans="2:6" s="25" customFormat="1" ht="17" customHeight="1" outlineLevel="1">
      <c r="B146" s="828" t="s">
        <v>228</v>
      </c>
      <c r="C146" s="161" t="s">
        <v>199</v>
      </c>
      <c r="D146" s="165">
        <v>50.909090999999997</v>
      </c>
      <c r="E146" s="165">
        <v>100</v>
      </c>
      <c r="F146" s="323"/>
    </row>
    <row r="147" spans="2:6" s="25" customFormat="1" ht="17" customHeight="1" outlineLevel="1">
      <c r="B147" s="830"/>
      <c r="C147" s="161" t="s">
        <v>200</v>
      </c>
      <c r="D147" s="165">
        <v>68.932039000000003</v>
      </c>
      <c r="E147" s="165">
        <v>71.287128999999993</v>
      </c>
      <c r="F147" s="323"/>
    </row>
    <row r="148" spans="2:6" s="25" customFormat="1" ht="17" customHeight="1" outlineLevel="1">
      <c r="B148" s="830"/>
      <c r="C148" s="161" t="s">
        <v>201</v>
      </c>
      <c r="D148" s="165">
        <v>51.875</v>
      </c>
      <c r="E148" s="165">
        <v>52.100839999999998</v>
      </c>
      <c r="F148" s="323"/>
    </row>
    <row r="149" spans="2:6" s="25" customFormat="1" ht="17" customHeight="1" outlineLevel="1">
      <c r="B149" s="830"/>
      <c r="C149" s="261" t="s">
        <v>202</v>
      </c>
      <c r="D149" s="165">
        <v>22.222221999999999</v>
      </c>
      <c r="E149" s="165">
        <v>11.111110999999999</v>
      </c>
      <c r="F149" s="323"/>
    </row>
    <row r="150" spans="2:6" s="25" customFormat="1" ht="17" customHeight="1" outlineLevel="1">
      <c r="B150" s="830"/>
      <c r="C150" s="161" t="s">
        <v>33</v>
      </c>
      <c r="D150" s="165">
        <v>58.452137999999998</v>
      </c>
      <c r="E150" s="165">
        <v>51.433692000000001</v>
      </c>
      <c r="F150" s="323"/>
    </row>
    <row r="151" spans="2:6" s="25" customFormat="1" ht="17" customHeight="1" outlineLevel="1">
      <c r="B151" s="829"/>
      <c r="C151" s="161" t="s">
        <v>203</v>
      </c>
      <c r="D151" s="165">
        <v>1.7462759999999999</v>
      </c>
      <c r="E151" s="165">
        <v>1.1027279999999999</v>
      </c>
      <c r="F151" s="323"/>
    </row>
    <row r="152" spans="2:6" s="25" customFormat="1" ht="17" customHeight="1" outlineLevel="1">
      <c r="B152" s="828" t="s">
        <v>215</v>
      </c>
      <c r="C152" s="161" t="s">
        <v>225</v>
      </c>
      <c r="D152" s="165">
        <v>18.924972</v>
      </c>
      <c r="E152" s="165">
        <v>29.990884000000001</v>
      </c>
      <c r="F152" s="323"/>
    </row>
    <row r="153" spans="2:6" s="25" customFormat="1" ht="17" customHeight="1" outlineLevel="1">
      <c r="B153" s="830"/>
      <c r="C153" s="261" t="s">
        <v>226</v>
      </c>
      <c r="D153" s="165">
        <v>22.008734</v>
      </c>
      <c r="E153" s="165">
        <v>13.085234</v>
      </c>
      <c r="F153" s="323"/>
    </row>
    <row r="154" spans="2:6" s="25" customFormat="1" ht="17" customHeight="1" outlineLevel="1">
      <c r="B154" s="829"/>
      <c r="C154" s="161" t="s">
        <v>154</v>
      </c>
      <c r="D154" s="165">
        <v>0</v>
      </c>
      <c r="E154" s="165">
        <v>0</v>
      </c>
      <c r="F154" s="323"/>
    </row>
    <row r="155" spans="2:6" s="25" customFormat="1" ht="12.5">
      <c r="D155" s="158"/>
      <c r="E155" s="158"/>
      <c r="F155" s="323"/>
    </row>
    <row r="156" spans="2:6" s="25" customFormat="1" ht="12.5">
      <c r="B156" s="25" t="s">
        <v>109</v>
      </c>
      <c r="D156" s="158"/>
      <c r="E156" s="158"/>
      <c r="F156" s="323"/>
    </row>
    <row r="157" spans="2:6" s="34" customFormat="1" ht="35.5" customHeight="1">
      <c r="B157" s="823" t="s">
        <v>195</v>
      </c>
      <c r="C157" s="823"/>
      <c r="D157" s="823"/>
      <c r="E157" s="823"/>
    </row>
    <row r="158" spans="2:6" s="25" customFormat="1" ht="38.5" customHeight="1" outlineLevel="1">
      <c r="B158" s="832" t="s">
        <v>640</v>
      </c>
      <c r="C158" s="832"/>
      <c r="D158" s="832"/>
      <c r="E158" s="832"/>
      <c r="F158" s="323"/>
    </row>
  </sheetData>
  <mergeCells count="42">
    <mergeCell ref="B114:B116"/>
    <mergeCell ref="B57:B59"/>
    <mergeCell ref="B146:B151"/>
    <mergeCell ref="B158:E158"/>
    <mergeCell ref="B92:E92"/>
    <mergeCell ref="B97:E97"/>
    <mergeCell ref="B122:E122"/>
    <mergeCell ref="B102:B104"/>
    <mergeCell ref="B152:B154"/>
    <mergeCell ref="B139:B141"/>
    <mergeCell ref="B145:C145"/>
    <mergeCell ref="B133:B138"/>
    <mergeCell ref="B109:C109"/>
    <mergeCell ref="B110:B111"/>
    <mergeCell ref="B157:E157"/>
    <mergeCell ref="B124:E124"/>
    <mergeCell ref="B96:E96"/>
    <mergeCell ref="B4:E4"/>
    <mergeCell ref="B24:B26"/>
    <mergeCell ref="B18:B20"/>
    <mergeCell ref="B21:B23"/>
    <mergeCell ref="B7:E7"/>
    <mergeCell ref="B11:E11"/>
    <mergeCell ref="B13:E13"/>
    <mergeCell ref="B27:B29"/>
    <mergeCell ref="B36:C36"/>
    <mergeCell ref="B105:E105"/>
    <mergeCell ref="B10:E10"/>
    <mergeCell ref="B112:B113"/>
    <mergeCell ref="B30:B32"/>
    <mergeCell ref="B33:B35"/>
    <mergeCell ref="B79:B81"/>
    <mergeCell ref="B82:B84"/>
    <mergeCell ref="B85:B87"/>
    <mergeCell ref="B60:B62"/>
    <mergeCell ref="B66:B68"/>
    <mergeCell ref="B69:B71"/>
    <mergeCell ref="B72:B74"/>
    <mergeCell ref="B41:B43"/>
    <mergeCell ref="B44:B46"/>
    <mergeCell ref="B47:B49"/>
    <mergeCell ref="B54:B56"/>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F6BD-DE99-4B48-B536-D6BDCFECAAC8}">
  <sheetPr>
    <tabColor theme="6"/>
  </sheetPr>
  <dimension ref="B1:N158"/>
  <sheetViews>
    <sheetView showGridLines="0" zoomScaleNormal="100" workbookViewId="0"/>
  </sheetViews>
  <sheetFormatPr defaultRowHeight="14" outlineLevelRow="1"/>
  <cols>
    <col min="1" max="1" width="5.6640625" customWidth="1"/>
    <col min="2" max="4" width="24" customWidth="1"/>
    <col min="5" max="8" width="12.58203125" style="24" customWidth="1"/>
    <col min="9" max="9" width="5.6640625" customWidth="1"/>
    <col min="10" max="14" width="9.25"/>
  </cols>
  <sheetData>
    <row r="1" spans="2:10" s="1" customFormat="1" ht="174" customHeight="1">
      <c r="B1" s="88"/>
      <c r="C1" s="88"/>
      <c r="D1" s="88"/>
      <c r="E1" s="91"/>
      <c r="F1" s="91"/>
      <c r="G1" s="91"/>
      <c r="H1" s="92"/>
    </row>
    <row r="2" spans="2:10" s="1" customFormat="1">
      <c r="E2" s="26"/>
      <c r="F2" s="26"/>
      <c r="G2" s="26"/>
      <c r="H2" s="56"/>
    </row>
    <row r="3" spans="2:10" s="155" customFormat="1" ht="21" customHeight="1">
      <c r="B3" s="224" t="s">
        <v>606</v>
      </c>
      <c r="C3" s="193"/>
      <c r="D3" s="193"/>
      <c r="E3" s="193"/>
      <c r="F3" s="193"/>
      <c r="G3" s="193"/>
      <c r="H3" s="264"/>
    </row>
    <row r="4" spans="2:10" s="25" customFormat="1" ht="21" customHeight="1">
      <c r="B4" s="787" t="s">
        <v>607</v>
      </c>
      <c r="C4" s="787"/>
      <c r="D4" s="787"/>
      <c r="E4" s="787"/>
      <c r="F4" s="787"/>
      <c r="G4" s="787"/>
      <c r="H4" s="787"/>
      <c r="I4" s="142"/>
      <c r="J4" s="142"/>
    </row>
    <row r="6" spans="2:10" s="156" customFormat="1" ht="21" customHeight="1">
      <c r="B6" s="224" t="s">
        <v>368</v>
      </c>
      <c r="C6" s="194"/>
      <c r="D6" s="194"/>
      <c r="E6" s="194"/>
      <c r="F6" s="194"/>
      <c r="G6" s="194"/>
      <c r="H6" s="194"/>
    </row>
    <row r="7" spans="2:10" s="23" customFormat="1" ht="135" customHeight="1">
      <c r="B7" s="816" t="s">
        <v>848</v>
      </c>
      <c r="C7" s="816"/>
      <c r="D7" s="816"/>
      <c r="E7" s="816"/>
      <c r="F7" s="816"/>
      <c r="G7" s="816"/>
      <c r="H7" s="816"/>
    </row>
    <row r="9" spans="2:10" s="23" customFormat="1" ht="12.5">
      <c r="B9" s="23" t="s">
        <v>602</v>
      </c>
      <c r="E9" s="258"/>
      <c r="F9" s="258"/>
      <c r="G9" s="258"/>
      <c r="H9" s="258"/>
    </row>
    <row r="10" spans="2:10" s="156" customFormat="1" ht="18.5">
      <c r="B10" s="840" t="s">
        <v>366</v>
      </c>
      <c r="C10" s="840"/>
      <c r="D10" s="840"/>
      <c r="E10" s="840"/>
      <c r="F10" s="840"/>
      <c r="G10" s="840"/>
      <c r="H10" s="840"/>
    </row>
    <row r="11" spans="2:10" s="25" customFormat="1" ht="97.5" customHeight="1" outlineLevel="1">
      <c r="B11" s="837" t="s">
        <v>874</v>
      </c>
      <c r="C11" s="838"/>
      <c r="D11" s="838"/>
      <c r="E11" s="838"/>
      <c r="F11" s="838"/>
      <c r="G11" s="838"/>
      <c r="H11" s="838"/>
    </row>
    <row r="13" spans="2:10">
      <c r="B13" s="23" t="s">
        <v>997</v>
      </c>
    </row>
    <row r="14" spans="2:10" s="156" customFormat="1" ht="18.5">
      <c r="B14" s="252" t="s">
        <v>301</v>
      </c>
      <c r="C14" s="252"/>
      <c r="D14" s="252"/>
      <c r="E14" s="252"/>
      <c r="F14" s="251">
        <v>2023</v>
      </c>
      <c r="G14" s="251"/>
      <c r="H14" s="251">
        <v>2022</v>
      </c>
    </row>
    <row r="15" spans="2:10" s="23" customFormat="1" ht="12.5" outlineLevel="1">
      <c r="B15" s="265" t="s">
        <v>279</v>
      </c>
      <c r="C15" s="265"/>
      <c r="D15" s="265"/>
      <c r="E15" s="266"/>
      <c r="F15" s="440">
        <v>0.46629213483146065</v>
      </c>
      <c r="G15" s="440"/>
      <c r="H15" s="440">
        <v>0.47486033519553073</v>
      </c>
    </row>
    <row r="16" spans="2:10" s="23" customFormat="1" ht="12.5" outlineLevel="1">
      <c r="B16" s="263" t="s">
        <v>300</v>
      </c>
      <c r="C16" s="263"/>
      <c r="D16" s="263"/>
      <c r="E16" s="267"/>
      <c r="F16" s="441">
        <v>0.38461538461538464</v>
      </c>
      <c r="G16" s="441"/>
      <c r="H16" s="441">
        <v>0.39157811885084615</v>
      </c>
    </row>
    <row r="17" spans="2:8" s="294" customFormat="1" ht="20.5" customHeight="1" outlineLevel="1">
      <c r="B17" s="844" t="s">
        <v>620</v>
      </c>
      <c r="C17" s="844"/>
      <c r="D17" s="844"/>
      <c r="E17" s="844"/>
      <c r="F17" s="844"/>
      <c r="G17" s="844"/>
      <c r="H17" s="844"/>
    </row>
    <row r="18" spans="2:8" s="294" customFormat="1" ht="10">
      <c r="B18" s="421"/>
      <c r="C18" s="421"/>
      <c r="D18" s="421"/>
      <c r="E18" s="421"/>
      <c r="F18" s="421"/>
      <c r="G18" s="421"/>
      <c r="H18" s="421"/>
    </row>
    <row r="19" spans="2:8" s="23" customFormat="1" ht="12.5">
      <c r="B19" s="23" t="s">
        <v>59</v>
      </c>
      <c r="E19" s="258"/>
      <c r="F19" s="258"/>
      <c r="G19" s="258"/>
      <c r="H19" s="258"/>
    </row>
    <row r="20" spans="2:8" s="23" customFormat="1" ht="12.5">
      <c r="B20" s="25" t="s">
        <v>1000</v>
      </c>
      <c r="C20" s="25"/>
      <c r="D20" s="25"/>
      <c r="E20" s="144"/>
      <c r="F20" s="144"/>
      <c r="G20" s="144"/>
      <c r="H20" s="144"/>
    </row>
    <row r="21" spans="2:8" s="156" customFormat="1" ht="17.5" customHeight="1">
      <c r="B21" s="252" t="s">
        <v>344</v>
      </c>
      <c r="C21" s="252"/>
      <c r="D21" s="252"/>
      <c r="E21" s="252"/>
      <c r="F21" s="252"/>
      <c r="G21" s="252"/>
      <c r="H21" s="252"/>
    </row>
    <row r="22" spans="2:8">
      <c r="B22" s="298" t="s">
        <v>230</v>
      </c>
      <c r="C22" s="64"/>
      <c r="D22" s="299"/>
      <c r="E22" s="843">
        <v>2023</v>
      </c>
      <c r="F22" s="843"/>
      <c r="G22" s="843">
        <v>2022</v>
      </c>
      <c r="H22" s="843"/>
    </row>
    <row r="23" spans="2:8" ht="19" outlineLevel="1" thickBot="1">
      <c r="B23" s="109"/>
      <c r="C23" s="109"/>
      <c r="D23" s="109"/>
      <c r="E23" s="300" t="s">
        <v>905</v>
      </c>
      <c r="F23" s="301" t="s">
        <v>261</v>
      </c>
      <c r="G23" s="300" t="s">
        <v>905</v>
      </c>
      <c r="H23" s="300" t="s">
        <v>261</v>
      </c>
    </row>
    <row r="24" spans="2:8" s="23" customFormat="1" ht="17" customHeight="1" outlineLevel="1">
      <c r="B24" s="658" t="s">
        <v>263</v>
      </c>
      <c r="C24" s="830" t="s">
        <v>215</v>
      </c>
      <c r="D24" s="268" t="s">
        <v>26</v>
      </c>
      <c r="E24" s="443">
        <v>1</v>
      </c>
      <c r="F24" s="269">
        <v>6</v>
      </c>
      <c r="G24" s="443">
        <v>0.8571428571428571</v>
      </c>
      <c r="H24" s="270">
        <v>6</v>
      </c>
    </row>
    <row r="25" spans="2:8" s="23" customFormat="1" ht="17" customHeight="1" outlineLevel="1">
      <c r="B25" s="658"/>
      <c r="C25" s="839"/>
      <c r="D25" s="271" t="s">
        <v>25</v>
      </c>
      <c r="E25" s="444">
        <v>0</v>
      </c>
      <c r="F25" s="272">
        <v>0</v>
      </c>
      <c r="G25" s="444">
        <v>0.14285714285714285</v>
      </c>
      <c r="H25" s="273">
        <v>1</v>
      </c>
    </row>
    <row r="26" spans="2:8" s="23" customFormat="1" ht="17" customHeight="1" outlineLevel="1">
      <c r="B26" s="658"/>
      <c r="C26" s="800" t="s">
        <v>217</v>
      </c>
      <c r="D26" s="274" t="s">
        <v>19</v>
      </c>
      <c r="E26" s="445">
        <v>0</v>
      </c>
      <c r="F26" s="275">
        <v>0</v>
      </c>
      <c r="G26" s="445">
        <v>0</v>
      </c>
      <c r="H26" s="276">
        <v>0</v>
      </c>
    </row>
    <row r="27" spans="2:8" s="23" customFormat="1" ht="17" customHeight="1" outlineLevel="1">
      <c r="B27" s="658"/>
      <c r="C27" s="800"/>
      <c r="D27" s="274" t="s">
        <v>216</v>
      </c>
      <c r="E27" s="445">
        <v>0.16666666666666666</v>
      </c>
      <c r="F27" s="275">
        <v>1</v>
      </c>
      <c r="G27" s="445">
        <v>0.14285714285714285</v>
      </c>
      <c r="H27" s="276">
        <v>1</v>
      </c>
    </row>
    <row r="28" spans="2:8" s="23" customFormat="1" ht="17" customHeight="1" outlineLevel="1">
      <c r="B28" s="658"/>
      <c r="C28" s="803"/>
      <c r="D28" s="274" t="s">
        <v>21</v>
      </c>
      <c r="E28" s="445">
        <v>0.83333333333333337</v>
      </c>
      <c r="F28" s="275">
        <v>5</v>
      </c>
      <c r="G28" s="445">
        <v>0.8571428571428571</v>
      </c>
      <c r="H28" s="276">
        <v>6</v>
      </c>
    </row>
    <row r="29" spans="2:8" s="23" customFormat="1" ht="17" customHeight="1" outlineLevel="1">
      <c r="B29" s="658"/>
      <c r="C29" s="828" t="s">
        <v>218</v>
      </c>
      <c r="D29" s="274" t="s">
        <v>237</v>
      </c>
      <c r="E29" s="445">
        <v>0</v>
      </c>
      <c r="F29" s="277">
        <v>0</v>
      </c>
      <c r="G29" s="445">
        <v>0</v>
      </c>
      <c r="H29" s="276">
        <v>0</v>
      </c>
    </row>
    <row r="30" spans="2:8" s="23" customFormat="1" ht="17" customHeight="1" outlineLevel="1">
      <c r="B30" s="658"/>
      <c r="C30" s="830"/>
      <c r="D30" s="138" t="s">
        <v>236</v>
      </c>
      <c r="E30" s="445">
        <v>0</v>
      </c>
      <c r="F30" s="277">
        <v>0</v>
      </c>
      <c r="G30" s="445">
        <v>0</v>
      </c>
      <c r="H30" s="276">
        <v>0</v>
      </c>
    </row>
    <row r="31" spans="2:8" s="23" customFormat="1" ht="17" customHeight="1" outlineLevel="1">
      <c r="B31" s="658"/>
      <c r="C31" s="830"/>
      <c r="D31" s="274" t="s">
        <v>235</v>
      </c>
      <c r="E31" s="445">
        <v>0</v>
      </c>
      <c r="F31" s="277">
        <v>0</v>
      </c>
      <c r="G31" s="445">
        <v>0</v>
      </c>
      <c r="H31" s="276">
        <v>0</v>
      </c>
    </row>
    <row r="32" spans="2:8" s="23" customFormat="1" ht="17" customHeight="1" outlineLevel="1">
      <c r="B32" s="658"/>
      <c r="C32" s="830"/>
      <c r="D32" s="274" t="s">
        <v>234</v>
      </c>
      <c r="E32" s="445">
        <v>0.83333333333333337</v>
      </c>
      <c r="F32" s="277">
        <v>5</v>
      </c>
      <c r="G32" s="445">
        <v>0.8571428571428571</v>
      </c>
      <c r="H32" s="276">
        <v>6</v>
      </c>
    </row>
    <row r="33" spans="2:8" s="23" customFormat="1" ht="17" customHeight="1" outlineLevel="1">
      <c r="B33" s="658"/>
      <c r="C33" s="829"/>
      <c r="D33" s="274" t="s">
        <v>233</v>
      </c>
      <c r="E33" s="445">
        <v>0.16666666666666666</v>
      </c>
      <c r="F33" s="277">
        <v>1</v>
      </c>
      <c r="G33" s="445">
        <v>0.14285714285714285</v>
      </c>
      <c r="H33" s="276">
        <v>1</v>
      </c>
    </row>
    <row r="34" spans="2:8" s="23" customFormat="1" ht="17" customHeight="1" outlineLevel="1" thickBot="1">
      <c r="B34" s="836"/>
      <c r="C34" s="278" t="s">
        <v>866</v>
      </c>
      <c r="D34" s="278"/>
      <c r="E34" s="446"/>
      <c r="F34" s="279">
        <v>6</v>
      </c>
      <c r="G34" s="452"/>
      <c r="H34" s="281">
        <v>7</v>
      </c>
    </row>
    <row r="35" spans="2:8" s="23" customFormat="1" ht="17" customHeight="1" outlineLevel="1">
      <c r="B35" s="835" t="s">
        <v>293</v>
      </c>
      <c r="C35" s="834" t="s">
        <v>215</v>
      </c>
      <c r="D35" s="282" t="s">
        <v>26</v>
      </c>
      <c r="E35" s="447">
        <v>1</v>
      </c>
      <c r="F35" s="283">
        <v>3</v>
      </c>
      <c r="G35" s="447">
        <v>1</v>
      </c>
      <c r="H35" s="284">
        <v>3</v>
      </c>
    </row>
    <row r="36" spans="2:8" s="23" customFormat="1" ht="17" customHeight="1" outlineLevel="1">
      <c r="B36" s="658"/>
      <c r="C36" s="829"/>
      <c r="D36" s="261" t="s">
        <v>25</v>
      </c>
      <c r="E36" s="445">
        <v>0</v>
      </c>
      <c r="F36" s="275">
        <v>0</v>
      </c>
      <c r="G36" s="445">
        <v>0</v>
      </c>
      <c r="H36" s="285">
        <v>0</v>
      </c>
    </row>
    <row r="37" spans="2:8" s="23" customFormat="1" ht="17" customHeight="1" outlineLevel="1">
      <c r="B37" s="658"/>
      <c r="C37" s="802" t="s">
        <v>217</v>
      </c>
      <c r="D37" s="274" t="s">
        <v>19</v>
      </c>
      <c r="E37" s="445">
        <v>0</v>
      </c>
      <c r="F37" s="275">
        <v>0</v>
      </c>
      <c r="G37" s="445">
        <v>0</v>
      </c>
      <c r="H37" s="285">
        <v>0</v>
      </c>
    </row>
    <row r="38" spans="2:8" s="23" customFormat="1" ht="17" customHeight="1" outlineLevel="1">
      <c r="B38" s="658"/>
      <c r="C38" s="800"/>
      <c r="D38" s="274" t="s">
        <v>216</v>
      </c>
      <c r="E38" s="445">
        <v>0</v>
      </c>
      <c r="F38" s="275">
        <v>0</v>
      </c>
      <c r="G38" s="445">
        <v>0</v>
      </c>
      <c r="H38" s="285">
        <v>0</v>
      </c>
    </row>
    <row r="39" spans="2:8" s="23" customFormat="1" ht="17" customHeight="1" outlineLevel="1">
      <c r="B39" s="658"/>
      <c r="C39" s="803"/>
      <c r="D39" s="274" t="s">
        <v>21</v>
      </c>
      <c r="E39" s="445">
        <v>1</v>
      </c>
      <c r="F39" s="275">
        <v>3</v>
      </c>
      <c r="G39" s="445">
        <v>1</v>
      </c>
      <c r="H39" s="285">
        <v>3</v>
      </c>
    </row>
    <row r="40" spans="2:8" s="23" customFormat="1" ht="17" customHeight="1" outlineLevel="1">
      <c r="B40" s="658"/>
      <c r="C40" s="828" t="s">
        <v>218</v>
      </c>
      <c r="D40" s="274" t="s">
        <v>237</v>
      </c>
      <c r="E40" s="445">
        <v>0</v>
      </c>
      <c r="F40" s="275">
        <v>0</v>
      </c>
      <c r="G40" s="445">
        <v>0</v>
      </c>
      <c r="H40" s="285">
        <v>0</v>
      </c>
    </row>
    <row r="41" spans="2:8" s="23" customFormat="1" ht="17" customHeight="1" outlineLevel="1">
      <c r="B41" s="658"/>
      <c r="C41" s="830"/>
      <c r="D41" s="138" t="s">
        <v>236</v>
      </c>
      <c r="E41" s="445">
        <v>0</v>
      </c>
      <c r="F41" s="275">
        <v>0</v>
      </c>
      <c r="G41" s="445">
        <v>0</v>
      </c>
      <c r="H41" s="285">
        <v>0</v>
      </c>
    </row>
    <row r="42" spans="2:8" s="23" customFormat="1" ht="17" customHeight="1" outlineLevel="1">
      <c r="B42" s="658"/>
      <c r="C42" s="830"/>
      <c r="D42" s="274" t="s">
        <v>235</v>
      </c>
      <c r="E42" s="445">
        <v>0</v>
      </c>
      <c r="F42" s="275">
        <v>0</v>
      </c>
      <c r="G42" s="445">
        <v>0</v>
      </c>
      <c r="H42" s="285">
        <v>0</v>
      </c>
    </row>
    <row r="43" spans="2:8" s="23" customFormat="1" ht="17" customHeight="1" outlineLevel="1">
      <c r="B43" s="658"/>
      <c r="C43" s="830"/>
      <c r="D43" s="274" t="s">
        <v>234</v>
      </c>
      <c r="E43" s="445">
        <v>0.66666666666666663</v>
      </c>
      <c r="F43" s="275">
        <v>2</v>
      </c>
      <c r="G43" s="445">
        <v>0.66666666666666663</v>
      </c>
      <c r="H43" s="285">
        <v>2</v>
      </c>
    </row>
    <row r="44" spans="2:8" s="23" customFormat="1" ht="17" customHeight="1" outlineLevel="1">
      <c r="B44" s="658"/>
      <c r="C44" s="829"/>
      <c r="D44" s="274" t="s">
        <v>233</v>
      </c>
      <c r="E44" s="445">
        <v>0.33333333333333331</v>
      </c>
      <c r="F44" s="275">
        <v>1</v>
      </c>
      <c r="G44" s="445">
        <v>0.33333333333333331</v>
      </c>
      <c r="H44" s="285">
        <v>1</v>
      </c>
    </row>
    <row r="45" spans="2:8" s="23" customFormat="1" ht="17" customHeight="1" outlineLevel="1" thickBot="1">
      <c r="B45" s="836"/>
      <c r="C45" s="278" t="s">
        <v>867</v>
      </c>
      <c r="D45" s="278"/>
      <c r="E45" s="446"/>
      <c r="F45" s="279">
        <v>3</v>
      </c>
      <c r="G45" s="452"/>
      <c r="H45" s="280">
        <v>3</v>
      </c>
    </row>
    <row r="46" spans="2:8" s="23" customFormat="1" ht="17" customHeight="1" outlineLevel="1">
      <c r="B46" s="835" t="s">
        <v>205</v>
      </c>
      <c r="C46" s="834" t="s">
        <v>215</v>
      </c>
      <c r="D46" s="282" t="s">
        <v>26</v>
      </c>
      <c r="E46" s="447">
        <v>1</v>
      </c>
      <c r="F46" s="286">
        <v>2</v>
      </c>
      <c r="G46" s="447">
        <v>1</v>
      </c>
      <c r="H46" s="287">
        <v>2</v>
      </c>
    </row>
    <row r="47" spans="2:8" s="23" customFormat="1" ht="17" customHeight="1" outlineLevel="1">
      <c r="B47" s="658"/>
      <c r="C47" s="829"/>
      <c r="D47" s="261" t="s">
        <v>25</v>
      </c>
      <c r="E47" s="445">
        <v>0</v>
      </c>
      <c r="F47" s="277">
        <v>0</v>
      </c>
      <c r="G47" s="445">
        <v>0</v>
      </c>
      <c r="H47" s="276">
        <v>0</v>
      </c>
    </row>
    <row r="48" spans="2:8" s="23" customFormat="1" ht="17" customHeight="1" outlineLevel="1">
      <c r="B48" s="658"/>
      <c r="C48" s="802" t="s">
        <v>217</v>
      </c>
      <c r="D48" s="274" t="s">
        <v>19</v>
      </c>
      <c r="E48" s="445">
        <v>0</v>
      </c>
      <c r="F48" s="277">
        <v>0</v>
      </c>
      <c r="G48" s="445">
        <v>0</v>
      </c>
      <c r="H48" s="276">
        <v>0</v>
      </c>
    </row>
    <row r="49" spans="2:8" s="23" customFormat="1" ht="17" customHeight="1" outlineLevel="1">
      <c r="B49" s="658"/>
      <c r="C49" s="800"/>
      <c r="D49" s="274" t="s">
        <v>216</v>
      </c>
      <c r="E49" s="445">
        <v>0</v>
      </c>
      <c r="F49" s="277">
        <v>0</v>
      </c>
      <c r="G49" s="445">
        <v>0</v>
      </c>
      <c r="H49" s="276">
        <v>0</v>
      </c>
    </row>
    <row r="50" spans="2:8" s="23" customFormat="1" ht="17" customHeight="1" outlineLevel="1">
      <c r="B50" s="658"/>
      <c r="C50" s="803"/>
      <c r="D50" s="274" t="s">
        <v>21</v>
      </c>
      <c r="E50" s="445">
        <v>1</v>
      </c>
      <c r="F50" s="277">
        <v>2</v>
      </c>
      <c r="G50" s="445">
        <v>1</v>
      </c>
      <c r="H50" s="276">
        <v>2</v>
      </c>
    </row>
    <row r="51" spans="2:8" s="23" customFormat="1" ht="17" customHeight="1" outlineLevel="1">
      <c r="B51" s="658"/>
      <c r="C51" s="828" t="s">
        <v>218</v>
      </c>
      <c r="D51" s="274" t="s">
        <v>237</v>
      </c>
      <c r="E51" s="445">
        <v>0</v>
      </c>
      <c r="F51" s="277">
        <v>0</v>
      </c>
      <c r="G51" s="445">
        <v>0</v>
      </c>
      <c r="H51" s="276">
        <v>0</v>
      </c>
    </row>
    <row r="52" spans="2:8" s="23" customFormat="1" ht="17" customHeight="1" outlineLevel="1">
      <c r="B52" s="658"/>
      <c r="C52" s="830"/>
      <c r="D52" s="138" t="s">
        <v>236</v>
      </c>
      <c r="E52" s="445">
        <v>0</v>
      </c>
      <c r="F52" s="277">
        <v>0</v>
      </c>
      <c r="G52" s="445">
        <v>0</v>
      </c>
      <c r="H52" s="276">
        <v>0</v>
      </c>
    </row>
    <row r="53" spans="2:8" s="23" customFormat="1" ht="17" customHeight="1" outlineLevel="1">
      <c r="B53" s="658"/>
      <c r="C53" s="830"/>
      <c r="D53" s="274" t="s">
        <v>235</v>
      </c>
      <c r="E53" s="445">
        <v>0</v>
      </c>
      <c r="F53" s="277">
        <v>0</v>
      </c>
      <c r="G53" s="445">
        <v>0</v>
      </c>
      <c r="H53" s="276">
        <v>0</v>
      </c>
    </row>
    <row r="54" spans="2:8" s="23" customFormat="1" ht="17" customHeight="1" outlineLevel="1">
      <c r="B54" s="658"/>
      <c r="C54" s="830"/>
      <c r="D54" s="274" t="s">
        <v>234</v>
      </c>
      <c r="E54" s="445">
        <v>1</v>
      </c>
      <c r="F54" s="277">
        <v>2</v>
      </c>
      <c r="G54" s="445">
        <v>1</v>
      </c>
      <c r="H54" s="276">
        <v>2</v>
      </c>
    </row>
    <row r="55" spans="2:8" s="23" customFormat="1" ht="17" customHeight="1" outlineLevel="1">
      <c r="B55" s="658"/>
      <c r="C55" s="829"/>
      <c r="D55" s="274" t="s">
        <v>233</v>
      </c>
      <c r="E55" s="445">
        <v>0</v>
      </c>
      <c r="F55" s="277">
        <v>0</v>
      </c>
      <c r="G55" s="445">
        <v>0</v>
      </c>
      <c r="H55" s="285">
        <v>0</v>
      </c>
    </row>
    <row r="56" spans="2:8" s="23" customFormat="1" ht="17" customHeight="1" outlineLevel="1" thickBot="1">
      <c r="B56" s="836"/>
      <c r="C56" s="278" t="s">
        <v>868</v>
      </c>
      <c r="D56" s="278"/>
      <c r="E56" s="446"/>
      <c r="F56" s="279">
        <v>2</v>
      </c>
      <c r="G56" s="452"/>
      <c r="H56" s="280">
        <v>2</v>
      </c>
    </row>
    <row r="57" spans="2:8" s="23" customFormat="1" ht="17" customHeight="1" outlineLevel="1">
      <c r="B57" s="835" t="s">
        <v>597</v>
      </c>
      <c r="C57" s="834" t="s">
        <v>215</v>
      </c>
      <c r="D57" s="282" t="s">
        <v>26</v>
      </c>
      <c r="E57" s="448">
        <v>0.6</v>
      </c>
      <c r="F57" s="286">
        <v>3</v>
      </c>
      <c r="G57" s="448">
        <v>0.6</v>
      </c>
      <c r="H57" s="287">
        <v>3</v>
      </c>
    </row>
    <row r="58" spans="2:8" s="23" customFormat="1" ht="17" customHeight="1" outlineLevel="1">
      <c r="B58" s="658"/>
      <c r="C58" s="829"/>
      <c r="D58" s="261" t="s">
        <v>25</v>
      </c>
      <c r="E58" s="449">
        <v>0.4</v>
      </c>
      <c r="F58" s="277">
        <v>2</v>
      </c>
      <c r="G58" s="449">
        <v>0.4</v>
      </c>
      <c r="H58" s="276">
        <v>2</v>
      </c>
    </row>
    <row r="59" spans="2:8" s="23" customFormat="1" ht="17" customHeight="1" outlineLevel="1">
      <c r="B59" s="658"/>
      <c r="C59" s="802" t="s">
        <v>217</v>
      </c>
      <c r="D59" s="274" t="s">
        <v>19</v>
      </c>
      <c r="E59" s="449">
        <v>0</v>
      </c>
      <c r="F59" s="277">
        <v>0</v>
      </c>
      <c r="G59" s="449">
        <v>0</v>
      </c>
      <c r="H59" s="276">
        <v>0</v>
      </c>
    </row>
    <row r="60" spans="2:8" s="23" customFormat="1" ht="17" customHeight="1" outlineLevel="1">
      <c r="B60" s="658"/>
      <c r="C60" s="800"/>
      <c r="D60" s="274" t="s">
        <v>216</v>
      </c>
      <c r="E60" s="449">
        <v>0.4</v>
      </c>
      <c r="F60" s="277">
        <v>2</v>
      </c>
      <c r="G60" s="449">
        <v>0.4</v>
      </c>
      <c r="H60" s="276">
        <v>2</v>
      </c>
    </row>
    <row r="61" spans="2:8" s="23" customFormat="1" ht="17" customHeight="1" outlineLevel="1">
      <c r="B61" s="658"/>
      <c r="C61" s="803"/>
      <c r="D61" s="274" t="s">
        <v>21</v>
      </c>
      <c r="E61" s="449">
        <v>0.6</v>
      </c>
      <c r="F61" s="277">
        <v>3</v>
      </c>
      <c r="G61" s="449">
        <v>0.6</v>
      </c>
      <c r="H61" s="276">
        <v>3</v>
      </c>
    </row>
    <row r="62" spans="2:8" s="23" customFormat="1" ht="17" customHeight="1" outlineLevel="1">
      <c r="B62" s="658"/>
      <c r="C62" s="828" t="s">
        <v>218</v>
      </c>
      <c r="D62" s="274" t="s">
        <v>237</v>
      </c>
      <c r="E62" s="449">
        <v>0</v>
      </c>
      <c r="F62" s="277">
        <v>0</v>
      </c>
      <c r="G62" s="449">
        <v>0</v>
      </c>
      <c r="H62" s="276">
        <v>0</v>
      </c>
    </row>
    <row r="63" spans="2:8" s="23" customFormat="1" ht="17" customHeight="1" outlineLevel="1">
      <c r="B63" s="658"/>
      <c r="C63" s="830"/>
      <c r="D63" s="138" t="s">
        <v>236</v>
      </c>
      <c r="E63" s="449">
        <v>0</v>
      </c>
      <c r="F63" s="277">
        <v>0</v>
      </c>
      <c r="G63" s="449">
        <v>0</v>
      </c>
      <c r="H63" s="276">
        <v>0</v>
      </c>
    </row>
    <row r="64" spans="2:8" s="23" customFormat="1" ht="17" customHeight="1" outlineLevel="1">
      <c r="B64" s="658"/>
      <c r="C64" s="830"/>
      <c r="D64" s="274" t="s">
        <v>235</v>
      </c>
      <c r="E64" s="449">
        <v>0</v>
      </c>
      <c r="F64" s="277">
        <v>0</v>
      </c>
      <c r="G64" s="449">
        <v>0</v>
      </c>
      <c r="H64" s="276">
        <v>0</v>
      </c>
    </row>
    <row r="65" spans="2:8" s="23" customFormat="1" ht="17" customHeight="1" outlineLevel="1">
      <c r="B65" s="658"/>
      <c r="C65" s="830"/>
      <c r="D65" s="274" t="s">
        <v>234</v>
      </c>
      <c r="E65" s="449">
        <v>1</v>
      </c>
      <c r="F65" s="277">
        <v>5</v>
      </c>
      <c r="G65" s="449">
        <v>1</v>
      </c>
      <c r="H65" s="276">
        <v>5</v>
      </c>
    </row>
    <row r="66" spans="2:8" s="23" customFormat="1" ht="17" customHeight="1" outlineLevel="1">
      <c r="B66" s="658"/>
      <c r="C66" s="829"/>
      <c r="D66" s="274" t="s">
        <v>233</v>
      </c>
      <c r="E66" s="449">
        <v>0</v>
      </c>
      <c r="F66" s="277">
        <v>0</v>
      </c>
      <c r="G66" s="449">
        <v>0</v>
      </c>
      <c r="H66" s="276">
        <v>0</v>
      </c>
    </row>
    <row r="67" spans="2:8" s="23" customFormat="1" ht="17" customHeight="1" outlineLevel="1" thickBot="1">
      <c r="B67" s="836"/>
      <c r="C67" s="278" t="s">
        <v>869</v>
      </c>
      <c r="D67" s="278"/>
      <c r="E67" s="446"/>
      <c r="F67" s="279">
        <v>5</v>
      </c>
      <c r="G67" s="452"/>
      <c r="H67" s="280">
        <v>5</v>
      </c>
    </row>
    <row r="68" spans="2:8" s="23" customFormat="1" ht="17" customHeight="1" outlineLevel="1">
      <c r="B68" s="835" t="s">
        <v>598</v>
      </c>
      <c r="C68" s="834" t="s">
        <v>215</v>
      </c>
      <c r="D68" s="282" t="s">
        <v>26</v>
      </c>
      <c r="E68" s="447">
        <v>0.75</v>
      </c>
      <c r="F68" s="286">
        <v>18</v>
      </c>
      <c r="G68" s="447">
        <v>0.81818181818181823</v>
      </c>
      <c r="H68" s="287">
        <v>18</v>
      </c>
    </row>
    <row r="69" spans="2:8" s="23" customFormat="1" ht="17" customHeight="1" outlineLevel="1">
      <c r="B69" s="658"/>
      <c r="C69" s="829"/>
      <c r="D69" s="261" t="s">
        <v>25</v>
      </c>
      <c r="E69" s="445">
        <v>0.25</v>
      </c>
      <c r="F69" s="277">
        <v>6</v>
      </c>
      <c r="G69" s="445">
        <v>0.18181818181818182</v>
      </c>
      <c r="H69" s="276">
        <v>4</v>
      </c>
    </row>
    <row r="70" spans="2:8" s="23" customFormat="1" ht="17" customHeight="1" outlineLevel="1">
      <c r="B70" s="658"/>
      <c r="C70" s="802" t="s">
        <v>217</v>
      </c>
      <c r="D70" s="274" t="s">
        <v>19</v>
      </c>
      <c r="E70" s="449">
        <v>0</v>
      </c>
      <c r="F70" s="277">
        <v>0</v>
      </c>
      <c r="G70" s="445">
        <v>0</v>
      </c>
      <c r="H70" s="276">
        <v>0</v>
      </c>
    </row>
    <row r="71" spans="2:8" s="23" customFormat="1" ht="17" customHeight="1" outlineLevel="1">
      <c r="B71" s="658"/>
      <c r="C71" s="800"/>
      <c r="D71" s="274" t="s">
        <v>216</v>
      </c>
      <c r="E71" s="449">
        <v>0.70833333333333337</v>
      </c>
      <c r="F71" s="277">
        <v>17</v>
      </c>
      <c r="G71" s="445">
        <v>0.63636363636363635</v>
      </c>
      <c r="H71" s="276">
        <v>14</v>
      </c>
    </row>
    <row r="72" spans="2:8" s="23" customFormat="1" ht="17" customHeight="1" outlineLevel="1">
      <c r="B72" s="658"/>
      <c r="C72" s="803"/>
      <c r="D72" s="274" t="s">
        <v>21</v>
      </c>
      <c r="E72" s="449">
        <v>0.29166666666666669</v>
      </c>
      <c r="F72" s="277">
        <v>7</v>
      </c>
      <c r="G72" s="445">
        <v>0.36363636363636365</v>
      </c>
      <c r="H72" s="276">
        <v>8</v>
      </c>
    </row>
    <row r="73" spans="2:8" s="23" customFormat="1" ht="17" customHeight="1" outlineLevel="1">
      <c r="B73" s="658"/>
      <c r="C73" s="828" t="s">
        <v>218</v>
      </c>
      <c r="D73" s="274" t="s">
        <v>237</v>
      </c>
      <c r="E73" s="449">
        <v>4.1666666666666664E-2</v>
      </c>
      <c r="F73" s="277">
        <v>1</v>
      </c>
      <c r="G73" s="445">
        <v>0.13636363636363635</v>
      </c>
      <c r="H73" s="276">
        <v>3</v>
      </c>
    </row>
    <row r="74" spans="2:8" s="23" customFormat="1" ht="17" customHeight="1" outlineLevel="1">
      <c r="B74" s="658"/>
      <c r="C74" s="830"/>
      <c r="D74" s="138" t="s">
        <v>236</v>
      </c>
      <c r="E74" s="449">
        <v>0</v>
      </c>
      <c r="F74" s="277">
        <v>0</v>
      </c>
      <c r="G74" s="445">
        <v>0</v>
      </c>
      <c r="H74" s="276">
        <v>0</v>
      </c>
    </row>
    <row r="75" spans="2:8" s="23" customFormat="1" ht="17" customHeight="1" outlineLevel="1">
      <c r="B75" s="658"/>
      <c r="C75" s="830"/>
      <c r="D75" s="274" t="s">
        <v>235</v>
      </c>
      <c r="E75" s="449">
        <v>0</v>
      </c>
      <c r="F75" s="277">
        <v>0</v>
      </c>
      <c r="G75" s="445">
        <v>0</v>
      </c>
      <c r="H75" s="276">
        <v>0</v>
      </c>
    </row>
    <row r="76" spans="2:8" s="23" customFormat="1" ht="17" customHeight="1" outlineLevel="1">
      <c r="B76" s="658"/>
      <c r="C76" s="830"/>
      <c r="D76" s="274" t="s">
        <v>234</v>
      </c>
      <c r="E76" s="449">
        <v>0.95833333333333337</v>
      </c>
      <c r="F76" s="277">
        <v>23</v>
      </c>
      <c r="G76" s="445">
        <v>0.86363636363636365</v>
      </c>
      <c r="H76" s="276">
        <v>19</v>
      </c>
    </row>
    <row r="77" spans="2:8" s="23" customFormat="1" ht="17" customHeight="1" outlineLevel="1">
      <c r="B77" s="658"/>
      <c r="C77" s="829"/>
      <c r="D77" s="274" t="s">
        <v>233</v>
      </c>
      <c r="E77" s="449">
        <v>0</v>
      </c>
      <c r="F77" s="277">
        <v>0</v>
      </c>
      <c r="G77" s="445">
        <v>0</v>
      </c>
      <c r="H77" s="276">
        <v>0</v>
      </c>
    </row>
    <row r="78" spans="2:8" s="23" customFormat="1" ht="17" customHeight="1" outlineLevel="1" thickBot="1">
      <c r="B78" s="836"/>
      <c r="C78" s="278" t="s">
        <v>875</v>
      </c>
      <c r="D78" s="278"/>
      <c r="E78" s="446"/>
      <c r="F78" s="279">
        <v>24</v>
      </c>
      <c r="G78" s="452"/>
      <c r="H78" s="280">
        <v>22</v>
      </c>
    </row>
    <row r="79" spans="2:8" s="23" customFormat="1" ht="17" customHeight="1" outlineLevel="1">
      <c r="B79" s="835" t="s">
        <v>193</v>
      </c>
      <c r="C79" s="834" t="s">
        <v>215</v>
      </c>
      <c r="D79" s="282" t="s">
        <v>26</v>
      </c>
      <c r="E79" s="447">
        <v>0.4065040650406504</v>
      </c>
      <c r="F79" s="283">
        <v>50</v>
      </c>
      <c r="G79" s="447">
        <v>0.37606837606837606</v>
      </c>
      <c r="H79" s="284">
        <v>44</v>
      </c>
    </row>
    <row r="80" spans="2:8" s="23" customFormat="1" ht="17" customHeight="1" outlineLevel="1">
      <c r="B80" s="658"/>
      <c r="C80" s="829"/>
      <c r="D80" s="261" t="s">
        <v>25</v>
      </c>
      <c r="E80" s="445">
        <v>0.5934959349593496</v>
      </c>
      <c r="F80" s="275">
        <v>73</v>
      </c>
      <c r="G80" s="445">
        <v>0.62393162393162394</v>
      </c>
      <c r="H80" s="285">
        <v>73</v>
      </c>
    </row>
    <row r="81" spans="2:8" s="23" customFormat="1" ht="17" customHeight="1" outlineLevel="1">
      <c r="B81" s="658"/>
      <c r="C81" s="802" t="s">
        <v>217</v>
      </c>
      <c r="D81" s="274" t="s">
        <v>19</v>
      </c>
      <c r="E81" s="445">
        <v>4.878048780487805E-2</v>
      </c>
      <c r="F81" s="275">
        <v>6</v>
      </c>
      <c r="G81" s="445">
        <v>5.128205128205128E-2</v>
      </c>
      <c r="H81" s="285">
        <v>6</v>
      </c>
    </row>
    <row r="82" spans="2:8" s="23" customFormat="1" ht="17" customHeight="1" outlineLevel="1">
      <c r="B82" s="658"/>
      <c r="C82" s="800"/>
      <c r="D82" s="274" t="s">
        <v>216</v>
      </c>
      <c r="E82" s="445">
        <v>0.84552845528455289</v>
      </c>
      <c r="F82" s="275">
        <v>104</v>
      </c>
      <c r="G82" s="445">
        <v>0.83760683760683763</v>
      </c>
      <c r="H82" s="285">
        <v>98</v>
      </c>
    </row>
    <row r="83" spans="2:8" s="23" customFormat="1" ht="17" customHeight="1" outlineLevel="1">
      <c r="B83" s="658"/>
      <c r="C83" s="803"/>
      <c r="D83" s="274" t="s">
        <v>21</v>
      </c>
      <c r="E83" s="445">
        <v>0.10569105691056911</v>
      </c>
      <c r="F83" s="275">
        <v>13</v>
      </c>
      <c r="G83" s="445">
        <v>0.1111111111111111</v>
      </c>
      <c r="H83" s="285">
        <v>13</v>
      </c>
    </row>
    <row r="84" spans="2:8" s="23" customFormat="1" ht="17" customHeight="1" outlineLevel="1">
      <c r="B84" s="658"/>
      <c r="C84" s="828" t="s">
        <v>218</v>
      </c>
      <c r="D84" s="274" t="s">
        <v>237</v>
      </c>
      <c r="E84" s="445">
        <v>0.22764227642276422</v>
      </c>
      <c r="F84" s="275">
        <v>28</v>
      </c>
      <c r="G84" s="445">
        <v>0.21367521367521367</v>
      </c>
      <c r="H84" s="285">
        <v>25</v>
      </c>
    </row>
    <row r="85" spans="2:8" s="23" customFormat="1" ht="17" customHeight="1" outlineLevel="1">
      <c r="B85" s="658"/>
      <c r="C85" s="830"/>
      <c r="D85" s="138" t="s">
        <v>236</v>
      </c>
      <c r="E85" s="445">
        <v>4.065040650406504E-2</v>
      </c>
      <c r="F85" s="275">
        <v>5</v>
      </c>
      <c r="G85" s="445">
        <v>0</v>
      </c>
      <c r="H85" s="285">
        <v>0</v>
      </c>
    </row>
    <row r="86" spans="2:8" s="23" customFormat="1" ht="17" customHeight="1" outlineLevel="1">
      <c r="B86" s="658"/>
      <c r="C86" s="830"/>
      <c r="D86" s="274" t="s">
        <v>235</v>
      </c>
      <c r="E86" s="445">
        <v>8.130081300813009E-3</v>
      </c>
      <c r="F86" s="275">
        <v>1</v>
      </c>
      <c r="G86" s="445">
        <v>8.5470085470085479E-3</v>
      </c>
      <c r="H86" s="285">
        <v>1</v>
      </c>
    </row>
    <row r="87" spans="2:8" s="23" customFormat="1" ht="17" customHeight="1" outlineLevel="1">
      <c r="B87" s="658"/>
      <c r="C87" s="830"/>
      <c r="D87" s="274" t="s">
        <v>234</v>
      </c>
      <c r="E87" s="445">
        <v>0.69918699186991873</v>
      </c>
      <c r="F87" s="275">
        <v>86</v>
      </c>
      <c r="G87" s="445">
        <v>0.76068376068376065</v>
      </c>
      <c r="H87" s="285">
        <v>89</v>
      </c>
    </row>
    <row r="88" spans="2:8" s="23" customFormat="1" ht="17" customHeight="1" outlineLevel="1">
      <c r="B88" s="658"/>
      <c r="C88" s="829"/>
      <c r="D88" s="274" t="s">
        <v>233</v>
      </c>
      <c r="E88" s="445">
        <v>2.4390243902439025E-2</v>
      </c>
      <c r="F88" s="275">
        <v>3</v>
      </c>
      <c r="G88" s="445">
        <v>1.7094017094017096E-2</v>
      </c>
      <c r="H88" s="285">
        <v>2</v>
      </c>
    </row>
    <row r="89" spans="2:8" s="23" customFormat="1" ht="17" customHeight="1" outlineLevel="1" thickBot="1">
      <c r="B89" s="836"/>
      <c r="C89" s="278" t="s">
        <v>870</v>
      </c>
      <c r="D89" s="278"/>
      <c r="E89" s="446"/>
      <c r="F89" s="279">
        <v>123</v>
      </c>
      <c r="G89" s="452"/>
      <c r="H89" s="280">
        <v>117</v>
      </c>
    </row>
    <row r="90" spans="2:8" s="23" customFormat="1" ht="17" customHeight="1" outlineLevel="1">
      <c r="B90" s="835" t="s">
        <v>224</v>
      </c>
      <c r="C90" s="834" t="s">
        <v>215</v>
      </c>
      <c r="D90" s="282" t="s">
        <v>26</v>
      </c>
      <c r="E90" s="447">
        <v>0.45985401459854014</v>
      </c>
      <c r="F90" s="283">
        <v>63</v>
      </c>
      <c r="G90" s="447">
        <v>0.42727272727272725</v>
      </c>
      <c r="H90" s="287">
        <v>47</v>
      </c>
    </row>
    <row r="91" spans="2:8" s="23" customFormat="1" ht="17" customHeight="1" outlineLevel="1">
      <c r="B91" s="658"/>
      <c r="C91" s="829"/>
      <c r="D91" s="261" t="s">
        <v>25</v>
      </c>
      <c r="E91" s="445">
        <v>0.54014598540145986</v>
      </c>
      <c r="F91" s="275">
        <v>74</v>
      </c>
      <c r="G91" s="445">
        <v>0.57272727272727275</v>
      </c>
      <c r="H91" s="276">
        <v>63</v>
      </c>
    </row>
    <row r="92" spans="2:8" s="23" customFormat="1" ht="17" customHeight="1" outlineLevel="1">
      <c r="B92" s="658"/>
      <c r="C92" s="802" t="s">
        <v>217</v>
      </c>
      <c r="D92" s="274" t="s">
        <v>19</v>
      </c>
      <c r="E92" s="445">
        <v>0.16788321167883211</v>
      </c>
      <c r="F92" s="275">
        <v>23</v>
      </c>
      <c r="G92" s="445">
        <v>0.22727272727272727</v>
      </c>
      <c r="H92" s="276">
        <v>25</v>
      </c>
    </row>
    <row r="93" spans="2:8" s="23" customFormat="1" ht="17" customHeight="1" outlineLevel="1">
      <c r="B93" s="658"/>
      <c r="C93" s="800"/>
      <c r="D93" s="274" t="s">
        <v>216</v>
      </c>
      <c r="E93" s="445">
        <v>0.73722627737226276</v>
      </c>
      <c r="F93" s="275">
        <v>101</v>
      </c>
      <c r="G93" s="445">
        <v>0.72727272727272729</v>
      </c>
      <c r="H93" s="276">
        <v>80</v>
      </c>
    </row>
    <row r="94" spans="2:8" s="23" customFormat="1" ht="17" customHeight="1" outlineLevel="1">
      <c r="B94" s="658"/>
      <c r="C94" s="803"/>
      <c r="D94" s="274" t="s">
        <v>21</v>
      </c>
      <c r="E94" s="445">
        <v>9.4890510948905105E-2</v>
      </c>
      <c r="F94" s="275">
        <v>13</v>
      </c>
      <c r="G94" s="445">
        <v>4.5454545454545456E-2</v>
      </c>
      <c r="H94" s="276">
        <v>5</v>
      </c>
    </row>
    <row r="95" spans="2:8" s="23" customFormat="1" ht="17" customHeight="1" outlineLevel="1">
      <c r="B95" s="658"/>
      <c r="C95" s="828" t="s">
        <v>218</v>
      </c>
      <c r="D95" s="274" t="s">
        <v>237</v>
      </c>
      <c r="E95" s="445">
        <v>0.22627737226277372</v>
      </c>
      <c r="F95" s="275">
        <v>31</v>
      </c>
      <c r="G95" s="445">
        <v>0.25454545454545452</v>
      </c>
      <c r="H95" s="276">
        <v>28</v>
      </c>
    </row>
    <row r="96" spans="2:8" s="23" customFormat="1" ht="17" customHeight="1" outlineLevel="1">
      <c r="B96" s="658"/>
      <c r="C96" s="830"/>
      <c r="D96" s="138" t="s">
        <v>236</v>
      </c>
      <c r="E96" s="445">
        <v>2.9197080291970802E-2</v>
      </c>
      <c r="F96" s="275">
        <v>4</v>
      </c>
      <c r="G96" s="445">
        <v>9.0909090909090905E-3</v>
      </c>
      <c r="H96" s="276">
        <v>1</v>
      </c>
    </row>
    <row r="97" spans="2:8" s="23" customFormat="1" ht="17" customHeight="1" outlineLevel="1">
      <c r="B97" s="658"/>
      <c r="C97" s="830"/>
      <c r="D97" s="274" t="s">
        <v>235</v>
      </c>
      <c r="E97" s="445">
        <v>0</v>
      </c>
      <c r="F97" s="275">
        <v>0</v>
      </c>
      <c r="G97" s="445">
        <v>0</v>
      </c>
      <c r="H97" s="276">
        <v>0</v>
      </c>
    </row>
    <row r="98" spans="2:8" s="23" customFormat="1" ht="17" customHeight="1" outlineLevel="1">
      <c r="B98" s="658"/>
      <c r="C98" s="830"/>
      <c r="D98" s="274" t="s">
        <v>234</v>
      </c>
      <c r="E98" s="445">
        <v>0.72992700729927007</v>
      </c>
      <c r="F98" s="275">
        <v>100</v>
      </c>
      <c r="G98" s="445">
        <v>0.73636363636363633</v>
      </c>
      <c r="H98" s="276">
        <v>81</v>
      </c>
    </row>
    <row r="99" spans="2:8" s="23" customFormat="1" ht="17" customHeight="1" outlineLevel="1">
      <c r="B99" s="658"/>
      <c r="C99" s="829"/>
      <c r="D99" s="274" t="s">
        <v>233</v>
      </c>
      <c r="E99" s="445">
        <v>1.4598540145985401E-2</v>
      </c>
      <c r="F99" s="275">
        <v>2</v>
      </c>
      <c r="G99" s="445">
        <v>0</v>
      </c>
      <c r="H99" s="276">
        <v>0</v>
      </c>
    </row>
    <row r="100" spans="2:8" s="23" customFormat="1" ht="17" customHeight="1" outlineLevel="1" thickBot="1">
      <c r="B100" s="836"/>
      <c r="C100" s="278" t="s">
        <v>871</v>
      </c>
      <c r="D100" s="278"/>
      <c r="E100" s="446"/>
      <c r="F100" s="279">
        <v>137</v>
      </c>
      <c r="G100" s="452"/>
      <c r="H100" s="280">
        <v>110</v>
      </c>
    </row>
    <row r="101" spans="2:8" s="23" customFormat="1" ht="17" customHeight="1" outlineLevel="1">
      <c r="B101" s="835" t="s">
        <v>219</v>
      </c>
      <c r="C101" s="834" t="s">
        <v>215</v>
      </c>
      <c r="D101" s="282" t="s">
        <v>26</v>
      </c>
      <c r="E101" s="447">
        <v>0.84166666666666667</v>
      </c>
      <c r="F101" s="283">
        <v>101</v>
      </c>
      <c r="G101" s="447">
        <v>0.81818181818181823</v>
      </c>
      <c r="H101" s="284">
        <v>81</v>
      </c>
    </row>
    <row r="102" spans="2:8" s="23" customFormat="1" ht="17" customHeight="1" outlineLevel="1">
      <c r="B102" s="658"/>
      <c r="C102" s="829"/>
      <c r="D102" s="261" t="s">
        <v>25</v>
      </c>
      <c r="E102" s="445">
        <v>0.15833333333333333</v>
      </c>
      <c r="F102" s="275">
        <v>19</v>
      </c>
      <c r="G102" s="445">
        <v>0.18181818181818182</v>
      </c>
      <c r="H102" s="285">
        <v>18</v>
      </c>
    </row>
    <row r="103" spans="2:8" s="23" customFormat="1" ht="17" customHeight="1" outlineLevel="1">
      <c r="B103" s="658"/>
      <c r="C103" s="802" t="s">
        <v>217</v>
      </c>
      <c r="D103" s="274" t="s">
        <v>19</v>
      </c>
      <c r="E103" s="445">
        <v>0.20833333333333334</v>
      </c>
      <c r="F103" s="275">
        <v>25</v>
      </c>
      <c r="G103" s="445">
        <v>0.20202020202020202</v>
      </c>
      <c r="H103" s="285">
        <v>20</v>
      </c>
    </row>
    <row r="104" spans="2:8" s="23" customFormat="1" ht="17" customHeight="1" outlineLevel="1">
      <c r="B104" s="658"/>
      <c r="C104" s="800"/>
      <c r="D104" s="274" t="s">
        <v>216</v>
      </c>
      <c r="E104" s="445">
        <v>0.66666666666666663</v>
      </c>
      <c r="F104" s="275">
        <v>80</v>
      </c>
      <c r="G104" s="445">
        <v>0.60606060606060608</v>
      </c>
      <c r="H104" s="285">
        <v>60</v>
      </c>
    </row>
    <row r="105" spans="2:8" s="23" customFormat="1" ht="17" customHeight="1" outlineLevel="1">
      <c r="B105" s="658"/>
      <c r="C105" s="803"/>
      <c r="D105" s="274" t="s">
        <v>21</v>
      </c>
      <c r="E105" s="445">
        <v>0.125</v>
      </c>
      <c r="F105" s="275">
        <v>15</v>
      </c>
      <c r="G105" s="445">
        <v>0.19191919191919191</v>
      </c>
      <c r="H105" s="285">
        <v>19</v>
      </c>
    </row>
    <row r="106" spans="2:8" s="23" customFormat="1" ht="17" customHeight="1" outlineLevel="1">
      <c r="B106" s="658"/>
      <c r="C106" s="828" t="s">
        <v>218</v>
      </c>
      <c r="D106" s="274" t="s">
        <v>237</v>
      </c>
      <c r="E106" s="449">
        <v>0.44166666666666665</v>
      </c>
      <c r="F106" s="275">
        <v>53</v>
      </c>
      <c r="G106" s="449">
        <v>0.51515151515151514</v>
      </c>
      <c r="H106" s="285">
        <v>51</v>
      </c>
    </row>
    <row r="107" spans="2:8" s="23" customFormat="1" ht="17" customHeight="1" outlineLevel="1">
      <c r="B107" s="658"/>
      <c r="C107" s="830"/>
      <c r="D107" s="138" t="s">
        <v>236</v>
      </c>
      <c r="E107" s="449">
        <v>8.3333333333333332E-3</v>
      </c>
      <c r="F107" s="275">
        <v>1</v>
      </c>
      <c r="G107" s="449">
        <v>0</v>
      </c>
      <c r="H107" s="285">
        <v>0</v>
      </c>
    </row>
    <row r="108" spans="2:8" s="23" customFormat="1" ht="17" customHeight="1" outlineLevel="1">
      <c r="B108" s="658"/>
      <c r="C108" s="830"/>
      <c r="D108" s="274" t="s">
        <v>235</v>
      </c>
      <c r="E108" s="449">
        <v>0</v>
      </c>
      <c r="F108" s="275">
        <v>0</v>
      </c>
      <c r="G108" s="449">
        <v>0</v>
      </c>
      <c r="H108" s="285">
        <v>0</v>
      </c>
    </row>
    <row r="109" spans="2:8" s="23" customFormat="1" ht="17" customHeight="1" outlineLevel="1">
      <c r="B109" s="658"/>
      <c r="C109" s="830"/>
      <c r="D109" s="274" t="s">
        <v>234</v>
      </c>
      <c r="E109" s="449">
        <v>0.53333333333333333</v>
      </c>
      <c r="F109" s="275">
        <v>64</v>
      </c>
      <c r="G109" s="449">
        <v>0.47474747474747475</v>
      </c>
      <c r="H109" s="285">
        <v>47</v>
      </c>
    </row>
    <row r="110" spans="2:8" s="23" customFormat="1" ht="17" customHeight="1" outlineLevel="1">
      <c r="B110" s="658"/>
      <c r="C110" s="829"/>
      <c r="D110" s="274" t="s">
        <v>233</v>
      </c>
      <c r="E110" s="449">
        <v>1.6666666666666666E-2</v>
      </c>
      <c r="F110" s="275">
        <v>2</v>
      </c>
      <c r="G110" s="449">
        <v>1.0101010101010102E-2</v>
      </c>
      <c r="H110" s="285">
        <v>1</v>
      </c>
    </row>
    <row r="111" spans="2:8" s="23" customFormat="1" ht="17" customHeight="1" outlineLevel="1" thickBot="1">
      <c r="B111" s="658"/>
      <c r="C111" s="288" t="s">
        <v>876</v>
      </c>
      <c r="D111" s="288"/>
      <c r="E111" s="450"/>
      <c r="F111" s="289">
        <v>120</v>
      </c>
      <c r="G111" s="453"/>
      <c r="H111" s="290">
        <v>99</v>
      </c>
    </row>
    <row r="112" spans="2:8" s="23" customFormat="1" ht="17" customHeight="1" outlineLevel="1">
      <c r="B112" s="835" t="s">
        <v>33</v>
      </c>
      <c r="C112" s="834" t="s">
        <v>215</v>
      </c>
      <c r="D112" s="282" t="s">
        <v>26</v>
      </c>
      <c r="E112" s="447">
        <v>0.35498839907192575</v>
      </c>
      <c r="F112" s="286">
        <v>153</v>
      </c>
      <c r="G112" s="447">
        <v>0.33197556008146639</v>
      </c>
      <c r="H112" s="284">
        <v>163</v>
      </c>
    </row>
    <row r="113" spans="2:8" s="23" customFormat="1" ht="17" customHeight="1" outlineLevel="1">
      <c r="B113" s="658"/>
      <c r="C113" s="829"/>
      <c r="D113" s="261" t="s">
        <v>25</v>
      </c>
      <c r="E113" s="445">
        <v>0.64501160092807419</v>
      </c>
      <c r="F113" s="277">
        <v>278</v>
      </c>
      <c r="G113" s="445">
        <v>0.66802443991853355</v>
      </c>
      <c r="H113" s="285">
        <v>328</v>
      </c>
    </row>
    <row r="114" spans="2:8" s="23" customFormat="1" ht="17" customHeight="1" outlineLevel="1">
      <c r="B114" s="658"/>
      <c r="C114" s="802" t="s">
        <v>217</v>
      </c>
      <c r="D114" s="274" t="s">
        <v>19</v>
      </c>
      <c r="E114" s="445">
        <v>0.52436194895591648</v>
      </c>
      <c r="F114" s="277">
        <v>226</v>
      </c>
      <c r="G114" s="445">
        <v>0.53971486761710796</v>
      </c>
      <c r="H114" s="285">
        <v>265</v>
      </c>
    </row>
    <row r="115" spans="2:8" s="23" customFormat="1" ht="17" customHeight="1" outlineLevel="1">
      <c r="B115" s="658"/>
      <c r="C115" s="800"/>
      <c r="D115" s="274" t="s">
        <v>216</v>
      </c>
      <c r="E115" s="445">
        <v>0.44315545243619492</v>
      </c>
      <c r="F115" s="277">
        <v>191</v>
      </c>
      <c r="G115" s="445">
        <v>0.42362525458248473</v>
      </c>
      <c r="H115" s="285">
        <v>208</v>
      </c>
    </row>
    <row r="116" spans="2:8" s="23" customFormat="1" ht="17" customHeight="1" outlineLevel="1">
      <c r="B116" s="658"/>
      <c r="C116" s="803"/>
      <c r="D116" s="274" t="s">
        <v>21</v>
      </c>
      <c r="E116" s="445">
        <v>3.248259860788863E-2</v>
      </c>
      <c r="F116" s="277">
        <v>14</v>
      </c>
      <c r="G116" s="445">
        <v>3.6659877800407331E-2</v>
      </c>
      <c r="H116" s="285">
        <v>18</v>
      </c>
    </row>
    <row r="117" spans="2:8" s="23" customFormat="1" ht="17" customHeight="1" outlineLevel="1">
      <c r="B117" s="658"/>
      <c r="C117" s="828" t="s">
        <v>218</v>
      </c>
      <c r="D117" s="274" t="s">
        <v>237</v>
      </c>
      <c r="E117" s="449">
        <v>0.3271461716937355</v>
      </c>
      <c r="F117" s="275">
        <v>141</v>
      </c>
      <c r="G117" s="449">
        <v>0.34826883910386963</v>
      </c>
      <c r="H117" s="285">
        <v>171</v>
      </c>
    </row>
    <row r="118" spans="2:8" s="23" customFormat="1" ht="17" customHeight="1" outlineLevel="1">
      <c r="B118" s="658"/>
      <c r="C118" s="830"/>
      <c r="D118" s="138" t="s">
        <v>236</v>
      </c>
      <c r="E118" s="449">
        <v>2.7842227378190254E-2</v>
      </c>
      <c r="F118" s="275">
        <v>12</v>
      </c>
      <c r="G118" s="449">
        <v>1.0183299389002037E-2</v>
      </c>
      <c r="H118" s="285">
        <v>5</v>
      </c>
    </row>
    <row r="119" spans="2:8" s="23" customFormat="1" ht="17" customHeight="1" outlineLevel="1">
      <c r="B119" s="658"/>
      <c r="C119" s="830"/>
      <c r="D119" s="274" t="s">
        <v>235</v>
      </c>
      <c r="E119" s="449">
        <v>2.3201856148491878E-3</v>
      </c>
      <c r="F119" s="275">
        <v>1</v>
      </c>
      <c r="G119" s="449">
        <v>2.0366598778004071E-3</v>
      </c>
      <c r="H119" s="285">
        <v>1</v>
      </c>
    </row>
    <row r="120" spans="2:8" s="23" customFormat="1" ht="17" customHeight="1" outlineLevel="1">
      <c r="B120" s="658"/>
      <c r="C120" s="830"/>
      <c r="D120" s="274" t="s">
        <v>234</v>
      </c>
      <c r="E120" s="449">
        <v>0.62877030162412995</v>
      </c>
      <c r="F120" s="275">
        <v>271</v>
      </c>
      <c r="G120" s="449">
        <v>0.6313645621181263</v>
      </c>
      <c r="H120" s="285">
        <v>310</v>
      </c>
    </row>
    <row r="121" spans="2:8" s="23" customFormat="1" ht="17" customHeight="1" outlineLevel="1">
      <c r="B121" s="658"/>
      <c r="C121" s="829"/>
      <c r="D121" s="274" t="s">
        <v>233</v>
      </c>
      <c r="E121" s="449">
        <v>1.3921113689095127E-2</v>
      </c>
      <c r="F121" s="275">
        <v>6</v>
      </c>
      <c r="G121" s="449">
        <v>8.1466395112016286E-3</v>
      </c>
      <c r="H121" s="285">
        <v>4</v>
      </c>
    </row>
    <row r="122" spans="2:8" s="23" customFormat="1" ht="17" customHeight="1" outlineLevel="1" thickBot="1">
      <c r="B122" s="658"/>
      <c r="C122" s="288" t="s">
        <v>872</v>
      </c>
      <c r="D122" s="288"/>
      <c r="E122" s="450"/>
      <c r="F122" s="289">
        <v>431</v>
      </c>
      <c r="G122" s="453"/>
      <c r="H122" s="290">
        <v>491</v>
      </c>
    </row>
    <row r="123" spans="2:8" s="23" customFormat="1" ht="17" customHeight="1" outlineLevel="1">
      <c r="B123" s="835" t="s">
        <v>194</v>
      </c>
      <c r="C123" s="834" t="s">
        <v>215</v>
      </c>
      <c r="D123" s="282" t="s">
        <v>26</v>
      </c>
      <c r="E123" s="447">
        <v>0.68267674042093907</v>
      </c>
      <c r="F123" s="283">
        <v>1265</v>
      </c>
      <c r="G123" s="447">
        <v>0.69994058229352352</v>
      </c>
      <c r="H123" s="284">
        <v>1178</v>
      </c>
    </row>
    <row r="124" spans="2:8" s="23" customFormat="1" ht="17" customHeight="1" outlineLevel="1">
      <c r="B124" s="658"/>
      <c r="C124" s="829"/>
      <c r="D124" s="261" t="s">
        <v>25</v>
      </c>
      <c r="E124" s="445">
        <v>0.31732325957906099</v>
      </c>
      <c r="F124" s="275">
        <v>588</v>
      </c>
      <c r="G124" s="445">
        <v>0.30005941770647654</v>
      </c>
      <c r="H124" s="285">
        <v>505</v>
      </c>
    </row>
    <row r="125" spans="2:8" s="23" customFormat="1" ht="17" customHeight="1" outlineLevel="1">
      <c r="B125" s="658"/>
      <c r="C125" s="802" t="s">
        <v>217</v>
      </c>
      <c r="D125" s="274" t="s">
        <v>19</v>
      </c>
      <c r="E125" s="445">
        <v>0.32002158661629787</v>
      </c>
      <c r="F125" s="275">
        <v>593</v>
      </c>
      <c r="G125" s="445">
        <v>0.34343434343434343</v>
      </c>
      <c r="H125" s="285">
        <v>578</v>
      </c>
    </row>
    <row r="126" spans="2:8" s="23" customFormat="1" ht="17" customHeight="1" outlineLevel="1">
      <c r="B126" s="658"/>
      <c r="C126" s="800"/>
      <c r="D126" s="274" t="s">
        <v>216</v>
      </c>
      <c r="E126" s="445">
        <v>0.54344306529951425</v>
      </c>
      <c r="F126" s="275">
        <v>1007</v>
      </c>
      <c r="G126" s="445">
        <v>0.51990493166963758</v>
      </c>
      <c r="H126" s="285">
        <v>875</v>
      </c>
    </row>
    <row r="127" spans="2:8" s="23" customFormat="1" ht="17" customHeight="1" outlineLevel="1">
      <c r="B127" s="658"/>
      <c r="C127" s="803"/>
      <c r="D127" s="274" t="s">
        <v>21</v>
      </c>
      <c r="E127" s="445">
        <v>0.1365353480841878</v>
      </c>
      <c r="F127" s="275">
        <v>253</v>
      </c>
      <c r="G127" s="445">
        <v>0.13666072489601902</v>
      </c>
      <c r="H127" s="285">
        <v>230</v>
      </c>
    </row>
    <row r="128" spans="2:8" s="23" customFormat="1" ht="17" customHeight="1" outlineLevel="1">
      <c r="B128" s="658"/>
      <c r="C128" s="828" t="s">
        <v>218</v>
      </c>
      <c r="D128" s="274" t="s">
        <v>237</v>
      </c>
      <c r="E128" s="445">
        <v>0.56934700485698864</v>
      </c>
      <c r="F128" s="275">
        <v>1055</v>
      </c>
      <c r="G128" s="445">
        <v>0.57694592988710636</v>
      </c>
      <c r="H128" s="285">
        <v>971</v>
      </c>
    </row>
    <row r="129" spans="2:14" s="23" customFormat="1" ht="17" customHeight="1" outlineLevel="1">
      <c r="B129" s="658"/>
      <c r="C129" s="830"/>
      <c r="D129" s="138" t="s">
        <v>236</v>
      </c>
      <c r="E129" s="445">
        <v>1.1332973556395036E-2</v>
      </c>
      <c r="F129" s="275">
        <v>21</v>
      </c>
      <c r="G129" s="445">
        <v>9.5068330362448016E-3</v>
      </c>
      <c r="H129" s="285">
        <v>16</v>
      </c>
    </row>
    <row r="130" spans="2:14" s="23" customFormat="1" ht="17" customHeight="1" outlineLevel="1">
      <c r="B130" s="658"/>
      <c r="C130" s="830"/>
      <c r="D130" s="274" t="s">
        <v>235</v>
      </c>
      <c r="E130" s="445">
        <v>2.1586616297895305E-3</v>
      </c>
      <c r="F130" s="275">
        <v>4</v>
      </c>
      <c r="G130" s="445">
        <v>5.941770647653001E-4</v>
      </c>
      <c r="H130" s="285">
        <v>1</v>
      </c>
    </row>
    <row r="131" spans="2:14" s="23" customFormat="1" ht="17" customHeight="1" outlineLevel="1">
      <c r="B131" s="658"/>
      <c r="C131" s="830"/>
      <c r="D131" s="274" t="s">
        <v>234</v>
      </c>
      <c r="E131" s="445">
        <v>0.39017808958445765</v>
      </c>
      <c r="F131" s="275">
        <v>723</v>
      </c>
      <c r="G131" s="445">
        <v>0.38027332144979203</v>
      </c>
      <c r="H131" s="285">
        <v>640</v>
      </c>
    </row>
    <row r="132" spans="2:14" s="23" customFormat="1" ht="17" customHeight="1" outlineLevel="1">
      <c r="B132" s="658"/>
      <c r="C132" s="829"/>
      <c r="D132" s="274" t="s">
        <v>233</v>
      </c>
      <c r="E132" s="445">
        <v>2.6983270372369132E-2</v>
      </c>
      <c r="F132" s="275">
        <v>50</v>
      </c>
      <c r="G132" s="445">
        <v>3.2679738562091505E-2</v>
      </c>
      <c r="H132" s="285">
        <v>55</v>
      </c>
    </row>
    <row r="133" spans="2:14" s="23" customFormat="1" ht="17" customHeight="1" outlineLevel="1" thickBot="1">
      <c r="B133" s="750"/>
      <c r="C133" s="291" t="s">
        <v>873</v>
      </c>
      <c r="D133" s="291"/>
      <c r="E133" s="451"/>
      <c r="F133" s="292">
        <v>1853</v>
      </c>
      <c r="G133" s="454"/>
      <c r="H133" s="293">
        <v>1683</v>
      </c>
    </row>
    <row r="134" spans="2:14" s="306" customFormat="1" ht="17" customHeight="1" outlineLevel="1">
      <c r="B134" s="842" t="s">
        <v>12</v>
      </c>
      <c r="C134" s="842"/>
      <c r="D134" s="842"/>
      <c r="E134" s="422"/>
      <c r="F134" s="423">
        <v>2704</v>
      </c>
      <c r="G134" s="424"/>
      <c r="H134" s="424">
        <v>2539</v>
      </c>
      <c r="I134" s="23"/>
      <c r="J134" s="23"/>
      <c r="K134" s="23"/>
      <c r="L134" s="23"/>
      <c r="M134" s="23"/>
      <c r="N134" s="23"/>
    </row>
    <row r="135" spans="2:14" s="23" customFormat="1" ht="13">
      <c r="B135" s="302"/>
      <c r="C135" s="303"/>
      <c r="D135" s="303"/>
      <c r="E135" s="304"/>
      <c r="F135" s="305"/>
      <c r="G135" s="305"/>
      <c r="H135" s="305"/>
    </row>
    <row r="136" spans="2:14" s="23" customFormat="1" ht="12.5">
      <c r="B136" s="23" t="s">
        <v>60</v>
      </c>
      <c r="E136" s="258"/>
      <c r="F136" s="258"/>
      <c r="G136" s="258"/>
      <c r="H136" s="295"/>
    </row>
    <row r="137" spans="2:14" s="156" customFormat="1" ht="35" customHeight="1">
      <c r="B137" s="841" t="s">
        <v>864</v>
      </c>
      <c r="C137" s="841"/>
      <c r="D137" s="841"/>
      <c r="E137" s="841"/>
      <c r="F137" s="252">
        <v>2023</v>
      </c>
      <c r="G137" s="252"/>
      <c r="H137" s="252">
        <v>2022</v>
      </c>
    </row>
    <row r="138" spans="2:14" s="23" customFormat="1" ht="17" customHeight="1" outlineLevel="1">
      <c r="B138" s="161" t="s">
        <v>32</v>
      </c>
      <c r="C138" s="161"/>
      <c r="D138" s="161"/>
      <c r="E138" s="296"/>
      <c r="F138" s="297">
        <v>1</v>
      </c>
      <c r="G138" s="297"/>
      <c r="H138" s="297">
        <v>1</v>
      </c>
    </row>
    <row r="139" spans="2:14" s="23" customFormat="1" ht="17" customHeight="1" outlineLevel="1">
      <c r="B139" s="161" t="s">
        <v>190</v>
      </c>
      <c r="C139" s="161"/>
      <c r="D139" s="161"/>
      <c r="E139" s="296"/>
      <c r="F139" s="297">
        <v>1</v>
      </c>
      <c r="G139" s="297"/>
      <c r="H139" s="297">
        <v>1</v>
      </c>
    </row>
    <row r="140" spans="2:14" s="23" customFormat="1" ht="17" customHeight="1" outlineLevel="1">
      <c r="B140" s="161" t="s">
        <v>205</v>
      </c>
      <c r="C140" s="161"/>
      <c r="D140" s="161"/>
      <c r="E140" s="296"/>
      <c r="F140" s="297">
        <v>1</v>
      </c>
      <c r="G140" s="297"/>
      <c r="H140" s="297">
        <v>1</v>
      </c>
    </row>
    <row r="141" spans="2:14" s="23" customFormat="1" ht="17" customHeight="1" outlineLevel="1">
      <c r="B141" s="161" t="s">
        <v>262</v>
      </c>
      <c r="C141" s="161"/>
      <c r="D141" s="161"/>
      <c r="E141" s="296"/>
      <c r="F141" s="297">
        <v>1.290354</v>
      </c>
      <c r="G141" s="297"/>
      <c r="H141" s="297">
        <v>1.4204410000000001</v>
      </c>
    </row>
    <row r="142" spans="2:14" s="23" customFormat="1" ht="17" customHeight="1" outlineLevel="1">
      <c r="B142" s="161" t="s">
        <v>200</v>
      </c>
      <c r="C142" s="161"/>
      <c r="D142" s="161"/>
      <c r="E142" s="296"/>
      <c r="F142" s="297">
        <v>1.486043</v>
      </c>
      <c r="G142" s="297"/>
      <c r="H142" s="297">
        <v>1.5773539999999999</v>
      </c>
    </row>
    <row r="143" spans="2:14" s="23" customFormat="1" ht="17" customHeight="1" outlineLevel="1">
      <c r="B143" s="161" t="s">
        <v>224</v>
      </c>
      <c r="C143" s="161"/>
      <c r="D143" s="161"/>
      <c r="E143" s="296"/>
      <c r="F143" s="297">
        <v>0.78749899999999995</v>
      </c>
      <c r="G143" s="297"/>
      <c r="H143" s="297">
        <v>0.82543</v>
      </c>
    </row>
    <row r="144" spans="2:14" s="23" customFormat="1" ht="17" customHeight="1" outlineLevel="1">
      <c r="B144" s="161" t="s">
        <v>219</v>
      </c>
      <c r="C144" s="161"/>
      <c r="D144" s="161"/>
      <c r="E144" s="296"/>
      <c r="F144" s="297">
        <v>1.4866429999999999</v>
      </c>
      <c r="G144" s="297"/>
      <c r="H144" s="297">
        <v>1.4044460000000001</v>
      </c>
    </row>
    <row r="145" spans="2:8" s="23" customFormat="1" ht="17" customHeight="1" outlineLevel="1">
      <c r="B145" s="161" t="s">
        <v>33</v>
      </c>
      <c r="C145" s="161"/>
      <c r="D145" s="161"/>
      <c r="E145" s="296"/>
      <c r="F145" s="297">
        <v>1.040368</v>
      </c>
      <c r="G145" s="297"/>
      <c r="H145" s="297">
        <v>1.206758</v>
      </c>
    </row>
    <row r="146" spans="2:8" s="23" customFormat="1" ht="17" customHeight="1" outlineLevel="1">
      <c r="B146" s="161" t="s">
        <v>203</v>
      </c>
      <c r="C146" s="161"/>
      <c r="D146" s="161"/>
      <c r="E146" s="296"/>
      <c r="F146" s="297">
        <v>1.2210920000000001</v>
      </c>
      <c r="G146" s="297"/>
      <c r="H146" s="297">
        <v>1.121184</v>
      </c>
    </row>
    <row r="147" spans="2:8" s="23" customFormat="1" ht="12.5">
      <c r="E147" s="258"/>
      <c r="F147" s="258"/>
      <c r="G147" s="258"/>
      <c r="H147" s="258"/>
    </row>
    <row r="148" spans="2:8" s="23" customFormat="1" ht="12.5">
      <c r="B148" s="23" t="s">
        <v>60</v>
      </c>
      <c r="E148" s="258"/>
      <c r="F148" s="258"/>
      <c r="G148" s="258"/>
      <c r="H148" s="258"/>
    </row>
    <row r="149" spans="2:8" s="156" customFormat="1" ht="35" customHeight="1">
      <c r="B149" s="841" t="s">
        <v>865</v>
      </c>
      <c r="C149" s="841"/>
      <c r="D149" s="841"/>
      <c r="E149" s="841"/>
      <c r="F149" s="252">
        <v>2023</v>
      </c>
      <c r="G149" s="252"/>
      <c r="H149" s="252">
        <v>2022</v>
      </c>
    </row>
    <row r="150" spans="2:8" s="23" customFormat="1" ht="17" customHeight="1" outlineLevel="1">
      <c r="B150" s="161" t="s">
        <v>32</v>
      </c>
      <c r="C150" s="161"/>
      <c r="D150" s="161"/>
      <c r="E150" s="296"/>
      <c r="F150" s="297">
        <v>1</v>
      </c>
      <c r="G150" s="297"/>
      <c r="H150" s="297">
        <v>1</v>
      </c>
    </row>
    <row r="151" spans="2:8" s="23" customFormat="1" ht="17" customHeight="1" outlineLevel="1">
      <c r="B151" s="161" t="s">
        <v>190</v>
      </c>
      <c r="C151" s="161"/>
      <c r="D151" s="161"/>
      <c r="E151" s="296"/>
      <c r="F151" s="297">
        <v>1</v>
      </c>
      <c r="G151" s="297"/>
      <c r="H151" s="297">
        <v>1</v>
      </c>
    </row>
    <row r="152" spans="2:8" s="23" customFormat="1" ht="17" customHeight="1" outlineLevel="1">
      <c r="B152" s="161" t="s">
        <v>205</v>
      </c>
      <c r="C152" s="161"/>
      <c r="D152" s="161"/>
      <c r="E152" s="296"/>
      <c r="F152" s="297">
        <v>1</v>
      </c>
      <c r="G152" s="297"/>
      <c r="H152" s="297">
        <v>1</v>
      </c>
    </row>
    <row r="153" spans="2:8" s="23" customFormat="1" ht="17" customHeight="1" outlineLevel="1">
      <c r="B153" s="161" t="s">
        <v>262</v>
      </c>
      <c r="C153" s="161"/>
      <c r="D153" s="161"/>
      <c r="E153" s="296"/>
      <c r="F153" s="297">
        <v>0.60320099999999999</v>
      </c>
      <c r="G153" s="297"/>
      <c r="H153" s="297">
        <v>0.61931099999999994</v>
      </c>
    </row>
    <row r="154" spans="2:8" s="23" customFormat="1" ht="17" customHeight="1" outlineLevel="1">
      <c r="B154" s="161" t="s">
        <v>200</v>
      </c>
      <c r="C154" s="161"/>
      <c r="D154" s="161"/>
      <c r="E154" s="296"/>
      <c r="F154" s="297">
        <v>0.82044499999999998</v>
      </c>
      <c r="G154" s="297"/>
      <c r="H154" s="297">
        <v>0.89924000000000004</v>
      </c>
    </row>
    <row r="155" spans="2:8" s="23" customFormat="1" ht="17" customHeight="1" outlineLevel="1">
      <c r="B155" s="161" t="s">
        <v>206</v>
      </c>
      <c r="C155" s="161"/>
      <c r="D155" s="161"/>
      <c r="E155" s="296"/>
      <c r="F155" s="297">
        <v>0.82308999999999999</v>
      </c>
      <c r="G155" s="297"/>
      <c r="H155" s="297">
        <v>1.008786</v>
      </c>
    </row>
    <row r="156" spans="2:8" s="23" customFormat="1" ht="17" customHeight="1" outlineLevel="1">
      <c r="B156" s="161" t="s">
        <v>219</v>
      </c>
      <c r="C156" s="161"/>
      <c r="D156" s="161"/>
      <c r="E156" s="296"/>
      <c r="F156" s="297">
        <v>1.102409</v>
      </c>
      <c r="G156" s="297"/>
      <c r="H156" s="297">
        <v>0.86637900000000001</v>
      </c>
    </row>
    <row r="157" spans="2:8" s="23" customFormat="1" ht="17" customHeight="1" outlineLevel="1">
      <c r="B157" s="161" t="s">
        <v>33</v>
      </c>
      <c r="C157" s="161"/>
      <c r="D157" s="161"/>
      <c r="E157" s="296"/>
      <c r="F157" s="297">
        <v>0.85012799999999999</v>
      </c>
      <c r="G157" s="297"/>
      <c r="H157" s="297">
        <v>0.69559499999999996</v>
      </c>
    </row>
    <row r="158" spans="2:8" s="23" customFormat="1" ht="17" customHeight="1" outlineLevel="1">
      <c r="B158" s="161" t="s">
        <v>203</v>
      </c>
      <c r="C158" s="161"/>
      <c r="D158" s="161"/>
      <c r="E158" s="296"/>
      <c r="F158" s="297">
        <v>0.89410400000000001</v>
      </c>
      <c r="G158" s="297"/>
      <c r="H158" s="297">
        <v>0.89707099999999995</v>
      </c>
    </row>
  </sheetData>
  <mergeCells count="50">
    <mergeCell ref="B17:H17"/>
    <mergeCell ref="B57:B67"/>
    <mergeCell ref="C57:C58"/>
    <mergeCell ref="C59:C61"/>
    <mergeCell ref="C62:C66"/>
    <mergeCell ref="C73:C77"/>
    <mergeCell ref="C70:C72"/>
    <mergeCell ref="C68:C69"/>
    <mergeCell ref="B68:B78"/>
    <mergeCell ref="G22:H22"/>
    <mergeCell ref="E22:F22"/>
    <mergeCell ref="B149:E149"/>
    <mergeCell ref="C106:C110"/>
    <mergeCell ref="C117:C121"/>
    <mergeCell ref="C128:C132"/>
    <mergeCell ref="B134:D134"/>
    <mergeCell ref="B101:B111"/>
    <mergeCell ref="B112:B122"/>
    <mergeCell ref="B123:B133"/>
    <mergeCell ref="C123:C124"/>
    <mergeCell ref="C125:C127"/>
    <mergeCell ref="C101:C102"/>
    <mergeCell ref="C103:C105"/>
    <mergeCell ref="C112:C113"/>
    <mergeCell ref="B137:E137"/>
    <mergeCell ref="C114:C116"/>
    <mergeCell ref="B4:H4"/>
    <mergeCell ref="C29:C33"/>
    <mergeCell ref="C40:C44"/>
    <mergeCell ref="C51:C55"/>
    <mergeCell ref="C46:C47"/>
    <mergeCell ref="C48:C50"/>
    <mergeCell ref="C35:C36"/>
    <mergeCell ref="C37:C39"/>
    <mergeCell ref="B35:B45"/>
    <mergeCell ref="B11:H11"/>
    <mergeCell ref="C24:C25"/>
    <mergeCell ref="B24:B34"/>
    <mergeCell ref="B10:H10"/>
    <mergeCell ref="C26:C28"/>
    <mergeCell ref="B46:B56"/>
    <mergeCell ref="B7:H7"/>
    <mergeCell ref="C92:C94"/>
    <mergeCell ref="C90:C91"/>
    <mergeCell ref="C95:C99"/>
    <mergeCell ref="C84:C88"/>
    <mergeCell ref="B79:B89"/>
    <mergeCell ref="B90:B100"/>
    <mergeCell ref="C79:C80"/>
    <mergeCell ref="C81:C83"/>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6909-EF97-40DF-94C5-90DA091B86ED}">
  <sheetPr>
    <tabColor theme="3" tint="0.39997558519241921"/>
  </sheetPr>
  <dimension ref="B1:P56"/>
  <sheetViews>
    <sheetView showGridLines="0" zoomScaleNormal="100" workbookViewId="0"/>
  </sheetViews>
  <sheetFormatPr defaultColWidth="9.25" defaultRowHeight="14" outlineLevelRow="1"/>
  <cols>
    <col min="1" max="1" width="5.6640625" style="1" customWidth="1"/>
    <col min="2" max="2" width="21.9140625" style="1" customWidth="1"/>
    <col min="3" max="3" width="30.5" style="1" customWidth="1"/>
    <col min="4" max="5" width="14.58203125" style="67" customWidth="1"/>
    <col min="6" max="6" width="40.5" style="67" customWidth="1"/>
    <col min="7" max="7" width="5.58203125" style="634" customWidth="1"/>
    <col min="8" max="10" width="11.6640625" style="606" customWidth="1"/>
    <col min="11" max="11" width="10.58203125" style="645" bestFit="1" customWidth="1"/>
    <col min="12" max="12" width="9.25" style="645"/>
    <col min="13" max="13" width="10.25" style="645" customWidth="1"/>
    <col min="14" max="14" width="9.25" style="645"/>
    <col min="15" max="16384" width="9.25" style="1"/>
  </cols>
  <sheetData>
    <row r="1" spans="2:16" ht="174" customHeight="1">
      <c r="B1" s="845"/>
      <c r="C1" s="845"/>
      <c r="D1" s="845"/>
      <c r="E1" s="845"/>
      <c r="F1" s="93"/>
    </row>
    <row r="3" spans="2:16" s="155" customFormat="1" ht="21" customHeight="1">
      <c r="B3" s="217" t="s">
        <v>880</v>
      </c>
      <c r="C3" s="217"/>
      <c r="D3" s="217"/>
      <c r="E3" s="217"/>
      <c r="F3" s="217"/>
      <c r="G3" s="635"/>
    </row>
    <row r="4" spans="2:16" s="138" customFormat="1" ht="21" customHeight="1">
      <c r="B4" s="759" t="s">
        <v>608</v>
      </c>
      <c r="C4" s="759"/>
      <c r="D4" s="759"/>
      <c r="E4" s="759"/>
      <c r="F4" s="759"/>
      <c r="G4" s="636"/>
      <c r="H4" s="330"/>
      <c r="I4" s="330"/>
      <c r="J4" s="330"/>
      <c r="K4" s="330"/>
      <c r="L4" s="330"/>
      <c r="M4" s="330"/>
      <c r="N4" s="330"/>
      <c r="O4" s="330"/>
      <c r="P4" s="330"/>
    </row>
    <row r="5" spans="2:16" s="155" customFormat="1" ht="18.5">
      <c r="B5" s="218"/>
      <c r="C5" s="218"/>
      <c r="D5" s="328"/>
      <c r="E5" s="328"/>
      <c r="F5" s="328"/>
      <c r="G5" s="218"/>
      <c r="H5" s="218"/>
      <c r="I5" s="218"/>
      <c r="J5" s="218"/>
      <c r="K5" s="218"/>
    </row>
    <row r="6" spans="2:16" s="155" customFormat="1" ht="21" customHeight="1">
      <c r="B6" s="329" t="s">
        <v>368</v>
      </c>
      <c r="C6" s="217"/>
      <c r="D6" s="217"/>
      <c r="E6" s="217"/>
      <c r="F6" s="217"/>
      <c r="G6" s="218"/>
      <c r="H6" s="218"/>
      <c r="I6" s="218"/>
      <c r="J6" s="218"/>
      <c r="K6" s="218"/>
    </row>
    <row r="7" spans="2:16" s="25" customFormat="1" ht="95" customHeight="1">
      <c r="B7" s="787" t="s">
        <v>898</v>
      </c>
      <c r="C7" s="787"/>
      <c r="D7" s="787"/>
      <c r="E7" s="787"/>
      <c r="F7" s="787"/>
      <c r="G7" s="229"/>
      <c r="H7" s="229"/>
      <c r="I7" s="229"/>
      <c r="J7" s="229"/>
      <c r="K7" s="229"/>
    </row>
    <row r="8" spans="2:16" ht="14" customHeight="1">
      <c r="B8" s="27"/>
      <c r="C8" s="27"/>
      <c r="D8" s="66"/>
      <c r="E8" s="66"/>
      <c r="F8" s="66"/>
      <c r="G8" s="637"/>
      <c r="H8" s="625"/>
      <c r="I8" s="625"/>
      <c r="J8" s="625"/>
      <c r="K8" s="637"/>
    </row>
    <row r="9" spans="2:16">
      <c r="B9" s="25" t="s">
        <v>602</v>
      </c>
    </row>
    <row r="10" spans="2:16" s="155" customFormat="1" ht="18.5">
      <c r="B10" s="848" t="s">
        <v>617</v>
      </c>
      <c r="C10" s="848"/>
      <c r="D10" s="848"/>
      <c r="E10" s="848"/>
      <c r="F10" s="848"/>
      <c r="G10" s="635"/>
    </row>
    <row r="11" spans="2:16" s="25" customFormat="1" ht="80.5" customHeight="1" outlineLevel="1">
      <c r="B11" s="662" t="s">
        <v>921</v>
      </c>
      <c r="C11" s="662"/>
      <c r="D11" s="662"/>
      <c r="E11" s="662"/>
      <c r="F11" s="662"/>
      <c r="G11" s="197"/>
    </row>
    <row r="13" spans="2:16" s="25" customFormat="1" ht="12.5">
      <c r="B13" s="25" t="s">
        <v>111</v>
      </c>
      <c r="D13" s="307"/>
      <c r="E13" s="307"/>
      <c r="F13" s="307"/>
      <c r="G13" s="197"/>
    </row>
    <row r="14" spans="2:16" s="25" customFormat="1" ht="12.5">
      <c r="B14" s="25" t="s">
        <v>243</v>
      </c>
      <c r="D14" s="307"/>
      <c r="E14" s="307"/>
      <c r="F14" s="307"/>
      <c r="G14" s="197"/>
    </row>
    <row r="15" spans="2:16" s="155" customFormat="1" ht="35" customHeight="1">
      <c r="B15" s="846" t="s">
        <v>345</v>
      </c>
      <c r="C15" s="846"/>
      <c r="D15" s="339">
        <v>2023</v>
      </c>
      <c r="E15" s="339">
        <v>2022</v>
      </c>
      <c r="F15" s="332"/>
      <c r="G15" s="223"/>
    </row>
    <row r="16" spans="2:16" s="25" customFormat="1" ht="17" customHeight="1" outlineLevel="1">
      <c r="B16" s="828" t="s">
        <v>3</v>
      </c>
      <c r="C16" s="79" t="s">
        <v>34</v>
      </c>
      <c r="D16" s="334">
        <v>0.16123587271792084</v>
      </c>
      <c r="E16" s="334">
        <v>0.14266324688860155</v>
      </c>
      <c r="F16" s="338"/>
      <c r="G16" s="338"/>
      <c r="L16" s="29"/>
    </row>
    <row r="17" spans="2:10" s="25" customFormat="1" ht="31" customHeight="1" outlineLevel="1">
      <c r="B17" s="829"/>
      <c r="C17" s="79" t="s">
        <v>881</v>
      </c>
      <c r="D17" s="334">
        <v>0.24401537405305462</v>
      </c>
      <c r="E17" s="334">
        <v>0.2362775525068096</v>
      </c>
      <c r="F17" s="338"/>
      <c r="G17" s="201"/>
    </row>
    <row r="18" spans="2:10" s="25" customFormat="1" ht="17" customHeight="1" outlineLevel="1">
      <c r="B18" s="828" t="s">
        <v>4</v>
      </c>
      <c r="C18" s="79" t="s">
        <v>34</v>
      </c>
      <c r="D18" s="334">
        <v>0.17133921949502764</v>
      </c>
      <c r="E18" s="334">
        <v>0.27024144178090453</v>
      </c>
      <c r="F18" s="338"/>
      <c r="G18" s="210"/>
    </row>
    <row r="19" spans="2:10" s="25" customFormat="1" ht="31" customHeight="1" outlineLevel="1">
      <c r="B19" s="829"/>
      <c r="C19" s="79" t="s">
        <v>881</v>
      </c>
      <c r="D19" s="334">
        <v>0.1872551061261489</v>
      </c>
      <c r="E19" s="334">
        <v>0.13044769289005895</v>
      </c>
      <c r="F19" s="338"/>
      <c r="G19" s="197"/>
    </row>
    <row r="20" spans="2:10">
      <c r="B20" s="2"/>
      <c r="C20" s="2"/>
      <c r="D20" s="36"/>
      <c r="E20" s="36"/>
      <c r="F20" s="36"/>
    </row>
    <row r="21" spans="2:10" s="25" customFormat="1" ht="12.5">
      <c r="B21" s="25" t="s">
        <v>111</v>
      </c>
      <c r="C21" s="212"/>
      <c r="D21" s="337"/>
      <c r="E21" s="337"/>
      <c r="F21" s="337"/>
      <c r="G21" s="197"/>
    </row>
    <row r="22" spans="2:10" s="25" customFormat="1" ht="12.5">
      <c r="B22" s="25" t="s">
        <v>243</v>
      </c>
      <c r="C22" s="212"/>
      <c r="D22" s="337"/>
      <c r="E22" s="337"/>
      <c r="F22" s="337"/>
      <c r="G22" s="197"/>
    </row>
    <row r="23" spans="2:10" s="155" customFormat="1" ht="18.5">
      <c r="B23" s="846" t="s">
        <v>346</v>
      </c>
      <c r="C23" s="846"/>
      <c r="D23" s="846"/>
      <c r="E23" s="846"/>
      <c r="F23" s="846"/>
    </row>
    <row r="24" spans="2:10" s="262" customFormat="1" ht="117" customHeight="1" outlineLevel="1">
      <c r="B24" s="847" t="s">
        <v>882</v>
      </c>
      <c r="C24" s="847"/>
      <c r="D24" s="847"/>
      <c r="E24" s="847"/>
      <c r="F24" s="847"/>
      <c r="G24" s="638"/>
    </row>
    <row r="26" spans="2:10" s="25" customFormat="1" ht="12.5">
      <c r="B26" s="25" t="s">
        <v>244</v>
      </c>
      <c r="D26" s="307"/>
      <c r="E26" s="307"/>
      <c r="F26" s="307"/>
    </row>
    <row r="27" spans="2:10" s="25" customFormat="1" ht="17">
      <c r="B27" s="25" t="s">
        <v>245</v>
      </c>
      <c r="D27" s="307"/>
      <c r="E27" s="307"/>
      <c r="F27" s="307"/>
      <c r="I27" s="639"/>
      <c r="J27" s="639"/>
    </row>
    <row r="28" spans="2:10" s="155" customFormat="1" ht="18.5">
      <c r="B28" s="340" t="s">
        <v>347</v>
      </c>
      <c r="C28" s="340"/>
      <c r="D28" s="331"/>
      <c r="E28" s="331"/>
      <c r="F28" s="331"/>
      <c r="I28" s="640"/>
      <c r="J28" s="640"/>
    </row>
    <row r="29" spans="2:10" s="25" customFormat="1" ht="311.5" customHeight="1" outlineLevel="1">
      <c r="B29" s="849" t="s">
        <v>928</v>
      </c>
      <c r="C29" s="849"/>
      <c r="D29" s="849"/>
      <c r="E29" s="849"/>
      <c r="F29" s="849"/>
      <c r="G29" s="29"/>
    </row>
    <row r="31" spans="2:10" s="25" customFormat="1" ht="12.5">
      <c r="B31" s="25" t="s">
        <v>246</v>
      </c>
      <c r="D31" s="307"/>
      <c r="E31" s="307"/>
      <c r="F31" s="307"/>
    </row>
    <row r="32" spans="2:10" s="25" customFormat="1" ht="12.5">
      <c r="B32" s="25" t="s">
        <v>245</v>
      </c>
      <c r="D32" s="307"/>
      <c r="E32" s="307"/>
      <c r="F32" s="307"/>
    </row>
    <row r="33" spans="2:10" s="155" customFormat="1" ht="18.5">
      <c r="B33" s="340" t="s">
        <v>348</v>
      </c>
      <c r="C33" s="340"/>
      <c r="D33" s="331"/>
      <c r="E33" s="331"/>
      <c r="F33" s="331"/>
      <c r="I33" s="640"/>
      <c r="J33" s="640"/>
    </row>
    <row r="34" spans="2:10" s="138" customFormat="1" ht="62" customHeight="1" outlineLevel="1">
      <c r="B34" s="662" t="s">
        <v>883</v>
      </c>
      <c r="C34" s="662"/>
      <c r="D34" s="662"/>
      <c r="E34" s="662"/>
      <c r="F34" s="662"/>
      <c r="G34" s="29"/>
    </row>
    <row r="36" spans="2:10" s="25" customFormat="1" ht="12.5">
      <c r="B36" s="25" t="s">
        <v>112</v>
      </c>
      <c r="D36" s="307"/>
      <c r="E36" s="307"/>
      <c r="F36" s="307"/>
    </row>
    <row r="37" spans="2:10" s="25" customFormat="1" ht="12.5">
      <c r="B37" s="25" t="s">
        <v>245</v>
      </c>
      <c r="D37" s="307"/>
      <c r="E37" s="307"/>
      <c r="F37" s="307"/>
    </row>
    <row r="38" spans="2:10" s="155" customFormat="1" ht="18.5">
      <c r="B38" s="846" t="s">
        <v>349</v>
      </c>
      <c r="C38" s="846"/>
      <c r="D38" s="846"/>
      <c r="E38" s="846"/>
      <c r="F38" s="846"/>
      <c r="I38" s="640"/>
      <c r="J38" s="640"/>
    </row>
    <row r="39" spans="2:10" s="138" customFormat="1" ht="34" customHeight="1" outlineLevel="1">
      <c r="B39" s="662" t="s">
        <v>183</v>
      </c>
      <c r="C39" s="662"/>
      <c r="D39" s="662"/>
      <c r="E39" s="662"/>
      <c r="F39" s="662"/>
      <c r="G39" s="29"/>
    </row>
    <row r="41" spans="2:10" s="25" customFormat="1" ht="12.5">
      <c r="B41" s="25" t="s">
        <v>118</v>
      </c>
      <c r="D41" s="307"/>
      <c r="E41" s="307"/>
      <c r="F41" s="307"/>
    </row>
    <row r="42" spans="2:10" s="25" customFormat="1" ht="14" customHeight="1">
      <c r="B42" s="212" t="s">
        <v>247</v>
      </c>
      <c r="C42" s="212"/>
      <c r="D42" s="337"/>
      <c r="E42" s="337"/>
      <c r="F42" s="337"/>
      <c r="G42" s="29"/>
    </row>
    <row r="43" spans="2:10" s="155" customFormat="1" ht="18.5">
      <c r="B43" s="340" t="s">
        <v>350</v>
      </c>
      <c r="C43" s="340"/>
      <c r="D43" s="331"/>
      <c r="E43" s="331"/>
      <c r="F43" s="331"/>
      <c r="G43" s="641"/>
      <c r="I43" s="640"/>
      <c r="J43" s="640"/>
    </row>
    <row r="44" spans="2:10" s="138" customFormat="1" ht="95" customHeight="1" outlineLevel="1">
      <c r="B44" s="661" t="s">
        <v>922</v>
      </c>
      <c r="C44" s="661"/>
      <c r="D44" s="661"/>
      <c r="E44" s="661"/>
      <c r="F44" s="661"/>
      <c r="G44" s="636"/>
    </row>
    <row r="45" spans="2:10" s="157" customFormat="1" ht="41" customHeight="1" outlineLevel="1">
      <c r="B45" s="669" t="s">
        <v>923</v>
      </c>
      <c r="C45" s="669"/>
      <c r="D45" s="669"/>
      <c r="E45" s="669"/>
      <c r="F45" s="669"/>
      <c r="G45" s="642"/>
    </row>
    <row r="47" spans="2:10" s="155" customFormat="1" ht="18.5">
      <c r="B47" s="341" t="s">
        <v>386</v>
      </c>
      <c r="C47" s="341"/>
      <c r="D47" s="333"/>
      <c r="E47" s="333"/>
      <c r="F47" s="220"/>
      <c r="G47" s="635"/>
    </row>
    <row r="48" spans="2:10" ht="17" customHeight="1" outlineLevel="1">
      <c r="B48" s="437" t="s">
        <v>387</v>
      </c>
      <c r="C48" s="437" t="s">
        <v>627</v>
      </c>
      <c r="D48" s="437">
        <v>2023</v>
      </c>
      <c r="E48" s="437">
        <v>2022</v>
      </c>
    </row>
    <row r="49" spans="2:7" s="25" customFormat="1" ht="17" customHeight="1" outlineLevel="1">
      <c r="B49" s="802" t="s">
        <v>388</v>
      </c>
      <c r="C49" s="161" t="s">
        <v>628</v>
      </c>
      <c r="D49" s="334">
        <v>0.7</v>
      </c>
      <c r="E49" s="308" t="s">
        <v>389</v>
      </c>
      <c r="F49" s="307"/>
      <c r="G49" s="197"/>
    </row>
    <row r="50" spans="2:7" s="25" customFormat="1" ht="17" customHeight="1" outlineLevel="1">
      <c r="B50" s="803"/>
      <c r="C50" s="161" t="s">
        <v>629</v>
      </c>
      <c r="D50" s="334">
        <v>1</v>
      </c>
      <c r="E50" s="308" t="s">
        <v>389</v>
      </c>
      <c r="F50" s="307"/>
      <c r="G50" s="197"/>
    </row>
    <row r="51" spans="2:7" s="25" customFormat="1" ht="17" customHeight="1" outlineLevel="1">
      <c r="B51" s="161" t="s">
        <v>390</v>
      </c>
      <c r="C51" s="161" t="s">
        <v>630</v>
      </c>
      <c r="D51" s="334">
        <v>0</v>
      </c>
      <c r="E51" s="308" t="s">
        <v>389</v>
      </c>
      <c r="F51" s="307"/>
      <c r="G51" s="197"/>
    </row>
    <row r="52" spans="2:7" s="25" customFormat="1" ht="17" customHeight="1" outlineLevel="1">
      <c r="B52" s="802" t="s">
        <v>391</v>
      </c>
      <c r="C52" s="161" t="s">
        <v>391</v>
      </c>
      <c r="D52" s="334">
        <v>1</v>
      </c>
      <c r="E52" s="308" t="s">
        <v>389</v>
      </c>
      <c r="F52" s="307"/>
      <c r="G52" s="197"/>
    </row>
    <row r="53" spans="2:7" s="25" customFormat="1" ht="17" customHeight="1" outlineLevel="1">
      <c r="B53" s="803"/>
      <c r="C53" s="161" t="s">
        <v>631</v>
      </c>
      <c r="D53" s="334">
        <v>0</v>
      </c>
      <c r="E53" s="308" t="s">
        <v>389</v>
      </c>
      <c r="F53" s="307"/>
      <c r="G53" s="197"/>
    </row>
    <row r="54" spans="2:7" s="25" customFormat="1" ht="17" customHeight="1" outlineLevel="1">
      <c r="B54" s="802" t="s">
        <v>392</v>
      </c>
      <c r="C54" s="161" t="s">
        <v>392</v>
      </c>
      <c r="D54" s="334">
        <v>1</v>
      </c>
      <c r="E54" s="308" t="s">
        <v>389</v>
      </c>
      <c r="F54" s="307"/>
      <c r="G54" s="197"/>
    </row>
    <row r="55" spans="2:7" s="25" customFormat="1" ht="17" customHeight="1" outlineLevel="1">
      <c r="B55" s="803"/>
      <c r="C55" s="169" t="s">
        <v>632</v>
      </c>
      <c r="D55" s="335">
        <v>1</v>
      </c>
      <c r="E55" s="308" t="s">
        <v>389</v>
      </c>
      <c r="F55" s="307"/>
      <c r="G55" s="197"/>
    </row>
    <row r="56" spans="2:7" s="12" customFormat="1" ht="36.5" customHeight="1" outlineLevel="1">
      <c r="B56" s="820" t="s">
        <v>633</v>
      </c>
      <c r="C56" s="820"/>
      <c r="D56" s="820"/>
      <c r="E56" s="820"/>
      <c r="F56" s="336"/>
      <c r="G56" s="643"/>
    </row>
  </sheetData>
  <mergeCells count="20">
    <mergeCell ref="B54:B55"/>
    <mergeCell ref="B56:E56"/>
    <mergeCell ref="B15:C15"/>
    <mergeCell ref="B38:F38"/>
    <mergeCell ref="B39:F39"/>
    <mergeCell ref="B44:F44"/>
    <mergeCell ref="B45:F45"/>
    <mergeCell ref="B34:F34"/>
    <mergeCell ref="B49:B50"/>
    <mergeCell ref="B52:B53"/>
    <mergeCell ref="B29:F29"/>
    <mergeCell ref="B1:E1"/>
    <mergeCell ref="B16:B17"/>
    <mergeCell ref="B18:B19"/>
    <mergeCell ref="B23:F23"/>
    <mergeCell ref="B24:F24"/>
    <mergeCell ref="B4:F4"/>
    <mergeCell ref="B7:F7"/>
    <mergeCell ref="B11:F11"/>
    <mergeCell ref="B10:F10"/>
  </mergeCells>
  <hyperlinks>
    <hyperlink ref="B44:D44" r:id="rId1" display="https://jhsf.com.br/wp-content/uploads/2022/11/carta-compromisso-de-adesao-ao-manifesto-das-marcas-locais.pdf" xr:uid="{AE1D727B-0294-4C3F-B42D-17D55F5E031D}"/>
    <hyperlink ref="B45:D45" r:id="rId2" display="- Utilizar e comercializar somente ovos oriundos de galinhas livres do confinamento em gaiolas, em 100% das operações Fasano localizadas no estado de São Paulo até 2023, e demais estados até 2024. Informações adicionais podem ser encontradas neste link." xr:uid="{4FD0EE4A-2245-4494-9ACD-3BE5401FB545}"/>
  </hyperlinks>
  <pageMargins left="0.511811024" right="0.511811024" top="0.78740157499999996" bottom="0.78740157499999996" header="0.31496062000000002" footer="0.31496062000000002"/>
  <pageSetup paperSize="9"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A56D5-AA37-4C57-92F1-916A74F261E4}">
  <sheetPr>
    <tabColor theme="7"/>
  </sheetPr>
  <dimension ref="B1:O40"/>
  <sheetViews>
    <sheetView showGridLines="0" zoomScaleNormal="100" workbookViewId="0"/>
  </sheetViews>
  <sheetFormatPr defaultColWidth="9.25" defaultRowHeight="14" outlineLevelRow="1"/>
  <cols>
    <col min="1" max="1" width="5.6640625" style="1" customWidth="1"/>
    <col min="2" max="2" width="24.6640625" style="1" customWidth="1"/>
    <col min="3" max="3" width="31.25" style="1" customWidth="1"/>
    <col min="4" max="5" width="16.58203125" style="1" customWidth="1"/>
    <col min="6" max="6" width="33.25" style="1" customWidth="1"/>
    <col min="7" max="7" width="5.6640625" style="1" customWidth="1"/>
    <col min="8" max="9" width="9.25" style="1"/>
    <col min="10" max="10" width="10.25" style="1" customWidth="1"/>
    <col min="11" max="16384" width="9.25" style="1"/>
  </cols>
  <sheetData>
    <row r="1" spans="2:15" ht="174" customHeight="1">
      <c r="B1" s="94"/>
      <c r="C1" s="94"/>
      <c r="D1" s="94"/>
      <c r="E1" s="94"/>
      <c r="F1" s="94"/>
    </row>
    <row r="3" spans="2:15" ht="21" customHeight="1">
      <c r="B3" s="853" t="s">
        <v>609</v>
      </c>
      <c r="C3" s="854"/>
      <c r="D3" s="854"/>
      <c r="E3" s="854"/>
      <c r="F3" s="854"/>
    </row>
    <row r="4" spans="2:15" s="138" customFormat="1" ht="21" customHeight="1">
      <c r="B4" s="759" t="s">
        <v>610</v>
      </c>
      <c r="C4" s="759"/>
      <c r="D4" s="759"/>
      <c r="E4" s="759"/>
      <c r="F4" s="759"/>
      <c r="G4" s="330"/>
      <c r="H4" s="330"/>
      <c r="I4" s="330"/>
      <c r="J4" s="330"/>
      <c r="K4" s="330"/>
      <c r="L4" s="330"/>
      <c r="M4" s="330"/>
    </row>
    <row r="5" spans="2:15">
      <c r="B5" s="27"/>
      <c r="C5" s="27"/>
      <c r="D5" s="27"/>
      <c r="E5" s="27"/>
      <c r="F5" s="27"/>
      <c r="G5" s="10"/>
      <c r="H5" s="10"/>
      <c r="I5" s="10"/>
      <c r="J5" s="10"/>
      <c r="K5" s="10"/>
      <c r="L5" s="10"/>
      <c r="M5" s="10"/>
    </row>
    <row r="6" spans="2:15" ht="21" customHeight="1">
      <c r="B6" s="855" t="s">
        <v>368</v>
      </c>
      <c r="C6" s="854"/>
      <c r="D6" s="854"/>
      <c r="E6" s="854"/>
      <c r="F6" s="854"/>
      <c r="G6" s="10"/>
      <c r="H6" s="10"/>
      <c r="I6" s="10"/>
      <c r="J6" s="10"/>
      <c r="K6" s="10"/>
      <c r="L6" s="10"/>
      <c r="M6" s="10"/>
    </row>
    <row r="7" spans="2:15" s="138" customFormat="1" ht="54" customHeight="1">
      <c r="B7" s="759" t="s">
        <v>649</v>
      </c>
      <c r="C7" s="759"/>
      <c r="D7" s="759"/>
      <c r="E7" s="759"/>
      <c r="F7" s="759"/>
      <c r="G7" s="330"/>
      <c r="H7" s="330"/>
      <c r="I7" s="330"/>
      <c r="J7" s="330"/>
      <c r="K7" s="330"/>
      <c r="L7" s="330"/>
      <c r="M7" s="330"/>
    </row>
    <row r="8" spans="2:15" ht="14" customHeight="1">
      <c r="B8" s="27"/>
      <c r="C8" s="27"/>
      <c r="D8" s="27"/>
      <c r="E8" s="27"/>
      <c r="F8" s="27"/>
      <c r="G8" s="27"/>
      <c r="H8" s="27"/>
    </row>
    <row r="9" spans="2:15" s="138" customFormat="1" ht="12.5">
      <c r="B9" s="138" t="s">
        <v>602</v>
      </c>
      <c r="G9" s="342"/>
    </row>
    <row r="10" spans="2:15" s="155" customFormat="1" ht="18.5">
      <c r="B10" s="857" t="s">
        <v>618</v>
      </c>
      <c r="C10" s="857"/>
      <c r="D10" s="857"/>
      <c r="E10" s="857"/>
      <c r="F10" s="857"/>
      <c r="G10" s="187"/>
    </row>
    <row r="11" spans="2:15" s="138" customFormat="1" ht="24.5" customHeight="1" outlineLevel="1">
      <c r="B11" s="856" t="s">
        <v>621</v>
      </c>
      <c r="C11" s="856"/>
      <c r="D11" s="856"/>
      <c r="E11" s="856"/>
      <c r="F11" s="856"/>
      <c r="G11" s="342"/>
    </row>
    <row r="12" spans="2:15">
      <c r="G12" s="4"/>
    </row>
    <row r="13" spans="2:15" s="25" customFormat="1" ht="17">
      <c r="B13" s="212" t="s">
        <v>367</v>
      </c>
      <c r="C13" s="212"/>
      <c r="D13" s="212"/>
      <c r="E13" s="212"/>
      <c r="F13" s="212"/>
      <c r="I13" s="201"/>
      <c r="L13" s="343"/>
      <c r="M13" s="19"/>
      <c r="N13" s="158"/>
      <c r="O13" s="158"/>
    </row>
    <row r="14" spans="2:15" s="25" customFormat="1" ht="17">
      <c r="B14" s="229" t="s">
        <v>248</v>
      </c>
      <c r="C14" s="229"/>
      <c r="D14" s="229"/>
      <c r="E14" s="344"/>
      <c r="F14" s="344"/>
      <c r="G14" s="344"/>
      <c r="I14" s="201"/>
      <c r="L14" s="343"/>
      <c r="M14" s="19"/>
      <c r="N14" s="158"/>
      <c r="O14" s="158"/>
    </row>
    <row r="15" spans="2:15" s="155" customFormat="1" ht="18.5">
      <c r="B15" s="69" t="s">
        <v>378</v>
      </c>
      <c r="C15" s="69"/>
      <c r="D15" s="13"/>
      <c r="E15" s="349"/>
      <c r="F15" s="349"/>
      <c r="G15" s="180"/>
      <c r="H15" s="223"/>
      <c r="I15" s="223"/>
      <c r="L15" s="34"/>
      <c r="M15" s="225"/>
      <c r="N15" s="220"/>
      <c r="O15" s="220"/>
    </row>
    <row r="16" spans="2:15" s="25" customFormat="1" ht="152.5" customHeight="1" outlineLevel="1">
      <c r="B16" s="798" t="s">
        <v>884</v>
      </c>
      <c r="C16" s="798"/>
      <c r="D16" s="798"/>
      <c r="E16" s="798"/>
      <c r="F16" s="798"/>
      <c r="G16" s="154"/>
      <c r="H16" s="201"/>
      <c r="I16" s="201"/>
      <c r="L16" s="343"/>
      <c r="M16" s="19"/>
      <c r="N16" s="158"/>
      <c r="O16" s="158"/>
    </row>
    <row r="18" spans="2:15" s="25" customFormat="1" ht="12.5">
      <c r="B18" s="25" t="s">
        <v>110</v>
      </c>
      <c r="G18" s="344"/>
    </row>
    <row r="19" spans="2:15" s="25" customFormat="1" ht="12.5">
      <c r="B19" s="25" t="s">
        <v>248</v>
      </c>
      <c r="G19" s="171"/>
    </row>
    <row r="20" spans="2:15" s="155" customFormat="1" ht="18.5">
      <c r="B20" s="69" t="s">
        <v>379</v>
      </c>
      <c r="C20" s="69"/>
      <c r="D20" s="51"/>
      <c r="E20" s="349"/>
      <c r="F20" s="349"/>
      <c r="I20" s="646"/>
    </row>
    <row r="21" spans="2:15" s="25" customFormat="1" ht="191" customHeight="1" outlineLevel="1">
      <c r="B21" s="850" t="s">
        <v>886</v>
      </c>
      <c r="C21" s="850"/>
      <c r="D21" s="850"/>
      <c r="E21" s="850"/>
      <c r="F21" s="850"/>
      <c r="G21" s="171"/>
      <c r="I21" s="158"/>
      <c r="M21" s="19"/>
      <c r="N21" s="158"/>
      <c r="O21" s="158"/>
    </row>
    <row r="22" spans="2:15" ht="14" customHeight="1">
      <c r="B22" s="4"/>
      <c r="C22" s="4"/>
      <c r="D22" s="4"/>
      <c r="E22" s="4"/>
      <c r="F22" s="4"/>
      <c r="G22" s="4"/>
      <c r="I22" s="15"/>
      <c r="M22" s="19"/>
      <c r="N22" s="15"/>
      <c r="O22" s="15"/>
    </row>
    <row r="23" spans="2:15" s="25" customFormat="1" ht="12.5">
      <c r="B23" s="25" t="s">
        <v>77</v>
      </c>
      <c r="G23" s="171"/>
      <c r="I23" s="158"/>
      <c r="M23" s="19"/>
      <c r="N23" s="158"/>
      <c r="O23" s="158"/>
    </row>
    <row r="24" spans="2:15" s="25" customFormat="1" ht="12.5">
      <c r="B24" s="154" t="s">
        <v>207</v>
      </c>
      <c r="C24" s="154"/>
      <c r="D24" s="154"/>
      <c r="E24" s="154"/>
      <c r="F24" s="154"/>
      <c r="G24" s="171"/>
      <c r="I24" s="158"/>
      <c r="M24" s="19"/>
      <c r="N24" s="158"/>
      <c r="O24" s="158"/>
    </row>
    <row r="25" spans="2:15" s="155" customFormat="1" ht="35" customHeight="1">
      <c r="B25" s="852" t="s">
        <v>380</v>
      </c>
      <c r="C25" s="852"/>
      <c r="D25" s="352">
        <v>2023</v>
      </c>
      <c r="E25" s="352">
        <v>2022</v>
      </c>
      <c r="G25" s="187"/>
      <c r="I25" s="220"/>
      <c r="M25" s="225"/>
      <c r="N25" s="220"/>
      <c r="O25" s="220"/>
    </row>
    <row r="26" spans="2:15" s="25" customFormat="1" ht="17" customHeight="1" outlineLevel="1">
      <c r="B26" s="828" t="s">
        <v>208</v>
      </c>
      <c r="C26" s="261" t="s">
        <v>35</v>
      </c>
      <c r="D26" s="345">
        <v>0.75757600000000003</v>
      </c>
      <c r="E26" s="345">
        <v>0.89191399999999998</v>
      </c>
      <c r="F26" s="346"/>
      <c r="G26" s="171"/>
      <c r="I26" s="158"/>
      <c r="M26" s="19"/>
      <c r="N26" s="158"/>
      <c r="O26" s="158"/>
    </row>
    <row r="27" spans="2:15" s="25" customFormat="1" ht="17" customHeight="1" outlineLevel="1">
      <c r="B27" s="830"/>
      <c r="C27" s="261" t="s">
        <v>31</v>
      </c>
      <c r="D27" s="345">
        <v>0.5</v>
      </c>
      <c r="E27" s="345">
        <v>0.5</v>
      </c>
      <c r="F27" s="346"/>
      <c r="G27" s="171"/>
      <c r="I27" s="158"/>
      <c r="M27" s="19"/>
      <c r="N27" s="158"/>
      <c r="O27" s="158"/>
    </row>
    <row r="28" spans="2:15" s="25" customFormat="1" ht="17" customHeight="1" outlineLevel="1">
      <c r="B28" s="829"/>
      <c r="C28" s="261" t="s">
        <v>30</v>
      </c>
      <c r="D28" s="345">
        <v>0.82508300000000001</v>
      </c>
      <c r="E28" s="345">
        <v>0.82508300000000001</v>
      </c>
      <c r="F28" s="346"/>
      <c r="G28" s="171"/>
      <c r="I28" s="158"/>
      <c r="M28" s="19"/>
      <c r="N28" s="158"/>
      <c r="O28" s="158"/>
    </row>
    <row r="29" spans="2:15" s="25" customFormat="1" ht="17" customHeight="1" outlineLevel="1">
      <c r="B29" s="828" t="s">
        <v>25</v>
      </c>
      <c r="C29" s="261" t="s">
        <v>35</v>
      </c>
      <c r="D29" s="345">
        <v>0.75757600000000003</v>
      </c>
      <c r="E29" s="345">
        <v>1</v>
      </c>
      <c r="F29" s="346"/>
      <c r="G29" s="171"/>
      <c r="I29" s="158"/>
      <c r="M29" s="19"/>
      <c r="N29" s="158"/>
      <c r="O29" s="158"/>
    </row>
    <row r="30" spans="2:15" s="25" customFormat="1" ht="17" customHeight="1" outlineLevel="1">
      <c r="B30" s="830"/>
      <c r="C30" s="261" t="s">
        <v>31</v>
      </c>
      <c r="D30" s="345">
        <v>0.5</v>
      </c>
      <c r="E30" s="345">
        <v>0.5</v>
      </c>
      <c r="F30" s="346"/>
      <c r="G30" s="171"/>
      <c r="I30" s="158"/>
      <c r="M30" s="19"/>
      <c r="N30" s="158"/>
      <c r="O30" s="158"/>
    </row>
    <row r="31" spans="2:15" s="25" customFormat="1" ht="17" customHeight="1" outlineLevel="1">
      <c r="B31" s="829"/>
      <c r="C31" s="261" t="s">
        <v>30</v>
      </c>
      <c r="D31" s="345">
        <v>0.82508300000000001</v>
      </c>
      <c r="E31" s="345">
        <v>0.82508300000000001</v>
      </c>
      <c r="F31" s="346"/>
      <c r="G31" s="171"/>
      <c r="I31" s="158"/>
      <c r="M31" s="19"/>
      <c r="N31" s="158"/>
      <c r="O31" s="158"/>
    </row>
    <row r="32" spans="2:15" s="25" customFormat="1" ht="14" customHeight="1">
      <c r="B32" s="347"/>
      <c r="C32" s="347"/>
      <c r="D32" s="347"/>
      <c r="E32" s="350"/>
      <c r="F32" s="350"/>
      <c r="G32" s="171"/>
      <c r="I32" s="158"/>
      <c r="M32" s="19"/>
      <c r="N32" s="158"/>
      <c r="O32" s="158"/>
    </row>
    <row r="33" spans="2:15" s="25" customFormat="1" ht="17" customHeight="1">
      <c r="B33" s="25" t="s">
        <v>78</v>
      </c>
      <c r="G33" s="171"/>
      <c r="I33" s="158"/>
      <c r="M33" s="19"/>
      <c r="N33" s="158"/>
      <c r="O33" s="158"/>
    </row>
    <row r="34" spans="2:15" s="25" customFormat="1" ht="17" customHeight="1">
      <c r="B34" s="154" t="s">
        <v>209</v>
      </c>
      <c r="C34" s="154"/>
      <c r="D34" s="154"/>
      <c r="E34" s="154"/>
      <c r="F34" s="154"/>
      <c r="G34" s="171"/>
      <c r="I34" s="158"/>
      <c r="M34" s="19"/>
      <c r="N34" s="158"/>
      <c r="O34" s="158"/>
    </row>
    <row r="35" spans="2:15" s="155" customFormat="1" ht="18.5">
      <c r="B35" s="70" t="s">
        <v>381</v>
      </c>
      <c r="C35" s="45"/>
      <c r="D35" s="45"/>
      <c r="E35" s="348"/>
      <c r="F35" s="349"/>
      <c r="G35" s="187"/>
      <c r="I35" s="223"/>
      <c r="L35" s="34"/>
      <c r="M35" s="225"/>
      <c r="N35" s="220"/>
      <c r="O35" s="220"/>
    </row>
    <row r="36" spans="2:15" s="25" customFormat="1" ht="20.5" customHeight="1" outlineLevel="1">
      <c r="B36" s="851" t="s">
        <v>210</v>
      </c>
      <c r="C36" s="851"/>
      <c r="D36" s="851"/>
      <c r="E36" s="851"/>
      <c r="F36" s="851"/>
      <c r="G36" s="171"/>
      <c r="I36" s="201"/>
      <c r="L36" s="343"/>
      <c r="M36" s="19"/>
      <c r="N36" s="158"/>
      <c r="O36" s="158"/>
    </row>
    <row r="37" spans="2:15" ht="14" customHeight="1">
      <c r="B37" s="30"/>
      <c r="C37" s="30"/>
      <c r="D37" s="30"/>
      <c r="E37" s="30"/>
      <c r="F37" s="30"/>
      <c r="G37" s="4"/>
      <c r="I37" s="32"/>
      <c r="L37" s="34"/>
      <c r="M37" s="19"/>
      <c r="N37" s="15"/>
      <c r="O37" s="15"/>
    </row>
    <row r="38" spans="2:15" s="25" customFormat="1" ht="17" customHeight="1">
      <c r="B38" s="25" t="s">
        <v>113</v>
      </c>
      <c r="G38" s="154"/>
      <c r="H38" s="201"/>
      <c r="I38" s="201"/>
      <c r="L38" s="343"/>
      <c r="M38" s="19"/>
      <c r="N38" s="158"/>
      <c r="O38" s="158"/>
    </row>
    <row r="39" spans="2:15" s="155" customFormat="1" ht="18.5">
      <c r="B39" s="852" t="s">
        <v>382</v>
      </c>
      <c r="C39" s="852"/>
      <c r="D39" s="852"/>
      <c r="E39" s="852"/>
      <c r="F39" s="852"/>
    </row>
    <row r="40" spans="2:15" s="25" customFormat="1" ht="85" customHeight="1" outlineLevel="1">
      <c r="B40" s="798" t="s">
        <v>885</v>
      </c>
      <c r="C40" s="798"/>
      <c r="D40" s="798"/>
      <c r="E40" s="798"/>
      <c r="F40" s="798"/>
    </row>
  </sheetData>
  <mergeCells count="14">
    <mergeCell ref="B3:F3"/>
    <mergeCell ref="B6:F6"/>
    <mergeCell ref="B11:F11"/>
    <mergeCell ref="B4:F4"/>
    <mergeCell ref="B7:F7"/>
    <mergeCell ref="B10:F10"/>
    <mergeCell ref="B16:F16"/>
    <mergeCell ref="B21:F21"/>
    <mergeCell ref="B36:F36"/>
    <mergeCell ref="B39:F39"/>
    <mergeCell ref="B40:F40"/>
    <mergeCell ref="B26:B28"/>
    <mergeCell ref="B29:B31"/>
    <mergeCell ref="B25:C25"/>
  </mergeCell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2D172-D85B-4428-92D6-571D1D87899A}">
  <sheetPr>
    <tabColor theme="7"/>
  </sheetPr>
  <dimension ref="B1:O62"/>
  <sheetViews>
    <sheetView showGridLines="0" zoomScaleNormal="100" workbookViewId="0"/>
  </sheetViews>
  <sheetFormatPr defaultColWidth="9.25" defaultRowHeight="14" outlineLevelRow="1"/>
  <cols>
    <col min="1" max="1" width="5.6640625" style="1" customWidth="1"/>
    <col min="2" max="2" width="55.6640625" style="1" customWidth="1"/>
    <col min="3" max="4" width="14.9140625" style="26" customWidth="1"/>
    <col min="5" max="5" width="36.5" style="26" customWidth="1"/>
    <col min="6" max="6" width="5.6640625" style="1" customWidth="1"/>
    <col min="7" max="9" width="9.25" style="1"/>
    <col min="10" max="10" width="10.25" style="1" customWidth="1"/>
    <col min="11" max="16384" width="9.25" style="1"/>
  </cols>
  <sheetData>
    <row r="1" spans="2:15" ht="174" customHeight="1">
      <c r="B1" s="94"/>
      <c r="C1" s="95"/>
      <c r="D1" s="95"/>
      <c r="E1" s="95"/>
    </row>
    <row r="3" spans="2:15" s="155" customFormat="1" ht="21" customHeight="1">
      <c r="B3" s="217" t="s">
        <v>887</v>
      </c>
      <c r="C3" s="217"/>
      <c r="D3" s="217"/>
      <c r="E3" s="217"/>
    </row>
    <row r="4" spans="2:15" s="25" customFormat="1" ht="21" customHeight="1">
      <c r="B4" s="759" t="s">
        <v>610</v>
      </c>
      <c r="C4" s="759"/>
      <c r="D4" s="759"/>
      <c r="E4" s="759"/>
      <c r="F4" s="142"/>
      <c r="G4" s="142"/>
      <c r="H4" s="142"/>
      <c r="I4" s="142"/>
      <c r="J4" s="142"/>
      <c r="K4" s="142"/>
      <c r="L4" s="142"/>
      <c r="M4" s="142"/>
    </row>
    <row r="5" spans="2:15">
      <c r="B5" s="27"/>
      <c r="C5" s="27"/>
      <c r="D5" s="27"/>
      <c r="E5" s="27"/>
      <c r="F5" s="10"/>
      <c r="G5" s="10"/>
      <c r="H5" s="10"/>
      <c r="I5" s="10"/>
      <c r="J5" s="10"/>
      <c r="K5" s="10"/>
      <c r="L5" s="10"/>
      <c r="M5" s="10"/>
    </row>
    <row r="6" spans="2:15" s="155" customFormat="1" ht="21" customHeight="1">
      <c r="B6" s="354" t="s">
        <v>368</v>
      </c>
      <c r="C6" s="217"/>
      <c r="D6" s="217"/>
      <c r="E6" s="217"/>
      <c r="F6" s="204"/>
      <c r="G6" s="204"/>
      <c r="H6" s="204"/>
      <c r="I6" s="204"/>
      <c r="J6" s="204"/>
      <c r="K6" s="204"/>
      <c r="L6" s="204"/>
      <c r="M6" s="204"/>
    </row>
    <row r="7" spans="2:15" s="25" customFormat="1" ht="24" customHeight="1">
      <c r="B7" s="787" t="s">
        <v>650</v>
      </c>
      <c r="C7" s="787"/>
      <c r="D7" s="787"/>
      <c r="E7" s="787"/>
      <c r="F7" s="142"/>
      <c r="G7" s="142"/>
      <c r="H7" s="142"/>
      <c r="I7" s="142"/>
      <c r="J7" s="142"/>
      <c r="K7" s="142"/>
      <c r="L7" s="142"/>
      <c r="M7" s="142"/>
    </row>
    <row r="8" spans="2:15" ht="14" customHeight="1">
      <c r="B8" s="30"/>
      <c r="C8" s="62"/>
      <c r="D8" s="62"/>
      <c r="E8" s="62"/>
      <c r="G8" s="154"/>
      <c r="H8" s="32"/>
      <c r="I8" s="32"/>
      <c r="L8" s="34"/>
      <c r="M8" s="19"/>
      <c r="N8" s="15"/>
      <c r="O8" s="15"/>
    </row>
    <row r="9" spans="2:15" s="25" customFormat="1" ht="19.5" customHeight="1">
      <c r="B9" s="25" t="s">
        <v>602</v>
      </c>
      <c r="C9" s="355"/>
      <c r="D9" s="355"/>
      <c r="E9" s="355"/>
      <c r="G9" s="154"/>
      <c r="H9" s="201"/>
      <c r="I9" s="201"/>
      <c r="L9" s="343"/>
      <c r="M9" s="19"/>
      <c r="N9" s="158"/>
      <c r="O9" s="158"/>
    </row>
    <row r="10" spans="2:15" s="25" customFormat="1" ht="19.5" customHeight="1">
      <c r="B10" s="25" t="s">
        <v>1011</v>
      </c>
      <c r="C10" s="355"/>
      <c r="D10" s="355"/>
      <c r="E10" s="355"/>
      <c r="G10" s="154"/>
      <c r="H10" s="201"/>
      <c r="I10" s="201"/>
      <c r="L10" s="343"/>
      <c r="M10" s="19"/>
      <c r="N10" s="158"/>
      <c r="O10" s="158"/>
    </row>
    <row r="11" spans="2:15" s="155" customFormat="1" ht="18.5">
      <c r="B11" s="857" t="s">
        <v>393</v>
      </c>
      <c r="C11" s="857"/>
      <c r="D11" s="857"/>
      <c r="E11" s="361"/>
      <c r="G11" s="180"/>
      <c r="H11" s="223"/>
      <c r="I11" s="223"/>
      <c r="L11" s="34"/>
      <c r="M11" s="225"/>
      <c r="N11" s="220"/>
      <c r="O11" s="220"/>
    </row>
    <row r="12" spans="2:15" s="25" customFormat="1" ht="93.5" customHeight="1" outlineLevel="1">
      <c r="B12" s="662" t="s">
        <v>635</v>
      </c>
      <c r="C12" s="662"/>
      <c r="D12" s="662"/>
      <c r="E12" s="662"/>
      <c r="G12" s="154"/>
      <c r="H12" s="201"/>
      <c r="I12" s="201"/>
      <c r="L12" s="343"/>
      <c r="M12" s="19"/>
      <c r="N12" s="158"/>
      <c r="O12" s="158"/>
    </row>
    <row r="13" spans="2:15" ht="18.5">
      <c r="B13" s="30"/>
      <c r="C13" s="62"/>
      <c r="D13" s="62"/>
      <c r="E13" s="62"/>
      <c r="G13" s="154"/>
      <c r="H13" s="32"/>
      <c r="I13" s="32"/>
      <c r="L13" s="34"/>
      <c r="M13" s="19"/>
      <c r="N13" s="15"/>
      <c r="O13" s="15"/>
    </row>
    <row r="14" spans="2:15" ht="18.5">
      <c r="B14" s="30" t="s">
        <v>1011</v>
      </c>
      <c r="C14" s="62"/>
      <c r="D14" s="62"/>
      <c r="E14" s="62"/>
      <c r="G14" s="154"/>
      <c r="H14" s="32"/>
      <c r="I14" s="32"/>
      <c r="L14" s="34"/>
      <c r="M14" s="19"/>
      <c r="N14" s="15"/>
      <c r="O14" s="15"/>
    </row>
    <row r="15" spans="2:15" s="155" customFormat="1" ht="18.5">
      <c r="B15" s="69" t="s">
        <v>405</v>
      </c>
      <c r="C15" s="351">
        <v>2023</v>
      </c>
      <c r="D15" s="351">
        <v>2022</v>
      </c>
      <c r="E15" s="353"/>
      <c r="G15" s="180"/>
      <c r="H15" s="223"/>
      <c r="I15" s="223"/>
      <c r="L15" s="34"/>
      <c r="M15" s="225"/>
      <c r="N15" s="220"/>
      <c r="O15" s="220"/>
    </row>
    <row r="16" spans="2:15" s="25" customFormat="1" ht="17" customHeight="1" outlineLevel="1">
      <c r="B16" s="138" t="s">
        <v>634</v>
      </c>
      <c r="C16" s="438">
        <v>700</v>
      </c>
      <c r="D16" s="438">
        <v>2600</v>
      </c>
      <c r="E16" s="356"/>
      <c r="G16" s="154"/>
      <c r="H16" s="201"/>
      <c r="I16" s="201"/>
      <c r="L16" s="343"/>
      <c r="M16" s="19"/>
      <c r="N16" s="158"/>
      <c r="O16" s="158"/>
    </row>
    <row r="17" spans="2:15" s="25" customFormat="1" ht="17" customHeight="1" outlineLevel="1">
      <c r="B17" s="261" t="s">
        <v>964</v>
      </c>
      <c r="C17" s="439">
        <v>6</v>
      </c>
      <c r="D17" s="439">
        <v>9</v>
      </c>
      <c r="E17" s="356"/>
      <c r="G17" s="154"/>
      <c r="H17" s="201"/>
      <c r="I17" s="201"/>
      <c r="L17" s="343"/>
      <c r="M17" s="19"/>
      <c r="N17" s="158"/>
      <c r="O17" s="158"/>
    </row>
    <row r="18" spans="2:15" s="25" customFormat="1" ht="17">
      <c r="B18" s="30"/>
      <c r="C18" s="357"/>
      <c r="D18" s="357"/>
      <c r="E18" s="357"/>
      <c r="G18" s="154"/>
      <c r="H18" s="201"/>
      <c r="I18" s="201"/>
      <c r="L18" s="343"/>
      <c r="M18" s="19"/>
      <c r="N18" s="158"/>
      <c r="O18" s="158"/>
    </row>
    <row r="19" spans="2:15" s="25" customFormat="1" ht="17">
      <c r="B19" s="25" t="s">
        <v>79</v>
      </c>
      <c r="C19" s="144"/>
      <c r="D19" s="144"/>
      <c r="E19" s="144"/>
      <c r="G19" s="154"/>
      <c r="H19" s="201"/>
      <c r="I19" s="201"/>
      <c r="L19" s="343"/>
      <c r="M19" s="19"/>
      <c r="N19" s="158"/>
      <c r="O19" s="158"/>
    </row>
    <row r="20" spans="2:15" s="25" customFormat="1" ht="17">
      <c r="B20" s="154" t="s">
        <v>174</v>
      </c>
      <c r="C20" s="323"/>
      <c r="D20" s="323"/>
      <c r="E20" s="323"/>
      <c r="G20" s="154"/>
      <c r="H20" s="201"/>
      <c r="I20" s="201"/>
      <c r="L20" s="343"/>
      <c r="M20" s="19"/>
      <c r="N20" s="158"/>
      <c r="O20" s="158"/>
    </row>
    <row r="21" spans="2:15" s="155" customFormat="1" ht="18.5">
      <c r="B21" s="852" t="s">
        <v>394</v>
      </c>
      <c r="C21" s="852"/>
      <c r="D21" s="852"/>
      <c r="E21" s="82"/>
      <c r="I21" s="223"/>
      <c r="L21" s="34"/>
      <c r="M21" s="225"/>
      <c r="N21" s="220"/>
      <c r="O21" s="220"/>
    </row>
    <row r="22" spans="2:15" s="25" customFormat="1" ht="37" customHeight="1" outlineLevel="1">
      <c r="B22" s="798" t="s">
        <v>211</v>
      </c>
      <c r="C22" s="798"/>
      <c r="D22" s="798"/>
      <c r="E22" s="798"/>
      <c r="I22" s="201"/>
      <c r="L22" s="343"/>
      <c r="M22" s="19"/>
      <c r="N22" s="158"/>
      <c r="O22" s="158"/>
    </row>
    <row r="24" spans="2:15" s="25" customFormat="1" ht="17">
      <c r="B24" s="25" t="s">
        <v>80</v>
      </c>
      <c r="C24" s="144"/>
      <c r="D24" s="144"/>
      <c r="E24" s="144"/>
      <c r="G24" s="171"/>
      <c r="I24" s="201"/>
      <c r="L24" s="343"/>
      <c r="M24" s="19"/>
      <c r="N24" s="158"/>
      <c r="O24" s="158"/>
    </row>
    <row r="25" spans="2:15" s="155" customFormat="1" ht="18.5">
      <c r="B25" s="852" t="s">
        <v>395</v>
      </c>
      <c r="C25" s="852"/>
      <c r="D25" s="852"/>
      <c r="E25" s="82"/>
      <c r="I25" s="223"/>
      <c r="L25" s="34"/>
      <c r="M25" s="225"/>
      <c r="N25" s="220"/>
      <c r="O25" s="220"/>
    </row>
    <row r="26" spans="2:15" s="25" customFormat="1" ht="37.5" customHeight="1" outlineLevel="1">
      <c r="B26" s="798" t="s">
        <v>257</v>
      </c>
      <c r="C26" s="798"/>
      <c r="D26" s="798"/>
      <c r="E26" s="798"/>
      <c r="G26" s="171"/>
      <c r="I26" s="201"/>
      <c r="L26" s="343"/>
      <c r="M26" s="19"/>
      <c r="N26" s="158"/>
      <c r="O26" s="158"/>
    </row>
    <row r="27" spans="2:15" s="25" customFormat="1" ht="14" customHeight="1">
      <c r="B27" s="30"/>
      <c r="C27" s="357"/>
      <c r="D27" s="357"/>
      <c r="E27" s="357"/>
      <c r="G27" s="171"/>
      <c r="I27" s="201"/>
      <c r="L27" s="343"/>
      <c r="M27" s="19"/>
      <c r="N27" s="158"/>
      <c r="O27" s="158"/>
    </row>
    <row r="28" spans="2:15" s="25" customFormat="1" ht="17" customHeight="1">
      <c r="B28" s="25" t="s">
        <v>81</v>
      </c>
      <c r="C28" s="144"/>
      <c r="D28" s="144"/>
      <c r="E28" s="144"/>
      <c r="G28" s="171"/>
      <c r="I28" s="201"/>
      <c r="L28" s="343"/>
      <c r="M28" s="19"/>
      <c r="N28" s="158"/>
      <c r="O28" s="158"/>
    </row>
    <row r="29" spans="2:15" s="25" customFormat="1" ht="17" customHeight="1">
      <c r="B29" s="229" t="s">
        <v>248</v>
      </c>
      <c r="C29" s="318"/>
      <c r="D29" s="318"/>
      <c r="E29" s="318"/>
      <c r="G29" s="171"/>
      <c r="I29" s="201"/>
      <c r="L29" s="822"/>
      <c r="M29" s="33"/>
      <c r="N29" s="201"/>
      <c r="O29" s="201"/>
    </row>
    <row r="30" spans="2:15" s="155" customFormat="1" ht="37">
      <c r="B30" s="83" t="s">
        <v>396</v>
      </c>
      <c r="C30" s="351">
        <v>2023</v>
      </c>
      <c r="D30" s="351">
        <v>2022</v>
      </c>
      <c r="E30" s="328"/>
      <c r="F30" s="214"/>
      <c r="G30" s="187"/>
      <c r="I30" s="222"/>
      <c r="L30" s="822"/>
      <c r="M30" s="227"/>
      <c r="N30" s="223"/>
      <c r="O30" s="223"/>
    </row>
    <row r="31" spans="2:15" s="25" customFormat="1" ht="17" customHeight="1" outlineLevel="1">
      <c r="B31" s="362" t="s">
        <v>931</v>
      </c>
      <c r="C31" s="430">
        <v>2102222</v>
      </c>
      <c r="D31" s="430">
        <v>2215577</v>
      </c>
      <c r="E31" s="359"/>
      <c r="G31" s="171"/>
      <c r="L31" s="822"/>
      <c r="M31" s="31"/>
      <c r="N31" s="210"/>
      <c r="O31" s="210"/>
    </row>
    <row r="32" spans="2:15" s="25" customFormat="1" ht="17" customHeight="1" outlineLevel="1">
      <c r="B32" s="161" t="s">
        <v>932</v>
      </c>
      <c r="C32" s="358">
        <v>1676951</v>
      </c>
      <c r="D32" s="358">
        <v>2065669</v>
      </c>
      <c r="E32" s="359"/>
      <c r="G32" s="171"/>
      <c r="L32" s="154"/>
      <c r="M32" s="33"/>
      <c r="N32" s="201"/>
      <c r="O32" s="201"/>
    </row>
    <row r="33" spans="2:5" s="25" customFormat="1" ht="17" customHeight="1" outlineLevel="1">
      <c r="B33" s="161" t="s">
        <v>933</v>
      </c>
      <c r="C33" s="358">
        <v>62924</v>
      </c>
      <c r="D33" s="358">
        <v>41404</v>
      </c>
      <c r="E33" s="359"/>
    </row>
    <row r="34" spans="2:5" s="25" customFormat="1" ht="17" customHeight="1" outlineLevel="1">
      <c r="B34" s="161" t="s">
        <v>934</v>
      </c>
      <c r="C34" s="358">
        <v>374684</v>
      </c>
      <c r="D34" s="358">
        <v>111943</v>
      </c>
      <c r="E34" s="359"/>
    </row>
    <row r="35" spans="2:5" s="25" customFormat="1" ht="17" customHeight="1" outlineLevel="1">
      <c r="B35" s="161" t="s">
        <v>935</v>
      </c>
      <c r="C35" s="360">
        <v>-12337</v>
      </c>
      <c r="D35" s="358">
        <v>-3439</v>
      </c>
      <c r="E35" s="359"/>
    </row>
    <row r="36" spans="2:5" s="25" customFormat="1" ht="17" customHeight="1" outlineLevel="1">
      <c r="B36" s="363" t="s">
        <v>936</v>
      </c>
      <c r="C36" s="431">
        <v>-882845</v>
      </c>
      <c r="D36" s="431">
        <v>-945122</v>
      </c>
      <c r="E36" s="359"/>
    </row>
    <row r="37" spans="2:5" s="25" customFormat="1" ht="17" customHeight="1" outlineLevel="1">
      <c r="B37" s="161" t="s">
        <v>937</v>
      </c>
      <c r="C37" s="358">
        <v>-496500</v>
      </c>
      <c r="D37" s="358">
        <v>-648278</v>
      </c>
      <c r="E37" s="359"/>
    </row>
    <row r="38" spans="2:5" s="25" customFormat="1" ht="17" customHeight="1" outlineLevel="1">
      <c r="B38" s="161" t="s">
        <v>938</v>
      </c>
      <c r="C38" s="358">
        <v>-386345</v>
      </c>
      <c r="D38" s="358">
        <v>-296844</v>
      </c>
      <c r="E38" s="359"/>
    </row>
    <row r="39" spans="2:5" s="25" customFormat="1" ht="17" customHeight="1" outlineLevel="1">
      <c r="B39" s="363" t="s">
        <v>939</v>
      </c>
      <c r="C39" s="431">
        <v>1219377</v>
      </c>
      <c r="D39" s="431">
        <v>1270455</v>
      </c>
      <c r="E39" s="359"/>
    </row>
    <row r="40" spans="2:5" s="25" customFormat="1" ht="17" customHeight="1" outlineLevel="1">
      <c r="B40" s="364" t="s">
        <v>940</v>
      </c>
      <c r="C40" s="432">
        <v>-52364</v>
      </c>
      <c r="D40" s="432">
        <v>-60511</v>
      </c>
      <c r="E40" s="359"/>
    </row>
    <row r="41" spans="2:5" s="25" customFormat="1" ht="17" customHeight="1" outlineLevel="1">
      <c r="B41" s="161" t="s">
        <v>941</v>
      </c>
      <c r="C41" s="358">
        <v>-52364</v>
      </c>
      <c r="D41" s="358">
        <v>-60511</v>
      </c>
      <c r="E41" s="359"/>
    </row>
    <row r="42" spans="2:5" s="25" customFormat="1" ht="17" customHeight="1" outlineLevel="1">
      <c r="B42" s="363" t="s">
        <v>942</v>
      </c>
      <c r="C42" s="431">
        <v>1167013</v>
      </c>
      <c r="D42" s="431">
        <v>1209944</v>
      </c>
      <c r="E42" s="359"/>
    </row>
    <row r="43" spans="2:5" s="25" customFormat="1" ht="17" customHeight="1" outlineLevel="1">
      <c r="B43" s="364" t="s">
        <v>943</v>
      </c>
      <c r="C43" s="432">
        <v>284793</v>
      </c>
      <c r="D43" s="432">
        <v>208928</v>
      </c>
      <c r="E43" s="359"/>
    </row>
    <row r="44" spans="2:5" s="25" customFormat="1" ht="17" customHeight="1" outlineLevel="1">
      <c r="B44" s="161" t="s">
        <v>944</v>
      </c>
      <c r="C44" s="358">
        <v>280371</v>
      </c>
      <c r="D44" s="358">
        <v>206276</v>
      </c>
      <c r="E44" s="359"/>
    </row>
    <row r="45" spans="2:5" s="25" customFormat="1" ht="17" customHeight="1" outlineLevel="1">
      <c r="B45" s="161" t="s">
        <v>945</v>
      </c>
      <c r="C45" s="358">
        <v>4422</v>
      </c>
      <c r="D45" s="358">
        <v>2652</v>
      </c>
      <c r="E45" s="359"/>
    </row>
    <row r="46" spans="2:5" s="25" customFormat="1" ht="17" customHeight="1" outlineLevel="1">
      <c r="B46" s="364" t="s">
        <v>946</v>
      </c>
      <c r="C46" s="431">
        <v>1451806</v>
      </c>
      <c r="D46" s="431">
        <v>1418872</v>
      </c>
      <c r="E46" s="359"/>
    </row>
    <row r="47" spans="2:5" s="25" customFormat="1" ht="17" customHeight="1" outlineLevel="1">
      <c r="B47" s="363" t="s">
        <v>947</v>
      </c>
      <c r="C47" s="432">
        <v>1451806</v>
      </c>
      <c r="D47" s="432">
        <v>1418872</v>
      </c>
      <c r="E47" s="359"/>
    </row>
    <row r="48" spans="2:5" s="25" customFormat="1" ht="17" customHeight="1" outlineLevel="1">
      <c r="B48" s="161" t="s">
        <v>948</v>
      </c>
      <c r="C48" s="358">
        <v>277782</v>
      </c>
      <c r="D48" s="358">
        <v>256344</v>
      </c>
      <c r="E48" s="359"/>
    </row>
    <row r="49" spans="2:5" s="25" customFormat="1" ht="17" customHeight="1" outlineLevel="1">
      <c r="B49" s="161" t="s">
        <v>949</v>
      </c>
      <c r="C49" s="358">
        <v>231671</v>
      </c>
      <c r="D49" s="358">
        <v>220152</v>
      </c>
      <c r="E49" s="359"/>
    </row>
    <row r="50" spans="2:5" s="25" customFormat="1" ht="17" customHeight="1" outlineLevel="1">
      <c r="B50" s="161" t="s">
        <v>950</v>
      </c>
      <c r="C50" s="358">
        <v>34299</v>
      </c>
      <c r="D50" s="358">
        <v>26194</v>
      </c>
      <c r="E50" s="359"/>
    </row>
    <row r="51" spans="2:5" s="25" customFormat="1" ht="17" customHeight="1" outlineLevel="1">
      <c r="B51" s="161" t="s">
        <v>951</v>
      </c>
      <c r="C51" s="358">
        <v>11812</v>
      </c>
      <c r="D51" s="358">
        <v>9998</v>
      </c>
      <c r="E51" s="359"/>
    </row>
    <row r="52" spans="2:5" s="25" customFormat="1" ht="17" customHeight="1" outlineLevel="1">
      <c r="B52" s="161" t="s">
        <v>952</v>
      </c>
      <c r="C52" s="358">
        <v>319297</v>
      </c>
      <c r="D52" s="358">
        <v>192708</v>
      </c>
      <c r="E52" s="359"/>
    </row>
    <row r="53" spans="2:5" s="25" customFormat="1" ht="17" customHeight="1" outlineLevel="1">
      <c r="B53" s="161" t="s">
        <v>953</v>
      </c>
      <c r="C53" s="358">
        <v>266153</v>
      </c>
      <c r="D53" s="358">
        <v>136197</v>
      </c>
      <c r="E53" s="359"/>
    </row>
    <row r="54" spans="2:5" s="25" customFormat="1" ht="17" customHeight="1" outlineLevel="1">
      <c r="B54" s="161" t="s">
        <v>954</v>
      </c>
      <c r="C54" s="358">
        <v>37234</v>
      </c>
      <c r="D54" s="358">
        <v>37950</v>
      </c>
      <c r="E54" s="359"/>
    </row>
    <row r="55" spans="2:5" s="25" customFormat="1" ht="17" customHeight="1" outlineLevel="1">
      <c r="B55" s="161" t="s">
        <v>955</v>
      </c>
      <c r="C55" s="358">
        <v>15910</v>
      </c>
      <c r="D55" s="358">
        <v>18561</v>
      </c>
      <c r="E55" s="359"/>
    </row>
    <row r="56" spans="2:5" s="25" customFormat="1" ht="17" customHeight="1" outlineLevel="1">
      <c r="B56" s="161" t="s">
        <v>956</v>
      </c>
      <c r="C56" s="358">
        <v>356862</v>
      </c>
      <c r="D56" s="358">
        <v>326120</v>
      </c>
      <c r="E56" s="359"/>
    </row>
    <row r="57" spans="2:5" s="25" customFormat="1" ht="17" customHeight="1" outlineLevel="1">
      <c r="B57" s="161" t="s">
        <v>957</v>
      </c>
      <c r="C57" s="358">
        <v>283265</v>
      </c>
      <c r="D57" s="358">
        <v>274153</v>
      </c>
      <c r="E57" s="359"/>
    </row>
    <row r="58" spans="2:5" s="25" customFormat="1" ht="17" customHeight="1" outlineLevel="1">
      <c r="B58" s="161" t="s">
        <v>958</v>
      </c>
      <c r="C58" s="358">
        <v>73598</v>
      </c>
      <c r="D58" s="358">
        <v>51967</v>
      </c>
      <c r="E58" s="359"/>
    </row>
    <row r="59" spans="2:5" s="25" customFormat="1" ht="17" customHeight="1" outlineLevel="1">
      <c r="B59" s="161" t="s">
        <v>959</v>
      </c>
      <c r="C59" s="358">
        <v>497865</v>
      </c>
      <c r="D59" s="358">
        <v>643700</v>
      </c>
      <c r="E59" s="359"/>
    </row>
    <row r="60" spans="2:5" s="25" customFormat="1" ht="17" customHeight="1" outlineLevel="1">
      <c r="B60" s="161" t="s">
        <v>960</v>
      </c>
      <c r="C60" s="358">
        <v>107477</v>
      </c>
      <c r="D60" s="358">
        <v>146986</v>
      </c>
      <c r="E60" s="359"/>
    </row>
    <row r="61" spans="2:5" s="25" customFormat="1" ht="17" customHeight="1" outlineLevel="1">
      <c r="B61" s="161" t="s">
        <v>961</v>
      </c>
      <c r="C61" s="358">
        <v>345056</v>
      </c>
      <c r="D61" s="358">
        <v>483509</v>
      </c>
      <c r="E61" s="359"/>
    </row>
    <row r="62" spans="2:5" s="25" customFormat="1" ht="17" customHeight="1" outlineLevel="1">
      <c r="B62" s="161" t="s">
        <v>962</v>
      </c>
      <c r="C62" s="358">
        <v>45332</v>
      </c>
      <c r="D62" s="358">
        <v>13205</v>
      </c>
      <c r="E62" s="359"/>
    </row>
  </sheetData>
  <mergeCells count="9">
    <mergeCell ref="L29:L31"/>
    <mergeCell ref="B11:D11"/>
    <mergeCell ref="B21:D21"/>
    <mergeCell ref="B25:D25"/>
    <mergeCell ref="B4:E4"/>
    <mergeCell ref="B7:E7"/>
    <mergeCell ref="B12:E12"/>
    <mergeCell ref="B22:E22"/>
    <mergeCell ref="B26:E26"/>
  </mergeCell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6908-6B42-4AF8-9647-54557163896D}">
  <sheetPr>
    <tabColor rgb="FF68668C"/>
  </sheetPr>
  <dimension ref="B1:M17"/>
  <sheetViews>
    <sheetView showGridLines="0" zoomScaleNormal="100" workbookViewId="0"/>
  </sheetViews>
  <sheetFormatPr defaultColWidth="9.25" defaultRowHeight="14" outlineLevelRow="1"/>
  <cols>
    <col min="1" max="1" width="5.6640625" style="1" customWidth="1"/>
    <col min="2" max="2" width="122.08203125" style="1" customWidth="1"/>
    <col min="3" max="3" width="5.6640625" style="1" customWidth="1"/>
    <col min="4" max="4" width="9.25" style="1"/>
    <col min="5" max="5" width="10.25" style="1" customWidth="1"/>
    <col min="6" max="16384" width="9.25" style="1"/>
  </cols>
  <sheetData>
    <row r="1" spans="2:13" ht="174" customHeight="1">
      <c r="B1" s="97"/>
    </row>
    <row r="3" spans="2:13" s="155" customFormat="1" ht="21" customHeight="1">
      <c r="B3" s="365" t="s">
        <v>611</v>
      </c>
    </row>
    <row r="4" spans="2:13" s="25" customFormat="1" ht="21" customHeight="1">
      <c r="B4" s="381" t="s">
        <v>612</v>
      </c>
      <c r="C4" s="142"/>
      <c r="D4" s="142"/>
      <c r="E4" s="142"/>
      <c r="F4" s="142"/>
      <c r="G4" s="142"/>
      <c r="H4" s="142"/>
    </row>
    <row r="5" spans="2:13">
      <c r="B5" s="27"/>
      <c r="C5" s="27"/>
    </row>
    <row r="6" spans="2:13" s="155" customFormat="1" ht="21" customHeight="1">
      <c r="B6" s="365" t="s">
        <v>368</v>
      </c>
      <c r="C6" s="218"/>
    </row>
    <row r="7" spans="2:13" s="25" customFormat="1" ht="54" customHeight="1">
      <c r="B7" s="381" t="s">
        <v>651</v>
      </c>
      <c r="C7" s="142"/>
      <c r="D7" s="142"/>
      <c r="E7" s="142"/>
      <c r="F7" s="142"/>
      <c r="G7" s="142"/>
      <c r="H7" s="142"/>
    </row>
    <row r="8" spans="2:13" ht="14" customHeight="1">
      <c r="B8" s="27"/>
      <c r="C8" s="27"/>
    </row>
    <row r="9" spans="2:13" s="25" customFormat="1" ht="17" customHeight="1">
      <c r="B9" s="212" t="s">
        <v>602</v>
      </c>
      <c r="C9" s="325"/>
    </row>
    <row r="10" spans="2:13" s="262" customFormat="1" ht="17" customHeight="1">
      <c r="B10" s="366" t="s">
        <v>1012</v>
      </c>
      <c r="C10" s="367"/>
    </row>
    <row r="11" spans="2:13" s="155" customFormat="1" ht="18.5">
      <c r="B11" s="98" t="s">
        <v>406</v>
      </c>
      <c r="C11" s="324"/>
    </row>
    <row r="12" spans="2:13" s="25" customFormat="1" ht="141.5" customHeight="1" outlineLevel="1">
      <c r="B12" s="388" t="s">
        <v>924</v>
      </c>
      <c r="C12" s="325"/>
      <c r="E12" s="154"/>
      <c r="F12" s="201"/>
      <c r="G12" s="201"/>
      <c r="J12" s="343"/>
      <c r="K12" s="19"/>
      <c r="L12" s="158"/>
      <c r="M12" s="158"/>
    </row>
    <row r="13" spans="2:13">
      <c r="C13" s="647"/>
    </row>
    <row r="14" spans="2:13">
      <c r="B14" s="25" t="s">
        <v>1004</v>
      </c>
      <c r="C14" s="647"/>
    </row>
    <row r="15" spans="2:13" s="155" customFormat="1" ht="18.5">
      <c r="B15" s="98" t="s">
        <v>622</v>
      </c>
      <c r="C15" s="324"/>
    </row>
    <row r="16" spans="2:13" s="25" customFormat="1" ht="271.5" customHeight="1" outlineLevel="1">
      <c r="B16" s="388" t="s">
        <v>925</v>
      </c>
      <c r="C16" s="212"/>
    </row>
    <row r="17" spans="3:3">
      <c r="C17" s="647"/>
    </row>
  </sheetData>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BEA3-5165-4B98-95F9-B200FA22A789}">
  <sheetPr>
    <tabColor rgb="FF68668C"/>
  </sheetPr>
  <dimension ref="B1:L55"/>
  <sheetViews>
    <sheetView showGridLines="0" zoomScaleNormal="100" workbookViewId="0"/>
  </sheetViews>
  <sheetFormatPr defaultColWidth="9.25" defaultRowHeight="14" outlineLevelRow="1"/>
  <cols>
    <col min="1" max="1" width="5.6640625" style="1" customWidth="1"/>
    <col min="2" max="2" width="44.1640625" style="38" customWidth="1"/>
    <col min="3" max="4" width="21.08203125" style="1" customWidth="1"/>
    <col min="5" max="5" width="35.6640625" style="1" customWidth="1"/>
    <col min="6" max="6" width="5.6640625" style="52" customWidth="1"/>
    <col min="7" max="7" width="10.83203125" style="1" customWidth="1"/>
    <col min="8" max="8" width="9.25" style="1"/>
    <col min="9" max="9" width="10.25" style="1" customWidth="1"/>
    <col min="10" max="16384" width="9.25" style="1"/>
  </cols>
  <sheetData>
    <row r="1" spans="2:12" ht="174" customHeight="1">
      <c r="B1" s="96"/>
      <c r="C1" s="97"/>
      <c r="D1" s="97"/>
      <c r="E1" s="97"/>
    </row>
    <row r="3" spans="2:12" s="155" customFormat="1" ht="21" customHeight="1">
      <c r="B3" s="861" t="s">
        <v>611</v>
      </c>
      <c r="C3" s="862"/>
      <c r="D3" s="862"/>
      <c r="E3" s="862"/>
      <c r="F3" s="180"/>
    </row>
    <row r="4" spans="2:12" s="138" customFormat="1" ht="21" customHeight="1">
      <c r="B4" s="759" t="s">
        <v>612</v>
      </c>
      <c r="C4" s="759"/>
      <c r="D4" s="759"/>
      <c r="E4" s="759"/>
      <c r="F4" s="41"/>
      <c r="G4" s="330"/>
      <c r="H4" s="330"/>
      <c r="I4" s="330"/>
      <c r="J4" s="330"/>
      <c r="K4" s="330"/>
      <c r="L4" s="330"/>
    </row>
    <row r="5" spans="2:12">
      <c r="B5" s="40"/>
      <c r="C5" s="27"/>
      <c r="D5" s="27"/>
      <c r="E5" s="27"/>
      <c r="F5" s="40"/>
      <c r="G5" s="27"/>
    </row>
    <row r="6" spans="2:12" s="155" customFormat="1" ht="21" customHeight="1">
      <c r="B6" s="861" t="s">
        <v>368</v>
      </c>
      <c r="C6" s="862"/>
      <c r="D6" s="862"/>
      <c r="E6" s="862"/>
      <c r="F6" s="218"/>
      <c r="G6" s="218"/>
    </row>
    <row r="7" spans="2:12" s="138" customFormat="1" ht="21" customHeight="1">
      <c r="B7" s="759" t="s">
        <v>652</v>
      </c>
      <c r="C7" s="759"/>
      <c r="D7" s="759"/>
      <c r="E7" s="759"/>
      <c r="F7" s="636"/>
      <c r="G7" s="330"/>
      <c r="H7" s="330"/>
    </row>
    <row r="8" spans="2:12" ht="14" customHeight="1">
      <c r="B8" s="27"/>
      <c r="C8" s="10"/>
      <c r="D8" s="10"/>
      <c r="E8" s="10"/>
      <c r="F8" s="644"/>
      <c r="G8" s="10"/>
      <c r="H8" s="10"/>
    </row>
    <row r="9" spans="2:12" s="25" customFormat="1" ht="12.5">
      <c r="B9" s="41" t="s">
        <v>602</v>
      </c>
      <c r="C9" s="229"/>
      <c r="D9" s="229"/>
      <c r="E9" s="229"/>
      <c r="F9" s="310"/>
      <c r="G9" s="171"/>
    </row>
    <row r="10" spans="2:12" s="155" customFormat="1" ht="18.5">
      <c r="B10" s="858" t="s">
        <v>619</v>
      </c>
      <c r="C10" s="858"/>
      <c r="D10" s="858"/>
      <c r="E10" s="858"/>
      <c r="F10" s="180"/>
      <c r="G10" s="187"/>
    </row>
    <row r="11" spans="2:12" s="25" customFormat="1" ht="17" customHeight="1" outlineLevel="1">
      <c r="B11" s="717" t="s">
        <v>621</v>
      </c>
      <c r="C11" s="717"/>
      <c r="D11" s="717"/>
      <c r="E11" s="717"/>
      <c r="F11" s="310"/>
      <c r="G11" s="171"/>
    </row>
    <row r="12" spans="2:12">
      <c r="B12" s="40"/>
      <c r="C12" s="27"/>
      <c r="D12" s="27"/>
      <c r="E12" s="27"/>
      <c r="G12" s="4"/>
    </row>
    <row r="13" spans="2:12" s="25" customFormat="1" ht="12.5">
      <c r="B13" s="41" t="s">
        <v>82</v>
      </c>
      <c r="C13" s="229"/>
      <c r="D13" s="229"/>
      <c r="E13" s="229"/>
      <c r="F13" s="310"/>
      <c r="G13" s="171"/>
    </row>
    <row r="14" spans="2:12" s="25" customFormat="1" ht="12.5">
      <c r="B14" s="41" t="s">
        <v>1003</v>
      </c>
      <c r="C14" s="229"/>
      <c r="D14" s="229"/>
      <c r="E14" s="229"/>
      <c r="F14" s="310"/>
      <c r="G14" s="171"/>
    </row>
    <row r="15" spans="2:12" s="155" customFormat="1" ht="40" customHeight="1">
      <c r="B15" s="858" t="s">
        <v>403</v>
      </c>
      <c r="C15" s="858"/>
      <c r="D15" s="858"/>
      <c r="E15" s="858"/>
      <c r="F15" s="42"/>
      <c r="H15" s="646"/>
    </row>
    <row r="16" spans="2:12" s="115" customFormat="1" ht="29.5" customHeight="1" outlineLevel="1">
      <c r="B16" s="369" t="s">
        <v>402</v>
      </c>
      <c r="C16" s="369" t="s">
        <v>893</v>
      </c>
      <c r="D16" s="860" t="s">
        <v>894</v>
      </c>
      <c r="E16" s="860"/>
      <c r="F16" s="310"/>
      <c r="G16" s="370"/>
      <c r="H16" s="370"/>
      <c r="I16" s="370"/>
      <c r="J16" s="370"/>
      <c r="K16" s="370"/>
    </row>
    <row r="17" spans="2:8" s="138" customFormat="1" ht="99" customHeight="1" outlineLevel="1">
      <c r="B17" s="261" t="s">
        <v>281</v>
      </c>
      <c r="C17" s="372">
        <v>2.8471515699999999</v>
      </c>
      <c r="D17" s="662" t="s">
        <v>892</v>
      </c>
      <c r="E17" s="662"/>
      <c r="F17" s="310"/>
    </row>
    <row r="18" spans="2:8" s="138" customFormat="1" ht="69" customHeight="1" outlineLevel="1">
      <c r="B18" s="261" t="s">
        <v>213</v>
      </c>
      <c r="C18" s="372">
        <v>6</v>
      </c>
      <c r="D18" s="662" t="s">
        <v>889</v>
      </c>
      <c r="E18" s="662"/>
      <c r="F18" s="310"/>
    </row>
    <row r="19" spans="2:8" s="138" customFormat="1" ht="69" customHeight="1" outlineLevel="1">
      <c r="B19" s="261" t="s">
        <v>214</v>
      </c>
      <c r="C19" s="372">
        <v>3.0477386100000001</v>
      </c>
      <c r="D19" s="662" t="s">
        <v>890</v>
      </c>
      <c r="E19" s="662"/>
      <c r="F19" s="41"/>
      <c r="H19" s="648"/>
    </row>
    <row r="20" spans="2:8" s="138" customFormat="1" ht="69" customHeight="1" outlineLevel="1">
      <c r="B20" s="261" t="s">
        <v>144</v>
      </c>
      <c r="C20" s="372">
        <v>11.638999999999999</v>
      </c>
      <c r="D20" s="662" t="s">
        <v>890</v>
      </c>
      <c r="E20" s="662"/>
      <c r="F20" s="41"/>
      <c r="H20" s="648"/>
    </row>
    <row r="21" spans="2:8" s="138" customFormat="1" ht="69" customHeight="1" outlineLevel="1">
      <c r="B21" s="268" t="s">
        <v>36</v>
      </c>
      <c r="C21" s="373">
        <v>4.9000000000000002E-2</v>
      </c>
      <c r="D21" s="662" t="s">
        <v>891</v>
      </c>
      <c r="E21" s="662"/>
      <c r="F21" s="41"/>
      <c r="H21" s="648"/>
    </row>
    <row r="22" spans="2:8" s="25" customFormat="1" ht="12.5">
      <c r="B22" s="138"/>
      <c r="F22" s="41"/>
      <c r="H22" s="649"/>
    </row>
    <row r="23" spans="2:8" s="25" customFormat="1" ht="12.5">
      <c r="B23" s="376" t="s">
        <v>85</v>
      </c>
      <c r="C23" s="366"/>
      <c r="D23" s="366"/>
      <c r="E23" s="366"/>
      <c r="F23" s="310"/>
    </row>
    <row r="24" spans="2:8" s="25" customFormat="1" ht="12.5">
      <c r="B24" s="376" t="s">
        <v>249</v>
      </c>
      <c r="C24" s="366"/>
      <c r="D24" s="366"/>
      <c r="E24" s="366"/>
      <c r="F24" s="310"/>
    </row>
    <row r="25" spans="2:8" s="155" customFormat="1" ht="18.5">
      <c r="B25" s="858" t="s">
        <v>356</v>
      </c>
      <c r="C25" s="858"/>
      <c r="D25" s="858"/>
      <c r="E25" s="858"/>
      <c r="F25" s="180"/>
    </row>
    <row r="26" spans="2:8" s="25" customFormat="1" ht="36" customHeight="1" outlineLevel="1">
      <c r="B26" s="662" t="s">
        <v>896</v>
      </c>
      <c r="C26" s="662"/>
      <c r="D26" s="662"/>
      <c r="E26" s="662"/>
      <c r="F26" s="41"/>
      <c r="G26" s="138"/>
      <c r="H26" s="649"/>
    </row>
    <row r="27" spans="2:8" s="25" customFormat="1" ht="12.5">
      <c r="B27" s="59"/>
      <c r="C27" s="325"/>
      <c r="D27" s="325"/>
      <c r="E27" s="325"/>
      <c r="F27" s="310"/>
      <c r="H27" s="649"/>
    </row>
    <row r="28" spans="2:8" s="25" customFormat="1" ht="12.5">
      <c r="B28" s="376" t="s">
        <v>84</v>
      </c>
      <c r="C28" s="366"/>
      <c r="D28" s="366"/>
      <c r="E28" s="366"/>
      <c r="F28" s="310"/>
      <c r="H28" s="649"/>
    </row>
    <row r="29" spans="2:8" s="25" customFormat="1" ht="12.5">
      <c r="B29" s="376" t="s">
        <v>1009</v>
      </c>
      <c r="C29" s="366"/>
      <c r="D29" s="368"/>
      <c r="E29" s="366"/>
      <c r="F29" s="310"/>
    </row>
    <row r="30" spans="2:8" s="155" customFormat="1" ht="18.5">
      <c r="B30" s="859" t="s">
        <v>355</v>
      </c>
      <c r="C30" s="859"/>
      <c r="D30" s="859"/>
      <c r="E30" s="859"/>
      <c r="F30" s="180"/>
    </row>
    <row r="31" spans="2:8" s="25" customFormat="1" ht="169.5" customHeight="1" outlineLevel="1">
      <c r="B31" s="798" t="s">
        <v>1006</v>
      </c>
      <c r="C31" s="821"/>
      <c r="D31" s="821"/>
      <c r="E31" s="821"/>
      <c r="F31" s="310"/>
    </row>
    <row r="32" spans="2:8" s="25" customFormat="1" ht="12.5">
      <c r="B32" s="230"/>
      <c r="C32" s="368"/>
      <c r="D32" s="368"/>
      <c r="E32" s="368"/>
      <c r="F32" s="310"/>
    </row>
    <row r="33" spans="2:6" s="25" customFormat="1" ht="12.5">
      <c r="B33" s="376" t="s">
        <v>86</v>
      </c>
      <c r="F33" s="310"/>
    </row>
    <row r="34" spans="2:6" s="25" customFormat="1" ht="12.5">
      <c r="B34" s="376" t="s">
        <v>249</v>
      </c>
      <c r="F34" s="310"/>
    </row>
    <row r="35" spans="2:6" s="155" customFormat="1" ht="17" customHeight="1">
      <c r="B35" s="858" t="s">
        <v>404</v>
      </c>
      <c r="C35" s="858"/>
      <c r="D35" s="858"/>
      <c r="F35" s="650"/>
    </row>
    <row r="36" spans="2:6" outlineLevel="1">
      <c r="B36" s="371" t="s">
        <v>888</v>
      </c>
      <c r="C36" s="371">
        <v>2023</v>
      </c>
      <c r="D36" s="371">
        <v>2022</v>
      </c>
      <c r="F36" s="651"/>
    </row>
    <row r="37" spans="2:6" s="25" customFormat="1" ht="12.5" outlineLevel="1">
      <c r="B37" s="203" t="s">
        <v>397</v>
      </c>
      <c r="C37" s="455">
        <v>24</v>
      </c>
      <c r="D37" s="455">
        <v>14</v>
      </c>
      <c r="F37" s="310"/>
    </row>
    <row r="38" spans="2:6" s="25" customFormat="1" ht="12.5" outlineLevel="1">
      <c r="B38" s="203" t="s">
        <v>398</v>
      </c>
      <c r="C38" s="455">
        <v>32</v>
      </c>
      <c r="D38" s="455">
        <v>14</v>
      </c>
      <c r="F38" s="310"/>
    </row>
    <row r="39" spans="2:6" s="25" customFormat="1" ht="12.5" outlineLevel="1">
      <c r="B39" s="203" t="s">
        <v>399</v>
      </c>
      <c r="C39" s="455">
        <v>25</v>
      </c>
      <c r="D39" s="455">
        <v>20</v>
      </c>
      <c r="F39" s="310"/>
    </row>
    <row r="40" spans="2:6" s="25" customFormat="1" ht="12.5" outlineLevel="1">
      <c r="B40" s="203" t="s">
        <v>400</v>
      </c>
      <c r="C40" s="455">
        <v>27</v>
      </c>
      <c r="D40" s="455">
        <v>15</v>
      </c>
      <c r="F40" s="310"/>
    </row>
    <row r="41" spans="2:6" s="25" customFormat="1" ht="12.5" outlineLevel="1">
      <c r="B41" s="203" t="s">
        <v>401</v>
      </c>
      <c r="C41" s="455">
        <v>338</v>
      </c>
      <c r="D41" s="455">
        <v>487</v>
      </c>
      <c r="F41" s="310"/>
    </row>
    <row r="42" spans="2:6" s="141" customFormat="1" ht="10" outlineLevel="1">
      <c r="B42" s="400" t="s">
        <v>895</v>
      </c>
      <c r="C42" s="400"/>
      <c r="D42" s="400"/>
      <c r="F42" s="652"/>
    </row>
    <row r="44" spans="2:6">
      <c r="B44" s="1"/>
    </row>
    <row r="45" spans="2:6">
      <c r="B45" s="1"/>
    </row>
    <row r="46" spans="2:6">
      <c r="B46" s="1"/>
    </row>
    <row r="47" spans="2:6">
      <c r="B47" s="1"/>
    </row>
    <row r="48" spans="2:6">
      <c r="B48" s="1"/>
    </row>
    <row r="49" spans="2:2">
      <c r="B49" s="1"/>
    </row>
    <row r="50" spans="2:2">
      <c r="B50" s="1"/>
    </row>
    <row r="51" spans="2:2">
      <c r="B51" s="1"/>
    </row>
    <row r="52" spans="2:2">
      <c r="B52" s="1"/>
    </row>
    <row r="53" spans="2:2">
      <c r="B53" s="1"/>
    </row>
    <row r="54" spans="2:2">
      <c r="B54" s="1"/>
    </row>
    <row r="55" spans="2:2">
      <c r="B55" s="1"/>
    </row>
  </sheetData>
  <mergeCells count="18">
    <mergeCell ref="D17:E17"/>
    <mergeCell ref="B26:E26"/>
    <mergeCell ref="B15:E15"/>
    <mergeCell ref="D16:E16"/>
    <mergeCell ref="B3:E3"/>
    <mergeCell ref="B7:E7"/>
    <mergeCell ref="B6:E6"/>
    <mergeCell ref="B10:E10"/>
    <mergeCell ref="B11:E11"/>
    <mergeCell ref="B4:E4"/>
    <mergeCell ref="B35:D35"/>
    <mergeCell ref="D18:E18"/>
    <mergeCell ref="D19:E19"/>
    <mergeCell ref="D20:E20"/>
    <mergeCell ref="D21:E21"/>
    <mergeCell ref="B25:E25"/>
    <mergeCell ref="B30:E30"/>
    <mergeCell ref="B31:E31"/>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EFAF-28BE-448D-AA6E-A3E10FD91C46}">
  <sheetPr>
    <tabColor theme="5" tint="0.79998168889431442"/>
    <outlinePr summaryBelow="0"/>
  </sheetPr>
  <dimension ref="B1:L131"/>
  <sheetViews>
    <sheetView showGridLines="0" zoomScaleNormal="100" workbookViewId="0"/>
  </sheetViews>
  <sheetFormatPr defaultRowHeight="14" outlineLevelRow="1"/>
  <cols>
    <col min="1" max="1" width="5.6640625" customWidth="1"/>
    <col min="2" max="2" width="12" customWidth="1"/>
    <col min="3" max="3" width="23.33203125" customWidth="1"/>
    <col min="4" max="4" width="6.25" style="100" customWidth="1"/>
    <col min="5" max="5" width="39.1640625" style="23" customWidth="1"/>
    <col min="6" max="6" width="19.75" style="468" customWidth="1"/>
    <col min="7" max="7" width="21.5" style="498" customWidth="1"/>
    <col min="8" max="8" width="5.6640625" style="576" customWidth="1"/>
    <col min="9" max="9" width="9.25" style="576"/>
    <col min="10" max="10" width="21.83203125" style="589" customWidth="1"/>
    <col min="11" max="11" width="13.5" style="589" customWidth="1"/>
    <col min="12" max="12" width="9.25" style="576"/>
  </cols>
  <sheetData>
    <row r="1" spans="2:12" ht="174" customHeight="1">
      <c r="B1" s="110"/>
      <c r="C1" s="111"/>
      <c r="D1" s="112"/>
      <c r="E1" s="466"/>
      <c r="F1" s="467"/>
      <c r="G1" s="497"/>
      <c r="J1" s="576"/>
      <c r="K1" s="576"/>
    </row>
    <row r="2" spans="2:12">
      <c r="J2" s="576"/>
      <c r="K2" s="576"/>
    </row>
    <row r="3" spans="2:12">
      <c r="B3" s="23" t="s">
        <v>990</v>
      </c>
      <c r="J3" s="576"/>
      <c r="K3" s="576"/>
    </row>
    <row r="4" spans="2:12">
      <c r="B4" s="23" t="s">
        <v>980</v>
      </c>
      <c r="J4" s="576"/>
      <c r="K4" s="576"/>
    </row>
    <row r="5" spans="2:12" s="115" customFormat="1" ht="12.5" outlineLevel="1">
      <c r="B5" s="121" t="s">
        <v>899</v>
      </c>
      <c r="C5" s="121"/>
      <c r="D5" s="121"/>
      <c r="E5" s="121"/>
      <c r="F5" s="469"/>
      <c r="G5" s="499"/>
      <c r="H5" s="577"/>
      <c r="I5" s="577"/>
      <c r="J5" s="577"/>
      <c r="K5" s="577"/>
      <c r="L5" s="577"/>
    </row>
    <row r="6" spans="2:12" s="115" customFormat="1" ht="12.5" outlineLevel="1">
      <c r="B6" s="121" t="s">
        <v>991</v>
      </c>
      <c r="C6" s="121"/>
      <c r="D6" s="121"/>
      <c r="E6" s="121"/>
      <c r="F6" s="469"/>
      <c r="G6" s="499"/>
      <c r="H6" s="577"/>
      <c r="I6" s="577"/>
      <c r="J6" s="577"/>
      <c r="K6" s="577"/>
      <c r="L6" s="577"/>
    </row>
    <row r="7" spans="2:12" ht="19.5" customHeight="1" outlineLevel="1">
      <c r="B7" s="696" t="s">
        <v>804</v>
      </c>
      <c r="C7" s="696"/>
      <c r="D7" s="123"/>
      <c r="E7" s="124"/>
      <c r="F7" s="470"/>
      <c r="G7" s="500"/>
      <c r="J7" s="588"/>
    </row>
    <row r="8" spans="2:12" outlineLevel="1">
      <c r="B8" s="696" t="s">
        <v>805</v>
      </c>
      <c r="C8" s="696"/>
      <c r="D8" s="123"/>
      <c r="E8" s="122"/>
      <c r="F8" s="471"/>
      <c r="G8" s="501"/>
      <c r="J8" s="588"/>
    </row>
    <row r="9" spans="2:12" outlineLevel="1">
      <c r="B9" s="700" t="s">
        <v>986</v>
      </c>
      <c r="C9" s="700"/>
      <c r="D9" s="123"/>
      <c r="E9" s="122"/>
      <c r="F9" s="471"/>
      <c r="G9" s="501"/>
      <c r="J9" s="588"/>
    </row>
    <row r="10" spans="2:12">
      <c r="B10" s="1"/>
      <c r="C10" s="1"/>
      <c r="D10" s="101"/>
      <c r="J10" s="588"/>
    </row>
    <row r="11" spans="2:12" s="156" customFormat="1" ht="18.5">
      <c r="B11" s="682" t="s">
        <v>116</v>
      </c>
      <c r="C11" s="684" t="s">
        <v>900</v>
      </c>
      <c r="D11" s="692" t="s">
        <v>782</v>
      </c>
      <c r="E11" s="693"/>
      <c r="F11" s="684" t="s">
        <v>114</v>
      </c>
      <c r="G11" s="676" t="s">
        <v>982</v>
      </c>
      <c r="H11" s="573"/>
      <c r="I11" s="573"/>
      <c r="J11" s="590"/>
      <c r="K11" s="590"/>
      <c r="L11" s="573"/>
    </row>
    <row r="12" spans="2:12" s="156" customFormat="1" ht="19" thickBot="1">
      <c r="B12" s="683"/>
      <c r="C12" s="685"/>
      <c r="D12" s="694"/>
      <c r="E12" s="695"/>
      <c r="F12" s="685"/>
      <c r="G12" s="677"/>
      <c r="H12" s="573"/>
      <c r="I12" s="573"/>
      <c r="J12" s="590"/>
      <c r="K12" s="590"/>
      <c r="L12" s="573"/>
    </row>
    <row r="13" spans="2:12">
      <c r="B13" s="678" t="s">
        <v>115</v>
      </c>
      <c r="C13" s="686" t="s">
        <v>659</v>
      </c>
      <c r="D13" s="108" t="s">
        <v>411</v>
      </c>
      <c r="E13" s="126" t="s">
        <v>410</v>
      </c>
      <c r="F13" s="472" t="s">
        <v>151</v>
      </c>
      <c r="G13" s="503" t="str">
        <f>HYPERLINK("#Introdução!B8","Ver Introdução")</f>
        <v>Ver Introdução</v>
      </c>
      <c r="H13" s="591"/>
      <c r="J13" s="568"/>
    </row>
    <row r="14" spans="2:12" ht="25">
      <c r="B14" s="678"/>
      <c r="C14" s="687"/>
      <c r="D14" s="102" t="s">
        <v>413</v>
      </c>
      <c r="E14" s="125" t="s">
        <v>412</v>
      </c>
      <c r="F14" s="496" t="s">
        <v>151</v>
      </c>
      <c r="G14" s="525" t="str">
        <f>HYPERLINK("#B3","Ver GRI")</f>
        <v>Ver GRI</v>
      </c>
      <c r="J14" s="568"/>
    </row>
    <row r="15" spans="2:12">
      <c r="B15" s="678"/>
      <c r="C15" s="688"/>
      <c r="D15" s="102" t="s">
        <v>415</v>
      </c>
      <c r="E15" s="125" t="s">
        <v>414</v>
      </c>
      <c r="F15" s="473" t="s">
        <v>151</v>
      </c>
      <c r="G15" s="525" t="str">
        <f>HYPERLINK("#B3","Ver GRI")</f>
        <v>Ver GRI</v>
      </c>
      <c r="J15" s="568"/>
    </row>
    <row r="16" spans="2:12" ht="187.5" customHeight="1">
      <c r="B16" s="678"/>
      <c r="C16" s="688"/>
      <c r="D16" s="102" t="s">
        <v>417</v>
      </c>
      <c r="E16" s="125" t="s">
        <v>416</v>
      </c>
      <c r="F16" s="480" t="s">
        <v>985</v>
      </c>
      <c r="G16" s="513" t="s">
        <v>151</v>
      </c>
      <c r="J16" s="568"/>
    </row>
    <row r="17" spans="2:10">
      <c r="B17" s="678"/>
      <c r="C17" s="688"/>
      <c r="D17" s="102" t="s">
        <v>419</v>
      </c>
      <c r="E17" s="125" t="s">
        <v>418</v>
      </c>
      <c r="F17" s="480" t="s">
        <v>117</v>
      </c>
      <c r="G17" s="513" t="s">
        <v>151</v>
      </c>
      <c r="J17" s="568"/>
    </row>
    <row r="18" spans="2:10" ht="25">
      <c r="B18" s="678"/>
      <c r="C18" s="688"/>
      <c r="D18" s="102" t="s">
        <v>421</v>
      </c>
      <c r="E18" s="125" t="s">
        <v>420</v>
      </c>
      <c r="F18" s="473" t="s">
        <v>151</v>
      </c>
      <c r="G18" s="526" t="str">
        <f>HYPERLINK("#Introdução!B8","Ver Introdução")</f>
        <v>Ver Introdução</v>
      </c>
      <c r="H18" s="591"/>
      <c r="I18" s="591"/>
      <c r="J18" s="568"/>
    </row>
    <row r="19" spans="2:10">
      <c r="B19" s="678"/>
      <c r="C19" s="688"/>
      <c r="D19" s="102" t="s">
        <v>422</v>
      </c>
      <c r="E19" s="125" t="s">
        <v>221</v>
      </c>
      <c r="F19" s="474" t="s">
        <v>151</v>
      </c>
      <c r="G19" s="526" t="str">
        <f>HYPERLINK("#Colaboradores!B15","Ver Colaboradores")</f>
        <v>Ver Colaboradores</v>
      </c>
      <c r="J19" s="568"/>
    </row>
    <row r="20" spans="2:10">
      <c r="B20" s="678"/>
      <c r="C20" s="688"/>
      <c r="D20" s="102" t="s">
        <v>424</v>
      </c>
      <c r="E20" s="125" t="s">
        <v>423</v>
      </c>
      <c r="F20" s="475" t="s">
        <v>151</v>
      </c>
      <c r="G20" s="526" t="str">
        <f>HYPERLINK("#Colaboradores!B107","Ver Colaboradores")</f>
        <v>Ver Colaboradores</v>
      </c>
      <c r="J20" s="568"/>
    </row>
    <row r="21" spans="2:10" ht="25">
      <c r="B21" s="678"/>
      <c r="C21" s="688"/>
      <c r="D21" s="102" t="s">
        <v>571</v>
      </c>
      <c r="E21" s="125" t="s">
        <v>692</v>
      </c>
      <c r="F21" s="476" t="s">
        <v>151</v>
      </c>
      <c r="G21" s="526" t="str">
        <f>HYPERLINK("#'Governança Corporativa'!B13","Ver Governança Corporativa")</f>
        <v>Ver Governança Corporativa</v>
      </c>
      <c r="J21" s="568"/>
    </row>
    <row r="22" spans="2:10" ht="25">
      <c r="B22" s="678"/>
      <c r="C22" s="688"/>
      <c r="D22" s="102" t="s">
        <v>572</v>
      </c>
      <c r="E22" s="125" t="s">
        <v>693</v>
      </c>
      <c r="F22" s="472" t="s">
        <v>151</v>
      </c>
      <c r="G22" s="526" t="str">
        <f>HYPERLINK("#'Governança Corporativa'!B18","Ver Governança Corporativa")</f>
        <v>Ver Governança Corporativa</v>
      </c>
      <c r="J22" s="568"/>
    </row>
    <row r="23" spans="2:10" ht="25">
      <c r="B23" s="678"/>
      <c r="C23" s="688"/>
      <c r="D23" s="102" t="s">
        <v>573</v>
      </c>
      <c r="E23" s="125" t="s">
        <v>694</v>
      </c>
      <c r="F23" s="473" t="s">
        <v>151</v>
      </c>
      <c r="G23" s="526" t="str">
        <f>HYPERLINK("#'Governança Corporativa'!B24","Ver Governança Corporativa")</f>
        <v>Ver Governança Corporativa</v>
      </c>
      <c r="J23" s="568"/>
    </row>
    <row r="24" spans="2:10" ht="25">
      <c r="B24" s="678"/>
      <c r="C24" s="688"/>
      <c r="D24" s="102" t="s">
        <v>574</v>
      </c>
      <c r="E24" s="125" t="s">
        <v>691</v>
      </c>
      <c r="F24" s="473" t="s">
        <v>151</v>
      </c>
      <c r="G24" s="526" t="str">
        <f>HYPERLINK("#'Ética e Transparência'!B13","Ver Ética e Transparência")</f>
        <v>Ver Ética e Transparência</v>
      </c>
      <c r="J24" s="568"/>
    </row>
    <row r="25" spans="2:10" ht="25">
      <c r="B25" s="678"/>
      <c r="C25" s="688"/>
      <c r="D25" s="102" t="s">
        <v>575</v>
      </c>
      <c r="E25" s="125" t="s">
        <v>690</v>
      </c>
      <c r="F25" s="473" t="s">
        <v>151</v>
      </c>
      <c r="G25" s="526" t="str">
        <f>HYPERLINK("#'Governança Corporativa'!B45","Ver Governança Corporativa")</f>
        <v>Ver Governança Corporativa</v>
      </c>
      <c r="J25" s="568"/>
    </row>
    <row r="26" spans="2:10" ht="25">
      <c r="B26" s="678"/>
      <c r="C26" s="688"/>
      <c r="D26" s="102" t="s">
        <v>576</v>
      </c>
      <c r="E26" s="125" t="s">
        <v>695</v>
      </c>
      <c r="F26" s="473" t="s">
        <v>151</v>
      </c>
      <c r="G26" s="526" t="str">
        <f>HYPERLINK("#Introdução!B17","Ver Introdução")</f>
        <v>Ver Introdução</v>
      </c>
      <c r="J26" s="568"/>
    </row>
    <row r="27" spans="2:10" ht="25">
      <c r="B27" s="678"/>
      <c r="C27" s="688"/>
      <c r="D27" s="102" t="s">
        <v>577</v>
      </c>
      <c r="E27" s="125" t="s">
        <v>696</v>
      </c>
      <c r="F27" s="473" t="s">
        <v>151</v>
      </c>
      <c r="G27" s="526" t="str">
        <f>HYPERLINK("#'Governança Corporativa'!B33","Ver Governança Corporativa")</f>
        <v>Ver Governança Corporativa</v>
      </c>
      <c r="J27" s="568"/>
    </row>
    <row r="28" spans="2:10" ht="25">
      <c r="B28" s="678"/>
      <c r="C28" s="688"/>
      <c r="D28" s="102" t="s">
        <v>578</v>
      </c>
      <c r="E28" s="125" t="s">
        <v>697</v>
      </c>
      <c r="F28" s="473" t="s">
        <v>151</v>
      </c>
      <c r="G28" s="526" t="str">
        <f>HYPERLINK("#'Governança Corporativa'!B49","Ver Governança Corporativa")</f>
        <v>Ver Governança Corporativa</v>
      </c>
      <c r="J28" s="568"/>
    </row>
    <row r="29" spans="2:10" ht="25">
      <c r="B29" s="678"/>
      <c r="C29" s="688"/>
      <c r="D29" s="102" t="s">
        <v>579</v>
      </c>
      <c r="E29" s="125" t="s">
        <v>698</v>
      </c>
      <c r="F29" s="473" t="s">
        <v>151</v>
      </c>
      <c r="G29" s="526" t="str">
        <f>HYPERLINK("#'Governança Corporativa'!B18","Ver Governança Corporativa")</f>
        <v>Ver Governança Corporativa</v>
      </c>
      <c r="J29" s="568"/>
    </row>
    <row r="30" spans="2:10" ht="25">
      <c r="B30" s="678"/>
      <c r="C30" s="688"/>
      <c r="D30" s="102" t="s">
        <v>580</v>
      </c>
      <c r="E30" s="125" t="s">
        <v>699</v>
      </c>
      <c r="F30" s="473" t="s">
        <v>151</v>
      </c>
      <c r="G30" s="526" t="str">
        <f>HYPERLINK("#'Governança Corporativa'!B28","Ver Governança Corporativa")</f>
        <v>Ver Governança Corporativa</v>
      </c>
      <c r="J30" s="568"/>
    </row>
    <row r="31" spans="2:10" ht="25">
      <c r="B31" s="678"/>
      <c r="C31" s="688"/>
      <c r="D31" s="102" t="s">
        <v>581</v>
      </c>
      <c r="E31" s="125" t="s">
        <v>700</v>
      </c>
      <c r="F31" s="473" t="s">
        <v>151</v>
      </c>
      <c r="G31" s="526" t="str">
        <f>HYPERLINK("#'Governança Corporativa'!B37","Ver Governança Corporativa")</f>
        <v>Ver Governança Corporativa</v>
      </c>
      <c r="J31" s="568"/>
    </row>
    <row r="32" spans="2:10" ht="25">
      <c r="B32" s="678"/>
      <c r="C32" s="688"/>
      <c r="D32" s="102" t="s">
        <v>582</v>
      </c>
      <c r="E32" s="125" t="s">
        <v>701</v>
      </c>
      <c r="F32" s="473" t="s">
        <v>151</v>
      </c>
      <c r="G32" s="526" t="str">
        <f>HYPERLINK("#'Governança Corporativa'!B37","Ver Governança Corporativa")</f>
        <v>Ver Governança Corporativa</v>
      </c>
      <c r="J32" s="568"/>
    </row>
    <row r="33" spans="2:10" ht="25">
      <c r="B33" s="678"/>
      <c r="C33" s="688"/>
      <c r="D33" s="102" t="s">
        <v>583</v>
      </c>
      <c r="E33" s="125" t="s">
        <v>16</v>
      </c>
      <c r="F33" s="473" t="s">
        <v>151</v>
      </c>
      <c r="G33" s="526" t="str">
        <f>HYPERLINK("#'Governança Corporativa'!B61","Ver Governança Corporativa")</f>
        <v>Ver Governança Corporativa</v>
      </c>
      <c r="J33" s="568"/>
    </row>
    <row r="34" spans="2:10" ht="25">
      <c r="B34" s="678"/>
      <c r="C34" s="688"/>
      <c r="D34" s="102" t="s">
        <v>584</v>
      </c>
      <c r="E34" s="125" t="s">
        <v>702</v>
      </c>
      <c r="F34" s="473" t="s">
        <v>151</v>
      </c>
      <c r="G34" s="525" t="str">
        <f>HYPERLINK("https://jhsf.com.br/sustentabilidade/","Ver Caderno Executivo &gt; pág. 3")</f>
        <v>Ver Caderno Executivo &gt; pág. 3</v>
      </c>
      <c r="J34" s="568"/>
    </row>
    <row r="35" spans="2:10" ht="25">
      <c r="B35" s="678"/>
      <c r="C35" s="688"/>
      <c r="D35" s="102" t="s">
        <v>585</v>
      </c>
      <c r="E35" s="125" t="s">
        <v>703</v>
      </c>
      <c r="F35" s="473" t="s">
        <v>151</v>
      </c>
      <c r="G35" s="526" t="str">
        <f>HYPERLINK("#'Governança Corporativa'!B55","Ver Governança Corporativa")</f>
        <v>Ver Governança Corporativa</v>
      </c>
      <c r="J35" s="568"/>
    </row>
    <row r="36" spans="2:10" ht="25">
      <c r="B36" s="678"/>
      <c r="C36" s="688"/>
      <c r="D36" s="102" t="s">
        <v>586</v>
      </c>
      <c r="E36" s="125" t="s">
        <v>704</v>
      </c>
      <c r="F36" s="473" t="s">
        <v>151</v>
      </c>
      <c r="G36" s="526" t="str">
        <f>HYPERLINK("#'Governança Corporativa'!B55","Ver Governança Corporativa")</f>
        <v>Ver Governança Corporativa</v>
      </c>
      <c r="J36" s="568"/>
    </row>
    <row r="37" spans="2:10">
      <c r="B37" s="678"/>
      <c r="C37" s="688"/>
      <c r="D37" s="102" t="s">
        <v>587</v>
      </c>
      <c r="E37" s="125" t="s">
        <v>705</v>
      </c>
      <c r="F37" s="473" t="s">
        <v>151</v>
      </c>
      <c r="G37" s="526" t="str">
        <f>HYPERLINK("#'Ética e Transparência'!B33","Ver Ética e Transparência")</f>
        <v>Ver Ética e Transparência</v>
      </c>
      <c r="J37" s="568"/>
    </row>
    <row r="38" spans="2:10" ht="25">
      <c r="B38" s="678"/>
      <c r="C38" s="688"/>
      <c r="D38" s="102" t="s">
        <v>588</v>
      </c>
      <c r="E38" s="125" t="s">
        <v>706</v>
      </c>
      <c r="F38" s="473" t="s">
        <v>151</v>
      </c>
      <c r="G38" s="526" t="str">
        <f>HYPERLINK("#'Ética e Transparência'!B13","Ver Ética e Transparência")</f>
        <v>Ver Ética e Transparência</v>
      </c>
      <c r="J38" s="568"/>
    </row>
    <row r="39" spans="2:10">
      <c r="B39" s="678"/>
      <c r="C39" s="688"/>
      <c r="D39" s="102" t="s">
        <v>589</v>
      </c>
      <c r="E39" s="125" t="s">
        <v>707</v>
      </c>
      <c r="F39" s="473" t="s">
        <v>151</v>
      </c>
      <c r="G39" s="526" t="str">
        <f>HYPERLINK("#'Ética e Transparência'!B42","Ver Ética e Transparência")</f>
        <v>Ver Ética e Transparência</v>
      </c>
      <c r="J39" s="568"/>
    </row>
    <row r="40" spans="2:10" ht="25">
      <c r="B40" s="678"/>
      <c r="C40" s="688"/>
      <c r="D40" s="102" t="s">
        <v>590</v>
      </c>
      <c r="E40" s="125" t="s">
        <v>496</v>
      </c>
      <c r="F40" s="473" t="s">
        <v>151</v>
      </c>
      <c r="G40" s="526" t="str">
        <f>HYPERLINK("#'Governança Corporativa'!B65","Ver Governança Corporativa")</f>
        <v>Ver Governança Corporativa</v>
      </c>
      <c r="J40" s="568"/>
    </row>
    <row r="41" spans="2:10" ht="25">
      <c r="B41" s="678"/>
      <c r="C41" s="688"/>
      <c r="D41" s="102" t="s">
        <v>591</v>
      </c>
      <c r="E41" s="389" t="s">
        <v>708</v>
      </c>
      <c r="F41" s="473" t="s">
        <v>151</v>
      </c>
      <c r="G41" s="526" t="str">
        <f>HYPERLINK("#'Governança Corporativa'!B69","Ver Governança Corporativa")</f>
        <v>Ver Governança Corporativa</v>
      </c>
      <c r="J41" s="568"/>
    </row>
    <row r="42" spans="2:10" ht="14.5" thickBot="1">
      <c r="B42" s="679"/>
      <c r="C42" s="689"/>
      <c r="D42" s="107" t="s">
        <v>592</v>
      </c>
      <c r="E42" s="58" t="s">
        <v>497</v>
      </c>
      <c r="F42" s="478" t="s">
        <v>151</v>
      </c>
      <c r="G42" s="521" t="str">
        <f>HYPERLINK("#Colaboradores!B89","Ver Colaboradores")</f>
        <v>Ver Colaboradores</v>
      </c>
      <c r="J42" s="568"/>
    </row>
    <row r="43" spans="2:10">
      <c r="B43" s="680" t="s">
        <v>116</v>
      </c>
      <c r="C43" s="690" t="s">
        <v>660</v>
      </c>
      <c r="D43" s="102" t="s">
        <v>593</v>
      </c>
      <c r="E43" s="389" t="s">
        <v>709</v>
      </c>
      <c r="F43" s="472" t="s">
        <v>151</v>
      </c>
      <c r="G43" s="526" t="str">
        <f>HYPERLINK("#Introdução!B17","Ver Introdução")</f>
        <v>Ver Introdução</v>
      </c>
      <c r="J43" s="568"/>
    </row>
    <row r="44" spans="2:10" ht="14.5" thickBot="1">
      <c r="B44" s="681"/>
      <c r="C44" s="691"/>
      <c r="D44" s="107" t="s">
        <v>594</v>
      </c>
      <c r="E44" s="58" t="s">
        <v>710</v>
      </c>
      <c r="F44" s="478" t="s">
        <v>151</v>
      </c>
      <c r="G44" s="527" t="str">
        <f>HYPERLINK("#Introdução!B22","Ver Introdução")</f>
        <v>Ver Introdução</v>
      </c>
      <c r="J44" s="568"/>
    </row>
    <row r="45" spans="2:10" ht="36" customHeight="1">
      <c r="B45" s="701" t="s">
        <v>87</v>
      </c>
      <c r="C45" s="483" t="s">
        <v>661</v>
      </c>
      <c r="D45" s="108" t="s">
        <v>595</v>
      </c>
      <c r="E45" s="126" t="s">
        <v>596</v>
      </c>
      <c r="F45" s="472" t="s">
        <v>151</v>
      </c>
      <c r="G45" s="526" t="str">
        <f>HYPERLINK("#'Ética e Transparência'!B9","Ver Ética e Transparência")</f>
        <v>Ver Ética e Transparência</v>
      </c>
      <c r="J45" s="568"/>
    </row>
    <row r="46" spans="2:10" ht="25">
      <c r="B46" s="678"/>
      <c r="C46" s="697" t="s">
        <v>662</v>
      </c>
      <c r="D46" s="102" t="s">
        <v>498</v>
      </c>
      <c r="E46" s="125" t="s">
        <v>711</v>
      </c>
      <c r="F46" s="473" t="s">
        <v>151</v>
      </c>
      <c r="G46" s="526" t="str">
        <f>HYPERLINK("#'Ética e Transparência'!B47","Ver Ética e Transparência")</f>
        <v>Ver Ética e Transparência</v>
      </c>
      <c r="J46" s="568"/>
    </row>
    <row r="47" spans="2:10" ht="25">
      <c r="B47" s="678"/>
      <c r="C47" s="698"/>
      <c r="D47" s="102" t="s">
        <v>499</v>
      </c>
      <c r="E47" s="125" t="s">
        <v>712</v>
      </c>
      <c r="F47" s="473" t="s">
        <v>151</v>
      </c>
      <c r="G47" s="526" t="str">
        <f>HYPERLINK("#'Ética e Transparência'!B64","Ver Ética e Transparência")</f>
        <v>Ver Ética e Transparência</v>
      </c>
      <c r="J47" s="568"/>
    </row>
    <row r="48" spans="2:10">
      <c r="B48" s="678"/>
      <c r="C48" s="699"/>
      <c r="D48" s="102" t="s">
        <v>500</v>
      </c>
      <c r="E48" s="125" t="s">
        <v>713</v>
      </c>
      <c r="F48" s="473" t="s">
        <v>151</v>
      </c>
      <c r="G48" s="526" t="str">
        <f>HYPERLINK("#'Ética e Transparência'!B23","Ver Ética e Transparência")</f>
        <v>Ver Ética e Transparência</v>
      </c>
      <c r="J48" s="568"/>
    </row>
    <row r="49" spans="2:10" ht="19.5" customHeight="1">
      <c r="B49" s="678"/>
      <c r="C49" s="697" t="s">
        <v>663</v>
      </c>
      <c r="D49" s="102" t="s">
        <v>501</v>
      </c>
      <c r="E49" s="125" t="s">
        <v>714</v>
      </c>
      <c r="F49" s="473" t="s">
        <v>151</v>
      </c>
      <c r="G49" s="526" t="str">
        <f>HYPERLINK("#'Ética e Transparência'!B52","Ver Ética e Transparência")</f>
        <v>Ver Ética e Transparência</v>
      </c>
      <c r="J49" s="568"/>
    </row>
    <row r="50" spans="2:10">
      <c r="B50" s="678"/>
      <c r="C50" s="698"/>
      <c r="D50" s="102" t="s">
        <v>502</v>
      </c>
      <c r="E50" s="125" t="s">
        <v>715</v>
      </c>
      <c r="F50" s="473" t="s">
        <v>151</v>
      </c>
      <c r="G50" s="526" t="str">
        <f>HYPERLINK("#'Ética e Transparência'!B56","Ver Ética e Transparência")</f>
        <v>Ver Ética e Transparência</v>
      </c>
      <c r="J50" s="568"/>
    </row>
    <row r="51" spans="2:10" ht="25">
      <c r="B51" s="678"/>
      <c r="C51" s="698"/>
      <c r="D51" s="485" t="s">
        <v>503</v>
      </c>
      <c r="E51" s="488" t="s">
        <v>716</v>
      </c>
      <c r="F51" s="474" t="s">
        <v>151</v>
      </c>
      <c r="G51" s="528" t="str">
        <f>HYPERLINK("#'Ética e Transparência'!B60","Ver Ética e Transparência")</f>
        <v>Ver Ética e Transparência</v>
      </c>
      <c r="J51" s="568"/>
    </row>
    <row r="52" spans="2:10" ht="25.5">
      <c r="B52" s="678"/>
      <c r="C52" s="492" t="s">
        <v>675</v>
      </c>
      <c r="D52" s="102" t="s">
        <v>546</v>
      </c>
      <c r="E52" s="389" t="s">
        <v>757</v>
      </c>
      <c r="F52" s="495" t="s">
        <v>151</v>
      </c>
      <c r="G52" s="529" t="str">
        <f>HYPERLINK("#'Ética e Transparência'!B23","Ver Ética e Transparência")</f>
        <v>Ver Ética e Transparência</v>
      </c>
      <c r="J52" s="568"/>
    </row>
    <row r="53" spans="2:10" ht="26" thickBot="1">
      <c r="B53" s="679"/>
      <c r="C53" s="490" t="s">
        <v>664</v>
      </c>
      <c r="D53" s="131" t="s">
        <v>504</v>
      </c>
      <c r="E53" s="484" t="s">
        <v>717</v>
      </c>
      <c r="F53" s="491" t="s">
        <v>151</v>
      </c>
      <c r="G53" s="526" t="str">
        <f>HYPERLINK("#'Ética e Transparência'!B23","Ver Ética e Transparência")</f>
        <v>Ver Ética e Transparência</v>
      </c>
      <c r="J53" s="568"/>
    </row>
    <row r="54" spans="2:10" ht="25.5">
      <c r="B54" s="680" t="s">
        <v>88</v>
      </c>
      <c r="C54" s="380" t="s">
        <v>660</v>
      </c>
      <c r="D54" s="102" t="s">
        <v>595</v>
      </c>
      <c r="E54" s="389" t="s">
        <v>596</v>
      </c>
      <c r="F54" s="473" t="s">
        <v>151</v>
      </c>
      <c r="G54" s="530" t="str">
        <f>HYPERLINK("#'Governança Corporativa'!B9","Ver Governança Corporativa")</f>
        <v>Ver Governança Corporativa</v>
      </c>
      <c r="J54" s="568"/>
    </row>
    <row r="55" spans="2:10" ht="26" thickBot="1">
      <c r="B55" s="679"/>
      <c r="C55" s="378" t="s">
        <v>665</v>
      </c>
      <c r="D55" s="107" t="s">
        <v>505</v>
      </c>
      <c r="E55" s="58" t="s">
        <v>718</v>
      </c>
      <c r="F55" s="477" t="s">
        <v>151</v>
      </c>
      <c r="G55" s="531" t="str">
        <f>HYPERLINK("#'Governança Corporativa'!B74","Ver Governança Corporativa")</f>
        <v>Ver Governança Corporativa</v>
      </c>
      <c r="J55" s="568"/>
    </row>
    <row r="56" spans="2:10" ht="25.5">
      <c r="B56" s="680" t="s">
        <v>91</v>
      </c>
      <c r="C56" s="380" t="s">
        <v>661</v>
      </c>
      <c r="D56" s="102" t="s">
        <v>595</v>
      </c>
      <c r="E56" s="125" t="s">
        <v>596</v>
      </c>
      <c r="F56" s="136" t="s">
        <v>151</v>
      </c>
      <c r="G56" s="532" t="str">
        <f>HYPERLINK("#'Gestão Ambiental'!B9","Ver Gestão Ambiental")</f>
        <v>Ver Gestão Ambiental</v>
      </c>
      <c r="J56" s="568"/>
    </row>
    <row r="57" spans="2:10">
      <c r="B57" s="678"/>
      <c r="C57" s="688" t="s">
        <v>667</v>
      </c>
      <c r="D57" s="102" t="s">
        <v>512</v>
      </c>
      <c r="E57" s="125" t="s">
        <v>725</v>
      </c>
      <c r="F57" s="473" t="s">
        <v>151</v>
      </c>
      <c r="G57" s="520" t="str">
        <f>HYPERLINK("#'Gestão Ambiental'!B15","Ver Gestão Ambiental")</f>
        <v>Ver Gestão Ambiental</v>
      </c>
      <c r="J57" s="568"/>
    </row>
    <row r="58" spans="2:10">
      <c r="B58" s="678"/>
      <c r="C58" s="688"/>
      <c r="D58" s="102" t="s">
        <v>513</v>
      </c>
      <c r="E58" s="125" t="s">
        <v>726</v>
      </c>
      <c r="F58" s="473" t="s">
        <v>151</v>
      </c>
      <c r="G58" s="506" t="str">
        <f>HYPERLINK("#'Gestão Ambiental'!B15","Ver Gestão Ambiental")</f>
        <v>Ver Gestão Ambiental</v>
      </c>
      <c r="J58" s="568"/>
    </row>
    <row r="59" spans="2:10">
      <c r="B59" s="678"/>
      <c r="C59" s="688"/>
      <c r="D59" s="102" t="s">
        <v>514</v>
      </c>
      <c r="E59" s="125" t="s">
        <v>727</v>
      </c>
      <c r="F59" s="473" t="s">
        <v>151</v>
      </c>
      <c r="G59" s="520" t="str">
        <f>HYPERLINK("#'Gestão Ambiental'!B63","Ver Gestão Ambiental")</f>
        <v>Ver Gestão Ambiental</v>
      </c>
      <c r="J59" s="568"/>
    </row>
    <row r="60" spans="2:10">
      <c r="B60" s="678"/>
      <c r="C60" s="688"/>
      <c r="D60" s="102" t="s">
        <v>515</v>
      </c>
      <c r="E60" s="125" t="s">
        <v>728</v>
      </c>
      <c r="F60" s="473" t="s">
        <v>151</v>
      </c>
      <c r="G60" s="506" t="str">
        <f>HYPERLINK("#'Gestão Ambiental'!B86","Ver Gestão Ambiental")</f>
        <v>Ver Gestão Ambiental</v>
      </c>
      <c r="J60" s="568"/>
    </row>
    <row r="61" spans="2:10" ht="25">
      <c r="B61" s="678"/>
      <c r="C61" s="688"/>
      <c r="D61" s="102" t="s">
        <v>516</v>
      </c>
      <c r="E61" s="125" t="s">
        <v>729</v>
      </c>
      <c r="F61" s="473" t="s">
        <v>151</v>
      </c>
      <c r="G61" s="520" t="str">
        <f>HYPERLINK("#'Gestão Ambiental'!B81","Ver Gestão Ambiental")</f>
        <v>Ver Gestão Ambiental</v>
      </c>
      <c r="J61" s="568"/>
    </row>
    <row r="62" spans="2:10" ht="25">
      <c r="B62" s="678"/>
      <c r="C62" s="688" t="s">
        <v>668</v>
      </c>
      <c r="D62" s="102" t="s">
        <v>517</v>
      </c>
      <c r="E62" s="125" t="s">
        <v>730</v>
      </c>
      <c r="F62" s="473" t="s">
        <v>151</v>
      </c>
      <c r="G62" s="520" t="str">
        <f>HYPERLINK("#'Gestão Ambiental'!B100","Ver Gestão Ambiental")</f>
        <v>Ver Gestão Ambiental</v>
      </c>
      <c r="J62" s="568"/>
    </row>
    <row r="63" spans="2:10" ht="25">
      <c r="B63" s="678"/>
      <c r="C63" s="688"/>
      <c r="D63" s="102" t="s">
        <v>518</v>
      </c>
      <c r="E63" s="125" t="s">
        <v>731</v>
      </c>
      <c r="F63" s="473" t="s">
        <v>151</v>
      </c>
      <c r="G63" s="520" t="str">
        <f>HYPERLINK("#'Gestão Ambiental'!B105","Ver Gestão Ambiental")</f>
        <v>Ver Gestão Ambiental</v>
      </c>
      <c r="J63" s="568"/>
    </row>
    <row r="64" spans="2:10">
      <c r="B64" s="678"/>
      <c r="C64" s="688"/>
      <c r="D64" s="102" t="s">
        <v>519</v>
      </c>
      <c r="E64" s="125" t="s">
        <v>732</v>
      </c>
      <c r="F64" s="473" t="s">
        <v>151</v>
      </c>
      <c r="G64" s="520" t="str">
        <f>HYPERLINK("#'Gestão Ambiental'!B110","Ver Gestão Ambiental")</f>
        <v>Ver Gestão Ambiental</v>
      </c>
      <c r="J64" s="568"/>
    </row>
    <row r="65" spans="2:10">
      <c r="B65" s="678"/>
      <c r="C65" s="688"/>
      <c r="D65" s="102" t="s">
        <v>520</v>
      </c>
      <c r="E65" s="125" t="s">
        <v>733</v>
      </c>
      <c r="F65" s="473" t="s">
        <v>151</v>
      </c>
      <c r="G65" s="520" t="str">
        <f>HYPERLINK("#'Gestão Ambiental'!B174","Ver Gestão Ambiental")</f>
        <v>Ver Gestão Ambiental</v>
      </c>
      <c r="J65" s="568"/>
    </row>
    <row r="66" spans="2:10">
      <c r="B66" s="678"/>
      <c r="C66" s="688"/>
      <c r="D66" s="102" t="s">
        <v>521</v>
      </c>
      <c r="E66" s="125" t="s">
        <v>164</v>
      </c>
      <c r="F66" s="473" t="s">
        <v>151</v>
      </c>
      <c r="G66" s="520" t="str">
        <f>HYPERLINK("#'Gestão Ambiental'!B110","Ver Gestão Ambiental")</f>
        <v>Ver Gestão Ambiental</v>
      </c>
      <c r="J66" s="568"/>
    </row>
    <row r="67" spans="2:10" ht="25">
      <c r="B67" s="678"/>
      <c r="C67" s="688" t="s">
        <v>669</v>
      </c>
      <c r="D67" s="102" t="s">
        <v>522</v>
      </c>
      <c r="E67" s="125" t="s">
        <v>734</v>
      </c>
      <c r="F67" s="473" t="s">
        <v>151</v>
      </c>
      <c r="G67" s="520" t="str">
        <f>HYPERLINK("#'Gestão Ambiental'!B220","Ver Gestão Ambiental")</f>
        <v>Ver Gestão Ambiental</v>
      </c>
      <c r="J67" s="568"/>
    </row>
    <row r="68" spans="2:10" ht="25">
      <c r="B68" s="678"/>
      <c r="C68" s="688"/>
      <c r="D68" s="102" t="s">
        <v>523</v>
      </c>
      <c r="E68" s="125" t="s">
        <v>735</v>
      </c>
      <c r="F68" s="473" t="s">
        <v>151</v>
      </c>
      <c r="G68" s="520" t="str">
        <f>HYPERLINK("#'Gestão Ambiental'!B225","Ver Gestão Ambiental")</f>
        <v>Ver Gestão Ambiental</v>
      </c>
      <c r="J68" s="568"/>
    </row>
    <row r="69" spans="2:10">
      <c r="B69" s="678"/>
      <c r="C69" s="688"/>
      <c r="D69" s="102" t="s">
        <v>524</v>
      </c>
      <c r="E69" s="125" t="s">
        <v>736</v>
      </c>
      <c r="F69" s="473" t="s">
        <v>151</v>
      </c>
      <c r="G69" s="520" t="str">
        <f>HYPERLINK("#'Gestão Ambiental'!B237","Ver Gestão Ambiental")</f>
        <v>Ver Gestão Ambiental</v>
      </c>
      <c r="J69" s="568"/>
    </row>
    <row r="70" spans="2:10">
      <c r="B70" s="678"/>
      <c r="C70" s="688"/>
      <c r="D70" s="102" t="s">
        <v>525</v>
      </c>
      <c r="E70" s="389" t="s">
        <v>737</v>
      </c>
      <c r="F70" s="473" t="s">
        <v>151</v>
      </c>
      <c r="G70" s="520" t="str">
        <f>HYPERLINK("#'Gestão Ambiental'!B273","Ver Gestão Ambiental")</f>
        <v>Ver Gestão Ambiental</v>
      </c>
      <c r="J70" s="568"/>
    </row>
    <row r="71" spans="2:10" ht="14.5" thickBot="1">
      <c r="B71" s="679"/>
      <c r="C71" s="689"/>
      <c r="D71" s="107" t="s">
        <v>526</v>
      </c>
      <c r="E71" s="58" t="s">
        <v>738</v>
      </c>
      <c r="F71" s="478" t="s">
        <v>151</v>
      </c>
      <c r="G71" s="521" t="str">
        <f>HYPERLINK("#'Gestão Ambiental'!B280","Ver Gestão Ambiental")</f>
        <v>Ver Gestão Ambiental</v>
      </c>
      <c r="J71" s="568"/>
    </row>
    <row r="72" spans="2:10" ht="25.5">
      <c r="B72" s="705" t="s">
        <v>92</v>
      </c>
      <c r="C72" s="129" t="s">
        <v>661</v>
      </c>
      <c r="D72" s="102" t="s">
        <v>595</v>
      </c>
      <c r="E72" s="126" t="s">
        <v>596</v>
      </c>
      <c r="F72" s="494" t="s">
        <v>151</v>
      </c>
      <c r="G72" s="536" t="str">
        <f>HYPERLINK("#'Mudanças Climáticas'!B9","Ver Mudanças Climáticas")</f>
        <v>Ver Mudanças Climáticas</v>
      </c>
      <c r="J72" s="568"/>
    </row>
    <row r="73" spans="2:10" ht="37.5">
      <c r="B73" s="706"/>
      <c r="C73" s="481" t="s">
        <v>687</v>
      </c>
      <c r="D73" s="102" t="s">
        <v>562</v>
      </c>
      <c r="E73" s="125" t="s">
        <v>773</v>
      </c>
      <c r="F73" s="472" t="s">
        <v>151</v>
      </c>
      <c r="G73" s="533" t="str">
        <f>HYPERLINK("#'Mudanças Climáticas'!B14","Ver Mudanças Climáticas")</f>
        <v>Ver Mudanças Climáticas</v>
      </c>
      <c r="J73" s="568"/>
    </row>
    <row r="74" spans="2:10" ht="19.5" customHeight="1">
      <c r="B74" s="706"/>
      <c r="C74" s="702" t="s">
        <v>666</v>
      </c>
      <c r="D74" s="102" t="s">
        <v>506</v>
      </c>
      <c r="E74" s="125" t="s">
        <v>719</v>
      </c>
      <c r="F74" s="473" t="s">
        <v>151</v>
      </c>
      <c r="G74" s="520" t="str">
        <f>HYPERLINK("#'Mudanças Climáticas'!B19","Ver Mudanças Climáticas")</f>
        <v>Ver Mudanças Climáticas</v>
      </c>
      <c r="J74" s="568"/>
    </row>
    <row r="75" spans="2:10" ht="25">
      <c r="B75" s="706"/>
      <c r="C75" s="703"/>
      <c r="D75" s="102" t="s">
        <v>507</v>
      </c>
      <c r="E75" s="125" t="s">
        <v>720</v>
      </c>
      <c r="F75" s="473" t="s">
        <v>151</v>
      </c>
      <c r="G75" s="520" t="str">
        <f>HYPERLINK("#'Mudanças Climáticas'!B19","Ver Mudanças Climáticas")</f>
        <v>Ver Mudanças Climáticas</v>
      </c>
      <c r="J75" s="568"/>
    </row>
    <row r="76" spans="2:10" ht="25">
      <c r="B76" s="706"/>
      <c r="C76" s="703"/>
      <c r="D76" s="102" t="s">
        <v>508</v>
      </c>
      <c r="E76" s="125" t="s">
        <v>721</v>
      </c>
      <c r="F76" s="473" t="s">
        <v>151</v>
      </c>
      <c r="G76" s="520" t="str">
        <f>HYPERLINK("#'Mudanças Climáticas'!B19","Ver Mudanças Climáticas")</f>
        <v>Ver Mudanças Climáticas</v>
      </c>
      <c r="J76" s="568"/>
    </row>
    <row r="77" spans="2:10" ht="25">
      <c r="B77" s="706"/>
      <c r="C77" s="703"/>
      <c r="D77" s="102" t="s">
        <v>509</v>
      </c>
      <c r="E77" s="125" t="s">
        <v>722</v>
      </c>
      <c r="F77" s="473" t="s">
        <v>151</v>
      </c>
      <c r="G77" s="520" t="str">
        <f>HYPERLINK("#'Mudanças Climáticas'!B83","Ver Mudanças Climáticas")</f>
        <v>Ver Mudanças Climáticas</v>
      </c>
      <c r="J77" s="568"/>
    </row>
    <row r="78" spans="2:10" ht="25">
      <c r="B78" s="706"/>
      <c r="C78" s="703"/>
      <c r="D78" s="102" t="s">
        <v>510</v>
      </c>
      <c r="E78" s="125" t="s">
        <v>723</v>
      </c>
      <c r="F78" s="473" t="s">
        <v>151</v>
      </c>
      <c r="G78" s="520" t="str">
        <f>HYPERLINK("#'Mudanças Climáticas'!B83","Ver Mudanças Climáticas")</f>
        <v>Ver Mudanças Climáticas</v>
      </c>
      <c r="J78" s="568"/>
    </row>
    <row r="79" spans="2:10" ht="25.5" thickBot="1">
      <c r="B79" s="707"/>
      <c r="C79" s="704"/>
      <c r="D79" s="102" t="s">
        <v>511</v>
      </c>
      <c r="E79" s="389" t="s">
        <v>724</v>
      </c>
      <c r="F79" s="473" t="s">
        <v>151</v>
      </c>
      <c r="G79" s="520" t="str">
        <f>HYPERLINK("#'Mudanças Climáticas'!B101","Ver Mudanças Climáticas")</f>
        <v>Ver Mudanças Climáticas</v>
      </c>
      <c r="J79" s="568"/>
    </row>
    <row r="80" spans="2:10">
      <c r="B80" s="680" t="s">
        <v>89</v>
      </c>
      <c r="C80" s="715" t="s">
        <v>661</v>
      </c>
      <c r="D80" s="722" t="s">
        <v>595</v>
      </c>
      <c r="E80" s="724" t="s">
        <v>596</v>
      </c>
      <c r="F80" s="136" t="s">
        <v>151</v>
      </c>
      <c r="G80" s="530" t="str">
        <f>HYPERLINK("#'Saúde e Segurança'!B9","Ver Saúde e Segurança")</f>
        <v>Ver Saúde e Segurança</v>
      </c>
      <c r="J80" s="568"/>
    </row>
    <row r="81" spans="2:10">
      <c r="B81" s="678"/>
      <c r="C81" s="713"/>
      <c r="D81" s="723"/>
      <c r="E81" s="703"/>
      <c r="F81" s="472" t="s">
        <v>151</v>
      </c>
      <c r="G81" s="526" t="str">
        <f>HYPERLINK("#Colaboradores!B9","Ver Colaboradores")</f>
        <v>Ver Colaboradores</v>
      </c>
      <c r="J81" s="568"/>
    </row>
    <row r="82" spans="2:10">
      <c r="B82" s="678"/>
      <c r="C82" s="688" t="s">
        <v>670</v>
      </c>
      <c r="D82" s="102" t="s">
        <v>527</v>
      </c>
      <c r="E82" s="125" t="s">
        <v>739</v>
      </c>
      <c r="F82" s="473" t="s">
        <v>151</v>
      </c>
      <c r="G82" s="526" t="str">
        <f>HYPERLINK("#Colaboradores!B38","Ver Colaboradores")</f>
        <v>Ver Colaboradores</v>
      </c>
      <c r="J82" s="568"/>
    </row>
    <row r="83" spans="2:10" ht="37.5">
      <c r="B83" s="678"/>
      <c r="C83" s="688"/>
      <c r="D83" s="102" t="s">
        <v>528</v>
      </c>
      <c r="E83" s="125" t="s">
        <v>740</v>
      </c>
      <c r="F83" s="473" t="s">
        <v>151</v>
      </c>
      <c r="G83" s="526" t="str">
        <f>HYPERLINK("#Colaboradores!B94","Ver Colaboradores")</f>
        <v>Ver Colaboradores</v>
      </c>
      <c r="J83" s="568"/>
    </row>
    <row r="84" spans="2:10">
      <c r="B84" s="678"/>
      <c r="C84" s="688"/>
      <c r="D84" s="102" t="s">
        <v>529</v>
      </c>
      <c r="E84" s="125" t="s">
        <v>197</v>
      </c>
      <c r="F84" s="473" t="s">
        <v>151</v>
      </c>
      <c r="G84" s="526" t="str">
        <f>HYPERLINK("#Colaboradores!B99","Ver Colaboradores")</f>
        <v>Ver Colaboradores</v>
      </c>
      <c r="J84" s="568"/>
    </row>
    <row r="85" spans="2:10" ht="25.5">
      <c r="B85" s="678"/>
      <c r="C85" s="377" t="s">
        <v>671</v>
      </c>
      <c r="D85" s="102" t="s">
        <v>530</v>
      </c>
      <c r="E85" s="125" t="s">
        <v>741</v>
      </c>
      <c r="F85" s="473" t="s">
        <v>151</v>
      </c>
      <c r="G85" s="502" t="str">
        <f>HYPERLINK("#Colaboradores!B119","Ver Colaboradores")</f>
        <v>Ver Colaboradores</v>
      </c>
      <c r="J85" s="568"/>
    </row>
    <row r="86" spans="2:10" ht="25">
      <c r="B86" s="678"/>
      <c r="C86" s="688" t="s">
        <v>672</v>
      </c>
      <c r="D86" s="102" t="s">
        <v>531</v>
      </c>
      <c r="E86" s="125" t="s">
        <v>742</v>
      </c>
      <c r="F86" s="473" t="s">
        <v>151</v>
      </c>
      <c r="G86" s="506" t="str">
        <f>HYPERLINK("#'Saúde e Segurança'!B9","Ver Saúde e Segurança")</f>
        <v>Ver Saúde e Segurança</v>
      </c>
      <c r="J86" s="568"/>
    </row>
    <row r="87" spans="2:10" ht="25">
      <c r="B87" s="678"/>
      <c r="C87" s="688"/>
      <c r="D87" s="102" t="s">
        <v>532</v>
      </c>
      <c r="E87" s="125" t="s">
        <v>743</v>
      </c>
      <c r="F87" s="473" t="s">
        <v>151</v>
      </c>
      <c r="G87" s="520" t="str">
        <f>HYPERLINK("#'Saúde e Segurança'!B9","Ver Saúde e Segurança")</f>
        <v>Ver Saúde e Segurança</v>
      </c>
      <c r="J87" s="568"/>
    </row>
    <row r="88" spans="2:10">
      <c r="B88" s="678"/>
      <c r="C88" s="688"/>
      <c r="D88" s="102" t="s">
        <v>533</v>
      </c>
      <c r="E88" s="125" t="s">
        <v>744</v>
      </c>
      <c r="F88" s="473" t="s">
        <v>151</v>
      </c>
      <c r="G88" s="520" t="str">
        <f>HYPERLINK("#'Saúde e Segurança'!B25","Ver Saúde e Segurança")</f>
        <v>Ver Saúde e Segurança</v>
      </c>
      <c r="J88" s="568"/>
    </row>
    <row r="89" spans="2:10" ht="37.5">
      <c r="B89" s="678"/>
      <c r="C89" s="688"/>
      <c r="D89" s="102" t="s">
        <v>534</v>
      </c>
      <c r="E89" s="125" t="s">
        <v>745</v>
      </c>
      <c r="F89" s="473" t="s">
        <v>151</v>
      </c>
      <c r="G89" s="520" t="str">
        <f>HYPERLINK("#'Saúde e Segurança'!B30","Ver Saúde e Segurança")</f>
        <v>Ver Saúde e Segurança</v>
      </c>
      <c r="J89" s="568"/>
    </row>
    <row r="90" spans="2:10" ht="25">
      <c r="B90" s="678"/>
      <c r="C90" s="688"/>
      <c r="D90" s="102" t="s">
        <v>535</v>
      </c>
      <c r="E90" s="125" t="s">
        <v>746</v>
      </c>
      <c r="F90" s="473" t="s">
        <v>151</v>
      </c>
      <c r="G90" s="520" t="str">
        <f>HYPERLINK("#'Saúde e Segurança'!B35","Ver Saúde e Segurança")</f>
        <v>Ver Saúde e Segurança</v>
      </c>
      <c r="J90" s="568"/>
    </row>
    <row r="91" spans="2:10">
      <c r="B91" s="678"/>
      <c r="C91" s="688"/>
      <c r="D91" s="102" t="s">
        <v>536</v>
      </c>
      <c r="E91" s="125" t="s">
        <v>748</v>
      </c>
      <c r="F91" s="473" t="s">
        <v>151</v>
      </c>
      <c r="G91" s="520" t="str">
        <f>HYPERLINK("#'Saúde e Segurança'!B49","Ver Saúde e Segurança")</f>
        <v>Ver Saúde e Segurança</v>
      </c>
      <c r="J91" s="568"/>
    </row>
    <row r="92" spans="2:10" ht="37.5">
      <c r="B92" s="678"/>
      <c r="C92" s="688"/>
      <c r="D92" s="102" t="s">
        <v>537</v>
      </c>
      <c r="E92" s="125" t="s">
        <v>747</v>
      </c>
      <c r="F92" s="473" t="s">
        <v>151</v>
      </c>
      <c r="G92" s="520" t="str">
        <f>HYPERLINK("#'Saúde e Segurança'!B58","Ver Saúde e Segurança")</f>
        <v>Ver Saúde e Segurança</v>
      </c>
      <c r="J92" s="568"/>
    </row>
    <row r="93" spans="2:10" ht="25">
      <c r="B93" s="678"/>
      <c r="C93" s="688"/>
      <c r="D93" s="102" t="s">
        <v>538</v>
      </c>
      <c r="E93" s="125" t="s">
        <v>749</v>
      </c>
      <c r="F93" s="473" t="s">
        <v>151</v>
      </c>
      <c r="G93" s="520" t="str">
        <f>HYPERLINK("#'Saúde e Segurança'!B63","Ver Saúde e Segurança")</f>
        <v>Ver Saúde e Segurança</v>
      </c>
      <c r="J93" s="568"/>
    </row>
    <row r="94" spans="2:10">
      <c r="B94" s="678"/>
      <c r="C94" s="688"/>
      <c r="D94" s="102" t="s">
        <v>539</v>
      </c>
      <c r="E94" s="125" t="s">
        <v>750</v>
      </c>
      <c r="F94" s="473" t="s">
        <v>151</v>
      </c>
      <c r="G94" s="520" t="str">
        <f>HYPERLINK("#'Saúde e Segurança'!B14","Ver Saúde e Segurança")</f>
        <v>Ver Saúde e Segurança</v>
      </c>
      <c r="J94" s="568"/>
    </row>
    <row r="95" spans="2:10">
      <c r="B95" s="678"/>
      <c r="C95" s="688"/>
      <c r="D95" s="102" t="s">
        <v>540</v>
      </c>
      <c r="E95" s="125" t="s">
        <v>751</v>
      </c>
      <c r="F95" s="473" t="s">
        <v>151</v>
      </c>
      <c r="G95" s="520" t="str">
        <f>HYPERLINK("#'Saúde e Segurança'!B74","Ver Saúde e Segurança")</f>
        <v>Ver Saúde e Segurança</v>
      </c>
      <c r="J95" s="568"/>
    </row>
    <row r="96" spans="2:10" ht="25">
      <c r="B96" s="678"/>
      <c r="C96" s="688" t="s">
        <v>673</v>
      </c>
      <c r="D96" s="102" t="s">
        <v>541</v>
      </c>
      <c r="E96" s="125" t="s">
        <v>752</v>
      </c>
      <c r="F96" s="473" t="s">
        <v>151</v>
      </c>
      <c r="G96" s="526" t="str">
        <f>HYPERLINK("#Colaboradores!B130","Ver Colaboradores")</f>
        <v>Ver Colaboradores</v>
      </c>
      <c r="J96" s="568"/>
    </row>
    <row r="97" spans="2:10" ht="37.5">
      <c r="B97" s="678"/>
      <c r="C97" s="688"/>
      <c r="D97" s="102" t="s">
        <v>542</v>
      </c>
      <c r="E97" s="389" t="s">
        <v>753</v>
      </c>
      <c r="F97" s="473" t="s">
        <v>151</v>
      </c>
      <c r="G97" s="526" t="str">
        <f>HYPERLINK("#Colaboradores!B156","Ver Colaboradores")</f>
        <v>Ver Colaboradores</v>
      </c>
      <c r="J97" s="568"/>
    </row>
    <row r="98" spans="2:10" ht="38" thickBot="1">
      <c r="B98" s="679"/>
      <c r="C98" s="689"/>
      <c r="D98" s="107" t="s">
        <v>543</v>
      </c>
      <c r="E98" s="58" t="s">
        <v>754</v>
      </c>
      <c r="F98" s="477" t="s">
        <v>151</v>
      </c>
      <c r="G98" s="526" t="str">
        <f>HYPERLINK("#Colaboradores!B143","Ver Colaboradores")</f>
        <v>Ver Colaboradores</v>
      </c>
      <c r="J98" s="568"/>
    </row>
    <row r="99" spans="2:10" ht="25.5">
      <c r="B99" s="680" t="s">
        <v>90</v>
      </c>
      <c r="C99" s="380" t="s">
        <v>661</v>
      </c>
      <c r="D99" s="102" t="s">
        <v>595</v>
      </c>
      <c r="E99" s="125" t="s">
        <v>596</v>
      </c>
      <c r="F99" s="136" t="s">
        <v>151</v>
      </c>
      <c r="G99" s="505" t="str">
        <f>HYPERLINK("#'Diversidade e Inclusão'!B9","ver Diversidade e Inclusão")</f>
        <v>ver Diversidade e Inclusão</v>
      </c>
      <c r="J99" s="568"/>
    </row>
    <row r="100" spans="2:10" ht="25">
      <c r="B100" s="678"/>
      <c r="C100" s="688" t="s">
        <v>674</v>
      </c>
      <c r="D100" s="102" t="s">
        <v>544</v>
      </c>
      <c r="E100" s="125" t="s">
        <v>755</v>
      </c>
      <c r="F100" s="473" t="s">
        <v>151</v>
      </c>
      <c r="G100" s="520" t="str">
        <f>HYPERLINK("#'Diversidade e Inclusão'!B19","ver Diversidade e Inclusão")</f>
        <v>ver Diversidade e Inclusão</v>
      </c>
      <c r="J100" s="568"/>
    </row>
    <row r="101" spans="2:10" ht="38" thickBot="1">
      <c r="B101" s="681"/>
      <c r="C101" s="691"/>
      <c r="D101" s="107" t="s">
        <v>545</v>
      </c>
      <c r="E101" s="58" t="s">
        <v>756</v>
      </c>
      <c r="F101" s="478" t="s">
        <v>151</v>
      </c>
      <c r="G101" s="534" t="str">
        <f>HYPERLINK("#'Diversidade e Inclusão'!B136","ver Diversidade e Inclusão")</f>
        <v>ver Diversidade e Inclusão</v>
      </c>
      <c r="J101" s="568"/>
    </row>
    <row r="102" spans="2:10" ht="39" customHeight="1">
      <c r="B102" s="708" t="s">
        <v>212</v>
      </c>
      <c r="C102" s="483" t="s">
        <v>661</v>
      </c>
      <c r="D102" s="108" t="s">
        <v>595</v>
      </c>
      <c r="E102" s="126" t="s">
        <v>596</v>
      </c>
      <c r="F102" s="472" t="s">
        <v>151</v>
      </c>
      <c r="G102" s="504" t="str">
        <f>HYPERLINK("#'Parceiros e Fornecedores'!B9","Ver Parceiros e Fornecedores")</f>
        <v>Ver Parceiros e Fornecedores</v>
      </c>
      <c r="J102" s="568"/>
    </row>
    <row r="103" spans="2:10" ht="25.5">
      <c r="B103" s="708"/>
      <c r="C103" s="487" t="s">
        <v>676</v>
      </c>
      <c r="D103" s="485" t="s">
        <v>547</v>
      </c>
      <c r="E103" s="488" t="s">
        <v>758</v>
      </c>
      <c r="F103" s="474" t="s">
        <v>151</v>
      </c>
      <c r="G103" s="535" t="str">
        <f>HYPERLINK("#'Parceiros e Fornecedores'!B13","Ver Parceiros e Fornecedores")</f>
        <v>Ver Parceiros e Fornecedores</v>
      </c>
      <c r="J103" s="568"/>
    </row>
    <row r="104" spans="2:10" ht="34" customHeight="1">
      <c r="B104" s="708"/>
      <c r="C104" s="716" t="s">
        <v>683</v>
      </c>
      <c r="D104" s="717"/>
      <c r="E104" s="718"/>
      <c r="F104" s="493" t="s">
        <v>151</v>
      </c>
      <c r="G104" s="529" t="str">
        <f>HYPERLINK("#'Parceiros e Fornecedores'!B41","Ver Parceiros e Fornecedores")</f>
        <v>Ver Parceiros e Fornecedores</v>
      </c>
      <c r="J104" s="568"/>
    </row>
    <row r="105" spans="2:10" ht="39" customHeight="1">
      <c r="B105" s="708"/>
      <c r="C105" s="713" t="s">
        <v>677</v>
      </c>
      <c r="D105" s="108" t="s">
        <v>548</v>
      </c>
      <c r="E105" s="126" t="s">
        <v>759</v>
      </c>
      <c r="F105" s="472" t="s">
        <v>151</v>
      </c>
      <c r="G105" s="536" t="str">
        <f>HYPERLINK("#'Parceiros e Fornecedores'!B26","Ver Parceiros e Fornecedores")</f>
        <v>Ver Parceiros e Fornecedores</v>
      </c>
      <c r="J105" s="568"/>
    </row>
    <row r="106" spans="2:10" ht="25">
      <c r="B106" s="708"/>
      <c r="C106" s="714"/>
      <c r="D106" s="102" t="s">
        <v>549</v>
      </c>
      <c r="E106" s="125" t="s">
        <v>760</v>
      </c>
      <c r="F106" s="473" t="s">
        <v>151</v>
      </c>
      <c r="G106" s="520" t="str">
        <f>HYPERLINK("#'Parceiros e Fornecedores'!B26","Ver Parceiros e Fornecedores")</f>
        <v>Ver Parceiros e Fornecedores</v>
      </c>
      <c r="J106" s="568"/>
    </row>
    <row r="107" spans="2:10" ht="38">
      <c r="B107" s="708"/>
      <c r="C107" s="377" t="s">
        <v>678</v>
      </c>
      <c r="D107" s="102" t="s">
        <v>550</v>
      </c>
      <c r="E107" s="125" t="s">
        <v>761</v>
      </c>
      <c r="F107" s="473" t="s">
        <v>151</v>
      </c>
      <c r="G107" s="520" t="str">
        <f>HYPERLINK("#'Parceiros e Fornecedores'!B31","Ver Parceiros e Fornecedores")</f>
        <v>Ver Parceiros e Fornecedores</v>
      </c>
      <c r="J107" s="568"/>
    </row>
    <row r="108" spans="2:10" ht="25.5">
      <c r="B108" s="708"/>
      <c r="C108" s="377" t="s">
        <v>679</v>
      </c>
      <c r="D108" s="102" t="s">
        <v>551</v>
      </c>
      <c r="E108" s="125" t="s">
        <v>762</v>
      </c>
      <c r="F108" s="473" t="s">
        <v>151</v>
      </c>
      <c r="G108" s="520" t="str">
        <f>HYPERLINK("#'Parceiros e Fornecedores'!B31","Ver Parceiros e Fornecedores")</f>
        <v>Ver Parceiros e Fornecedores</v>
      </c>
      <c r="J108" s="568"/>
    </row>
    <row r="109" spans="2:10" ht="38">
      <c r="B109" s="708"/>
      <c r="C109" s="377" t="s">
        <v>680</v>
      </c>
      <c r="D109" s="102" t="s">
        <v>552</v>
      </c>
      <c r="E109" s="125" t="s">
        <v>763</v>
      </c>
      <c r="F109" s="473" t="s">
        <v>151</v>
      </c>
      <c r="G109" s="520" t="str">
        <f>HYPERLINK("#'Parceiros e Fornecedores'!B31","Ver Parceiros e Fornecedores")</f>
        <v>Ver Parceiros e Fornecedores</v>
      </c>
      <c r="J109" s="568"/>
    </row>
    <row r="110" spans="2:10" ht="25.5">
      <c r="B110" s="708"/>
      <c r="C110" s="377" t="s">
        <v>681</v>
      </c>
      <c r="D110" s="102" t="s">
        <v>553</v>
      </c>
      <c r="E110" s="125" t="s">
        <v>764</v>
      </c>
      <c r="F110" s="473" t="s">
        <v>151</v>
      </c>
      <c r="G110" s="520" t="str">
        <f>HYPERLINK("#'Parceiros e Fornecedores'!B36","Ver Parceiros e Fornecedores")</f>
        <v>Ver Parceiros e Fornecedores</v>
      </c>
      <c r="J110" s="568"/>
    </row>
    <row r="111" spans="2:10" ht="25">
      <c r="B111" s="708"/>
      <c r="C111" s="711" t="s">
        <v>682</v>
      </c>
      <c r="D111" s="102" t="s">
        <v>554</v>
      </c>
      <c r="E111" s="389" t="s">
        <v>771</v>
      </c>
      <c r="F111" s="473" t="s">
        <v>151</v>
      </c>
      <c r="G111" s="520" t="str">
        <f>HYPERLINK("#'Parceiros e Fornecedores'!B26","Ver Parceiros e Fornecedores")</f>
        <v>Ver Parceiros e Fornecedores</v>
      </c>
      <c r="J111" s="568"/>
    </row>
    <row r="112" spans="2:10" ht="25.5" thickBot="1">
      <c r="B112" s="709"/>
      <c r="C112" s="712"/>
      <c r="D112" s="107" t="s">
        <v>555</v>
      </c>
      <c r="E112" s="58" t="s">
        <v>765</v>
      </c>
      <c r="F112" s="477" t="s">
        <v>151</v>
      </c>
      <c r="G112" s="520" t="str">
        <f>HYPERLINK("#'Parceiros e Fornecedores'!B26","Ver Parceiros e Fornecedores")</f>
        <v>Ver Parceiros e Fornecedores</v>
      </c>
      <c r="J112" s="568"/>
    </row>
    <row r="113" spans="2:10" ht="36" customHeight="1">
      <c r="B113" s="705" t="s">
        <v>984</v>
      </c>
      <c r="C113" s="130" t="s">
        <v>661</v>
      </c>
      <c r="D113" s="108" t="s">
        <v>595</v>
      </c>
      <c r="E113" s="126" t="s">
        <v>596</v>
      </c>
      <c r="F113" s="472" t="s">
        <v>151</v>
      </c>
      <c r="G113" s="505" t="str">
        <f>HYPERLINK("#Comunidades!B9","Ver Comunidades")</f>
        <v>Ver Comunidades</v>
      </c>
      <c r="J113" s="568"/>
    </row>
    <row r="114" spans="2:10" ht="25.5">
      <c r="B114" s="706"/>
      <c r="C114" s="481" t="s">
        <v>684</v>
      </c>
      <c r="D114" s="102" t="s">
        <v>556</v>
      </c>
      <c r="E114" s="125" t="s">
        <v>766</v>
      </c>
      <c r="F114" s="473" t="s">
        <v>151</v>
      </c>
      <c r="G114" s="520" t="str">
        <f>HYPERLINK("#Comunidades!B23","Ver Comunidades")</f>
        <v>Ver Comunidades</v>
      </c>
      <c r="J114" s="568"/>
    </row>
    <row r="115" spans="2:10" ht="25">
      <c r="B115" s="706"/>
      <c r="C115" s="481"/>
      <c r="D115" s="102" t="s">
        <v>557</v>
      </c>
      <c r="E115" s="125" t="s">
        <v>767</v>
      </c>
      <c r="F115" s="473" t="s">
        <v>151</v>
      </c>
      <c r="G115" s="520" t="str">
        <f>HYPERLINK("#Comunidades!B33","Ver Comunidades")</f>
        <v>Ver Comunidades</v>
      </c>
      <c r="J115" s="568"/>
    </row>
    <row r="116" spans="2:10" ht="38">
      <c r="B116" s="706"/>
      <c r="C116" s="516" t="s">
        <v>688</v>
      </c>
      <c r="D116" s="485" t="s">
        <v>565</v>
      </c>
      <c r="E116" s="517" t="s">
        <v>776</v>
      </c>
      <c r="F116" s="474" t="s">
        <v>151</v>
      </c>
      <c r="G116" s="537" t="str">
        <f>HYPERLINK("#Comunidades!B13","Ver Comunidades")</f>
        <v>Ver Comunidades</v>
      </c>
      <c r="J116" s="568"/>
    </row>
    <row r="117" spans="2:10" ht="32" customHeight="1">
      <c r="B117" s="706"/>
      <c r="C117" s="725" t="s">
        <v>688</v>
      </c>
      <c r="D117" s="729" t="s">
        <v>566</v>
      </c>
      <c r="E117" s="727" t="s">
        <v>777</v>
      </c>
      <c r="F117" s="674" t="s">
        <v>151</v>
      </c>
      <c r="G117" s="520" t="str">
        <f>HYPERLINK("#'Geração de Valor'!B7","Ver Geração de Valor")</f>
        <v>Ver Geração de Valor</v>
      </c>
      <c r="J117" s="568"/>
    </row>
    <row r="118" spans="2:10" ht="32" customHeight="1">
      <c r="B118" s="706"/>
      <c r="C118" s="726"/>
      <c r="D118" s="730"/>
      <c r="E118" s="728"/>
      <c r="F118" s="675"/>
      <c r="G118" s="536" t="str">
        <f>HYPERLINK("#Comunidades!B18","Ver Comunidades")</f>
        <v>Ver Comunidades</v>
      </c>
      <c r="J118" s="568"/>
    </row>
    <row r="119" spans="2:10" ht="75">
      <c r="B119" s="706"/>
      <c r="C119" s="130" t="s">
        <v>685</v>
      </c>
      <c r="D119" s="108" t="s">
        <v>558</v>
      </c>
      <c r="E119" s="126" t="s">
        <v>768</v>
      </c>
      <c r="F119" s="518" t="s">
        <v>989</v>
      </c>
      <c r="G119" s="519" t="s">
        <v>151</v>
      </c>
      <c r="J119" s="568"/>
    </row>
    <row r="120" spans="2:10" ht="37.5">
      <c r="B120" s="706"/>
      <c r="C120" s="481" t="s">
        <v>686</v>
      </c>
      <c r="D120" s="102" t="s">
        <v>559</v>
      </c>
      <c r="E120" s="389" t="s">
        <v>772</v>
      </c>
      <c r="F120" s="473" t="s">
        <v>151</v>
      </c>
      <c r="G120" s="520" t="str">
        <f>HYPERLINK("#Comunidades!B13","Ver Comunidades")</f>
        <v>Ver Comunidades</v>
      </c>
      <c r="J120" s="568"/>
    </row>
    <row r="121" spans="2:10" ht="25.5" thickBot="1">
      <c r="B121" s="707"/>
      <c r="C121" s="482"/>
      <c r="D121" s="107" t="s">
        <v>560</v>
      </c>
      <c r="E121" s="58" t="s">
        <v>769</v>
      </c>
      <c r="F121" s="477" t="s">
        <v>151</v>
      </c>
      <c r="G121" s="520" t="str">
        <f>HYPERLINK("#Comunidades!B38","Ver Comunidades")</f>
        <v>Ver Comunidades</v>
      </c>
      <c r="J121" s="568"/>
    </row>
    <row r="122" spans="2:10" ht="36" customHeight="1">
      <c r="B122" s="705" t="s">
        <v>94</v>
      </c>
      <c r="C122" s="130" t="s">
        <v>661</v>
      </c>
      <c r="D122" s="108" t="s">
        <v>595</v>
      </c>
      <c r="E122" s="126" t="s">
        <v>596</v>
      </c>
      <c r="F122" s="472" t="s">
        <v>151</v>
      </c>
      <c r="G122" s="505" t="str">
        <f>HYPERLINK("#ISP!B9","Ver ISP")</f>
        <v>Ver ISP</v>
      </c>
      <c r="J122" s="568"/>
    </row>
    <row r="123" spans="2:10" ht="19.5" customHeight="1">
      <c r="B123" s="706"/>
      <c r="C123" s="719" t="s">
        <v>687</v>
      </c>
      <c r="D123" s="102" t="s">
        <v>561</v>
      </c>
      <c r="E123" s="125" t="s">
        <v>770</v>
      </c>
      <c r="F123" s="473" t="s">
        <v>151</v>
      </c>
      <c r="G123" s="520" t="str">
        <f>HYPERLINK("#ISP!B28","Ver ISP")</f>
        <v>Ver ISP</v>
      </c>
      <c r="J123" s="568"/>
    </row>
    <row r="124" spans="2:10" ht="25">
      <c r="B124" s="706"/>
      <c r="C124" s="720"/>
      <c r="D124" s="102" t="s">
        <v>563</v>
      </c>
      <c r="E124" s="125" t="s">
        <v>774</v>
      </c>
      <c r="F124" s="473" t="s">
        <v>151</v>
      </c>
      <c r="G124" s="520" t="str">
        <f>HYPERLINK("#ISP!B19","Ver ISP")</f>
        <v>Ver ISP</v>
      </c>
      <c r="J124" s="568"/>
    </row>
    <row r="125" spans="2:10" ht="14.5" thickBot="1">
      <c r="B125" s="710"/>
      <c r="C125" s="721"/>
      <c r="D125" s="107" t="s">
        <v>564</v>
      </c>
      <c r="E125" s="128" t="s">
        <v>775</v>
      </c>
      <c r="F125" s="478" t="s">
        <v>151</v>
      </c>
      <c r="G125" s="534" t="str">
        <f>HYPERLINK("#ISP!B24","Ver ISP")</f>
        <v>Ver ISP</v>
      </c>
      <c r="J125" s="568"/>
    </row>
    <row r="126" spans="2:10" ht="61" thickBot="1">
      <c r="B126" s="379" t="s">
        <v>906</v>
      </c>
      <c r="C126" s="127" t="s">
        <v>660</v>
      </c>
      <c r="D126" s="131" t="s">
        <v>595</v>
      </c>
      <c r="E126" s="132" t="s">
        <v>596</v>
      </c>
      <c r="F126" s="479" t="s">
        <v>151</v>
      </c>
      <c r="G126" s="504" t="str">
        <f>HYPERLINK("#'Soluções Sustentáveis'!B9","Ver Soluções Sustentáveis")</f>
        <v>Ver Soluções Sustentáveis</v>
      </c>
      <c r="J126" s="568"/>
    </row>
    <row r="127" spans="2:10" ht="25.5">
      <c r="B127" s="680" t="s">
        <v>95</v>
      </c>
      <c r="C127" s="380" t="s">
        <v>661</v>
      </c>
      <c r="D127" s="108" t="s">
        <v>595</v>
      </c>
      <c r="E127" s="126" t="s">
        <v>596</v>
      </c>
      <c r="F127" s="136" t="s">
        <v>151</v>
      </c>
      <c r="G127" s="505" t="str">
        <f>HYPERLINK("#Biodiversidade!B9","Ver Biodiversidade")</f>
        <v>Ver Biodiversidade</v>
      </c>
      <c r="J127" s="568"/>
    </row>
    <row r="128" spans="2:10" ht="50">
      <c r="B128" s="678"/>
      <c r="C128" s="688" t="s">
        <v>689</v>
      </c>
      <c r="D128" s="102" t="s">
        <v>567</v>
      </c>
      <c r="E128" s="125" t="s">
        <v>778</v>
      </c>
      <c r="F128" s="473" t="s">
        <v>151</v>
      </c>
      <c r="G128" s="520" t="str">
        <f>HYPERLINK("#Biodiversidade!B13","Ver Biodiversidade")</f>
        <v>Ver Biodiversidade</v>
      </c>
      <c r="J128" s="568"/>
    </row>
    <row r="129" spans="2:10" ht="25">
      <c r="B129" s="678"/>
      <c r="C129" s="688"/>
      <c r="D129" s="102" t="s">
        <v>568</v>
      </c>
      <c r="E129" s="125" t="s">
        <v>779</v>
      </c>
      <c r="F129" s="473" t="s">
        <v>151</v>
      </c>
      <c r="G129" s="520" t="str">
        <f>HYPERLINK("#Biodiversidade!B23","Ver Biodiversidade")</f>
        <v>Ver Biodiversidade</v>
      </c>
      <c r="J129" s="568"/>
    </row>
    <row r="130" spans="2:10">
      <c r="B130" s="678"/>
      <c r="C130" s="688"/>
      <c r="D130" s="102" t="s">
        <v>569</v>
      </c>
      <c r="E130" s="125" t="s">
        <v>780</v>
      </c>
      <c r="F130" s="473" t="s">
        <v>151</v>
      </c>
      <c r="G130" s="520" t="str">
        <f>HYPERLINK("#Biodiversidade!B28","Ver Biodiversidade")</f>
        <v>Ver Biodiversidade</v>
      </c>
      <c r="J130" s="568"/>
    </row>
    <row r="131" spans="2:10" ht="38" thickBot="1">
      <c r="B131" s="681"/>
      <c r="C131" s="691"/>
      <c r="D131" s="107" t="s">
        <v>570</v>
      </c>
      <c r="E131" s="128" t="s">
        <v>781</v>
      </c>
      <c r="F131" s="489" t="s">
        <v>151</v>
      </c>
      <c r="G131" s="534" t="str">
        <f>HYPERLINK("#Biodiversidade!B33","Ver Biodiversidade")</f>
        <v>Ver Biodiversidade</v>
      </c>
      <c r="J131" s="568"/>
    </row>
  </sheetData>
  <mergeCells count="44">
    <mergeCell ref="C128:C131"/>
    <mergeCell ref="C111:C112"/>
    <mergeCell ref="C100:C101"/>
    <mergeCell ref="C105:C106"/>
    <mergeCell ref="C80:C81"/>
    <mergeCell ref="C104:E104"/>
    <mergeCell ref="C123:C125"/>
    <mergeCell ref="D80:D81"/>
    <mergeCell ref="E80:E81"/>
    <mergeCell ref="C117:C118"/>
    <mergeCell ref="E117:E118"/>
    <mergeCell ref="D117:D118"/>
    <mergeCell ref="B127:B131"/>
    <mergeCell ref="B72:B79"/>
    <mergeCell ref="B102:B112"/>
    <mergeCell ref="B113:B121"/>
    <mergeCell ref="B99:B101"/>
    <mergeCell ref="B122:B125"/>
    <mergeCell ref="B7:C7"/>
    <mergeCell ref="B8:C8"/>
    <mergeCell ref="C46:C48"/>
    <mergeCell ref="C49:C51"/>
    <mergeCell ref="C82:C84"/>
    <mergeCell ref="C57:C61"/>
    <mergeCell ref="C62:C66"/>
    <mergeCell ref="C67:C71"/>
    <mergeCell ref="B54:B55"/>
    <mergeCell ref="B80:B98"/>
    <mergeCell ref="B56:B71"/>
    <mergeCell ref="B9:C9"/>
    <mergeCell ref="B45:B53"/>
    <mergeCell ref="C74:C79"/>
    <mergeCell ref="C86:C95"/>
    <mergeCell ref="C96:C98"/>
    <mergeCell ref="F117:F118"/>
    <mergeCell ref="G11:G12"/>
    <mergeCell ref="B13:B42"/>
    <mergeCell ref="B43:B44"/>
    <mergeCell ref="B11:B12"/>
    <mergeCell ref="F11:F12"/>
    <mergeCell ref="C11:C12"/>
    <mergeCell ref="C13:C42"/>
    <mergeCell ref="C43:C44"/>
    <mergeCell ref="D11:E12"/>
  </mergeCells>
  <phoneticPr fontId="2" type="noConversion"/>
  <pageMargins left="0.511811024" right="0.511811024" top="0.78740157499999996" bottom="0.78740157499999996" header="0.31496062000000002" footer="0.31496062000000002"/>
  <pageSetup paperSize="9" orientation="portrait" r:id="rId1"/>
  <ignoredErrors>
    <ignoredError sqref="G6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54C67-4393-4ACC-B4B3-1AD814E26F61}">
  <sheetPr>
    <tabColor theme="5" tint="0.79998168889431442"/>
  </sheetPr>
  <dimension ref="B1:L63"/>
  <sheetViews>
    <sheetView showGridLines="0" zoomScaleNormal="100" workbookViewId="0"/>
  </sheetViews>
  <sheetFormatPr defaultRowHeight="14" outlineLevelRow="1"/>
  <cols>
    <col min="1" max="1" width="5.6640625" customWidth="1"/>
    <col min="2" max="2" width="21.25" style="4" customWidth="1"/>
    <col min="3" max="3" width="6.25" style="106" customWidth="1"/>
    <col min="4" max="4" width="63.1640625" style="2" customWidth="1"/>
    <col min="5" max="5" width="29.75" style="523" customWidth="1"/>
    <col min="6" max="6" width="5.6640625" style="576" customWidth="1"/>
    <col min="7" max="12" width="9.25" style="576"/>
  </cols>
  <sheetData>
    <row r="1" spans="2:12" ht="174" customHeight="1">
      <c r="B1" s="73"/>
      <c r="C1" s="103"/>
      <c r="D1" s="80"/>
      <c r="E1" s="522"/>
      <c r="F1" s="592"/>
    </row>
    <row r="2" spans="2:12">
      <c r="B2"/>
      <c r="C2" s="104"/>
      <c r="D2" s="1"/>
    </row>
    <row r="3" spans="2:12" s="156" customFormat="1" ht="18.5">
      <c r="B3" s="185" t="s">
        <v>351</v>
      </c>
      <c r="C3" s="105"/>
      <c r="D3" s="460"/>
      <c r="E3" s="524"/>
      <c r="F3" s="573"/>
      <c r="G3" s="573"/>
      <c r="H3" s="573"/>
      <c r="I3" s="573"/>
      <c r="J3" s="573"/>
      <c r="K3" s="573"/>
      <c r="L3" s="573"/>
    </row>
    <row r="4" spans="2:12" ht="21" customHeight="1" outlineLevel="1">
      <c r="B4" s="733" t="s">
        <v>785</v>
      </c>
      <c r="C4" s="733"/>
      <c r="D4" s="733"/>
      <c r="E4" s="733"/>
    </row>
    <row r="6" spans="2:12" s="155" customFormat="1" ht="20" customHeight="1" thickBot="1">
      <c r="B6" s="186" t="s">
        <v>0</v>
      </c>
      <c r="C6" s="731" t="s">
        <v>783</v>
      </c>
      <c r="D6" s="732"/>
      <c r="E6" s="510" t="s">
        <v>784</v>
      </c>
      <c r="F6" s="571"/>
      <c r="G6" s="571"/>
      <c r="H6" s="571"/>
      <c r="I6" s="571"/>
      <c r="J6" s="571"/>
      <c r="K6" s="571"/>
      <c r="L6" s="571"/>
    </row>
    <row r="7" spans="2:12" ht="37.5" outlineLevel="1">
      <c r="B7" s="734">
        <v>4</v>
      </c>
      <c r="C7" s="133" t="s">
        <v>456</v>
      </c>
      <c r="D7" s="462" t="s">
        <v>455</v>
      </c>
      <c r="E7" s="546" t="str">
        <f>HYPERLINK("#Colaboradores!B131","Ver Colaboradores")</f>
        <v>Ver Colaboradores</v>
      </c>
    </row>
    <row r="8" spans="2:12" ht="75.5" outlineLevel="1" thickBot="1">
      <c r="B8" s="735"/>
      <c r="C8" s="137" t="s">
        <v>458</v>
      </c>
      <c r="D8" s="465" t="s">
        <v>457</v>
      </c>
      <c r="E8" s="547" t="str">
        <f>HYPERLINK("#Colaboradores!B131","Ver Colaboradores")</f>
        <v>Ver Colaboradores</v>
      </c>
    </row>
    <row r="9" spans="2:12" ht="36" customHeight="1" outlineLevel="1">
      <c r="B9" s="736">
        <v>5</v>
      </c>
      <c r="C9" s="745" t="s">
        <v>460</v>
      </c>
      <c r="D9" s="724" t="s">
        <v>459</v>
      </c>
      <c r="E9" s="548" t="str">
        <f>HYPERLINK("#Colaboradores!B16","Ver Colaboradores")</f>
        <v>Ver Colaboradores</v>
      </c>
    </row>
    <row r="10" spans="2:12" outlineLevel="1">
      <c r="B10" s="737"/>
      <c r="C10" s="743"/>
      <c r="D10" s="703"/>
      <c r="E10" s="549" t="str">
        <f>HYPERLINK("#'Diversidade e Inclusão'!B20","ver Diversidade e Inclusão")</f>
        <v>ver Diversidade e Inclusão</v>
      </c>
    </row>
    <row r="11" spans="2:12" outlineLevel="1">
      <c r="B11" s="737"/>
      <c r="C11" s="740"/>
      <c r="D11" s="742"/>
      <c r="E11" s="548" t="str">
        <f>HYPERLINK("#Comunidades!B24","Ver Comunidades")</f>
        <v>Ver Comunidades</v>
      </c>
    </row>
    <row r="12" spans="2:12" ht="38" outlineLevel="1" thickBot="1">
      <c r="B12" s="738"/>
      <c r="C12" s="135" t="s">
        <v>462</v>
      </c>
      <c r="D12" s="464" t="s">
        <v>461</v>
      </c>
      <c r="E12" s="550" t="str">
        <f>HYPERLINK("#'Diversidade e Inclusão'!B13","ver Diversidade e Inclusão")</f>
        <v>ver Diversidade e Inclusão</v>
      </c>
    </row>
    <row r="13" spans="2:12" ht="50" outlineLevel="1">
      <c r="B13" s="734">
        <v>6</v>
      </c>
      <c r="C13" s="133" t="s">
        <v>436</v>
      </c>
      <c r="D13" s="462" t="s">
        <v>435</v>
      </c>
      <c r="E13" s="546" t="str">
        <f>HYPERLINK("#'Gestão Ambiental'!B106","Ver Gestão Ambiental")</f>
        <v>Ver Gestão Ambiental</v>
      </c>
    </row>
    <row r="14" spans="2:12" ht="50" outlineLevel="1">
      <c r="B14" s="737"/>
      <c r="C14" s="134" t="s">
        <v>438</v>
      </c>
      <c r="D14" s="463" t="s">
        <v>437</v>
      </c>
      <c r="E14" s="550" t="str">
        <f>HYPERLINK("#'Gestão Ambiental'!B101","Ver Gestão Ambiental")</f>
        <v>Ver Gestão Ambiental</v>
      </c>
    </row>
    <row r="15" spans="2:12" outlineLevel="1">
      <c r="B15" s="737"/>
      <c r="C15" s="739" t="s">
        <v>440</v>
      </c>
      <c r="D15" s="741" t="s">
        <v>439</v>
      </c>
      <c r="E15" s="549" t="str">
        <f>HYPERLINK("#'Soluções Sustentáveis'!B10","Ver Soluções Sustentáveis")</f>
        <v>Ver Soluções Sustentáveis</v>
      </c>
    </row>
    <row r="16" spans="2:12" ht="14.5" outlineLevel="1" thickBot="1">
      <c r="B16" s="735"/>
      <c r="C16" s="744"/>
      <c r="D16" s="746"/>
      <c r="E16" s="548" t="str">
        <f>HYPERLINK("#Biodiversidade!B14","Ver Biodiversidade")</f>
        <v>Ver Biodiversidade</v>
      </c>
    </row>
    <row r="17" spans="2:5" ht="25" outlineLevel="1">
      <c r="B17" s="736">
        <v>7</v>
      </c>
      <c r="C17" s="507" t="s">
        <v>442</v>
      </c>
      <c r="D17" s="508" t="s">
        <v>441</v>
      </c>
      <c r="E17" s="551" t="str">
        <f>HYPERLINK("#'Gestão Ambiental'!B16","Ver Gestão Ambiental")</f>
        <v>Ver Gestão Ambiental</v>
      </c>
    </row>
    <row r="18" spans="2:5" ht="14.5" outlineLevel="1" thickBot="1">
      <c r="B18" s="735"/>
      <c r="C18" s="137" t="s">
        <v>444</v>
      </c>
      <c r="D18" s="465" t="s">
        <v>443</v>
      </c>
      <c r="E18" s="552" t="str">
        <f>HYPERLINK("#'Gestão Ambiental'!B16","Ver Gestão Ambiental")</f>
        <v>Ver Gestão Ambiental</v>
      </c>
    </row>
    <row r="19" spans="2:5" ht="30.5" customHeight="1" outlineLevel="1">
      <c r="B19" s="736">
        <v>8</v>
      </c>
      <c r="C19" s="745" t="s">
        <v>477</v>
      </c>
      <c r="D19" s="724" t="s">
        <v>476</v>
      </c>
      <c r="E19" s="551" t="str">
        <f>HYPERLINK("#Comunidades!B14","Ver Comunidades")</f>
        <v>Ver Comunidades</v>
      </c>
    </row>
    <row r="20" spans="2:5" ht="30.5" customHeight="1" outlineLevel="1">
      <c r="B20" s="737"/>
      <c r="C20" s="740"/>
      <c r="D20" s="742"/>
      <c r="E20" s="548" t="str">
        <f>HYPERLINK("#ISP!B29","Ver ISP")</f>
        <v>Ver ISP</v>
      </c>
    </row>
    <row r="21" spans="2:5" ht="19.5" customHeight="1" outlineLevel="1">
      <c r="B21" s="737"/>
      <c r="C21" s="739" t="s">
        <v>473</v>
      </c>
      <c r="D21" s="741" t="s">
        <v>472</v>
      </c>
      <c r="E21" s="550" t="str">
        <f>HYPERLINK("#'Geração de Valor'!B8","Ver Geração de Valor")</f>
        <v>Ver Geração de Valor</v>
      </c>
    </row>
    <row r="22" spans="2:5" outlineLevel="1">
      <c r="B22" s="737"/>
      <c r="C22" s="743"/>
      <c r="D22" s="703"/>
      <c r="E22" s="549" t="str">
        <f>HYPERLINK("#'Parceiros e Fornecedores'!B14","Ver Parceiros e Fornecedores")</f>
        <v>Ver Parceiros e Fornecedores</v>
      </c>
    </row>
    <row r="23" spans="2:5" outlineLevel="1">
      <c r="B23" s="737"/>
      <c r="C23" s="743"/>
      <c r="D23" s="703"/>
      <c r="E23" s="553" t="str">
        <f>HYPERLINK("#Comunidades!B14","Ver Comunidades")</f>
        <v>Ver Comunidades</v>
      </c>
    </row>
    <row r="24" spans="2:5" outlineLevel="1">
      <c r="B24" s="737"/>
      <c r="C24" s="740"/>
      <c r="D24" s="742"/>
      <c r="E24" s="553" t="str">
        <f>HYPERLINK("#ISP!B29","Ver ISP")</f>
        <v>Ver ISP</v>
      </c>
    </row>
    <row r="25" spans="2:5" ht="39.5" customHeight="1" outlineLevel="1">
      <c r="B25" s="737"/>
      <c r="C25" s="739" t="s">
        <v>479</v>
      </c>
      <c r="D25" s="741" t="s">
        <v>478</v>
      </c>
      <c r="E25" s="554" t="str">
        <f>HYPERLINK("#Comunidades!B14","Ver Comunidades")</f>
        <v>Ver Comunidades</v>
      </c>
    </row>
    <row r="26" spans="2:5" ht="39.5" customHeight="1" outlineLevel="1">
      <c r="B26" s="737"/>
      <c r="C26" s="740"/>
      <c r="D26" s="742"/>
      <c r="E26" s="555" t="str">
        <f>HYPERLINK("#ISP!B29","Ver ISP")</f>
        <v>Ver ISP</v>
      </c>
    </row>
    <row r="27" spans="2:5" ht="25.5" customHeight="1" outlineLevel="1">
      <c r="B27" s="737"/>
      <c r="C27" s="739" t="s">
        <v>464</v>
      </c>
      <c r="D27" s="741" t="s">
        <v>463</v>
      </c>
      <c r="E27" s="556" t="str">
        <f>HYPERLINK("#Colaboradores!B16","Ver Colaboradores")</f>
        <v>Ver Colaboradores</v>
      </c>
    </row>
    <row r="28" spans="2:5" ht="25.5" customHeight="1" outlineLevel="1">
      <c r="B28" s="737"/>
      <c r="C28" s="740"/>
      <c r="D28" s="742"/>
      <c r="E28" s="556" t="str">
        <f>HYPERLINK("#'Diversidade e Inclusão'!B20","ver Diversidade e Inclusão")</f>
        <v>ver Diversidade e Inclusão</v>
      </c>
    </row>
    <row r="29" spans="2:5" ht="25" outlineLevel="1">
      <c r="B29" s="737"/>
      <c r="C29" s="134" t="s">
        <v>465</v>
      </c>
      <c r="D29" s="463" t="s">
        <v>998</v>
      </c>
      <c r="E29" s="556" t="str">
        <f>HYPERLINK("#Colaboradores!B108","Ver Colaboradores")</f>
        <v>Ver Colaboradores</v>
      </c>
    </row>
    <row r="30" spans="2:5" ht="62.5" outlineLevel="1">
      <c r="B30" s="737"/>
      <c r="C30" s="135" t="s">
        <v>467</v>
      </c>
      <c r="D30" s="464" t="s">
        <v>466</v>
      </c>
      <c r="E30" s="550" t="str">
        <f>HYPERLINK("#'Parceiros e Fornecedores'!B27","Ver Parceiros e Fornecedores")</f>
        <v>Ver Parceiros e Fornecedores</v>
      </c>
    </row>
    <row r="31" spans="2:5" outlineLevel="1">
      <c r="B31" s="737"/>
      <c r="C31" s="739" t="s">
        <v>469</v>
      </c>
      <c r="D31" s="741" t="s">
        <v>468</v>
      </c>
      <c r="E31" s="554" t="str">
        <f>HYPERLINK("#'Saúde e Segurança'!B10","Ver Saúde e Segurança")</f>
        <v>Ver Saúde e Segurança</v>
      </c>
    </row>
    <row r="32" spans="2:5" outlineLevel="1">
      <c r="B32" s="737"/>
      <c r="C32" s="743"/>
      <c r="D32" s="703"/>
      <c r="E32" s="553" t="str">
        <f>HYPERLINK("#Colaboradores!B90","Ver Colaboradores")</f>
        <v>Ver Colaboradores</v>
      </c>
    </row>
    <row r="33" spans="2:5" outlineLevel="1">
      <c r="B33" s="737"/>
      <c r="C33" s="743"/>
      <c r="D33" s="703"/>
      <c r="E33" s="549" t="str">
        <f>HYPERLINK("#'Parceiros e Fornecedores'!B27","Ver Parceiros e Fornecedores")</f>
        <v>Ver Parceiros e Fornecedores</v>
      </c>
    </row>
    <row r="34" spans="2:5" ht="14.5" outlineLevel="1" thickBot="1">
      <c r="B34" s="735"/>
      <c r="C34" s="744"/>
      <c r="D34" s="746"/>
      <c r="E34" s="557" t="str">
        <f>HYPERLINK("#ISP!B20","Ver ISP")</f>
        <v>Ver ISP</v>
      </c>
    </row>
    <row r="35" spans="2:5" ht="54.5" customHeight="1" outlineLevel="1">
      <c r="B35" s="736">
        <v>9</v>
      </c>
      <c r="C35" s="745" t="s">
        <v>475</v>
      </c>
      <c r="D35" s="724" t="s">
        <v>474</v>
      </c>
      <c r="E35" s="558" t="str">
        <f>HYPERLINK("#'Parceiros e Fornecedores'!B14","Ver Parceiros e Fornecedores")</f>
        <v>Ver Parceiros e Fornecedores</v>
      </c>
    </row>
    <row r="36" spans="2:5" outlineLevel="1">
      <c r="B36" s="737"/>
      <c r="C36" s="743"/>
      <c r="D36" s="703"/>
      <c r="E36" s="549" t="str">
        <f>HYPERLINK("#'Soluções Sustentáveis'!B10","Ver Soluções Sustentáveis")</f>
        <v>Ver Soluções Sustentáveis</v>
      </c>
    </row>
    <row r="37" spans="2:5" ht="14.5" outlineLevel="1" thickBot="1">
      <c r="B37" s="735"/>
      <c r="C37" s="744"/>
      <c r="D37" s="746"/>
      <c r="E37" s="559" t="str">
        <f>HYPERLINK("#Biodiversidade!B14","Ver Biodiversidade")</f>
        <v>Ver Biodiversidade</v>
      </c>
    </row>
    <row r="38" spans="2:5" ht="30" customHeight="1" outlineLevel="1">
      <c r="B38" s="737">
        <v>10</v>
      </c>
      <c r="C38" s="743" t="s">
        <v>471</v>
      </c>
      <c r="D38" s="703" t="s">
        <v>470</v>
      </c>
      <c r="E38" s="556" t="str">
        <f>HYPERLINK("#Colaboradores!B16","Ver Colaboradores")</f>
        <v>Ver Colaboradores</v>
      </c>
    </row>
    <row r="39" spans="2:5" ht="30" customHeight="1" outlineLevel="1" thickBot="1">
      <c r="B39" s="735"/>
      <c r="C39" s="744"/>
      <c r="D39" s="746"/>
      <c r="E39" s="548" t="str">
        <f>HYPERLINK("#'Diversidade e Inclusão'!B20","ver Diversidade e Inclusão")</f>
        <v>ver Diversidade e Inclusão</v>
      </c>
    </row>
    <row r="40" spans="2:5" ht="37.5" outlineLevel="1">
      <c r="B40" s="736">
        <v>11</v>
      </c>
      <c r="C40" s="507" t="s">
        <v>488</v>
      </c>
      <c r="D40" s="508" t="s">
        <v>481</v>
      </c>
      <c r="E40" s="560" t="str">
        <f>HYPERLINK("#'Soluções Sustentáveis'!B10","Ver Soluções Sustentáveis")</f>
        <v>Ver Soluções Sustentáveis</v>
      </c>
    </row>
    <row r="41" spans="2:5" outlineLevel="1">
      <c r="B41" s="737"/>
      <c r="C41" s="743" t="s">
        <v>489</v>
      </c>
      <c r="D41" s="703" t="s">
        <v>482</v>
      </c>
      <c r="E41" s="548" t="str">
        <f>HYPERLINK("#'Gestão Ambiental'!B221","Ver Gestão Ambiental")</f>
        <v>Ver Gestão Ambiental</v>
      </c>
    </row>
    <row r="42" spans="2:5" ht="14.5" outlineLevel="1" thickBot="1">
      <c r="B42" s="735"/>
      <c r="C42" s="744"/>
      <c r="D42" s="746"/>
      <c r="E42" s="561" t="str">
        <f>HYPERLINK("#'Soluções Sustentáveis'!B10","Ver Soluções Sustentáveis")</f>
        <v>Ver Soluções Sustentáveis</v>
      </c>
    </row>
    <row r="43" spans="2:5" outlineLevel="1">
      <c r="B43" s="737">
        <v>12</v>
      </c>
      <c r="C43" s="743" t="s">
        <v>446</v>
      </c>
      <c r="D43" s="703" t="s">
        <v>445</v>
      </c>
      <c r="E43" s="548" t="str">
        <f>HYPERLINK("#'Gestão Ambiental'!B16","Ver Gestão Ambiental")</f>
        <v>Ver Gestão Ambiental</v>
      </c>
    </row>
    <row r="44" spans="2:5" outlineLevel="1">
      <c r="B44" s="737"/>
      <c r="C44" s="743"/>
      <c r="D44" s="703"/>
      <c r="E44" s="549" t="str">
        <f>HYPERLINK("#'Soluções Sustentáveis'!B10","Ver Soluções Sustentáveis")</f>
        <v>Ver Soluções Sustentáveis</v>
      </c>
    </row>
    <row r="45" spans="2:5" outlineLevel="1">
      <c r="B45" s="737"/>
      <c r="C45" s="743"/>
      <c r="D45" s="703"/>
      <c r="E45" s="548" t="str">
        <f>HYPERLINK("#Biodiversidade!B14","Ver Biodiversidade")</f>
        <v>Ver Biodiversidade</v>
      </c>
    </row>
    <row r="46" spans="2:5" outlineLevel="1">
      <c r="B46" s="737"/>
      <c r="C46" s="739" t="s">
        <v>448</v>
      </c>
      <c r="D46" s="741" t="s">
        <v>447</v>
      </c>
      <c r="E46" s="562" t="str">
        <f>HYPERLINK("#'Gestão Ambiental'!B221","Ver Gestão Ambiental")</f>
        <v>Ver Gestão Ambiental</v>
      </c>
    </row>
    <row r="47" spans="2:5" outlineLevel="1">
      <c r="B47" s="737"/>
      <c r="C47" s="740"/>
      <c r="D47" s="742"/>
      <c r="E47" s="554" t="str">
        <f>HYPERLINK("#'Parceiros e Fornecedores'!B42","Ver Parceiros e Fornecedores")</f>
        <v>Ver Parceiros e Fornecedores</v>
      </c>
    </row>
    <row r="48" spans="2:5" ht="25.5" outlineLevel="1" thickBot="1">
      <c r="B48" s="735"/>
      <c r="C48" s="137" t="s">
        <v>450</v>
      </c>
      <c r="D48" s="465" t="s">
        <v>449</v>
      </c>
      <c r="E48" s="552" t="str">
        <f>HYPERLINK("#'Parceiros e Fornecedores'!B42","Ver Parceiros e Fornecedores")</f>
        <v>Ver Parceiros e Fornecedores</v>
      </c>
    </row>
    <row r="49" spans="2:5" ht="25" outlineLevel="1">
      <c r="B49" s="736">
        <v>13</v>
      </c>
      <c r="C49" s="507" t="s">
        <v>452</v>
      </c>
      <c r="D49" s="508" t="s">
        <v>451</v>
      </c>
      <c r="E49" s="551" t="str">
        <f>HYPERLINK("#'Mudanças Climáticas'!B10","Ver Mudanças Climáticas")</f>
        <v>Ver Mudanças Climáticas</v>
      </c>
    </row>
    <row r="50" spans="2:5" ht="25.5" outlineLevel="1" thickBot="1">
      <c r="B50" s="735"/>
      <c r="C50" s="137" t="s">
        <v>454</v>
      </c>
      <c r="D50" s="465" t="s">
        <v>453</v>
      </c>
      <c r="E50" s="552" t="str">
        <f>HYPERLINK("#'Mudanças Climáticas'!B10","Ver Mudanças Climáticas")</f>
        <v>Ver Mudanças Climáticas</v>
      </c>
    </row>
    <row r="51" spans="2:5" ht="50" outlineLevel="1">
      <c r="B51" s="736">
        <v>15</v>
      </c>
      <c r="C51" s="507" t="s">
        <v>490</v>
      </c>
      <c r="D51" s="508" t="s">
        <v>483</v>
      </c>
      <c r="E51" s="551" t="str">
        <f>HYPERLINK("#Biodiversidade!B14","Ver Biodiversidade")</f>
        <v>Ver Biodiversidade</v>
      </c>
    </row>
    <row r="52" spans="2:5" ht="37.5" outlineLevel="1">
      <c r="B52" s="737"/>
      <c r="C52" s="134" t="s">
        <v>491</v>
      </c>
      <c r="D52" s="463" t="s">
        <v>484</v>
      </c>
      <c r="E52" s="563" t="str">
        <f>HYPERLINK("#Biodiversidade!B14","Ver Biodiversidade")</f>
        <v>Ver Biodiversidade</v>
      </c>
    </row>
    <row r="53" spans="2:5" ht="37.5" outlineLevel="1">
      <c r="B53" s="737"/>
      <c r="C53" s="134" t="s">
        <v>492</v>
      </c>
      <c r="D53" s="463" t="s">
        <v>485</v>
      </c>
      <c r="E53" s="563" t="str">
        <f>HYPERLINK("#Biodiversidade!B14","Ver Biodiversidade")</f>
        <v>Ver Biodiversidade</v>
      </c>
    </row>
    <row r="54" spans="2:5" ht="37.5" outlineLevel="1">
      <c r="B54" s="737"/>
      <c r="C54" s="134" t="s">
        <v>493</v>
      </c>
      <c r="D54" s="463" t="s">
        <v>486</v>
      </c>
      <c r="E54" s="563" t="str">
        <f>HYPERLINK("#Biodiversidade!B14","Ver Biodiversidade")</f>
        <v>Ver Biodiversidade</v>
      </c>
    </row>
    <row r="55" spans="2:5" ht="38" outlineLevel="1" thickBot="1">
      <c r="B55" s="735"/>
      <c r="C55" s="137" t="s">
        <v>494</v>
      </c>
      <c r="D55" s="465" t="s">
        <v>487</v>
      </c>
      <c r="E55" s="552" t="str">
        <f>HYPERLINK("#Biodiversidade!B29","Ver Biodiversidade")</f>
        <v>Ver Biodiversidade</v>
      </c>
    </row>
    <row r="56" spans="2:5" outlineLevel="1">
      <c r="B56" s="736">
        <v>16</v>
      </c>
      <c r="C56" s="507" t="s">
        <v>426</v>
      </c>
      <c r="D56" s="508" t="s">
        <v>425</v>
      </c>
      <c r="E56" s="551" t="str">
        <f>HYPERLINK("#'Ética e Transparência'!B18","Ver Ética e Transparência")</f>
        <v>Ver Ética e Transparência</v>
      </c>
    </row>
    <row r="57" spans="2:5" outlineLevel="1">
      <c r="B57" s="737"/>
      <c r="C57" s="739" t="s">
        <v>428</v>
      </c>
      <c r="D57" s="741" t="s">
        <v>427</v>
      </c>
      <c r="E57" s="564" t="str">
        <f>HYPERLINK("#GRI!B4","Ver GRI")</f>
        <v>Ver GRI</v>
      </c>
    </row>
    <row r="58" spans="2:5" outlineLevel="1">
      <c r="B58" s="737"/>
      <c r="C58" s="740"/>
      <c r="D58" s="742"/>
      <c r="E58" s="564" t="str">
        <f>HYPERLINK("#'Governança Corporativa'!B19","Ver Governança Corporativa")</f>
        <v>Ver Governança Corporativa</v>
      </c>
    </row>
    <row r="59" spans="2:5" ht="25" outlineLevel="1">
      <c r="B59" s="737"/>
      <c r="C59" s="134" t="s">
        <v>430</v>
      </c>
      <c r="D59" s="463" t="s">
        <v>429</v>
      </c>
      <c r="E59" s="564" t="str">
        <f>HYPERLINK("#'Governança Corporativa'!B29","Ver Governança Corporativa")</f>
        <v>Ver Governança Corporativa</v>
      </c>
    </row>
    <row r="60" spans="2:5" ht="25" outlineLevel="1">
      <c r="B60" s="737"/>
      <c r="C60" s="511" t="s">
        <v>432</v>
      </c>
      <c r="D60" s="512" t="s">
        <v>431</v>
      </c>
      <c r="E60" s="564" t="str">
        <f>HYPERLINK("#'Governança Corporativa'!B14","Ver Governança Corporativa")</f>
        <v>Ver Governança Corporativa</v>
      </c>
    </row>
    <row r="61" spans="2:5" ht="25.5" outlineLevel="1" thickBot="1">
      <c r="B61" s="735"/>
      <c r="C61" s="137" t="s">
        <v>434</v>
      </c>
      <c r="D61" s="465" t="s">
        <v>433</v>
      </c>
      <c r="E61" s="565" t="str">
        <f>HYPERLINK("#'Governança Corporativa'!B56","Ver Governança Corporativa")</f>
        <v>Ver Governança Corporativa</v>
      </c>
    </row>
    <row r="62" spans="2:5" ht="36.5" customHeight="1" outlineLevel="1">
      <c r="B62" s="747">
        <v>17</v>
      </c>
      <c r="C62" s="745" t="s">
        <v>480</v>
      </c>
      <c r="D62" s="749" t="s">
        <v>1010</v>
      </c>
      <c r="E62" s="558" t="str">
        <f>HYPERLINK("#Comunidades!B14","Ver Comunidades")</f>
        <v>Ver Comunidades</v>
      </c>
    </row>
    <row r="63" spans="2:5" ht="14.5" outlineLevel="1" thickBot="1">
      <c r="B63" s="748"/>
      <c r="C63" s="744"/>
      <c r="D63" s="750"/>
      <c r="E63" s="566" t="str">
        <f>HYPERLINK("#ISP!B10","Ver ISP")</f>
        <v>Ver ISP</v>
      </c>
    </row>
  </sheetData>
  <mergeCells count="43">
    <mergeCell ref="B62:B63"/>
    <mergeCell ref="C62:C63"/>
    <mergeCell ref="D62:D63"/>
    <mergeCell ref="C21:C24"/>
    <mergeCell ref="D21:D24"/>
    <mergeCell ref="C25:C26"/>
    <mergeCell ref="D25:D26"/>
    <mergeCell ref="D43:D45"/>
    <mergeCell ref="C41:C42"/>
    <mergeCell ref="D41:D42"/>
    <mergeCell ref="C46:C47"/>
    <mergeCell ref="D46:D47"/>
    <mergeCell ref="B35:B37"/>
    <mergeCell ref="C35:C37"/>
    <mergeCell ref="D35:D37"/>
    <mergeCell ref="D9:D11"/>
    <mergeCell ref="D31:D34"/>
    <mergeCell ref="B38:B39"/>
    <mergeCell ref="C38:C39"/>
    <mergeCell ref="D38:D39"/>
    <mergeCell ref="C27:C28"/>
    <mergeCell ref="D27:D28"/>
    <mergeCell ref="B13:B16"/>
    <mergeCell ref="C15:C16"/>
    <mergeCell ref="D15:D16"/>
    <mergeCell ref="C19:C20"/>
    <mergeCell ref="D19:D20"/>
    <mergeCell ref="C6:D6"/>
    <mergeCell ref="B4:E4"/>
    <mergeCell ref="B7:B8"/>
    <mergeCell ref="B56:B61"/>
    <mergeCell ref="B40:B42"/>
    <mergeCell ref="B49:B50"/>
    <mergeCell ref="B51:B55"/>
    <mergeCell ref="B9:B12"/>
    <mergeCell ref="B17:B18"/>
    <mergeCell ref="C57:C58"/>
    <mergeCell ref="D57:D58"/>
    <mergeCell ref="B19:B34"/>
    <mergeCell ref="C31:C34"/>
    <mergeCell ref="B43:B48"/>
    <mergeCell ref="C43:C45"/>
    <mergeCell ref="C9:C11"/>
  </mergeCells>
  <phoneticPr fontId="2" type="noConversion"/>
  <pageMargins left="0.511811024" right="0.511811024" top="0.78740157499999996" bottom="0.78740157499999996" header="0.31496062000000002" footer="0.31496062000000002"/>
  <pageSetup paperSize="9" orientation="portrait" r:id="rId1"/>
  <ignoredErrors>
    <ignoredError sqref="E31 E24:E25 E41 E4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60DDC-B332-4734-AD17-8CAEE38B995B}">
  <sheetPr>
    <tabColor theme="5" tint="0.79998168889431442"/>
  </sheetPr>
  <dimension ref="B1:Q32"/>
  <sheetViews>
    <sheetView showGridLines="0" zoomScaleNormal="100" workbookViewId="0"/>
  </sheetViews>
  <sheetFormatPr defaultRowHeight="17.5" outlineLevelRow="1"/>
  <cols>
    <col min="1" max="1" width="5.6640625" customWidth="1"/>
    <col min="2" max="2" width="5.5" style="38" customWidth="1"/>
    <col min="3" max="3" width="19.83203125" style="1" customWidth="1"/>
    <col min="4" max="4" width="4.25" style="6" customWidth="1"/>
    <col min="5" max="5" width="21.83203125" style="1" customWidth="1"/>
    <col min="6" max="6" width="4.25" style="6" customWidth="1"/>
    <col min="7" max="7" width="19.25" style="1" customWidth="1"/>
    <col min="8" max="8" width="4.25" style="6" customWidth="1"/>
    <col min="9" max="9" width="22.6640625" style="1" customWidth="1"/>
    <col min="10" max="10" width="4.25" style="6" customWidth="1"/>
    <col min="11" max="11" width="15.08203125" style="1" customWidth="1"/>
    <col min="12" max="12" width="5.6640625" style="576" customWidth="1"/>
    <col min="13" max="17" width="9.25" style="576"/>
  </cols>
  <sheetData>
    <row r="1" spans="2:17" ht="174" customHeight="1">
      <c r="B1" s="80"/>
      <c r="C1" s="75"/>
      <c r="D1" s="81"/>
      <c r="E1" s="75"/>
      <c r="F1" s="81"/>
      <c r="G1" s="75"/>
      <c r="H1" s="81"/>
      <c r="I1" s="75"/>
      <c r="J1" s="81"/>
      <c r="K1" s="75"/>
    </row>
    <row r="3" spans="2:17" s="156" customFormat="1" ht="17" customHeight="1">
      <c r="B3" s="764" t="s">
        <v>806</v>
      </c>
      <c r="C3" s="764"/>
      <c r="D3" s="764"/>
      <c r="E3" s="764"/>
      <c r="F3" s="764"/>
      <c r="G3" s="764"/>
      <c r="H3" s="764"/>
      <c r="I3" s="764"/>
      <c r="J3" s="764"/>
      <c r="K3" s="764"/>
      <c r="L3" s="573"/>
      <c r="M3" s="573"/>
      <c r="N3" s="573"/>
      <c r="O3" s="573"/>
      <c r="P3" s="573"/>
      <c r="Q3" s="573"/>
    </row>
    <row r="4" spans="2:17" ht="175.5" customHeight="1">
      <c r="B4" s="763" t="s">
        <v>807</v>
      </c>
      <c r="C4" s="763"/>
      <c r="D4" s="763"/>
      <c r="E4" s="763"/>
      <c r="F4" s="763"/>
      <c r="G4" s="763"/>
      <c r="H4" s="763"/>
      <c r="I4" s="763"/>
      <c r="J4" s="763"/>
      <c r="K4" s="763"/>
    </row>
    <row r="5" spans="2:17" ht="299.5" customHeight="1">
      <c r="B5" s="765" t="s">
        <v>808</v>
      </c>
      <c r="C5" s="765"/>
      <c r="D5" s="765"/>
      <c r="E5" s="765"/>
      <c r="F5" s="765"/>
      <c r="G5" s="765"/>
      <c r="H5" s="765"/>
      <c r="I5" s="765"/>
      <c r="J5" s="765"/>
      <c r="K5" s="765"/>
      <c r="M5" s="593"/>
    </row>
    <row r="7" spans="2:17">
      <c r="B7" s="138" t="s">
        <v>110</v>
      </c>
    </row>
    <row r="8" spans="2:17">
      <c r="B8" s="138" t="s">
        <v>1002</v>
      </c>
    </row>
    <row r="9" spans="2:17" s="156" customFormat="1" ht="42" customHeight="1">
      <c r="B9" s="762" t="s">
        <v>786</v>
      </c>
      <c r="C9" s="762"/>
      <c r="D9" s="762"/>
      <c r="E9" s="762" t="s">
        <v>787</v>
      </c>
      <c r="F9" s="762"/>
      <c r="G9" s="762" t="s">
        <v>788</v>
      </c>
      <c r="H9" s="762"/>
      <c r="I9" s="766" t="s">
        <v>789</v>
      </c>
      <c r="J9" s="767"/>
      <c r="K9" s="63" t="s">
        <v>790</v>
      </c>
      <c r="L9" s="573"/>
      <c r="M9" s="573"/>
      <c r="N9" s="573"/>
      <c r="O9" s="573"/>
      <c r="P9" s="573"/>
      <c r="Q9" s="573"/>
    </row>
    <row r="10" spans="2:17" ht="45.5" customHeight="1" outlineLevel="1">
      <c r="B10" s="757" t="s">
        <v>282</v>
      </c>
      <c r="C10" s="755" t="s">
        <v>288</v>
      </c>
      <c r="D10" s="751" t="s">
        <v>292</v>
      </c>
      <c r="E10" s="755" t="s">
        <v>796</v>
      </c>
      <c r="F10" s="751" t="s">
        <v>292</v>
      </c>
      <c r="G10" s="756" t="s">
        <v>793</v>
      </c>
      <c r="H10" s="751" t="s">
        <v>292</v>
      </c>
      <c r="I10" s="406" t="s">
        <v>969</v>
      </c>
      <c r="J10" s="751" t="s">
        <v>292</v>
      </c>
      <c r="K10" s="751" t="s">
        <v>792</v>
      </c>
    </row>
    <row r="11" spans="2:17" ht="45.5" customHeight="1" outlineLevel="1">
      <c r="B11" s="761"/>
      <c r="C11" s="658"/>
      <c r="D11" s="752"/>
      <c r="E11" s="658"/>
      <c r="F11" s="752"/>
      <c r="G11" s="658"/>
      <c r="H11" s="752"/>
      <c r="I11" s="407" t="s">
        <v>970</v>
      </c>
      <c r="J11" s="752"/>
      <c r="K11" s="752"/>
    </row>
    <row r="12" spans="2:17" ht="45.5" customHeight="1" outlineLevel="1">
      <c r="B12" s="761"/>
      <c r="C12" s="658"/>
      <c r="D12" s="752"/>
      <c r="E12" s="658"/>
      <c r="F12" s="752"/>
      <c r="G12" s="658"/>
      <c r="H12" s="752"/>
      <c r="I12" s="407" t="s">
        <v>971</v>
      </c>
      <c r="J12" s="752"/>
      <c r="K12" s="752"/>
    </row>
    <row r="13" spans="2:17" ht="45.5" customHeight="1" outlineLevel="1">
      <c r="B13" s="761"/>
      <c r="C13" s="658"/>
      <c r="D13" s="752"/>
      <c r="E13" s="658"/>
      <c r="F13" s="752"/>
      <c r="G13" s="658"/>
      <c r="H13" s="752"/>
      <c r="I13" s="407" t="s">
        <v>972</v>
      </c>
      <c r="J13" s="752"/>
      <c r="K13" s="752"/>
    </row>
    <row r="14" spans="2:17" ht="45.5" customHeight="1" outlineLevel="1">
      <c r="B14" s="761"/>
      <c r="C14" s="658"/>
      <c r="D14" s="752"/>
      <c r="E14" s="658"/>
      <c r="F14" s="752"/>
      <c r="G14" s="658"/>
      <c r="H14" s="752"/>
      <c r="I14" s="407" t="s">
        <v>973</v>
      </c>
      <c r="J14" s="752"/>
      <c r="K14" s="752"/>
    </row>
    <row r="15" spans="2:17" ht="60" customHeight="1" outlineLevel="1">
      <c r="B15" s="758"/>
      <c r="C15" s="759"/>
      <c r="D15" s="753"/>
      <c r="E15" s="759"/>
      <c r="F15" s="753"/>
      <c r="G15" s="759"/>
      <c r="H15" s="753"/>
      <c r="I15" s="407" t="s">
        <v>974</v>
      </c>
      <c r="J15" s="752"/>
      <c r="K15" s="752"/>
    </row>
    <row r="16" spans="2:17" ht="55.5" customHeight="1" outlineLevel="1">
      <c r="B16" s="757" t="s">
        <v>283</v>
      </c>
      <c r="C16" s="755" t="s">
        <v>289</v>
      </c>
      <c r="D16" s="751" t="s">
        <v>292</v>
      </c>
      <c r="E16" s="755" t="s">
        <v>797</v>
      </c>
      <c r="F16" s="751" t="s">
        <v>292</v>
      </c>
      <c r="G16" s="755" t="s">
        <v>794</v>
      </c>
      <c r="H16" s="751" t="s">
        <v>292</v>
      </c>
      <c r="I16" s="405" t="s">
        <v>1020</v>
      </c>
      <c r="J16" s="752"/>
      <c r="K16" s="752"/>
    </row>
    <row r="17" spans="2:11" ht="55.5" customHeight="1" outlineLevel="1">
      <c r="B17" s="761"/>
      <c r="C17" s="658"/>
      <c r="D17" s="752"/>
      <c r="E17" s="658"/>
      <c r="F17" s="752"/>
      <c r="G17" s="658"/>
      <c r="H17" s="752"/>
      <c r="I17" s="404" t="s">
        <v>1021</v>
      </c>
      <c r="J17" s="752"/>
      <c r="K17" s="752"/>
    </row>
    <row r="18" spans="2:11" ht="55.5" customHeight="1" outlineLevel="1">
      <c r="B18" s="761"/>
      <c r="C18" s="658"/>
      <c r="D18" s="752"/>
      <c r="E18" s="658"/>
      <c r="F18" s="752"/>
      <c r="G18" s="658"/>
      <c r="H18" s="752"/>
      <c r="I18" s="404" t="s">
        <v>1022</v>
      </c>
      <c r="J18" s="752"/>
      <c r="K18" s="752"/>
    </row>
    <row r="19" spans="2:11" ht="55.5" customHeight="1" outlineLevel="1">
      <c r="B19" s="761"/>
      <c r="C19" s="658"/>
      <c r="D19" s="752"/>
      <c r="E19" s="658"/>
      <c r="F19" s="752"/>
      <c r="G19" s="658"/>
      <c r="H19" s="752"/>
      <c r="I19" s="404" t="s">
        <v>1023</v>
      </c>
      <c r="J19" s="752"/>
      <c r="K19" s="752"/>
    </row>
    <row r="20" spans="2:11" ht="55.5" customHeight="1" outlineLevel="1">
      <c r="B20" s="758"/>
      <c r="C20" s="759"/>
      <c r="D20" s="753"/>
      <c r="E20" s="759"/>
      <c r="F20" s="753"/>
      <c r="G20" s="759"/>
      <c r="H20" s="753"/>
      <c r="I20" s="153" t="s">
        <v>926</v>
      </c>
      <c r="J20" s="752"/>
      <c r="K20" s="752"/>
    </row>
    <row r="21" spans="2:11" ht="77" customHeight="1" outlineLevel="1">
      <c r="B21" s="757" t="s">
        <v>284</v>
      </c>
      <c r="C21" s="755" t="s">
        <v>309</v>
      </c>
      <c r="D21" s="751" t="s">
        <v>292</v>
      </c>
      <c r="E21" s="755" t="s">
        <v>798</v>
      </c>
      <c r="F21" s="751" t="s">
        <v>292</v>
      </c>
      <c r="G21" s="755" t="s">
        <v>795</v>
      </c>
      <c r="H21" s="751" t="s">
        <v>292</v>
      </c>
      <c r="I21" s="404" t="s">
        <v>1024</v>
      </c>
      <c r="J21" s="752"/>
      <c r="K21" s="752"/>
    </row>
    <row r="22" spans="2:11" ht="77" customHeight="1" outlineLevel="1">
      <c r="B22" s="761"/>
      <c r="C22" s="658"/>
      <c r="D22" s="752"/>
      <c r="E22" s="658"/>
      <c r="F22" s="752"/>
      <c r="G22" s="658"/>
      <c r="H22" s="752"/>
      <c r="I22" s="404" t="s">
        <v>1025</v>
      </c>
      <c r="J22" s="752"/>
      <c r="K22" s="752"/>
    </row>
    <row r="23" spans="2:11" ht="77" customHeight="1" outlineLevel="1">
      <c r="B23" s="758"/>
      <c r="C23" s="759"/>
      <c r="D23" s="753"/>
      <c r="E23" s="759"/>
      <c r="F23" s="753"/>
      <c r="G23" s="759"/>
      <c r="H23" s="753"/>
      <c r="I23" s="404" t="s">
        <v>1026</v>
      </c>
      <c r="J23" s="752"/>
      <c r="K23" s="752"/>
    </row>
    <row r="24" spans="2:11" ht="74.5" customHeight="1" outlineLevel="1">
      <c r="B24" s="757" t="s">
        <v>285</v>
      </c>
      <c r="C24" s="755" t="s">
        <v>310</v>
      </c>
      <c r="D24" s="751" t="s">
        <v>292</v>
      </c>
      <c r="E24" s="756" t="s">
        <v>799</v>
      </c>
      <c r="F24" s="751" t="s">
        <v>292</v>
      </c>
      <c r="G24" s="755" t="s">
        <v>801</v>
      </c>
      <c r="H24" s="751" t="s">
        <v>292</v>
      </c>
      <c r="I24" s="405" t="s">
        <v>968</v>
      </c>
      <c r="J24" s="752"/>
      <c r="K24" s="752"/>
    </row>
    <row r="25" spans="2:11" ht="74.5" customHeight="1" outlineLevel="1">
      <c r="B25" s="758"/>
      <c r="C25" s="759"/>
      <c r="D25" s="753"/>
      <c r="E25" s="760"/>
      <c r="F25" s="753"/>
      <c r="G25" s="759"/>
      <c r="H25" s="753"/>
      <c r="I25" s="153" t="s">
        <v>929</v>
      </c>
      <c r="J25" s="752"/>
      <c r="K25" s="752"/>
    </row>
    <row r="26" spans="2:11" ht="94.5" customHeight="1" outlineLevel="1">
      <c r="B26" s="754" t="s">
        <v>286</v>
      </c>
      <c r="C26" s="755" t="s">
        <v>291</v>
      </c>
      <c r="D26" s="751" t="s">
        <v>292</v>
      </c>
      <c r="E26" s="756" t="s">
        <v>800</v>
      </c>
      <c r="F26" s="751" t="s">
        <v>292</v>
      </c>
      <c r="G26" s="755" t="s">
        <v>308</v>
      </c>
      <c r="H26" s="751" t="s">
        <v>292</v>
      </c>
      <c r="I26" s="405" t="s">
        <v>1027</v>
      </c>
      <c r="J26" s="752"/>
      <c r="K26" s="752"/>
    </row>
    <row r="27" spans="2:11" ht="94.5" customHeight="1" outlineLevel="1">
      <c r="B27" s="708"/>
      <c r="C27" s="658"/>
      <c r="D27" s="752"/>
      <c r="E27" s="658"/>
      <c r="F27" s="752"/>
      <c r="G27" s="658"/>
      <c r="H27" s="752"/>
      <c r="I27" s="153" t="s">
        <v>1028</v>
      </c>
      <c r="J27" s="752"/>
      <c r="K27" s="752"/>
    </row>
    <row r="28" spans="2:11" ht="50" customHeight="1" outlineLevel="1">
      <c r="B28" s="757" t="s">
        <v>287</v>
      </c>
      <c r="C28" s="755" t="s">
        <v>290</v>
      </c>
      <c r="D28" s="751" t="s">
        <v>292</v>
      </c>
      <c r="E28" s="756" t="s">
        <v>802</v>
      </c>
      <c r="F28" s="751" t="s">
        <v>292</v>
      </c>
      <c r="G28" s="755" t="s">
        <v>803</v>
      </c>
      <c r="H28" s="751" t="s">
        <v>292</v>
      </c>
      <c r="I28" s="404" t="s">
        <v>965</v>
      </c>
      <c r="J28" s="752"/>
      <c r="K28" s="752"/>
    </row>
    <row r="29" spans="2:11" ht="50" customHeight="1" outlineLevel="1">
      <c r="B29" s="761"/>
      <c r="C29" s="658"/>
      <c r="D29" s="752"/>
      <c r="E29" s="658"/>
      <c r="F29" s="752"/>
      <c r="G29" s="658"/>
      <c r="H29" s="752"/>
      <c r="I29" s="404" t="s">
        <v>966</v>
      </c>
      <c r="J29" s="752"/>
      <c r="K29" s="752"/>
    </row>
    <row r="30" spans="2:11" ht="50" customHeight="1" outlineLevel="1">
      <c r="B30" s="758"/>
      <c r="C30" s="759"/>
      <c r="D30" s="753"/>
      <c r="E30" s="759"/>
      <c r="F30" s="753"/>
      <c r="G30" s="759"/>
      <c r="H30" s="753"/>
      <c r="I30" s="153" t="s">
        <v>967</v>
      </c>
      <c r="J30" s="753"/>
      <c r="K30" s="753"/>
    </row>
    <row r="31" spans="2:11">
      <c r="B31" s="400" t="s">
        <v>791</v>
      </c>
      <c r="C31" s="37"/>
      <c r="D31" s="398"/>
      <c r="E31" s="37"/>
      <c r="F31" s="398"/>
      <c r="G31" s="37"/>
      <c r="H31" s="399"/>
      <c r="I31" s="54"/>
      <c r="J31" s="399"/>
      <c r="K31" s="9"/>
    </row>
    <row r="32" spans="2:11">
      <c r="B32" s="140"/>
    </row>
  </sheetData>
  <mergeCells count="51">
    <mergeCell ref="G10:G15"/>
    <mergeCell ref="H10:H15"/>
    <mergeCell ref="B10:B15"/>
    <mergeCell ref="C10:C15"/>
    <mergeCell ref="E10:E15"/>
    <mergeCell ref="D10:D15"/>
    <mergeCell ref="F10:F15"/>
    <mergeCell ref="B9:D9"/>
    <mergeCell ref="B4:K4"/>
    <mergeCell ref="B3:K3"/>
    <mergeCell ref="B5:K5"/>
    <mergeCell ref="I9:J9"/>
    <mergeCell ref="G9:H9"/>
    <mergeCell ref="E9:F9"/>
    <mergeCell ref="C16:C20"/>
    <mergeCell ref="E16:E20"/>
    <mergeCell ref="G16:G20"/>
    <mergeCell ref="D16:D20"/>
    <mergeCell ref="F16:F20"/>
    <mergeCell ref="H16:H20"/>
    <mergeCell ref="B28:B30"/>
    <mergeCell ref="C28:C30"/>
    <mergeCell ref="E28:E30"/>
    <mergeCell ref="G28:G30"/>
    <mergeCell ref="D28:D30"/>
    <mergeCell ref="F28:F30"/>
    <mergeCell ref="H28:H30"/>
    <mergeCell ref="B21:B23"/>
    <mergeCell ref="C21:C23"/>
    <mergeCell ref="E21:E23"/>
    <mergeCell ref="G21:G23"/>
    <mergeCell ref="D21:D23"/>
    <mergeCell ref="F21:F23"/>
    <mergeCell ref="H21:H23"/>
    <mergeCell ref="B16:B20"/>
    <mergeCell ref="K10:K30"/>
    <mergeCell ref="J10:J30"/>
    <mergeCell ref="B26:B27"/>
    <mergeCell ref="C26:C27"/>
    <mergeCell ref="E26:E27"/>
    <mergeCell ref="G26:G27"/>
    <mergeCell ref="D26:D27"/>
    <mergeCell ref="F26:F27"/>
    <mergeCell ref="H26:H27"/>
    <mergeCell ref="B24:B25"/>
    <mergeCell ref="C24:C25"/>
    <mergeCell ref="D24:D25"/>
    <mergeCell ref="F24:F25"/>
    <mergeCell ref="H24:H25"/>
    <mergeCell ref="E24:E25"/>
    <mergeCell ref="G24:G25"/>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2717-A2C2-47F1-A5FA-4324B4C36926}">
  <sheetPr>
    <tabColor theme="9"/>
  </sheetPr>
  <dimension ref="A1:O98"/>
  <sheetViews>
    <sheetView showGridLines="0" zoomScaleNormal="100" workbookViewId="0">
      <selection activeCell="B4" sqref="B4:G4"/>
    </sheetView>
  </sheetViews>
  <sheetFormatPr defaultColWidth="9.25" defaultRowHeight="14" outlineLevelRow="1"/>
  <cols>
    <col min="1" max="1" width="5.6640625" style="1" customWidth="1"/>
    <col min="2" max="3" width="30.4140625" style="1" customWidth="1"/>
    <col min="4" max="7" width="15.33203125" style="1" customWidth="1"/>
    <col min="8" max="8" width="5.6640625" style="569" customWidth="1"/>
    <col min="9" max="11" width="9.25" style="569"/>
    <col min="12" max="12" width="10.25" style="569" customWidth="1"/>
    <col min="13" max="15" width="9.25" style="569"/>
    <col min="16" max="16384" width="9.25" style="1"/>
  </cols>
  <sheetData>
    <row r="1" spans="1:15" ht="174" customHeight="1">
      <c r="A1" s="18"/>
      <c r="B1" s="76"/>
      <c r="C1" s="76"/>
      <c r="D1" s="76"/>
      <c r="E1" s="77"/>
      <c r="F1" s="78"/>
      <c r="G1" s="78"/>
      <c r="H1" s="594"/>
    </row>
    <row r="2" spans="1:15" ht="19.5" customHeight="1">
      <c r="B2" s="39"/>
      <c r="C2" s="39"/>
      <c r="D2" s="44"/>
      <c r="E2" s="44"/>
      <c r="F2" s="44"/>
      <c r="G2" s="44"/>
    </row>
    <row r="3" spans="1:15" s="155" customFormat="1" ht="21" customHeight="1">
      <c r="B3" s="205" t="s">
        <v>603</v>
      </c>
      <c r="C3" s="206"/>
      <c r="D3" s="206"/>
      <c r="E3" s="206"/>
      <c r="F3" s="206"/>
      <c r="G3" s="206"/>
      <c r="H3" s="571"/>
      <c r="I3" s="571"/>
      <c r="J3" s="571"/>
      <c r="K3" s="571"/>
      <c r="L3" s="571"/>
      <c r="M3" s="571"/>
      <c r="N3" s="571"/>
      <c r="O3" s="571"/>
    </row>
    <row r="4" spans="1:15" ht="21" customHeight="1">
      <c r="B4" s="759" t="s">
        <v>809</v>
      </c>
      <c r="C4" s="759"/>
      <c r="D4" s="759"/>
      <c r="E4" s="759"/>
      <c r="F4" s="759"/>
      <c r="G4" s="759"/>
      <c r="H4" s="595"/>
      <c r="I4" s="596"/>
      <c r="J4" s="596"/>
      <c r="K4" s="596"/>
      <c r="L4" s="596"/>
      <c r="M4" s="596"/>
      <c r="N4" s="596"/>
      <c r="O4" s="596"/>
    </row>
    <row r="5" spans="1:15" ht="14" customHeight="1">
      <c r="B5" s="48"/>
      <c r="C5" s="48"/>
      <c r="D5" s="48"/>
      <c r="E5" s="48"/>
      <c r="F5" s="48"/>
      <c r="G5" s="48"/>
      <c r="H5" s="595"/>
      <c r="I5" s="596"/>
      <c r="J5" s="596"/>
      <c r="K5" s="596"/>
      <c r="L5" s="596"/>
      <c r="M5" s="596"/>
      <c r="N5" s="596"/>
      <c r="O5" s="596"/>
    </row>
    <row r="6" spans="1:15" s="155" customFormat="1" ht="18.5">
      <c r="B6" s="205" t="s">
        <v>368</v>
      </c>
      <c r="C6" s="206"/>
      <c r="D6" s="206"/>
      <c r="E6" s="206"/>
      <c r="F6" s="206"/>
      <c r="G6" s="206"/>
      <c r="H6" s="597"/>
      <c r="I6" s="598"/>
      <c r="J6" s="598"/>
      <c r="K6" s="598"/>
      <c r="L6" s="598"/>
      <c r="M6" s="598"/>
      <c r="N6" s="598"/>
      <c r="O6" s="598"/>
    </row>
    <row r="7" spans="1:15" s="25" customFormat="1" ht="58.5" customHeight="1">
      <c r="B7" s="787" t="s">
        <v>1029</v>
      </c>
      <c r="C7" s="787"/>
      <c r="D7" s="787"/>
      <c r="E7" s="787"/>
      <c r="F7" s="787"/>
      <c r="G7" s="787"/>
      <c r="H7" s="599"/>
      <c r="I7" s="572"/>
      <c r="J7" s="572"/>
      <c r="K7" s="572"/>
      <c r="L7" s="572"/>
      <c r="M7" s="572"/>
      <c r="N7" s="572"/>
      <c r="O7" s="572"/>
    </row>
    <row r="8" spans="1:15" ht="14" customHeight="1">
      <c r="C8" s="99"/>
      <c r="D8" s="99"/>
      <c r="E8" s="99"/>
      <c r="F8" s="99"/>
      <c r="G8" s="99"/>
    </row>
    <row r="9" spans="1:15" s="25" customFormat="1" ht="19.5" customHeight="1">
      <c r="B9" s="25" t="s">
        <v>602</v>
      </c>
      <c r="C9" s="143"/>
      <c r="D9" s="143"/>
      <c r="E9" s="143"/>
      <c r="F9" s="143"/>
      <c r="G9" s="143"/>
      <c r="H9" s="575"/>
      <c r="I9" s="575"/>
      <c r="J9" s="575"/>
      <c r="K9" s="575"/>
      <c r="L9" s="575"/>
      <c r="M9" s="575"/>
      <c r="N9" s="575"/>
      <c r="O9" s="575"/>
    </row>
    <row r="10" spans="1:15" s="180" customFormat="1" ht="20.5" customHeight="1">
      <c r="B10" s="789" t="s">
        <v>601</v>
      </c>
      <c r="C10" s="789"/>
      <c r="D10" s="789"/>
      <c r="E10" s="789"/>
      <c r="F10" s="789"/>
      <c r="G10" s="789"/>
      <c r="H10" s="570"/>
      <c r="I10" s="570"/>
      <c r="J10" s="570"/>
      <c r="K10" s="570"/>
      <c r="L10" s="570"/>
      <c r="M10" s="570"/>
      <c r="N10" s="570"/>
      <c r="O10" s="570"/>
    </row>
    <row r="11" spans="1:15" ht="20.5" customHeight="1" outlineLevel="1">
      <c r="B11" s="769" t="s">
        <v>621</v>
      </c>
      <c r="C11" s="769"/>
      <c r="D11" s="769"/>
      <c r="E11" s="769"/>
      <c r="F11" s="769"/>
      <c r="G11" s="769"/>
    </row>
    <row r="12" spans="1:15" ht="14" customHeight="1">
      <c r="B12" s="27"/>
      <c r="C12" s="27"/>
      <c r="D12" s="27"/>
      <c r="E12" s="27"/>
      <c r="F12" s="27"/>
      <c r="G12" s="27"/>
      <c r="H12" s="587"/>
      <c r="I12" s="587"/>
      <c r="J12" s="587"/>
    </row>
    <row r="13" spans="1:15" s="25" customFormat="1" ht="12.5">
      <c r="B13" s="25" t="s">
        <v>222</v>
      </c>
      <c r="H13" s="575"/>
      <c r="I13" s="575"/>
      <c r="J13" s="575"/>
      <c r="K13" s="575"/>
      <c r="L13" s="575"/>
      <c r="M13" s="575"/>
      <c r="N13" s="575"/>
      <c r="O13" s="575"/>
    </row>
    <row r="14" spans="1:15" s="180" customFormat="1" ht="20.5" customHeight="1">
      <c r="B14" s="184" t="s">
        <v>269</v>
      </c>
      <c r="C14" s="181"/>
      <c r="D14" s="181"/>
      <c r="E14" s="181"/>
      <c r="F14" s="181"/>
      <c r="G14" s="181"/>
      <c r="H14" s="570"/>
      <c r="I14" s="570"/>
      <c r="J14" s="570"/>
      <c r="K14" s="570"/>
      <c r="L14" s="570"/>
      <c r="M14" s="570"/>
      <c r="N14" s="570"/>
      <c r="O14" s="570"/>
    </row>
    <row r="15" spans="1:15" customFormat="1" ht="80" customHeight="1" outlineLevel="1">
      <c r="B15" s="784" t="s">
        <v>811</v>
      </c>
      <c r="C15" s="784"/>
      <c r="D15" s="784"/>
      <c r="E15" s="784"/>
      <c r="F15" s="784"/>
      <c r="G15" s="784"/>
      <c r="H15" s="576"/>
      <c r="I15" s="576"/>
      <c r="J15" s="576"/>
      <c r="K15" s="576"/>
      <c r="L15" s="576"/>
      <c r="M15" s="576"/>
      <c r="N15" s="576"/>
      <c r="O15" s="576"/>
    </row>
    <row r="16" spans="1:15">
      <c r="C16" s="515"/>
    </row>
    <row r="17" spans="2:15" s="25" customFormat="1" ht="12.5">
      <c r="B17" s="25" t="s">
        <v>222</v>
      </c>
      <c r="H17" s="575"/>
      <c r="I17" s="575"/>
      <c r="J17" s="575"/>
      <c r="K17" s="575"/>
      <c r="L17" s="575"/>
      <c r="M17" s="575"/>
      <c r="N17" s="575"/>
      <c r="O17" s="575"/>
    </row>
    <row r="18" spans="2:15" s="25" customFormat="1" ht="12.5">
      <c r="B18" s="25" t="s">
        <v>992</v>
      </c>
      <c r="H18" s="575"/>
      <c r="I18" s="575"/>
      <c r="J18" s="575"/>
      <c r="K18" s="575"/>
      <c r="L18" s="575"/>
      <c r="M18" s="575"/>
      <c r="N18" s="575"/>
      <c r="O18" s="575"/>
    </row>
    <row r="19" spans="2:15" s="180" customFormat="1" ht="20.5" customHeight="1">
      <c r="B19" s="184" t="s">
        <v>270</v>
      </c>
      <c r="C19" s="182"/>
      <c r="D19" s="182"/>
      <c r="E19" s="182"/>
      <c r="F19" s="182"/>
      <c r="G19" s="182"/>
      <c r="H19" s="570"/>
      <c r="I19" s="570"/>
      <c r="J19" s="570"/>
      <c r="K19" s="570"/>
      <c r="L19" s="570"/>
      <c r="M19" s="570"/>
      <c r="N19" s="570"/>
      <c r="O19" s="570"/>
    </row>
    <row r="20" spans="2:15" ht="76.5" customHeight="1" outlineLevel="1">
      <c r="B20" s="785" t="s">
        <v>267</v>
      </c>
      <c r="C20" s="785"/>
      <c r="D20" s="785"/>
      <c r="E20" s="785"/>
      <c r="F20" s="785"/>
      <c r="G20" s="785"/>
    </row>
    <row r="21" spans="2:15" ht="78" customHeight="1" outlineLevel="1">
      <c r="B21" s="786" t="s">
        <v>903</v>
      </c>
      <c r="C21" s="786"/>
      <c r="D21" s="786"/>
      <c r="E21" s="786"/>
      <c r="F21" s="786"/>
      <c r="G21" s="786"/>
    </row>
    <row r="23" spans="2:15" s="25" customFormat="1" ht="12.5">
      <c r="B23" s="25" t="s">
        <v>223</v>
      </c>
      <c r="H23" s="575"/>
      <c r="I23" s="575"/>
      <c r="J23" s="575"/>
      <c r="K23" s="575"/>
      <c r="L23" s="575"/>
      <c r="M23" s="575"/>
      <c r="N23" s="575"/>
      <c r="O23" s="575"/>
    </row>
    <row r="24" spans="2:15" s="25" customFormat="1" ht="12.5">
      <c r="B24" s="25" t="s">
        <v>992</v>
      </c>
      <c r="H24" s="575"/>
      <c r="I24" s="575"/>
      <c r="J24" s="575"/>
      <c r="K24" s="575"/>
      <c r="L24" s="575"/>
      <c r="M24" s="575"/>
      <c r="N24" s="575"/>
      <c r="O24" s="575"/>
    </row>
    <row r="25" spans="2:15" s="180" customFormat="1" ht="20.5" customHeight="1">
      <c r="B25" s="181" t="s">
        <v>302</v>
      </c>
      <c r="C25" s="183"/>
      <c r="D25" s="183"/>
      <c r="E25" s="183"/>
      <c r="F25" s="392">
        <v>2023</v>
      </c>
      <c r="G25" s="392">
        <v>2022</v>
      </c>
      <c r="H25" s="570"/>
      <c r="I25" s="570"/>
      <c r="J25" s="570"/>
      <c r="K25" s="570"/>
      <c r="L25" s="570"/>
      <c r="M25" s="570"/>
      <c r="N25" s="570"/>
      <c r="O25" s="570"/>
    </row>
    <row r="26" spans="2:15" s="327" customFormat="1" ht="17" customHeight="1" outlineLevel="1">
      <c r="B26" s="145" t="s">
        <v>166</v>
      </c>
      <c r="C26" s="146"/>
      <c r="D26" s="146"/>
      <c r="E26" s="146"/>
      <c r="F26" s="147">
        <v>0</v>
      </c>
      <c r="G26" s="401">
        <v>0</v>
      </c>
      <c r="H26" s="569"/>
      <c r="I26" s="569"/>
      <c r="J26" s="569"/>
      <c r="K26" s="569"/>
      <c r="L26" s="569"/>
      <c r="M26" s="569"/>
      <c r="N26" s="569"/>
      <c r="O26" s="569"/>
    </row>
    <row r="27" spans="2:15" s="327" customFormat="1" ht="17" customHeight="1" outlineLevel="1">
      <c r="B27" s="79" t="s">
        <v>167</v>
      </c>
      <c r="C27" s="79"/>
      <c r="D27" s="79"/>
      <c r="E27" s="79"/>
      <c r="F27" s="147">
        <v>3</v>
      </c>
      <c r="G27" s="401">
        <v>0</v>
      </c>
      <c r="H27" s="569"/>
      <c r="I27" s="569"/>
      <c r="J27" s="569"/>
      <c r="K27" s="569"/>
      <c r="L27" s="569"/>
      <c r="M27" s="569"/>
      <c r="N27" s="569"/>
      <c r="O27" s="569"/>
    </row>
    <row r="28" spans="2:15" s="327" customFormat="1" ht="17" customHeight="1" outlineLevel="1">
      <c r="B28" s="79" t="s">
        <v>168</v>
      </c>
      <c r="C28" s="79"/>
      <c r="D28" s="79"/>
      <c r="E28" s="79"/>
      <c r="F28" s="147">
        <v>0</v>
      </c>
      <c r="G28" s="147">
        <v>1</v>
      </c>
      <c r="H28" s="569"/>
      <c r="I28" s="569"/>
      <c r="J28" s="569"/>
      <c r="K28" s="569"/>
      <c r="L28" s="569"/>
      <c r="M28" s="569"/>
      <c r="N28" s="569"/>
      <c r="O28" s="569"/>
    </row>
    <row r="29" spans="2:15" s="327" customFormat="1" ht="17" customHeight="1" outlineLevel="1">
      <c r="B29" s="79" t="s">
        <v>169</v>
      </c>
      <c r="C29" s="79"/>
      <c r="D29" s="79"/>
      <c r="E29" s="79"/>
      <c r="F29" s="147">
        <v>47</v>
      </c>
      <c r="G29" s="147">
        <v>40</v>
      </c>
      <c r="H29" s="569"/>
      <c r="I29" s="569"/>
      <c r="J29" s="569"/>
      <c r="K29" s="569"/>
      <c r="L29" s="569"/>
      <c r="M29" s="569"/>
      <c r="N29" s="569"/>
      <c r="O29" s="569"/>
    </row>
    <row r="30" spans="2:15" s="327" customFormat="1" ht="17" customHeight="1" outlineLevel="1">
      <c r="B30" s="402" t="s">
        <v>12</v>
      </c>
      <c r="C30" s="402"/>
      <c r="D30" s="402"/>
      <c r="E30" s="402"/>
      <c r="F30" s="403">
        <v>50</v>
      </c>
      <c r="G30" s="403">
        <v>41</v>
      </c>
      <c r="H30" s="569"/>
      <c r="I30" s="569"/>
      <c r="J30" s="569"/>
      <c r="K30" s="569"/>
      <c r="L30" s="569"/>
      <c r="M30" s="569"/>
      <c r="N30" s="569"/>
      <c r="O30" s="569"/>
    </row>
    <row r="31" spans="2:15" ht="19.5" customHeight="1" outlineLevel="1">
      <c r="B31" s="393" t="s">
        <v>810</v>
      </c>
      <c r="C31" s="9"/>
      <c r="D31" s="9"/>
      <c r="E31" s="9"/>
      <c r="F31" s="9"/>
      <c r="G31" s="9"/>
    </row>
    <row r="32" spans="2:15" ht="14" customHeight="1"/>
    <row r="33" spans="2:15" s="25" customFormat="1" ht="12.5">
      <c r="B33" s="25" t="s">
        <v>40</v>
      </c>
      <c r="F33" s="144"/>
      <c r="G33" s="144"/>
      <c r="H33" s="572"/>
      <c r="I33" s="575"/>
      <c r="J33" s="575"/>
      <c r="K33" s="575"/>
      <c r="L33" s="575"/>
      <c r="M33" s="575"/>
      <c r="N33" s="575"/>
      <c r="O33" s="575"/>
    </row>
    <row r="34" spans="2:15" s="180" customFormat="1" ht="20.5" customHeight="1">
      <c r="B34" s="181" t="s">
        <v>303</v>
      </c>
      <c r="C34" s="181"/>
      <c r="D34" s="181"/>
      <c r="E34" s="181"/>
      <c r="F34" s="181"/>
      <c r="G34" s="181"/>
      <c r="H34" s="570"/>
      <c r="I34" s="570"/>
      <c r="J34" s="570"/>
      <c r="K34" s="570"/>
      <c r="L34" s="570"/>
      <c r="M34" s="570"/>
      <c r="N34" s="570"/>
      <c r="O34" s="570"/>
    </row>
    <row r="35" spans="2:15" ht="83.5" customHeight="1" outlineLevel="1">
      <c r="B35" s="788" t="s">
        <v>907</v>
      </c>
      <c r="C35" s="788"/>
      <c r="D35" s="788"/>
      <c r="E35" s="788"/>
      <c r="F35" s="788"/>
      <c r="G35" s="788"/>
    </row>
    <row r="37" spans="2:15" s="25" customFormat="1" ht="12.5">
      <c r="B37" s="25" t="s">
        <v>223</v>
      </c>
      <c r="H37" s="575"/>
      <c r="I37" s="575"/>
      <c r="J37" s="575"/>
      <c r="K37" s="575"/>
      <c r="L37" s="575"/>
      <c r="M37" s="575"/>
      <c r="N37" s="575"/>
      <c r="O37" s="575"/>
    </row>
    <row r="38" spans="2:15" s="25" customFormat="1" ht="12.5">
      <c r="B38" s="25" t="s">
        <v>992</v>
      </c>
      <c r="H38" s="575"/>
      <c r="I38" s="575"/>
      <c r="J38" s="575"/>
      <c r="K38" s="575"/>
      <c r="L38" s="575"/>
      <c r="M38" s="575"/>
      <c r="N38" s="575"/>
      <c r="O38" s="575"/>
    </row>
    <row r="39" spans="2:15" s="180" customFormat="1" ht="20.5" customHeight="1">
      <c r="B39" s="182" t="s">
        <v>304</v>
      </c>
      <c r="C39" s="182"/>
      <c r="D39" s="182"/>
      <c r="E39" s="182"/>
      <c r="F39" s="182"/>
      <c r="G39" s="182"/>
      <c r="H39" s="570"/>
      <c r="I39" s="570"/>
      <c r="J39" s="570"/>
      <c r="K39" s="570"/>
      <c r="L39" s="570"/>
      <c r="M39" s="570"/>
      <c r="N39" s="570"/>
      <c r="O39" s="570"/>
    </row>
    <row r="40" spans="2:15" ht="95" customHeight="1" outlineLevel="1">
      <c r="B40" s="769" t="s">
        <v>812</v>
      </c>
      <c r="C40" s="769"/>
      <c r="D40" s="769"/>
      <c r="E40" s="769"/>
      <c r="F40" s="769"/>
      <c r="G40" s="769"/>
    </row>
    <row r="42" spans="2:15" s="25" customFormat="1" ht="12.5">
      <c r="B42" s="25" t="s">
        <v>41</v>
      </c>
      <c r="H42" s="575"/>
      <c r="I42" s="575"/>
      <c r="J42" s="575"/>
      <c r="K42" s="575"/>
      <c r="L42" s="575"/>
      <c r="M42" s="575"/>
      <c r="N42" s="575"/>
      <c r="O42" s="575"/>
    </row>
    <row r="43" spans="2:15" s="25" customFormat="1" ht="12.5">
      <c r="B43" s="25" t="s">
        <v>992</v>
      </c>
      <c r="H43" s="575"/>
      <c r="I43" s="575"/>
      <c r="J43" s="575"/>
      <c r="K43" s="575"/>
      <c r="L43" s="575"/>
      <c r="M43" s="575"/>
      <c r="N43" s="575"/>
      <c r="O43" s="575"/>
    </row>
    <row r="44" spans="2:15" s="180" customFormat="1" ht="20.5" customHeight="1">
      <c r="B44" s="181" t="s">
        <v>305</v>
      </c>
      <c r="C44" s="181"/>
      <c r="D44" s="181"/>
      <c r="E44" s="181"/>
      <c r="F44" s="181"/>
      <c r="G44" s="181"/>
      <c r="H44" s="570"/>
      <c r="I44" s="570"/>
      <c r="J44" s="570"/>
      <c r="K44" s="570"/>
      <c r="L44" s="570"/>
      <c r="M44" s="570"/>
      <c r="N44" s="570"/>
      <c r="O44" s="570"/>
    </row>
    <row r="45" spans="2:15" ht="27.5" customHeight="1" outlineLevel="1">
      <c r="B45" s="769" t="s">
        <v>254</v>
      </c>
      <c r="C45" s="769"/>
      <c r="D45" s="769"/>
      <c r="E45" s="769"/>
      <c r="F45" s="769"/>
      <c r="G45" s="769"/>
    </row>
    <row r="46" spans="2:15">
      <c r="B46" s="28"/>
      <c r="C46" s="28"/>
      <c r="D46" s="28"/>
      <c r="E46" s="28"/>
      <c r="F46" s="28"/>
      <c r="G46" s="28"/>
    </row>
    <row r="47" spans="2:15" s="25" customFormat="1" ht="12.5">
      <c r="B47" s="25" t="s">
        <v>106</v>
      </c>
      <c r="H47" s="575"/>
      <c r="I47" s="575"/>
      <c r="J47" s="575"/>
      <c r="K47" s="575"/>
      <c r="L47" s="575"/>
      <c r="M47" s="575"/>
      <c r="N47" s="575"/>
      <c r="O47" s="575"/>
    </row>
    <row r="48" spans="2:15" s="25" customFormat="1" ht="12.5">
      <c r="B48" s="25" t="s">
        <v>992</v>
      </c>
      <c r="H48" s="575"/>
      <c r="I48" s="575"/>
      <c r="J48" s="575"/>
      <c r="K48" s="575"/>
      <c r="L48" s="575"/>
      <c r="M48" s="575"/>
      <c r="N48" s="575"/>
      <c r="O48" s="575"/>
    </row>
    <row r="49" spans="2:15" s="180" customFormat="1" ht="20.5" customHeight="1">
      <c r="B49" s="182" t="s">
        <v>271</v>
      </c>
      <c r="C49" s="182"/>
      <c r="D49" s="182"/>
      <c r="E49" s="182"/>
      <c r="F49" s="182"/>
      <c r="G49" s="182"/>
      <c r="H49" s="570"/>
      <c r="I49" s="570"/>
      <c r="J49" s="570"/>
      <c r="K49" s="570"/>
      <c r="L49" s="570"/>
      <c r="M49" s="570"/>
      <c r="N49" s="570"/>
      <c r="O49" s="570"/>
    </row>
    <row r="50" spans="2:15" ht="37.5" customHeight="1" outlineLevel="1">
      <c r="B50" s="769" t="s">
        <v>813</v>
      </c>
      <c r="C50" s="769"/>
      <c r="D50" s="769"/>
      <c r="E50" s="769"/>
      <c r="F50" s="769"/>
      <c r="G50" s="769"/>
    </row>
    <row r="52" spans="2:15" s="25" customFormat="1" ht="12.5">
      <c r="B52" s="25" t="s">
        <v>44</v>
      </c>
      <c r="H52" s="575"/>
      <c r="I52" s="575"/>
      <c r="J52" s="575"/>
      <c r="K52" s="575"/>
      <c r="L52" s="575"/>
      <c r="M52" s="575"/>
      <c r="N52" s="575"/>
      <c r="O52" s="575"/>
    </row>
    <row r="53" spans="2:15" s="180" customFormat="1" ht="20.5" customHeight="1">
      <c r="B53" s="181" t="s">
        <v>306</v>
      </c>
      <c r="C53" s="181"/>
      <c r="D53" s="181"/>
      <c r="E53" s="181"/>
      <c r="F53" s="181"/>
      <c r="G53" s="181"/>
      <c r="H53" s="570"/>
      <c r="I53" s="570"/>
      <c r="J53" s="570"/>
      <c r="K53" s="570"/>
      <c r="L53" s="570"/>
      <c r="M53" s="570"/>
      <c r="N53" s="570"/>
      <c r="O53" s="570"/>
    </row>
    <row r="54" spans="2:15" ht="75" customHeight="1" outlineLevel="1">
      <c r="B54" s="769" t="s">
        <v>814</v>
      </c>
      <c r="C54" s="769"/>
      <c r="D54" s="769"/>
      <c r="E54" s="769"/>
      <c r="F54" s="769"/>
      <c r="G54" s="769"/>
    </row>
    <row r="56" spans="2:15" s="25" customFormat="1" ht="12.5">
      <c r="B56" s="25" t="s">
        <v>45</v>
      </c>
      <c r="H56" s="575"/>
      <c r="I56" s="575"/>
      <c r="J56" s="575"/>
      <c r="K56" s="575"/>
      <c r="L56" s="575"/>
      <c r="M56" s="575"/>
      <c r="N56" s="575"/>
      <c r="O56" s="575"/>
    </row>
    <row r="57" spans="2:15" s="180" customFormat="1" ht="20.5" customHeight="1">
      <c r="B57" s="181" t="s">
        <v>311</v>
      </c>
      <c r="C57" s="181"/>
      <c r="D57" s="181"/>
      <c r="E57" s="181"/>
      <c r="F57" s="181"/>
      <c r="G57" s="181"/>
      <c r="H57" s="570"/>
      <c r="I57" s="570"/>
      <c r="J57" s="570"/>
      <c r="K57" s="570"/>
      <c r="L57" s="570"/>
      <c r="M57" s="570"/>
      <c r="N57" s="570"/>
      <c r="O57" s="570"/>
    </row>
    <row r="58" spans="2:15" ht="311" customHeight="1" outlineLevel="1">
      <c r="B58" s="770" t="s">
        <v>908</v>
      </c>
      <c r="C58" s="770"/>
      <c r="D58" s="770"/>
      <c r="E58" s="770"/>
      <c r="F58" s="770"/>
      <c r="G58" s="770"/>
    </row>
    <row r="59" spans="2:15">
      <c r="B59" s="28"/>
      <c r="C59" s="28"/>
      <c r="D59" s="28"/>
      <c r="E59" s="28"/>
      <c r="F59" s="28"/>
      <c r="G59" s="28"/>
    </row>
    <row r="60" spans="2:15" s="25" customFormat="1" ht="12.5">
      <c r="B60" s="25" t="s">
        <v>46</v>
      </c>
      <c r="H60" s="575"/>
      <c r="I60" s="575"/>
      <c r="J60" s="575"/>
      <c r="K60" s="575"/>
      <c r="L60" s="575"/>
      <c r="M60" s="575"/>
      <c r="N60" s="575"/>
      <c r="O60" s="575"/>
    </row>
    <row r="61" spans="2:15" s="180" customFormat="1" ht="20.5" customHeight="1">
      <c r="B61" s="181" t="s">
        <v>312</v>
      </c>
      <c r="C61" s="181"/>
      <c r="D61" s="181"/>
      <c r="E61" s="181"/>
      <c r="F61" s="181"/>
      <c r="G61" s="181"/>
      <c r="H61" s="570"/>
      <c r="I61" s="570"/>
      <c r="J61" s="570"/>
      <c r="K61" s="570"/>
      <c r="L61" s="570"/>
      <c r="M61" s="570"/>
      <c r="N61" s="570"/>
      <c r="O61" s="570"/>
    </row>
    <row r="62" spans="2:15" ht="48" customHeight="1" outlineLevel="1">
      <c r="B62" s="769" t="s">
        <v>170</v>
      </c>
      <c r="C62" s="769"/>
      <c r="D62" s="769"/>
      <c r="E62" s="769"/>
      <c r="F62" s="769"/>
      <c r="G62" s="769"/>
    </row>
    <row r="64" spans="2:15" s="25" customFormat="1" ht="12.5">
      <c r="B64" s="25" t="s">
        <v>43</v>
      </c>
      <c r="H64" s="575"/>
      <c r="I64" s="575"/>
      <c r="J64" s="575"/>
      <c r="K64" s="575"/>
      <c r="L64" s="575"/>
      <c r="M64" s="575"/>
      <c r="N64" s="575"/>
      <c r="O64" s="575"/>
    </row>
    <row r="65" spans="2:15" s="180" customFormat="1" ht="20.5" customHeight="1">
      <c r="B65" s="182" t="s">
        <v>313</v>
      </c>
      <c r="C65" s="182"/>
      <c r="D65" s="182"/>
      <c r="E65" s="182"/>
      <c r="F65" s="182"/>
      <c r="G65" s="182"/>
      <c r="H65" s="570"/>
      <c r="I65" s="570"/>
      <c r="J65" s="570"/>
      <c r="K65" s="570"/>
      <c r="L65" s="570"/>
      <c r="M65" s="570"/>
      <c r="N65" s="570"/>
      <c r="O65" s="570"/>
    </row>
    <row r="66" spans="2:15" ht="173.5" customHeight="1" outlineLevel="1">
      <c r="B66" s="770" t="s">
        <v>909</v>
      </c>
      <c r="C66" s="770"/>
      <c r="D66" s="770"/>
      <c r="E66" s="770"/>
      <c r="F66" s="770"/>
      <c r="G66" s="770"/>
    </row>
    <row r="68" spans="2:15" s="25" customFormat="1" ht="12.5">
      <c r="B68" s="25" t="s">
        <v>149</v>
      </c>
      <c r="H68" s="575"/>
      <c r="I68" s="575"/>
      <c r="J68" s="575"/>
      <c r="K68" s="575"/>
      <c r="L68" s="575"/>
      <c r="M68" s="575"/>
      <c r="N68" s="575"/>
      <c r="O68" s="575"/>
    </row>
    <row r="69" spans="2:15" s="180" customFormat="1" ht="20.5" customHeight="1">
      <c r="B69" s="181" t="s">
        <v>314</v>
      </c>
      <c r="C69" s="181"/>
      <c r="D69" s="181"/>
      <c r="E69" s="181"/>
      <c r="F69" s="181"/>
      <c r="G69" s="181"/>
      <c r="H69" s="570"/>
      <c r="I69" s="570"/>
      <c r="J69" s="570"/>
      <c r="K69" s="570"/>
      <c r="L69" s="570"/>
      <c r="M69" s="570"/>
      <c r="N69" s="570"/>
      <c r="O69" s="570"/>
    </row>
    <row r="70" spans="2:15" ht="19.5" customHeight="1" outlineLevel="1">
      <c r="B70" s="148"/>
      <c r="C70" s="149"/>
      <c r="D70" s="779">
        <v>2023</v>
      </c>
      <c r="E70" s="781"/>
      <c r="F70" s="779">
        <v>2022</v>
      </c>
      <c r="G70" s="780"/>
    </row>
    <row r="71" spans="2:15" ht="17" outlineLevel="1">
      <c r="B71" s="149"/>
      <c r="C71" s="149"/>
      <c r="D71" s="150" t="s">
        <v>261</v>
      </c>
      <c r="E71" s="151" t="s">
        <v>376</v>
      </c>
      <c r="F71" s="150" t="s">
        <v>261</v>
      </c>
      <c r="G71" s="152" t="s">
        <v>376</v>
      </c>
    </row>
    <row r="72" spans="2:15" ht="17" customHeight="1" outlineLevel="1">
      <c r="B72" s="771" t="s">
        <v>377</v>
      </c>
      <c r="C72" s="139" t="s">
        <v>32</v>
      </c>
      <c r="D72" s="231">
        <v>6</v>
      </c>
      <c r="E72" s="540">
        <v>1</v>
      </c>
      <c r="F72" s="231">
        <v>7</v>
      </c>
      <c r="G72" s="541">
        <v>1</v>
      </c>
    </row>
    <row r="73" spans="2:15" ht="17" customHeight="1" outlineLevel="1">
      <c r="B73" s="658"/>
      <c r="C73" s="139" t="s">
        <v>190</v>
      </c>
      <c r="D73" s="231">
        <v>3</v>
      </c>
      <c r="E73" s="540">
        <v>1</v>
      </c>
      <c r="F73" s="231">
        <v>3</v>
      </c>
      <c r="G73" s="235">
        <v>1</v>
      </c>
    </row>
    <row r="74" spans="2:15" ht="17" customHeight="1" outlineLevel="1">
      <c r="B74" s="658"/>
      <c r="C74" s="139" t="s">
        <v>191</v>
      </c>
      <c r="D74" s="231">
        <v>5</v>
      </c>
      <c r="E74" s="540">
        <v>1</v>
      </c>
      <c r="F74" s="231">
        <v>5</v>
      </c>
      <c r="G74" s="235">
        <v>1</v>
      </c>
    </row>
    <row r="75" spans="2:15" ht="17" customHeight="1" outlineLevel="1">
      <c r="B75" s="771" t="s">
        <v>266</v>
      </c>
      <c r="C75" s="139" t="s">
        <v>192</v>
      </c>
      <c r="D75" s="542">
        <v>24</v>
      </c>
      <c r="E75" s="540">
        <v>1</v>
      </c>
      <c r="F75" s="542">
        <v>22</v>
      </c>
      <c r="G75" s="543">
        <v>1</v>
      </c>
    </row>
    <row r="76" spans="2:15" ht="17" customHeight="1" outlineLevel="1">
      <c r="B76" s="658"/>
      <c r="C76" s="139" t="s">
        <v>193</v>
      </c>
      <c r="D76" s="231">
        <v>123</v>
      </c>
      <c r="E76" s="540">
        <v>1</v>
      </c>
      <c r="F76" s="231">
        <v>117</v>
      </c>
      <c r="G76" s="235">
        <v>1</v>
      </c>
    </row>
    <row r="77" spans="2:15" ht="17" customHeight="1" outlineLevel="1">
      <c r="B77" s="658"/>
      <c r="C77" s="139" t="s">
        <v>224</v>
      </c>
      <c r="D77" s="231">
        <v>137</v>
      </c>
      <c r="E77" s="540">
        <v>1</v>
      </c>
      <c r="F77" s="231">
        <v>110</v>
      </c>
      <c r="G77" s="235">
        <v>1</v>
      </c>
    </row>
    <row r="78" spans="2:15" ht="17" customHeight="1" outlineLevel="1">
      <c r="B78" s="658"/>
      <c r="C78" s="139" t="s">
        <v>219</v>
      </c>
      <c r="D78" s="231">
        <v>120</v>
      </c>
      <c r="E78" s="540">
        <v>1</v>
      </c>
      <c r="F78" s="231">
        <v>99</v>
      </c>
      <c r="G78" s="235">
        <v>1</v>
      </c>
    </row>
    <row r="79" spans="2:15" ht="17" customHeight="1" outlineLevel="1">
      <c r="B79" s="658"/>
      <c r="C79" s="139" t="s">
        <v>33</v>
      </c>
      <c r="D79" s="231">
        <v>431</v>
      </c>
      <c r="E79" s="540">
        <v>1</v>
      </c>
      <c r="F79" s="231">
        <v>491</v>
      </c>
      <c r="G79" s="235">
        <v>1</v>
      </c>
    </row>
    <row r="80" spans="2:15" ht="17" customHeight="1" outlineLevel="1">
      <c r="B80" s="772"/>
      <c r="C80" s="139" t="s">
        <v>194</v>
      </c>
      <c r="D80" s="231">
        <v>1853</v>
      </c>
      <c r="E80" s="540">
        <v>1</v>
      </c>
      <c r="F80" s="231">
        <v>1683</v>
      </c>
      <c r="G80" s="235">
        <v>1</v>
      </c>
    </row>
    <row r="81" spans="2:15">
      <c r="B81" s="52"/>
      <c r="C81" s="2"/>
      <c r="D81" s="57"/>
      <c r="E81" s="53"/>
      <c r="F81" s="57"/>
      <c r="G81" s="53"/>
    </row>
    <row r="82" spans="2:15" s="25" customFormat="1" ht="12.5">
      <c r="B82" s="25" t="s">
        <v>149</v>
      </c>
      <c r="H82" s="575"/>
      <c r="I82" s="575"/>
      <c r="J82" s="575"/>
      <c r="K82" s="575"/>
      <c r="L82" s="575"/>
      <c r="M82" s="575"/>
      <c r="N82" s="575"/>
      <c r="O82" s="575"/>
    </row>
    <row r="83" spans="2:15" s="180" customFormat="1" ht="20.5" customHeight="1">
      <c r="B83" s="181" t="s">
        <v>297</v>
      </c>
      <c r="C83" s="456"/>
      <c r="D83" s="456"/>
      <c r="E83" s="457"/>
      <c r="F83" s="456"/>
      <c r="G83" s="457"/>
      <c r="H83" s="570"/>
      <c r="I83" s="570"/>
      <c r="J83" s="570"/>
      <c r="K83" s="570"/>
      <c r="L83" s="570"/>
      <c r="M83" s="570"/>
      <c r="N83" s="570"/>
      <c r="O83" s="570"/>
    </row>
    <row r="84" spans="2:15" ht="19.5" customHeight="1" outlineLevel="1">
      <c r="B84" s="148"/>
      <c r="C84" s="149"/>
      <c r="D84" s="782">
        <v>2023</v>
      </c>
      <c r="E84" s="783"/>
      <c r="F84" s="782">
        <v>2022</v>
      </c>
      <c r="G84" s="782"/>
    </row>
    <row r="85" spans="2:15" ht="17" customHeight="1" outlineLevel="1">
      <c r="B85" s="149"/>
      <c r="C85" s="149"/>
      <c r="D85" s="177" t="s">
        <v>261</v>
      </c>
      <c r="E85" s="178" t="s">
        <v>376</v>
      </c>
      <c r="F85" s="177" t="s">
        <v>261</v>
      </c>
      <c r="G85" s="179" t="s">
        <v>376</v>
      </c>
    </row>
    <row r="86" spans="2:15" ht="17" customHeight="1" outlineLevel="1">
      <c r="B86" s="771" t="s">
        <v>265</v>
      </c>
      <c r="C86" s="139" t="s">
        <v>32</v>
      </c>
      <c r="D86" s="542">
        <v>1</v>
      </c>
      <c r="E86" s="544">
        <v>0.16666666666666666</v>
      </c>
      <c r="F86" s="231">
        <v>1</v>
      </c>
      <c r="G86" s="235">
        <v>0.14285714285714285</v>
      </c>
    </row>
    <row r="87" spans="2:15" ht="17" customHeight="1" outlineLevel="1">
      <c r="B87" s="658"/>
      <c r="C87" s="139" t="s">
        <v>190</v>
      </c>
      <c r="D87" s="542">
        <v>0</v>
      </c>
      <c r="E87" s="544">
        <v>0</v>
      </c>
      <c r="F87" s="231">
        <v>0</v>
      </c>
      <c r="G87" s="235">
        <v>0</v>
      </c>
    </row>
    <row r="88" spans="2:15" ht="17" customHeight="1" outlineLevel="1">
      <c r="B88" s="658"/>
      <c r="C88" s="139" t="s">
        <v>191</v>
      </c>
      <c r="D88" s="542">
        <v>6</v>
      </c>
      <c r="E88" s="544">
        <v>1.2</v>
      </c>
      <c r="F88" s="231">
        <v>6</v>
      </c>
      <c r="G88" s="235">
        <v>1.2</v>
      </c>
    </row>
    <row r="89" spans="2:15" ht="17" customHeight="1" outlineLevel="1">
      <c r="B89" s="771" t="s">
        <v>266</v>
      </c>
      <c r="C89" s="139" t="s">
        <v>192</v>
      </c>
      <c r="D89" s="773">
        <v>2545</v>
      </c>
      <c r="E89" s="776">
        <v>0.94680059523809523</v>
      </c>
      <c r="F89" s="542">
        <v>19</v>
      </c>
      <c r="G89" s="543">
        <v>0.86363636363636365</v>
      </c>
    </row>
    <row r="90" spans="2:15" ht="17" customHeight="1" outlineLevel="1">
      <c r="B90" s="658"/>
      <c r="C90" s="139" t="s">
        <v>193</v>
      </c>
      <c r="D90" s="774"/>
      <c r="E90" s="777"/>
      <c r="F90" s="231" t="s">
        <v>132</v>
      </c>
      <c r="G90" s="235" t="s">
        <v>132</v>
      </c>
    </row>
    <row r="91" spans="2:15" ht="17" customHeight="1" outlineLevel="1">
      <c r="B91" s="658"/>
      <c r="C91" s="139" t="s">
        <v>224</v>
      </c>
      <c r="D91" s="774"/>
      <c r="E91" s="777"/>
      <c r="F91" s="231" t="s">
        <v>132</v>
      </c>
      <c r="G91" s="235" t="s">
        <v>132</v>
      </c>
    </row>
    <row r="92" spans="2:15" ht="17" customHeight="1" outlineLevel="1">
      <c r="B92" s="658"/>
      <c r="C92" s="139" t="s">
        <v>219</v>
      </c>
      <c r="D92" s="774"/>
      <c r="E92" s="777"/>
      <c r="F92" s="231" t="s">
        <v>132</v>
      </c>
      <c r="G92" s="235" t="s">
        <v>132</v>
      </c>
    </row>
    <row r="93" spans="2:15" ht="17" customHeight="1" outlineLevel="1">
      <c r="B93" s="658"/>
      <c r="C93" s="139" t="s">
        <v>33</v>
      </c>
      <c r="D93" s="774"/>
      <c r="E93" s="777"/>
      <c r="F93" s="231" t="s">
        <v>132</v>
      </c>
      <c r="G93" s="235" t="s">
        <v>132</v>
      </c>
    </row>
    <row r="94" spans="2:15" ht="17" customHeight="1" outlineLevel="1">
      <c r="B94" s="772"/>
      <c r="C94" s="139" t="s">
        <v>194</v>
      </c>
      <c r="D94" s="775"/>
      <c r="E94" s="778"/>
      <c r="F94" s="231" t="s">
        <v>132</v>
      </c>
      <c r="G94" s="235" t="s">
        <v>132</v>
      </c>
    </row>
    <row r="96" spans="2:15" ht="18.5">
      <c r="B96" s="182" t="s">
        <v>897</v>
      </c>
      <c r="C96" s="182"/>
      <c r="D96" s="182"/>
      <c r="E96" s="182"/>
      <c r="F96" s="182"/>
      <c r="G96" s="182"/>
    </row>
    <row r="97" spans="2:15" s="25" customFormat="1" ht="47" customHeight="1" outlineLevel="1">
      <c r="B97" s="768" t="s">
        <v>1034</v>
      </c>
      <c r="C97" s="768"/>
      <c r="D97" s="768"/>
      <c r="E97" s="768"/>
      <c r="F97" s="768"/>
      <c r="G97" s="768"/>
      <c r="H97" s="575"/>
      <c r="I97" s="575"/>
      <c r="J97" s="575"/>
      <c r="K97" s="575"/>
      <c r="L97" s="575"/>
      <c r="M97" s="575"/>
      <c r="N97" s="575"/>
      <c r="O97" s="575"/>
    </row>
    <row r="98" spans="2:15" s="654" customFormat="1">
      <c r="B98" s="655" t="s">
        <v>1035</v>
      </c>
      <c r="C98" s="653"/>
      <c r="D98" s="653"/>
      <c r="E98" s="653"/>
      <c r="F98" s="653"/>
      <c r="G98" s="653"/>
      <c r="H98" s="593"/>
      <c r="I98" s="593"/>
      <c r="J98" s="593"/>
      <c r="K98" s="593"/>
      <c r="L98" s="593"/>
      <c r="M98" s="593"/>
      <c r="N98" s="593"/>
      <c r="O98" s="593"/>
    </row>
  </sheetData>
  <mergeCells count="26">
    <mergeCell ref="B72:B74"/>
    <mergeCell ref="B4:G4"/>
    <mergeCell ref="B15:G15"/>
    <mergeCell ref="B20:G20"/>
    <mergeCell ref="B40:G40"/>
    <mergeCell ref="B21:G21"/>
    <mergeCell ref="B7:G7"/>
    <mergeCell ref="B35:G35"/>
    <mergeCell ref="B11:G11"/>
    <mergeCell ref="B10:G10"/>
    <mergeCell ref="B97:G97"/>
    <mergeCell ref="B45:G45"/>
    <mergeCell ref="B62:G62"/>
    <mergeCell ref="B58:G58"/>
    <mergeCell ref="B50:G50"/>
    <mergeCell ref="B54:G54"/>
    <mergeCell ref="B86:B88"/>
    <mergeCell ref="B89:B94"/>
    <mergeCell ref="D89:D94"/>
    <mergeCell ref="E89:E94"/>
    <mergeCell ref="B66:G66"/>
    <mergeCell ref="F70:G70"/>
    <mergeCell ref="D70:E70"/>
    <mergeCell ref="D84:E84"/>
    <mergeCell ref="F84:G84"/>
    <mergeCell ref="B75:B80"/>
  </mergeCells>
  <hyperlinks>
    <hyperlink ref="B21:G21" r:id="rId1" display="https://www.canalconfidencial.com.br/jhsf/" xr:uid="{5660C248-FB08-48DC-A2C8-1650DBF6BD72}"/>
    <hyperlink ref="B97:G97" r:id="rId2" display="Em linha com nosso compromisso de transparência, informamos que, no decorrer da estruturação deste relatório, foi ajuizada Ação Civil Pública (ACP) pelo Ministério Público em Porto Feliz/SP que questiona o fracionamento dos estudos de impactos ambientais dos nossos empreendimentos localizados na região, tendo sido deferida liminar cujo sentido e alcance estão sendo analisados pelos advogados contratados pela Companhia. Para mais informações, acesse o Fato Relevante." xr:uid="{045E4107-124D-4549-94E9-9EF7BB029A1F}"/>
    <hyperlink ref="B98" r:id="rId3" xr:uid="{39C22CD0-CA57-4667-B55B-216596F72A36}"/>
  </hyperlinks>
  <pageMargins left="0.511811024" right="0.511811024" top="0.78740157499999996" bottom="0.78740157499999996" header="0.31496062000000002" footer="0.31496062000000002"/>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C82A-6168-45D2-9ECE-902285FA215B}">
  <sheetPr>
    <tabColor theme="9"/>
  </sheetPr>
  <dimension ref="B1:J76"/>
  <sheetViews>
    <sheetView showGridLines="0" zoomScaleNormal="100" workbookViewId="0"/>
  </sheetViews>
  <sheetFormatPr defaultColWidth="9.25" defaultRowHeight="14" outlineLevelRow="1"/>
  <cols>
    <col min="1" max="1" width="5.6640625" style="1" customWidth="1"/>
    <col min="2" max="2" width="122.1640625" style="1" customWidth="1"/>
    <col min="3" max="3" width="5.6640625" style="569" customWidth="1"/>
    <col min="4" max="6" width="9.25" style="569"/>
    <col min="7" max="7" width="10.25" style="569" customWidth="1"/>
    <col min="8" max="9" width="9.25" style="569"/>
    <col min="10" max="16384" width="9.25" style="1"/>
  </cols>
  <sheetData>
    <row r="1" spans="2:10" ht="174" customHeight="1">
      <c r="B1" s="78"/>
    </row>
    <row r="2" spans="2:10" ht="19.5" customHeight="1"/>
    <row r="3" spans="2:10" s="155" customFormat="1" ht="21" customHeight="1">
      <c r="B3" s="205" t="s">
        <v>603</v>
      </c>
      <c r="C3" s="571"/>
      <c r="D3" s="571"/>
      <c r="E3" s="571"/>
      <c r="F3" s="571"/>
      <c r="G3" s="571"/>
      <c r="H3" s="571"/>
      <c r="I3" s="571"/>
    </row>
    <row r="4" spans="2:10" ht="21" customHeight="1">
      <c r="B4" s="153" t="s">
        <v>809</v>
      </c>
      <c r="I4" s="596"/>
      <c r="J4" s="10"/>
    </row>
    <row r="5" spans="2:10" ht="14" customHeight="1">
      <c r="B5" s="48"/>
    </row>
    <row r="6" spans="2:10" s="155" customFormat="1" ht="20.5" customHeight="1">
      <c r="B6" s="205" t="s">
        <v>368</v>
      </c>
      <c r="C6" s="571"/>
      <c r="D6" s="571"/>
      <c r="E6" s="571"/>
      <c r="F6" s="571"/>
      <c r="G6" s="571"/>
      <c r="H6" s="571"/>
      <c r="I6" s="571"/>
    </row>
    <row r="7" spans="2:10" ht="20.5" customHeight="1">
      <c r="B7" s="146" t="s">
        <v>647</v>
      </c>
    </row>
    <row r="8" spans="2:10" ht="14" customHeight="1">
      <c r="B8" s="27"/>
    </row>
    <row r="9" spans="2:10" s="25" customFormat="1" ht="19.5" customHeight="1">
      <c r="B9" s="154" t="s">
        <v>602</v>
      </c>
      <c r="C9" s="575"/>
      <c r="D9" s="575"/>
      <c r="E9" s="575"/>
      <c r="F9" s="575"/>
      <c r="G9" s="575"/>
      <c r="H9" s="575"/>
      <c r="I9" s="575"/>
    </row>
    <row r="10" spans="2:10" s="155" customFormat="1" ht="19.5" customHeight="1">
      <c r="B10" s="181" t="s">
        <v>613</v>
      </c>
      <c r="C10" s="571"/>
      <c r="D10" s="571"/>
      <c r="E10" s="571"/>
      <c r="F10" s="571"/>
      <c r="G10" s="571"/>
      <c r="H10" s="571"/>
      <c r="I10" s="571"/>
    </row>
    <row r="11" spans="2:10" ht="19.5" customHeight="1" outlineLevel="1">
      <c r="B11" s="146" t="s">
        <v>621</v>
      </c>
    </row>
    <row r="13" spans="2:10" s="25" customFormat="1" ht="12.5">
      <c r="B13" s="154" t="s">
        <v>171</v>
      </c>
      <c r="C13" s="575"/>
      <c r="D13" s="575"/>
      <c r="E13" s="575"/>
      <c r="F13" s="575"/>
      <c r="G13" s="575"/>
      <c r="H13" s="575"/>
      <c r="I13" s="575"/>
    </row>
    <row r="14" spans="2:10" s="25" customFormat="1" ht="12.5">
      <c r="B14" s="25" t="s">
        <v>172</v>
      </c>
      <c r="C14" s="575"/>
      <c r="D14" s="575"/>
      <c r="E14" s="575"/>
      <c r="F14" s="575"/>
      <c r="G14" s="575"/>
      <c r="H14" s="575"/>
      <c r="I14" s="575"/>
    </row>
    <row r="15" spans="2:10" s="155" customFormat="1" ht="18.5">
      <c r="B15" s="181" t="s">
        <v>315</v>
      </c>
      <c r="C15" s="571"/>
      <c r="D15" s="571"/>
      <c r="E15" s="571"/>
      <c r="F15" s="571"/>
      <c r="G15" s="571"/>
      <c r="H15" s="571"/>
      <c r="I15" s="571"/>
    </row>
    <row r="16" spans="2:10" s="138" customFormat="1" ht="60.5" customHeight="1" outlineLevel="1">
      <c r="B16" s="408" t="s">
        <v>910</v>
      </c>
      <c r="C16" s="600"/>
      <c r="D16" s="600"/>
      <c r="E16" s="600"/>
      <c r="F16" s="600"/>
      <c r="G16" s="600"/>
      <c r="H16" s="600"/>
      <c r="I16" s="600"/>
    </row>
    <row r="18" spans="2:9" s="25" customFormat="1" ht="12.5">
      <c r="B18" s="25" t="s">
        <v>238</v>
      </c>
      <c r="C18" s="575"/>
      <c r="D18" s="575"/>
      <c r="E18" s="575"/>
      <c r="F18" s="575"/>
      <c r="G18" s="575"/>
      <c r="H18" s="575"/>
      <c r="I18" s="575"/>
    </row>
    <row r="19" spans="2:9" s="25" customFormat="1" ht="12.5">
      <c r="B19" s="25" t="s">
        <v>980</v>
      </c>
      <c r="C19" s="575"/>
      <c r="D19" s="575"/>
      <c r="E19" s="575"/>
      <c r="F19" s="575"/>
      <c r="G19" s="575"/>
      <c r="H19" s="575"/>
      <c r="I19" s="575"/>
    </row>
    <row r="20" spans="2:9" s="155" customFormat="1" ht="18.5" customHeight="1">
      <c r="B20" s="458" t="s">
        <v>316</v>
      </c>
      <c r="C20" s="571"/>
      <c r="D20" s="571"/>
      <c r="E20" s="571"/>
      <c r="F20" s="571"/>
      <c r="G20" s="571"/>
      <c r="H20" s="571"/>
      <c r="I20" s="571"/>
    </row>
    <row r="21" spans="2:9" s="138" customFormat="1" ht="58" customHeight="1" outlineLevel="1">
      <c r="B21" s="409" t="s">
        <v>911</v>
      </c>
      <c r="C21" s="600"/>
      <c r="D21" s="600"/>
      <c r="E21" s="600"/>
      <c r="F21" s="600"/>
      <c r="G21" s="600"/>
      <c r="H21" s="600"/>
      <c r="I21" s="600"/>
    </row>
    <row r="22" spans="2:9" s="138" customFormat="1" ht="34" customHeight="1" outlineLevel="1">
      <c r="B22" s="425" t="s">
        <v>987</v>
      </c>
      <c r="C22" s="600"/>
      <c r="D22" s="600"/>
      <c r="E22" s="600"/>
      <c r="F22" s="600"/>
      <c r="G22" s="600"/>
      <c r="H22" s="600"/>
      <c r="I22" s="600"/>
    </row>
    <row r="23" spans="2:9" customFormat="1">
      <c r="B23" s="5"/>
      <c r="C23" s="576"/>
      <c r="D23" s="576"/>
      <c r="E23" s="576"/>
      <c r="F23" s="576"/>
      <c r="G23" s="576"/>
      <c r="H23" s="576"/>
      <c r="I23" s="576"/>
    </row>
    <row r="24" spans="2:9" s="23" customFormat="1" ht="12.5">
      <c r="B24" s="25" t="s">
        <v>101</v>
      </c>
      <c r="C24" s="574"/>
      <c r="D24" s="574"/>
      <c r="E24" s="574"/>
      <c r="F24" s="574"/>
      <c r="G24" s="574"/>
      <c r="H24" s="574"/>
      <c r="I24" s="574"/>
    </row>
    <row r="25" spans="2:9" s="155" customFormat="1" ht="18.5">
      <c r="B25" s="181" t="s">
        <v>317</v>
      </c>
      <c r="C25" s="571"/>
      <c r="D25" s="571"/>
      <c r="E25" s="571"/>
      <c r="F25" s="571"/>
      <c r="G25" s="571"/>
      <c r="H25" s="571"/>
      <c r="I25" s="571"/>
    </row>
    <row r="26" spans="2:9" s="115" customFormat="1" ht="43" customHeight="1" outlineLevel="1">
      <c r="B26" s="388" t="s">
        <v>815</v>
      </c>
      <c r="C26" s="577"/>
      <c r="D26" s="577"/>
      <c r="E26" s="577"/>
      <c r="F26" s="577"/>
      <c r="G26" s="577"/>
      <c r="H26" s="577"/>
      <c r="I26" s="577"/>
    </row>
    <row r="27" spans="2:9" customFormat="1">
      <c r="B27" s="28"/>
      <c r="C27" s="576"/>
      <c r="D27" s="576"/>
      <c r="E27" s="576"/>
      <c r="F27" s="576"/>
      <c r="G27" s="576"/>
      <c r="H27" s="576"/>
      <c r="I27" s="576"/>
    </row>
    <row r="28" spans="2:9" s="23" customFormat="1" ht="12.5">
      <c r="B28" s="25" t="s">
        <v>38</v>
      </c>
      <c r="C28" s="574"/>
      <c r="D28" s="574"/>
      <c r="E28" s="574"/>
      <c r="F28" s="574"/>
      <c r="G28" s="574"/>
      <c r="H28" s="574"/>
      <c r="I28" s="574"/>
    </row>
    <row r="29" spans="2:9" s="23" customFormat="1" ht="12.5">
      <c r="B29" s="25" t="s">
        <v>173</v>
      </c>
      <c r="C29" s="574"/>
      <c r="D29" s="574"/>
      <c r="E29" s="574"/>
      <c r="F29" s="574"/>
      <c r="G29" s="574"/>
      <c r="H29" s="574"/>
      <c r="I29" s="574"/>
    </row>
    <row r="30" spans="2:9" s="155" customFormat="1" ht="18.5">
      <c r="B30" s="181" t="s">
        <v>318</v>
      </c>
      <c r="C30" s="571"/>
      <c r="D30" s="571"/>
      <c r="E30" s="571"/>
      <c r="F30" s="571"/>
      <c r="G30" s="571"/>
      <c r="H30" s="571"/>
      <c r="I30" s="571"/>
    </row>
    <row r="31" spans="2:9" s="115" customFormat="1" ht="60.5" customHeight="1" outlineLevel="1">
      <c r="B31" s="410" t="s">
        <v>912</v>
      </c>
      <c r="C31" s="577"/>
      <c r="D31" s="577"/>
      <c r="E31" s="577"/>
      <c r="F31" s="577"/>
      <c r="G31" s="577"/>
      <c r="H31" s="577"/>
      <c r="I31" s="577"/>
    </row>
    <row r="32" spans="2:9" customFormat="1">
      <c r="B32" s="4"/>
      <c r="C32" s="576"/>
      <c r="D32" s="576"/>
      <c r="E32" s="576"/>
      <c r="F32" s="576"/>
      <c r="G32" s="576"/>
      <c r="H32" s="576"/>
      <c r="I32" s="576"/>
    </row>
    <row r="33" spans="2:9" s="23" customFormat="1" ht="12.5">
      <c r="B33" s="25" t="s">
        <v>37</v>
      </c>
      <c r="C33" s="574"/>
      <c r="D33" s="574"/>
      <c r="E33" s="574"/>
      <c r="F33" s="574"/>
      <c r="G33" s="574"/>
      <c r="H33" s="574"/>
      <c r="I33" s="574"/>
    </row>
    <row r="34" spans="2:9" s="155" customFormat="1" ht="18.5">
      <c r="B34" s="181" t="s">
        <v>319</v>
      </c>
      <c r="C34" s="571"/>
      <c r="D34" s="571"/>
      <c r="E34" s="571"/>
      <c r="F34" s="571"/>
      <c r="G34" s="571"/>
      <c r="H34" s="571"/>
      <c r="I34" s="571"/>
    </row>
    <row r="35" spans="2:9" s="115" customFormat="1" ht="43" customHeight="1" outlineLevel="1">
      <c r="B35" s="411" t="s">
        <v>913</v>
      </c>
      <c r="C35" s="577"/>
      <c r="D35" s="577"/>
      <c r="E35" s="577"/>
      <c r="F35" s="577"/>
      <c r="G35" s="577"/>
      <c r="H35" s="577"/>
      <c r="I35" s="577"/>
    </row>
    <row r="37" spans="2:9" s="25" customFormat="1" ht="12.5">
      <c r="B37" s="25" t="s">
        <v>239</v>
      </c>
      <c r="C37" s="575"/>
      <c r="D37" s="575"/>
      <c r="E37" s="575"/>
      <c r="F37" s="575"/>
      <c r="G37" s="575"/>
      <c r="H37" s="575"/>
      <c r="I37" s="575"/>
    </row>
    <row r="38" spans="2:9" s="155" customFormat="1" ht="18.5">
      <c r="B38" s="182" t="s">
        <v>320</v>
      </c>
      <c r="C38" s="571"/>
      <c r="D38" s="571"/>
      <c r="E38" s="571"/>
      <c r="F38" s="571"/>
      <c r="G38" s="571"/>
      <c r="H38" s="571"/>
      <c r="I38" s="571"/>
    </row>
    <row r="39" spans="2:9" s="138" customFormat="1" ht="59.5" customHeight="1" outlineLevel="1">
      <c r="B39" s="412" t="s">
        <v>914</v>
      </c>
      <c r="C39" s="600"/>
      <c r="D39" s="600"/>
      <c r="E39" s="600"/>
      <c r="F39" s="600"/>
      <c r="G39" s="600"/>
      <c r="H39" s="600"/>
      <c r="I39" s="600"/>
    </row>
    <row r="40" spans="2:9" s="138" customFormat="1" ht="42" customHeight="1" outlineLevel="1">
      <c r="B40" s="391" t="s">
        <v>915</v>
      </c>
      <c r="C40" s="600"/>
      <c r="D40" s="600"/>
      <c r="E40" s="600"/>
      <c r="F40" s="600"/>
      <c r="G40" s="600"/>
      <c r="H40" s="600"/>
      <c r="I40" s="600"/>
    </row>
    <row r="42" spans="2:9" s="155" customFormat="1" ht="18.5">
      <c r="B42" s="181" t="s">
        <v>816</v>
      </c>
      <c r="C42" s="571"/>
      <c r="D42" s="571"/>
      <c r="E42" s="571"/>
      <c r="F42" s="571"/>
      <c r="G42" s="571"/>
      <c r="H42" s="571"/>
      <c r="I42" s="571"/>
    </row>
    <row r="43" spans="2:9" s="138" customFormat="1" ht="40.5" customHeight="1" outlineLevel="1">
      <c r="B43" s="388" t="s">
        <v>817</v>
      </c>
      <c r="C43" s="600"/>
      <c r="D43" s="600"/>
      <c r="E43" s="600"/>
      <c r="F43" s="600"/>
      <c r="G43" s="600"/>
      <c r="H43" s="600"/>
      <c r="I43" s="600"/>
    </row>
    <row r="45" spans="2:9" s="25" customFormat="1" ht="12.5">
      <c r="B45" s="25" t="s">
        <v>102</v>
      </c>
      <c r="C45" s="575"/>
      <c r="D45" s="575"/>
      <c r="E45" s="575"/>
      <c r="F45" s="575"/>
      <c r="G45" s="575"/>
      <c r="H45" s="575"/>
      <c r="I45" s="575"/>
    </row>
    <row r="46" spans="2:9" s="155" customFormat="1" ht="18.5">
      <c r="B46" s="181" t="s">
        <v>321</v>
      </c>
      <c r="C46" s="571"/>
      <c r="D46" s="571"/>
      <c r="E46" s="571"/>
      <c r="F46" s="571"/>
      <c r="G46" s="571"/>
      <c r="H46" s="571"/>
      <c r="I46" s="571"/>
    </row>
    <row r="47" spans="2:9" s="138" customFormat="1" ht="57.5" customHeight="1" outlineLevel="1">
      <c r="B47" s="410" t="s">
        <v>916</v>
      </c>
      <c r="C47" s="600"/>
      <c r="D47" s="600"/>
      <c r="E47" s="600"/>
      <c r="F47" s="600"/>
      <c r="G47" s="600"/>
      <c r="H47" s="600"/>
      <c r="I47" s="600"/>
    </row>
    <row r="49" spans="2:9" s="25" customFormat="1" ht="12.5">
      <c r="B49" s="25" t="s">
        <v>103</v>
      </c>
      <c r="C49" s="575"/>
      <c r="D49" s="575"/>
      <c r="E49" s="575"/>
      <c r="F49" s="575"/>
      <c r="G49" s="575"/>
      <c r="H49" s="575"/>
      <c r="I49" s="575"/>
    </row>
    <row r="50" spans="2:9" s="155" customFormat="1" ht="21.5" customHeight="1">
      <c r="B50" s="181" t="s">
        <v>322</v>
      </c>
      <c r="C50" s="571"/>
      <c r="D50" s="571"/>
      <c r="E50" s="571"/>
      <c r="F50" s="571"/>
      <c r="G50" s="571"/>
      <c r="H50" s="571"/>
      <c r="I50" s="571"/>
    </row>
    <row r="51" spans="2:9" s="138" customFormat="1" ht="34.5" customHeight="1" outlineLevel="1">
      <c r="B51" s="412" t="s">
        <v>821</v>
      </c>
      <c r="C51" s="600"/>
      <c r="D51" s="600"/>
      <c r="E51" s="600"/>
      <c r="F51" s="600"/>
      <c r="G51" s="600"/>
      <c r="H51" s="600"/>
      <c r="I51" s="600"/>
    </row>
    <row r="52" spans="2:9" s="138" customFormat="1" ht="34.5" customHeight="1" outlineLevel="1">
      <c r="B52" s="413" t="s">
        <v>927</v>
      </c>
      <c r="C52" s="600"/>
      <c r="D52" s="600"/>
      <c r="E52" s="600"/>
      <c r="F52" s="600"/>
      <c r="G52" s="600"/>
      <c r="H52" s="600"/>
      <c r="I52" s="600"/>
    </row>
    <row r="53" spans="2:9" s="138" customFormat="1" ht="38.5" customHeight="1" outlineLevel="1">
      <c r="B53" s="414" t="s">
        <v>820</v>
      </c>
      <c r="C53" s="600"/>
      <c r="D53" s="600"/>
      <c r="E53" s="600"/>
      <c r="F53" s="600"/>
      <c r="G53" s="600"/>
      <c r="H53" s="600"/>
      <c r="I53" s="600"/>
    </row>
    <row r="54" spans="2:9" s="138" customFormat="1" ht="19.5" customHeight="1" outlineLevel="1">
      <c r="B54" s="29"/>
      <c r="C54" s="600"/>
      <c r="D54" s="600"/>
      <c r="E54" s="600"/>
      <c r="F54" s="600"/>
      <c r="G54" s="600"/>
      <c r="H54" s="600"/>
      <c r="I54" s="600"/>
    </row>
    <row r="55" spans="2:9" s="25" customFormat="1" ht="12.5">
      <c r="B55" s="25" t="s">
        <v>240</v>
      </c>
      <c r="C55" s="575"/>
      <c r="D55" s="575"/>
      <c r="E55" s="575"/>
      <c r="F55" s="575"/>
      <c r="G55" s="575"/>
      <c r="H55" s="575"/>
      <c r="I55" s="575"/>
    </row>
    <row r="56" spans="2:9" s="25" customFormat="1" ht="12.5">
      <c r="B56" s="25" t="s">
        <v>993</v>
      </c>
      <c r="C56" s="575"/>
      <c r="D56" s="575"/>
      <c r="E56" s="575"/>
      <c r="F56" s="575"/>
      <c r="G56" s="575"/>
      <c r="H56" s="575"/>
      <c r="I56" s="575"/>
    </row>
    <row r="57" spans="2:9" s="155" customFormat="1" ht="18.5">
      <c r="B57" s="181" t="s">
        <v>323</v>
      </c>
      <c r="C57" s="571"/>
      <c r="D57" s="571"/>
      <c r="E57" s="571"/>
      <c r="F57" s="571"/>
      <c r="G57" s="571"/>
      <c r="H57" s="571"/>
      <c r="I57" s="571"/>
    </row>
    <row r="58" spans="2:9" s="138" customFormat="1" ht="39.5" customHeight="1" outlineLevel="1">
      <c r="B58" s="412" t="s">
        <v>917</v>
      </c>
      <c r="C58" s="600"/>
      <c r="D58" s="600"/>
      <c r="E58" s="600"/>
      <c r="F58" s="600"/>
      <c r="G58" s="600"/>
      <c r="H58" s="600"/>
      <c r="I58" s="600"/>
    </row>
    <row r="59" spans="2:9" s="138" customFormat="1" ht="37" customHeight="1" outlineLevel="1">
      <c r="B59" s="415" t="s">
        <v>822</v>
      </c>
      <c r="C59" s="600"/>
      <c r="D59" s="600"/>
      <c r="E59" s="600"/>
      <c r="F59" s="600"/>
      <c r="G59" s="600"/>
      <c r="H59" s="600"/>
      <c r="I59" s="600"/>
    </row>
    <row r="61" spans="2:9" s="25" customFormat="1" ht="12.5">
      <c r="B61" s="25" t="s">
        <v>39</v>
      </c>
      <c r="C61" s="575"/>
      <c r="D61" s="575"/>
      <c r="E61" s="575"/>
      <c r="F61" s="575"/>
      <c r="G61" s="575"/>
      <c r="H61" s="575"/>
      <c r="I61" s="575"/>
    </row>
    <row r="62" spans="2:9" s="155" customFormat="1" ht="18.5">
      <c r="B62" s="181" t="s">
        <v>326</v>
      </c>
      <c r="C62" s="571"/>
      <c r="D62" s="571"/>
      <c r="E62" s="571"/>
      <c r="F62" s="571"/>
      <c r="G62" s="571"/>
      <c r="H62" s="571"/>
      <c r="I62" s="571"/>
    </row>
    <row r="63" spans="2:9" s="138" customFormat="1" ht="19.5" customHeight="1" outlineLevel="1">
      <c r="B63" s="410" t="s">
        <v>918</v>
      </c>
      <c r="C63" s="600"/>
      <c r="D63" s="600"/>
      <c r="E63" s="600"/>
      <c r="F63" s="600"/>
      <c r="G63" s="600"/>
      <c r="H63" s="600"/>
      <c r="I63" s="600"/>
    </row>
    <row r="65" spans="2:9" s="25" customFormat="1" ht="12.5">
      <c r="B65" s="25" t="s">
        <v>42</v>
      </c>
      <c r="C65" s="575"/>
      <c r="D65" s="575"/>
      <c r="E65" s="575"/>
      <c r="F65" s="575"/>
      <c r="G65" s="575"/>
      <c r="H65" s="575"/>
      <c r="I65" s="575"/>
    </row>
    <row r="66" spans="2:9" s="155" customFormat="1" ht="18.5">
      <c r="B66" s="181" t="s">
        <v>324</v>
      </c>
      <c r="C66" s="571"/>
      <c r="D66" s="571"/>
      <c r="E66" s="571"/>
      <c r="F66" s="571"/>
      <c r="G66" s="571"/>
      <c r="H66" s="571"/>
      <c r="I66" s="571"/>
    </row>
    <row r="67" spans="2:9" s="138" customFormat="1" ht="173.5" customHeight="1" outlineLevel="1">
      <c r="B67" s="388" t="s">
        <v>823</v>
      </c>
      <c r="C67" s="600"/>
      <c r="D67" s="600"/>
      <c r="E67" s="600"/>
      <c r="F67" s="600"/>
      <c r="G67" s="600"/>
      <c r="H67" s="600"/>
      <c r="I67" s="600"/>
    </row>
    <row r="68" spans="2:9">
      <c r="B68" s="28"/>
    </row>
    <row r="69" spans="2:9" s="25" customFormat="1" ht="12.5">
      <c r="B69" s="25" t="s">
        <v>104</v>
      </c>
      <c r="C69" s="575"/>
      <c r="D69" s="575"/>
      <c r="E69" s="575"/>
      <c r="F69" s="575"/>
      <c r="G69" s="575"/>
      <c r="H69" s="575"/>
      <c r="I69" s="575"/>
    </row>
    <row r="70" spans="2:9" s="25" customFormat="1" ht="12.5">
      <c r="B70" s="25" t="s">
        <v>173</v>
      </c>
      <c r="C70" s="575"/>
      <c r="D70" s="575"/>
      <c r="E70" s="575"/>
      <c r="F70" s="575"/>
      <c r="G70" s="575"/>
      <c r="H70" s="575"/>
      <c r="I70" s="575"/>
    </row>
    <row r="71" spans="2:9" s="155" customFormat="1" ht="18.5">
      <c r="B71" s="181" t="s">
        <v>838</v>
      </c>
      <c r="C71" s="571"/>
      <c r="D71" s="571"/>
      <c r="E71" s="571"/>
      <c r="F71" s="571"/>
      <c r="G71" s="571"/>
      <c r="H71" s="571"/>
      <c r="I71" s="571"/>
    </row>
    <row r="72" spans="2:9" s="138" customFormat="1" ht="185" customHeight="1" outlineLevel="1">
      <c r="B72" s="426" t="s">
        <v>824</v>
      </c>
      <c r="C72" s="600"/>
      <c r="D72" s="600"/>
      <c r="E72" s="600"/>
      <c r="F72" s="600"/>
      <c r="G72" s="600"/>
      <c r="H72" s="600"/>
      <c r="I72" s="600"/>
    </row>
    <row r="74" spans="2:9" s="25" customFormat="1" ht="12.5">
      <c r="B74" s="25" t="s">
        <v>107</v>
      </c>
      <c r="C74" s="575"/>
      <c r="D74" s="575"/>
      <c r="E74" s="575"/>
      <c r="F74" s="575"/>
      <c r="G74" s="575"/>
      <c r="H74" s="575"/>
      <c r="I74" s="575"/>
    </row>
    <row r="75" spans="2:9" s="155" customFormat="1" ht="18.5">
      <c r="B75" s="181" t="s">
        <v>325</v>
      </c>
      <c r="C75" s="571"/>
      <c r="D75" s="571"/>
      <c r="E75" s="571"/>
      <c r="F75" s="571"/>
      <c r="G75" s="571"/>
      <c r="H75" s="571"/>
      <c r="I75" s="571"/>
    </row>
    <row r="76" spans="2:9" s="138" customFormat="1" ht="33" customHeight="1" outlineLevel="1">
      <c r="B76" s="410" t="s">
        <v>919</v>
      </c>
      <c r="C76" s="600"/>
      <c r="D76" s="600"/>
      <c r="E76" s="600"/>
      <c r="F76" s="600"/>
      <c r="G76" s="600"/>
      <c r="H76" s="600"/>
      <c r="I76" s="600"/>
    </row>
  </sheetData>
  <hyperlinks>
    <hyperlink ref="B16" r:id="rId1" display="O modelo de governança preconiza uma relação ética e transparente com todos os stakeholders, incorpora as melhores práticas do mercado e dispõe de uma estrutura que agiliza o processo de decisão, assessorada por uma equipe de executivos qualificados, incluindo conselheiros com expertises específicas e ampla experiência empresarial. A composição, o mandato e as competências de cada um de nossos órgãos de governança corporativa podem ser acessadas aqui." xr:uid="{AA4C8EA0-1873-436A-9C57-9E04B15E3990}"/>
    <hyperlink ref="B22" r:id="rId2" display="O conhecimento do Conselho de Administração quanto aos aspectos relacionados ao desenvolvimento sustentável é desenvolvido e estimulado pelo Comitê ESG, de acordo com as atribuições definidas em seu Regimento Interno, disponível aqui." xr:uid="{A771FBA9-335E-4DD2-BDB8-712E285C136E}"/>
    <hyperlink ref="B35" r:id="rId3" display="Além das hipóteses previstas na legislação em vigor, os processos do Conselho de Administração para garantir que os conflitos de interesse sejam prevenidos, mitigados e divulgados às partes interessadas, estão descritos no Estatuto Social da Companhia e na Política de Transações com Partes Relacionadas, disponíveis neste link." xr:uid="{E954A529-10D5-4EFA-8E5B-6403BC5D435B}"/>
    <hyperlink ref="B39" r:id="rId4" display="A “Política de Remuneração de Membros do Conselho de Administração, do Conselho Fiscal e da Diretoria Estatutária e dos Comitês de Assessoramento”, disponível aqui, define os critérios e diretrizes para a fixação da remuneração e dos benefícios concedidos aos Diretores Estatutários, aos membros do Conselho de Administração, aos membros do Conselho Fiscal e aos membros dos Comitês de Assessoramento estabelecidos pela Companhia." xr:uid="{C60CF10A-741F-49DD-892B-9C2DB6C56706}"/>
    <hyperlink ref="B40" r:id="rId5" display="O montante total da remuneração anual dos órgãos de governança é fixado em Assembleia Geral Ordinária. Veja mais sobre a remuneração no nosso Formulário de Referência, elaborado nos termos da Comissão de Valores Mobiliários (CVM)." xr:uid="{001D6D06-C114-4608-88E5-2F5C0894B505}"/>
    <hyperlink ref="B58" r:id="rId6" display="As políticas que regem nosso relacionamento com os stakeholders são aprovadas pelo Conselho de Administração, e têm seu cumprimento garantido por meio de estruturas dedicadas aos controles internos, à auditoria interna, ao compliance e à gestão de riscos. Adicionalmente, diversos regimentos internos orientam o funcionamento dos órgãos de governança corporativa, os quais somam-se ao Código de Ética e Conduta, que descreve regras e princípios que devem ser observados por todos os colaboradores, administradores e fornecedores da JHSF. Nossas políticas e regimentos internos podem ser acessados aqui." xr:uid="{42E34103-57B6-461B-A6F2-EA091BF33605}"/>
    <hyperlink ref="B21" r:id="rId7" display="A eleição dos conselheiros é feita de acordo com a Lei das Sociedades Anônimas (Lei 6.404/76), sendo que os critérios de indicação seguem a “Política de Indicação de Membros do Conselho de Administração, da Diretoria Estatutária e dos Comitês”. Destacamos que um dos critérios para a indicação dos membros do Conselho é a diversidade de conhecimentos, experiências, comportamentos, aspectos culturais, faixa etária e de gênero." xr:uid="{E5678147-5A97-47BC-BEA4-E401638D2EC2}"/>
    <hyperlink ref="B31" r:id="rId8" display="Anualmente, conforme definido na nossa Política de Remuneração, realizamos a avaliação do desempenho de todos os membros do CA e dos Comitês de Assessoramento. O processo de avaliação é definido pelo Presidente do CA, e pode ser executado por meios internos ou por contratação de empresa especializada. O método prevê etapas de autoavaliação e/ou avaliação cruzada entre os membros, ou ainda entrevistas individuais." xr:uid="{BD2A7383-A1D7-4A1B-8283-01003BCD380B}"/>
    <hyperlink ref="B47" r:id="rId9" display="Coordenado pelo presidente do Conselho de Administração, tem previsto em seu Regimento Interno: acompanhar execução da estratégia de sustentabilidade, analisar indicadores, antecipar tendências e garantir a melhoria contínua dos processos e mecanismos ASG da JHSF, incluindo a revisão dos relatórios anuais e a integração da agenda com a gestão de riscos corporativos, dentro outras. " xr:uid="{12DBC762-16F3-4436-A4BB-645A4B3F4B91}"/>
    <hyperlink ref="B51" r:id="rId10" xr:uid="{F71BE368-1D5A-4A25-8F82-30592C5165D4}"/>
    <hyperlink ref="B52" r:id="rId11" xr:uid="{8022A281-258C-4574-8DAA-B9773C7788D4}"/>
    <hyperlink ref="B59" r:id="rId12" display="Adicionalmente, diversos regimentos internos orientam o funcionamento dos órgãos de governança corporativa, os quais somam-se ao Código de Ética e Conduta, que descreve regras e princípios que devem ser observados por todos os colaboradores, administradores e fornecedores da JHSF. " xr:uid="{28106456-0DBB-44A5-8522-BCA10392A137}"/>
    <hyperlink ref="B63" r:id="rId13" xr:uid="{80F573A6-4A4E-4999-97BD-78536A467547}"/>
    <hyperlink ref="B76" r:id="rId14" display="Não foram realizadas contribuições políticas em 2023. Conforme previsto no Código de Ética e Conduta da JHSF, Administradores e Colaboradores são proibidos de fazer doações, em nome da Companhia, a partidos políticos ou candidatos concorrendo a cargos públicos." xr:uid="{D00A38C7-01DA-4E3B-BD2C-2EFB746E2879}"/>
  </hyperlinks>
  <pageMargins left="0.511811024" right="0.511811024" top="0.78740157499999996" bottom="0.78740157499999996" header="0.31496062000000002" footer="0.31496062000000002"/>
  <pageSetup paperSize="9" orientation="portrait" r:id="rId15"/>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CFB72-9C05-4037-B81C-C32B20F0D88E}">
  <sheetPr>
    <tabColor theme="8"/>
  </sheetPr>
  <dimension ref="B1:M348"/>
  <sheetViews>
    <sheetView showGridLines="0" zoomScaleNormal="100" workbookViewId="0"/>
  </sheetViews>
  <sheetFormatPr defaultColWidth="9.25" defaultRowHeight="14" outlineLevelRow="1"/>
  <cols>
    <col min="1" max="1" width="5.6640625" style="1" customWidth="1"/>
    <col min="2" max="2" width="18.83203125" style="1" customWidth="1"/>
    <col min="3" max="3" width="29.9140625" style="1" customWidth="1"/>
    <col min="4" max="5" width="11.75" style="15" customWidth="1"/>
    <col min="6" max="6" width="5.6640625" style="606" customWidth="1"/>
    <col min="7" max="7" width="44.08203125" style="1" customWidth="1"/>
    <col min="8" max="8" width="5.6640625" style="1" customWidth="1"/>
    <col min="9" max="9" width="10.25" style="1" bestFit="1" customWidth="1"/>
    <col min="10" max="10" width="9.25" style="1"/>
    <col min="11" max="11" width="10.25" style="1" customWidth="1"/>
    <col min="12" max="12" width="9.25" style="1"/>
    <col min="13" max="13" width="9.25" style="569"/>
    <col min="14" max="16384" width="9.25" style="1"/>
  </cols>
  <sheetData>
    <row r="1" spans="2:13" ht="174" customHeight="1">
      <c r="B1" s="84"/>
      <c r="C1" s="84"/>
      <c r="D1" s="86"/>
      <c r="E1" s="86"/>
      <c r="F1" s="604"/>
      <c r="G1" s="84"/>
    </row>
    <row r="3" spans="2:13" s="155" customFormat="1" ht="21" customHeight="1">
      <c r="B3" s="208" t="s">
        <v>604</v>
      </c>
      <c r="C3" s="207"/>
      <c r="D3" s="207"/>
      <c r="E3" s="207"/>
      <c r="F3" s="217"/>
      <c r="G3" s="217"/>
      <c r="M3" s="571"/>
    </row>
    <row r="4" spans="2:13" s="138" customFormat="1" ht="21" customHeight="1">
      <c r="B4" s="759" t="s">
        <v>605</v>
      </c>
      <c r="C4" s="759"/>
      <c r="D4" s="759"/>
      <c r="E4" s="759"/>
      <c r="F4" s="759"/>
      <c r="G4" s="759"/>
      <c r="M4" s="600"/>
    </row>
    <row r="5" spans="2:13">
      <c r="C5" s="19"/>
      <c r="F5" s="605"/>
      <c r="G5" s="12"/>
    </row>
    <row r="6" spans="2:13" s="155" customFormat="1" ht="20.5" customHeight="1">
      <c r="B6" s="208" t="s">
        <v>368</v>
      </c>
      <c r="C6" s="208"/>
      <c r="D6" s="208"/>
      <c r="E6" s="208"/>
      <c r="F6" s="217"/>
      <c r="G6" s="217"/>
      <c r="M6" s="571"/>
    </row>
    <row r="7" spans="2:13" s="25" customFormat="1" ht="190" customHeight="1">
      <c r="B7" s="816" t="s">
        <v>1033</v>
      </c>
      <c r="C7" s="816"/>
      <c r="D7" s="816"/>
      <c r="E7" s="816"/>
      <c r="F7" s="816"/>
      <c r="G7" s="816"/>
      <c r="M7" s="575"/>
    </row>
    <row r="9" spans="2:13" s="25" customFormat="1" ht="12.5">
      <c r="B9" s="25" t="s">
        <v>602</v>
      </c>
      <c r="D9" s="158"/>
      <c r="E9" s="158"/>
      <c r="M9" s="575"/>
    </row>
    <row r="10" spans="2:13" s="155" customFormat="1" ht="18.5">
      <c r="B10" s="792" t="s">
        <v>614</v>
      </c>
      <c r="C10" s="792"/>
      <c r="D10" s="792"/>
      <c r="E10" s="792"/>
      <c r="F10" s="792"/>
      <c r="G10" s="792"/>
      <c r="M10" s="571"/>
    </row>
    <row r="11" spans="2:13" s="25" customFormat="1" ht="76.5" customHeight="1">
      <c r="B11" s="798" t="s">
        <v>623</v>
      </c>
      <c r="C11" s="798"/>
      <c r="D11" s="798"/>
      <c r="E11" s="798"/>
      <c r="F11" s="798"/>
      <c r="G11" s="798"/>
      <c r="M11" s="575"/>
    </row>
    <row r="13" spans="2:13" s="155" customFormat="1" ht="22" customHeight="1">
      <c r="B13" s="797" t="s">
        <v>10</v>
      </c>
      <c r="C13" s="797"/>
      <c r="D13" s="797"/>
      <c r="E13" s="797"/>
      <c r="F13" s="797"/>
      <c r="G13" s="797"/>
      <c r="M13" s="571"/>
    </row>
    <row r="14" spans="2:13">
      <c r="C14" s="4"/>
    </row>
    <row r="15" spans="2:13" s="25" customFormat="1" ht="12.5">
      <c r="B15" s="25" t="s">
        <v>123</v>
      </c>
      <c r="D15" s="159"/>
      <c r="E15" s="158"/>
      <c r="M15" s="575"/>
    </row>
    <row r="16" spans="2:13" s="25" customFormat="1" ht="12.5">
      <c r="B16" s="25" t="s">
        <v>996</v>
      </c>
      <c r="D16" s="158"/>
      <c r="E16" s="158"/>
      <c r="M16" s="575"/>
    </row>
    <row r="17" spans="2:13" s="155" customFormat="1" ht="18.5">
      <c r="B17" s="55" t="s">
        <v>121</v>
      </c>
      <c r="C17" s="55"/>
      <c r="D17" s="539">
        <v>2023</v>
      </c>
      <c r="E17" s="539">
        <v>2022</v>
      </c>
      <c r="F17" s="193"/>
      <c r="G17" s="193"/>
      <c r="M17" s="571"/>
    </row>
    <row r="18" spans="2:13" ht="17" customHeight="1" outlineLevel="1">
      <c r="B18" s="755" t="s">
        <v>384</v>
      </c>
      <c r="C18" s="161" t="s">
        <v>11</v>
      </c>
      <c r="D18" s="162">
        <v>34126.072826400014</v>
      </c>
      <c r="E18" s="162">
        <v>44617.452825600012</v>
      </c>
    </row>
    <row r="19" spans="2:13" ht="17" customHeight="1" outlineLevel="1">
      <c r="B19" s="658"/>
      <c r="C19" s="161" t="s">
        <v>13</v>
      </c>
      <c r="D19" s="162">
        <v>480.0521736</v>
      </c>
      <c r="E19" s="162">
        <v>388.22985000000006</v>
      </c>
      <c r="M19" s="601"/>
    </row>
    <row r="20" spans="2:13" ht="17" customHeight="1" outlineLevel="1">
      <c r="B20" s="658"/>
      <c r="C20" s="161" t="s">
        <v>122</v>
      </c>
      <c r="D20" s="162">
        <v>212016.48348959986</v>
      </c>
      <c r="E20" s="162">
        <v>181894.49056079987</v>
      </c>
      <c r="K20" s="607"/>
      <c r="M20" s="601"/>
    </row>
    <row r="21" spans="2:13" s="7" customFormat="1" ht="17" customHeight="1" outlineLevel="1">
      <c r="B21" s="759"/>
      <c r="C21" s="163" t="s">
        <v>878</v>
      </c>
      <c r="D21" s="164">
        <v>246622.60848959989</v>
      </c>
      <c r="E21" s="164">
        <v>226900.17323639989</v>
      </c>
      <c r="F21" s="608"/>
      <c r="M21" s="602"/>
    </row>
    <row r="22" spans="2:13" ht="17" customHeight="1" outlineLevel="1">
      <c r="B22" s="755" t="s">
        <v>385</v>
      </c>
      <c r="C22" s="161" t="s">
        <v>11</v>
      </c>
      <c r="D22" s="162">
        <v>366224.36153399991</v>
      </c>
      <c r="E22" s="162">
        <v>266662.49677920004</v>
      </c>
      <c r="K22" s="607"/>
      <c r="M22" s="601"/>
    </row>
    <row r="23" spans="2:13" ht="17" customHeight="1" outlineLevel="1">
      <c r="B23" s="759"/>
      <c r="C23" s="163" t="s">
        <v>879</v>
      </c>
      <c r="D23" s="164">
        <v>366224.36153399991</v>
      </c>
      <c r="E23" s="164">
        <v>266662.49677920004</v>
      </c>
      <c r="K23" s="607"/>
      <c r="M23" s="601"/>
    </row>
    <row r="24" spans="2:13" ht="17" customHeight="1" outlineLevel="1">
      <c r="B24" s="796" t="s">
        <v>832</v>
      </c>
      <c r="C24" s="796"/>
      <c r="D24" s="416">
        <v>612846.9700235998</v>
      </c>
      <c r="E24" s="416">
        <v>493562.67001559993</v>
      </c>
      <c r="K24" s="607"/>
      <c r="M24" s="601"/>
    </row>
    <row r="25" spans="2:13" ht="91.5" customHeight="1" outlineLevel="1">
      <c r="B25" s="817" t="s">
        <v>1016</v>
      </c>
      <c r="C25" s="817"/>
      <c r="D25" s="817"/>
      <c r="E25" s="817"/>
      <c r="F25" s="609"/>
      <c r="G25" s="54"/>
    </row>
    <row r="26" spans="2:13">
      <c r="B26" s="514"/>
      <c r="C26" s="514"/>
      <c r="D26" s="514"/>
      <c r="E26" s="514"/>
    </row>
    <row r="27" spans="2:13">
      <c r="B27" s="25" t="s">
        <v>123</v>
      </c>
      <c r="C27" s="545"/>
      <c r="D27" s="545"/>
      <c r="E27" s="545"/>
    </row>
    <row r="28" spans="2:13">
      <c r="B28" s="25" t="s">
        <v>996</v>
      </c>
      <c r="C28" s="545"/>
      <c r="D28" s="545"/>
      <c r="E28" s="545"/>
    </row>
    <row r="29" spans="2:13" s="155" customFormat="1" ht="18.5">
      <c r="B29" s="55" t="s">
        <v>163</v>
      </c>
      <c r="C29" s="55"/>
      <c r="D29" s="176">
        <v>2023</v>
      </c>
      <c r="E29" s="176">
        <v>2022</v>
      </c>
      <c r="F29" s="193"/>
      <c r="G29" s="193"/>
      <c r="M29" s="571"/>
    </row>
    <row r="30" spans="2:13" ht="17" customHeight="1">
      <c r="B30" s="802" t="s">
        <v>273</v>
      </c>
      <c r="C30" s="161" t="s">
        <v>180</v>
      </c>
      <c r="D30" s="165">
        <v>12077.648218800001</v>
      </c>
      <c r="E30" s="165">
        <v>16140.882301200008</v>
      </c>
    </row>
    <row r="31" spans="2:13" ht="17" customHeight="1">
      <c r="B31" s="800"/>
      <c r="C31" s="161" t="s">
        <v>181</v>
      </c>
      <c r="D31" s="165">
        <v>1087.8349680000001</v>
      </c>
      <c r="E31" s="165">
        <v>1358.8856136000002</v>
      </c>
    </row>
    <row r="32" spans="2:13" ht="17" customHeight="1">
      <c r="B32" s="803"/>
      <c r="C32" s="166" t="s">
        <v>825</v>
      </c>
      <c r="D32" s="167">
        <v>13165.483186800002</v>
      </c>
      <c r="E32" s="167">
        <v>17499.76791480001</v>
      </c>
    </row>
    <row r="33" spans="2:5" ht="17" customHeight="1">
      <c r="B33" s="802" t="s">
        <v>5</v>
      </c>
      <c r="C33" s="161" t="s">
        <v>180</v>
      </c>
      <c r="D33" s="165">
        <v>165105.14042159996</v>
      </c>
      <c r="E33" s="165">
        <v>146687.81082120005</v>
      </c>
    </row>
    <row r="34" spans="2:5" ht="17" customHeight="1">
      <c r="B34" s="800"/>
      <c r="C34" s="161" t="s">
        <v>181</v>
      </c>
      <c r="D34" s="165">
        <v>2693.1091824</v>
      </c>
      <c r="E34" s="165">
        <v>876.01813919999995</v>
      </c>
    </row>
    <row r="35" spans="2:5" ht="17" customHeight="1">
      <c r="B35" s="803"/>
      <c r="C35" s="166" t="s">
        <v>826</v>
      </c>
      <c r="D35" s="167">
        <v>167798.24960399998</v>
      </c>
      <c r="E35" s="167">
        <v>147563.82896040005</v>
      </c>
    </row>
    <row r="36" spans="2:5" ht="17" customHeight="1">
      <c r="B36" s="802" t="s">
        <v>3</v>
      </c>
      <c r="C36" s="161" t="s">
        <v>180</v>
      </c>
      <c r="D36" s="165">
        <v>24456.468236399996</v>
      </c>
      <c r="E36" s="165">
        <v>21309.854317200003</v>
      </c>
    </row>
    <row r="37" spans="2:5" ht="17" customHeight="1">
      <c r="B37" s="800"/>
      <c r="C37" s="161" t="s">
        <v>181</v>
      </c>
      <c r="D37" s="165">
        <v>2493.0454823999999</v>
      </c>
      <c r="E37" s="165">
        <v>1486.5763464000008</v>
      </c>
    </row>
    <row r="38" spans="2:5" ht="17" customHeight="1">
      <c r="B38" s="803"/>
      <c r="C38" s="166" t="s">
        <v>827</v>
      </c>
      <c r="D38" s="167">
        <v>26949.513718799997</v>
      </c>
      <c r="E38" s="167">
        <v>22796.430663600004</v>
      </c>
    </row>
    <row r="39" spans="2:5" ht="17" customHeight="1">
      <c r="B39" s="802" t="s">
        <v>4</v>
      </c>
      <c r="C39" s="161" t="s">
        <v>180</v>
      </c>
      <c r="D39" s="165">
        <v>24153.194462400003</v>
      </c>
      <c r="E39" s="165">
        <v>20760.175771200007</v>
      </c>
    </row>
    <row r="40" spans="2:5" ht="17" customHeight="1">
      <c r="B40" s="800"/>
      <c r="C40" s="161" t="s">
        <v>181</v>
      </c>
      <c r="D40" s="165">
        <v>1417.5945288000005</v>
      </c>
      <c r="E40" s="165">
        <v>1079.5374720000004</v>
      </c>
    </row>
    <row r="41" spans="2:5" ht="17" customHeight="1">
      <c r="B41" s="803"/>
      <c r="C41" s="166" t="s">
        <v>828</v>
      </c>
      <c r="D41" s="167">
        <v>25570.788991200003</v>
      </c>
      <c r="E41" s="167">
        <v>21839.713243200007</v>
      </c>
    </row>
    <row r="42" spans="2:5" ht="17" customHeight="1">
      <c r="B42" s="802" t="s">
        <v>6</v>
      </c>
      <c r="C42" s="161" t="s">
        <v>180</v>
      </c>
      <c r="D42" s="165">
        <v>16290.458809199996</v>
      </c>
      <c r="E42" s="165">
        <v>17623.499846399998</v>
      </c>
    </row>
    <row r="43" spans="2:5" ht="17" customHeight="1">
      <c r="B43" s="800"/>
      <c r="C43" s="161" t="s">
        <v>181</v>
      </c>
      <c r="D43" s="165">
        <v>354884.90637240006</v>
      </c>
      <c r="E43" s="165">
        <v>259657.70896439999</v>
      </c>
    </row>
    <row r="44" spans="2:5" ht="17" customHeight="1">
      <c r="B44" s="803"/>
      <c r="C44" s="166" t="s">
        <v>829</v>
      </c>
      <c r="D44" s="167">
        <v>371175.36518160003</v>
      </c>
      <c r="E44" s="167">
        <v>277281.20881079999</v>
      </c>
    </row>
    <row r="45" spans="2:5" ht="17" customHeight="1">
      <c r="B45" s="802" t="s">
        <v>7</v>
      </c>
      <c r="C45" s="161" t="s">
        <v>180</v>
      </c>
      <c r="D45" s="165">
        <v>3310.5131279999996</v>
      </c>
      <c r="E45" s="165">
        <v>3350.445839999998</v>
      </c>
    </row>
    <row r="46" spans="2:5" ht="17" customHeight="1">
      <c r="B46" s="800"/>
      <c r="C46" s="161" t="s">
        <v>181</v>
      </c>
      <c r="D46" s="165">
        <v>3430.0239480000005</v>
      </c>
      <c r="E46" s="165">
        <v>2077.8213636000005</v>
      </c>
    </row>
    <row r="47" spans="2:5" ht="17" customHeight="1">
      <c r="B47" s="803"/>
      <c r="C47" s="166" t="s">
        <v>830</v>
      </c>
      <c r="D47" s="167">
        <v>6740.5370759999996</v>
      </c>
      <c r="E47" s="167">
        <v>5428.2672035999985</v>
      </c>
    </row>
    <row r="48" spans="2:5" ht="17" customHeight="1">
      <c r="B48" s="802" t="s">
        <v>138</v>
      </c>
      <c r="C48" s="161" t="s">
        <v>180</v>
      </c>
      <c r="D48" s="165">
        <v>216.8510292</v>
      </c>
      <c r="E48" s="165">
        <v>112.63291920000002</v>
      </c>
    </row>
    <row r="49" spans="2:13" ht="17" customHeight="1">
      <c r="B49" s="800"/>
      <c r="C49" s="161" t="s">
        <v>181</v>
      </c>
      <c r="D49" s="165">
        <v>52.527506400000007</v>
      </c>
      <c r="E49" s="165">
        <v>30.477502799999993</v>
      </c>
    </row>
    <row r="50" spans="2:13" ht="17" customHeight="1">
      <c r="B50" s="803"/>
      <c r="C50" s="166" t="s">
        <v>831</v>
      </c>
      <c r="D50" s="167">
        <v>269.37853560000002</v>
      </c>
      <c r="E50" s="167">
        <v>143.110422</v>
      </c>
    </row>
    <row r="51" spans="2:13" ht="17" customHeight="1">
      <c r="B51" s="802" t="s">
        <v>8</v>
      </c>
      <c r="C51" s="161" t="s">
        <v>180</v>
      </c>
      <c r="D51" s="165">
        <v>1012.3341839999999</v>
      </c>
      <c r="E51" s="165">
        <v>914.87142000000006</v>
      </c>
    </row>
    <row r="52" spans="2:13" ht="17" customHeight="1">
      <c r="B52" s="800"/>
      <c r="C52" s="161" t="s">
        <v>181</v>
      </c>
      <c r="D52" s="165">
        <v>165.3195456</v>
      </c>
      <c r="E52" s="165">
        <v>95.47137720000002</v>
      </c>
    </row>
    <row r="53" spans="2:13" ht="17" customHeight="1">
      <c r="B53" s="803"/>
      <c r="C53" s="166" t="s">
        <v>833</v>
      </c>
      <c r="D53" s="167">
        <v>1177.6537296000001</v>
      </c>
      <c r="E53" s="167">
        <v>1010.3427972000001</v>
      </c>
    </row>
    <row r="54" spans="2:13" ht="17" customHeight="1">
      <c r="B54" s="791" t="s">
        <v>832</v>
      </c>
      <c r="C54" s="791"/>
      <c r="D54" s="167">
        <v>612846.97002360004</v>
      </c>
      <c r="E54" s="167">
        <v>493562.6700156001</v>
      </c>
    </row>
    <row r="55" spans="2:13" ht="67.5" customHeight="1">
      <c r="B55" s="814" t="s">
        <v>1015</v>
      </c>
      <c r="C55" s="814"/>
      <c r="D55" s="814"/>
      <c r="E55" s="814"/>
      <c r="F55" s="609"/>
      <c r="G55" s="54"/>
    </row>
    <row r="56" spans="2:13">
      <c r="B56" s="538"/>
      <c r="C56" s="538"/>
      <c r="D56" s="538"/>
      <c r="E56" s="538"/>
    </row>
    <row r="57" spans="2:13">
      <c r="B57" s="25" t="s">
        <v>63</v>
      </c>
      <c r="C57" s="4"/>
    </row>
    <row r="58" spans="2:13">
      <c r="B58" s="25" t="s">
        <v>996</v>
      </c>
      <c r="C58" s="4"/>
    </row>
    <row r="59" spans="2:13" s="155" customFormat="1" ht="18.5">
      <c r="B59" s="55" t="s">
        <v>1014</v>
      </c>
      <c r="C59" s="55"/>
      <c r="D59" s="176">
        <v>2023</v>
      </c>
      <c r="E59" s="176">
        <v>2022</v>
      </c>
      <c r="M59" s="571"/>
    </row>
    <row r="60" spans="2:13" s="155" customFormat="1" ht="18.5">
      <c r="B60" s="461" t="s">
        <v>180</v>
      </c>
      <c r="C60" s="461"/>
      <c r="D60" s="461"/>
      <c r="E60" s="461"/>
      <c r="M60" s="571"/>
    </row>
    <row r="61" spans="2:13" ht="17" customHeight="1">
      <c r="B61" s="161" t="s">
        <v>1013</v>
      </c>
      <c r="C61" s="79"/>
      <c r="D61" s="162">
        <v>58893.467635999965</v>
      </c>
      <c r="E61" s="162">
        <v>50526.247377999964</v>
      </c>
    </row>
    <row r="62" spans="2:13" ht="17" customHeight="1">
      <c r="B62" s="25"/>
      <c r="C62" s="212"/>
      <c r="D62" s="175"/>
      <c r="E62" s="175"/>
    </row>
    <row r="63" spans="2:13">
      <c r="B63" s="25" t="s">
        <v>64</v>
      </c>
      <c r="C63" s="4"/>
      <c r="D63" s="509"/>
    </row>
    <row r="64" spans="2:13">
      <c r="B64" s="25" t="s">
        <v>162</v>
      </c>
      <c r="C64" s="4"/>
    </row>
    <row r="65" spans="2:13" s="155" customFormat="1" ht="22" customHeight="1">
      <c r="B65" s="55" t="s">
        <v>408</v>
      </c>
      <c r="C65" s="55"/>
      <c r="D65" s="160"/>
      <c r="E65" s="160"/>
      <c r="M65" s="571"/>
    </row>
    <row r="66" spans="2:13" ht="22" customHeight="1">
      <c r="B66" s="170" t="s">
        <v>327</v>
      </c>
      <c r="C66" s="170" t="s">
        <v>328</v>
      </c>
      <c r="D66" s="459">
        <v>2023</v>
      </c>
      <c r="E66" s="459">
        <v>2022</v>
      </c>
    </row>
    <row r="67" spans="2:13" ht="17" customHeight="1" outlineLevel="1">
      <c r="B67" s="802" t="s">
        <v>273</v>
      </c>
      <c r="C67" s="384" t="s">
        <v>278</v>
      </c>
      <c r="D67" s="165">
        <v>17.148973543125432</v>
      </c>
      <c r="E67" s="165">
        <v>13.540674782182835</v>
      </c>
      <c r="F67" s="610"/>
      <c r="G67" s="611"/>
    </row>
    <row r="68" spans="2:13" ht="17" customHeight="1" outlineLevel="1">
      <c r="B68" s="800"/>
      <c r="C68" s="384" t="s">
        <v>362</v>
      </c>
      <c r="D68" s="165">
        <v>1725.3783169714286</v>
      </c>
      <c r="E68" s="165">
        <v>3228.1764602400017</v>
      </c>
    </row>
    <row r="69" spans="2:13" ht="17" customHeight="1" outlineLevel="1">
      <c r="B69" s="802" t="s">
        <v>5</v>
      </c>
      <c r="C69" s="384" t="s">
        <v>278</v>
      </c>
      <c r="D69" s="165">
        <v>556.14381822646487</v>
      </c>
      <c r="E69" s="165">
        <v>631.80556137484984</v>
      </c>
    </row>
    <row r="70" spans="2:13" ht="17" customHeight="1" outlineLevel="1">
      <c r="B70" s="803"/>
      <c r="C70" s="384" t="s">
        <v>256</v>
      </c>
      <c r="D70" s="165">
        <v>27517.523403599993</v>
      </c>
      <c r="E70" s="165">
        <v>24447.968470200009</v>
      </c>
    </row>
    <row r="71" spans="2:13" ht="17" customHeight="1" outlineLevel="1">
      <c r="B71" s="815" t="s">
        <v>277</v>
      </c>
      <c r="C71" s="384" t="s">
        <v>278</v>
      </c>
      <c r="D71" s="165">
        <v>121.23764188980391</v>
      </c>
      <c r="E71" s="165">
        <v>112.90936685024158</v>
      </c>
    </row>
    <row r="72" spans="2:13" ht="17" customHeight="1" outlineLevel="1">
      <c r="B72" s="787"/>
      <c r="C72" s="384" t="s">
        <v>358</v>
      </c>
      <c r="D72" s="165">
        <v>2430.4831349400001</v>
      </c>
      <c r="E72" s="165">
        <v>2214.2121099157898</v>
      </c>
    </row>
    <row r="73" spans="2:13" ht="17" customHeight="1" outlineLevel="1">
      <c r="B73" s="802" t="s">
        <v>6</v>
      </c>
      <c r="C73" s="384" t="s">
        <v>278</v>
      </c>
      <c r="D73" s="165">
        <v>123.08462081862186</v>
      </c>
      <c r="E73" s="165">
        <v>182.21628468905638</v>
      </c>
      <c r="F73" s="610"/>
      <c r="G73" s="611"/>
    </row>
    <row r="74" spans="2:13" ht="17" customHeight="1" outlineLevel="1">
      <c r="B74" s="800"/>
      <c r="C74" s="384" t="s">
        <v>363</v>
      </c>
      <c r="D74" s="165">
        <v>1357.5382340999997</v>
      </c>
      <c r="E74" s="165">
        <v>2202.9374807999998</v>
      </c>
    </row>
    <row r="75" spans="2:13" ht="17" customHeight="1" outlineLevel="1">
      <c r="B75" s="802" t="s">
        <v>7</v>
      </c>
      <c r="C75" s="384" t="s">
        <v>278</v>
      </c>
      <c r="D75" s="165">
        <v>20.287232043220424</v>
      </c>
      <c r="E75" s="165">
        <v>21.217961311625587</v>
      </c>
      <c r="F75" s="610"/>
      <c r="G75" s="611"/>
    </row>
    <row r="76" spans="2:13" ht="17" customHeight="1" outlineLevel="1">
      <c r="B76" s="803"/>
      <c r="C76" s="384" t="s">
        <v>364</v>
      </c>
      <c r="D76" s="162">
        <v>110.35043759999999</v>
      </c>
      <c r="E76" s="162">
        <v>124.0905866666666</v>
      </c>
    </row>
    <row r="77" spans="2:13" ht="17" customHeight="1" outlineLevel="1">
      <c r="B77" s="385" t="s">
        <v>138</v>
      </c>
      <c r="C77" s="384" t="s">
        <v>278</v>
      </c>
      <c r="D77" s="165">
        <v>5.533283215489547</v>
      </c>
      <c r="E77" s="165">
        <v>3.154435901888188</v>
      </c>
      <c r="F77" s="610"/>
      <c r="G77" s="611"/>
    </row>
    <row r="78" spans="2:13" ht="17" customHeight="1" outlineLevel="1">
      <c r="B78" s="802" t="s">
        <v>8</v>
      </c>
      <c r="C78" s="384" t="s">
        <v>278</v>
      </c>
      <c r="D78" s="165">
        <v>1756.3049687716862</v>
      </c>
      <c r="E78" s="165">
        <v>844.21096244348064</v>
      </c>
      <c r="F78" s="610"/>
      <c r="G78" s="611"/>
    </row>
    <row r="79" spans="2:13" ht="17" customHeight="1" outlineLevel="1">
      <c r="B79" s="803"/>
      <c r="C79" s="384" t="s">
        <v>365</v>
      </c>
      <c r="D79" s="162">
        <v>0.44608993059686691</v>
      </c>
      <c r="E79" s="162">
        <v>0.40314249454689671</v>
      </c>
    </row>
    <row r="80" spans="2:13">
      <c r="B80" s="818"/>
      <c r="C80" s="818"/>
      <c r="D80" s="818"/>
      <c r="E80" s="818"/>
    </row>
    <row r="81" spans="2:13">
      <c r="B81" s="25" t="s">
        <v>66</v>
      </c>
      <c r="C81" s="486"/>
      <c r="D81" s="486"/>
      <c r="E81" s="486"/>
    </row>
    <row r="82" spans="2:13">
      <c r="B82" s="25" t="s">
        <v>162</v>
      </c>
      <c r="C82" s="486"/>
      <c r="D82" s="486"/>
      <c r="E82" s="486"/>
    </row>
    <row r="83" spans="2:13" s="155" customFormat="1" ht="19.5" customHeight="1">
      <c r="B83" s="793" t="s">
        <v>835</v>
      </c>
      <c r="C83" s="793"/>
      <c r="D83" s="793"/>
      <c r="E83" s="793"/>
      <c r="F83" s="793"/>
      <c r="G83" s="793"/>
      <c r="M83" s="571"/>
    </row>
    <row r="84" spans="2:13" ht="161.5" customHeight="1" outlineLevel="1">
      <c r="B84" s="798" t="s">
        <v>834</v>
      </c>
      <c r="C84" s="798"/>
      <c r="D84" s="798"/>
      <c r="E84" s="798"/>
      <c r="F84" s="798"/>
      <c r="G84" s="798"/>
    </row>
    <row r="86" spans="2:13">
      <c r="B86" s="25" t="s">
        <v>65</v>
      </c>
    </row>
    <row r="87" spans="2:13">
      <c r="B87" s="25" t="s">
        <v>162</v>
      </c>
    </row>
    <row r="88" spans="2:13" s="155" customFormat="1" ht="42" customHeight="1">
      <c r="B88" s="801" t="s">
        <v>383</v>
      </c>
      <c r="C88" s="801"/>
      <c r="D88" s="168">
        <v>2023</v>
      </c>
      <c r="E88" s="168">
        <v>2022</v>
      </c>
      <c r="M88" s="571"/>
    </row>
    <row r="89" spans="2:13" ht="17" customHeight="1" outlineLevel="1">
      <c r="B89" s="161" t="s">
        <v>637</v>
      </c>
      <c r="C89" s="161"/>
      <c r="D89" s="165">
        <v>5396.2751196000099</v>
      </c>
      <c r="E89" s="165">
        <v>0</v>
      </c>
    </row>
    <row r="90" spans="2:13" outlineLevel="1">
      <c r="B90" s="393" t="s">
        <v>1030</v>
      </c>
      <c r="C90" s="161"/>
      <c r="D90" s="165"/>
      <c r="E90" s="165"/>
    </row>
    <row r="91" spans="2:13" ht="18.5">
      <c r="B91" s="34"/>
    </row>
    <row r="92" spans="2:13" s="25" customFormat="1" ht="12.5">
      <c r="B92" s="25" t="s">
        <v>66</v>
      </c>
      <c r="C92" s="171"/>
      <c r="D92" s="158"/>
      <c r="E92" s="158"/>
      <c r="M92" s="575"/>
    </row>
    <row r="93" spans="2:13" s="25" customFormat="1" ht="12.5">
      <c r="B93" s="25" t="s">
        <v>995</v>
      </c>
      <c r="C93" s="171"/>
      <c r="D93" s="158"/>
      <c r="E93" s="158"/>
      <c r="M93" s="575"/>
    </row>
    <row r="94" spans="2:13" s="155" customFormat="1" ht="42" customHeight="1">
      <c r="B94" s="801" t="s">
        <v>409</v>
      </c>
      <c r="C94" s="801"/>
      <c r="D94" s="168">
        <v>2023</v>
      </c>
      <c r="E94" s="168">
        <v>2022</v>
      </c>
      <c r="M94" s="571"/>
    </row>
    <row r="95" spans="2:13" ht="17" customHeight="1" outlineLevel="1">
      <c r="B95" s="169" t="s">
        <v>638</v>
      </c>
      <c r="C95" s="161"/>
      <c r="D95" s="165">
        <v>135.72413628722464</v>
      </c>
      <c r="E95" s="165">
        <v>0</v>
      </c>
    </row>
    <row r="96" spans="2:13" outlineLevel="1">
      <c r="B96" s="393" t="s">
        <v>1031</v>
      </c>
      <c r="C96" s="9"/>
      <c r="D96" s="14"/>
      <c r="E96" s="14"/>
    </row>
    <row r="97" spans="2:13">
      <c r="B97" s="7"/>
      <c r="C97" s="35"/>
      <c r="D97" s="17"/>
      <c r="E97" s="17"/>
    </row>
    <row r="98" spans="2:13" s="155" customFormat="1" ht="22" customHeight="1">
      <c r="B98" s="799" t="s">
        <v>120</v>
      </c>
      <c r="C98" s="799"/>
      <c r="D98" s="799"/>
      <c r="E98" s="799"/>
      <c r="F98" s="799"/>
      <c r="G98" s="799"/>
      <c r="M98" s="571"/>
    </row>
    <row r="100" spans="2:13" s="25" customFormat="1" ht="12.5">
      <c r="B100" s="25" t="s">
        <v>67</v>
      </c>
      <c r="D100" s="158"/>
      <c r="E100" s="158"/>
      <c r="M100" s="575"/>
    </row>
    <row r="101" spans="2:13" s="25" customFormat="1" ht="12.5">
      <c r="B101" s="25" t="s">
        <v>994</v>
      </c>
      <c r="D101" s="158"/>
      <c r="E101" s="158"/>
      <c r="M101" s="575"/>
    </row>
    <row r="102" spans="2:13" s="155" customFormat="1" ht="19.5" customHeight="1">
      <c r="B102" s="793" t="s">
        <v>185</v>
      </c>
      <c r="C102" s="793"/>
      <c r="D102" s="793"/>
      <c r="E102" s="793"/>
      <c r="F102" s="793"/>
      <c r="G102" s="793"/>
      <c r="M102" s="571"/>
    </row>
    <row r="103" spans="2:13" ht="81.5" customHeight="1" outlineLevel="1">
      <c r="B103" s="794" t="s">
        <v>836</v>
      </c>
      <c r="C103" s="794"/>
      <c r="D103" s="794"/>
      <c r="E103" s="794"/>
      <c r="F103" s="794"/>
      <c r="G103" s="794"/>
    </row>
    <row r="105" spans="2:13" s="25" customFormat="1" ht="12.5">
      <c r="B105" s="25" t="s">
        <v>68</v>
      </c>
      <c r="D105" s="158"/>
      <c r="E105" s="158"/>
      <c r="M105" s="575"/>
    </row>
    <row r="106" spans="2:13" s="25" customFormat="1" ht="12.5">
      <c r="B106" s="25" t="s">
        <v>1017</v>
      </c>
      <c r="D106" s="158"/>
      <c r="E106" s="158"/>
      <c r="M106" s="575"/>
    </row>
    <row r="107" spans="2:13" s="155" customFormat="1" ht="19.5" customHeight="1">
      <c r="B107" s="793" t="s">
        <v>186</v>
      </c>
      <c r="C107" s="793"/>
      <c r="D107" s="793"/>
      <c r="E107" s="793"/>
      <c r="F107" s="793"/>
      <c r="G107" s="793"/>
      <c r="M107" s="571"/>
    </row>
    <row r="108" spans="2:13" ht="142.5" customHeight="1" outlineLevel="1">
      <c r="B108" s="794" t="s">
        <v>837</v>
      </c>
      <c r="C108" s="794"/>
      <c r="D108" s="794"/>
      <c r="E108" s="794"/>
      <c r="F108" s="794"/>
      <c r="G108" s="794"/>
    </row>
    <row r="109" spans="2:13">
      <c r="B109" s="4"/>
      <c r="C109" s="4"/>
      <c r="D109" s="47"/>
      <c r="E109" s="47"/>
    </row>
    <row r="110" spans="2:13" s="25" customFormat="1" ht="12.5">
      <c r="B110" s="25" t="s">
        <v>241</v>
      </c>
      <c r="D110" s="158"/>
      <c r="E110" s="158"/>
      <c r="M110" s="575"/>
    </row>
    <row r="111" spans="2:13" s="25" customFormat="1" ht="12.5">
      <c r="B111" s="25" t="s">
        <v>161</v>
      </c>
      <c r="D111" s="158"/>
      <c r="E111" s="158"/>
      <c r="M111" s="575"/>
    </row>
    <row r="112" spans="2:13" s="155" customFormat="1" ht="22" customHeight="1">
      <c r="B112" s="55" t="s">
        <v>124</v>
      </c>
      <c r="C112" s="374"/>
      <c r="D112" s="168">
        <v>2023</v>
      </c>
      <c r="E112" s="168">
        <v>2022</v>
      </c>
      <c r="M112" s="571"/>
    </row>
    <row r="113" spans="2:13" s="25" customFormat="1" ht="17" customHeight="1" outlineLevel="1">
      <c r="B113" s="795" t="s">
        <v>152</v>
      </c>
      <c r="C113" s="795"/>
      <c r="D113" s="172">
        <v>0.55500000000000005</v>
      </c>
      <c r="E113" s="172">
        <v>0.27</v>
      </c>
      <c r="M113" s="575"/>
    </row>
    <row r="114" spans="2:13" s="25" customFormat="1" ht="17" customHeight="1" outlineLevel="1">
      <c r="B114" s="161" t="s">
        <v>153</v>
      </c>
      <c r="C114" s="161"/>
      <c r="D114" s="172">
        <v>434.73096000000004</v>
      </c>
      <c r="E114" s="172">
        <v>258.09457000000003</v>
      </c>
      <c r="M114" s="575"/>
    </row>
    <row r="115" spans="2:13" s="25" customFormat="1" ht="17" customHeight="1" outlineLevel="1">
      <c r="B115" s="161" t="s">
        <v>127</v>
      </c>
      <c r="C115" s="161"/>
      <c r="D115" s="172">
        <v>0</v>
      </c>
      <c r="E115" s="172">
        <v>0</v>
      </c>
      <c r="M115" s="575"/>
    </row>
    <row r="116" spans="2:13" s="25" customFormat="1" ht="17" customHeight="1" outlineLevel="1">
      <c r="B116" s="161" t="s">
        <v>128</v>
      </c>
      <c r="C116" s="161"/>
      <c r="D116" s="172">
        <v>77.339549999999988</v>
      </c>
      <c r="E116" s="172">
        <v>83.818049999999999</v>
      </c>
      <c r="G116" s="173"/>
      <c r="M116" s="575"/>
    </row>
    <row r="117" spans="2:13" s="25" customFormat="1" ht="17" customHeight="1" outlineLevel="1">
      <c r="B117" s="161" t="s">
        <v>165</v>
      </c>
      <c r="C117" s="161"/>
      <c r="D117" s="172">
        <v>32.856999999999999</v>
      </c>
      <c r="E117" s="172">
        <v>9.8697000000000017</v>
      </c>
      <c r="G117" s="173"/>
      <c r="M117" s="575"/>
    </row>
    <row r="118" spans="2:13" s="25" customFormat="1" ht="17" customHeight="1" outlineLevel="1">
      <c r="B118" s="790" t="s">
        <v>12</v>
      </c>
      <c r="C118" s="790"/>
      <c r="D118" s="167">
        <v>545.48251000000005</v>
      </c>
      <c r="E118" s="167">
        <v>352.05232000000007</v>
      </c>
      <c r="G118" s="173"/>
      <c r="M118" s="575"/>
    </row>
    <row r="120" spans="2:13" s="25" customFormat="1" ht="12.5">
      <c r="B120" s="25" t="s">
        <v>241</v>
      </c>
      <c r="D120" s="159"/>
      <c r="E120" s="158"/>
      <c r="G120" s="173"/>
      <c r="M120" s="575"/>
    </row>
    <row r="121" spans="2:13" s="25" customFormat="1" ht="12.5">
      <c r="B121" s="25" t="s">
        <v>161</v>
      </c>
      <c r="D121" s="158"/>
      <c r="E121" s="158"/>
      <c r="M121" s="575"/>
    </row>
    <row r="122" spans="2:13" s="155" customFormat="1" ht="22" customHeight="1">
      <c r="B122" s="55" t="s">
        <v>129</v>
      </c>
      <c r="C122" s="55"/>
      <c r="D122" s="168">
        <v>2023</v>
      </c>
      <c r="E122" s="168">
        <v>2022</v>
      </c>
      <c r="M122" s="571"/>
    </row>
    <row r="123" spans="2:13" s="25" customFormat="1" ht="17" customHeight="1" outlineLevel="1">
      <c r="B123" s="802" t="s">
        <v>273</v>
      </c>
      <c r="C123" s="161" t="s">
        <v>152</v>
      </c>
      <c r="D123" s="172">
        <v>0</v>
      </c>
      <c r="E123" s="172">
        <v>0</v>
      </c>
      <c r="F123" s="800"/>
      <c r="M123" s="575"/>
    </row>
    <row r="124" spans="2:13" s="25" customFormat="1" ht="17" customHeight="1" outlineLevel="1">
      <c r="B124" s="800"/>
      <c r="C124" s="161" t="s">
        <v>153</v>
      </c>
      <c r="D124" s="172">
        <v>152.47406000000001</v>
      </c>
      <c r="E124" s="172">
        <v>4.0800000000000003E-2</v>
      </c>
      <c r="F124" s="800"/>
      <c r="M124" s="575"/>
    </row>
    <row r="125" spans="2:13" s="25" customFormat="1" ht="17" customHeight="1" outlineLevel="1">
      <c r="B125" s="800"/>
      <c r="C125" s="161" t="s">
        <v>127</v>
      </c>
      <c r="D125" s="172">
        <v>0</v>
      </c>
      <c r="E125" s="172">
        <v>0</v>
      </c>
      <c r="F125" s="800"/>
      <c r="M125" s="575"/>
    </row>
    <row r="126" spans="2:13" s="25" customFormat="1" ht="17" customHeight="1" outlineLevel="1">
      <c r="B126" s="800"/>
      <c r="C126" s="161" t="s">
        <v>128</v>
      </c>
      <c r="D126" s="172">
        <v>2.7800000000000002</v>
      </c>
      <c r="E126" s="172">
        <v>1.788</v>
      </c>
      <c r="F126" s="800"/>
      <c r="M126" s="575"/>
    </row>
    <row r="127" spans="2:13" s="25" customFormat="1" ht="17" customHeight="1" outlineLevel="1">
      <c r="B127" s="800"/>
      <c r="C127" s="161" t="s">
        <v>165</v>
      </c>
      <c r="D127" s="172">
        <v>0</v>
      </c>
      <c r="E127" s="172">
        <v>0</v>
      </c>
      <c r="F127" s="800"/>
      <c r="M127" s="575"/>
    </row>
    <row r="128" spans="2:13" s="25" customFormat="1" ht="17" customHeight="1" outlineLevel="1">
      <c r="B128" s="803"/>
      <c r="C128" s="163" t="s">
        <v>825</v>
      </c>
      <c r="D128" s="167">
        <v>155.25406000000001</v>
      </c>
      <c r="E128" s="167">
        <v>1.8288</v>
      </c>
      <c r="F128" s="800"/>
      <c r="M128" s="575"/>
    </row>
    <row r="129" spans="2:13" s="25" customFormat="1" ht="17" customHeight="1" outlineLevel="1">
      <c r="B129" s="795" t="s">
        <v>5</v>
      </c>
      <c r="C129" s="161" t="s">
        <v>152</v>
      </c>
      <c r="D129" s="172">
        <v>0</v>
      </c>
      <c r="E129" s="172">
        <v>0</v>
      </c>
      <c r="M129" s="575"/>
    </row>
    <row r="130" spans="2:13" s="25" customFormat="1" ht="17" customHeight="1" outlineLevel="1">
      <c r="B130" s="795"/>
      <c r="C130" s="161" t="s">
        <v>153</v>
      </c>
      <c r="D130" s="172">
        <v>220.68824000000001</v>
      </c>
      <c r="E130" s="172">
        <v>223.59494000000001</v>
      </c>
      <c r="M130" s="575"/>
    </row>
    <row r="131" spans="2:13" s="25" customFormat="1" ht="17" customHeight="1" outlineLevel="1">
      <c r="B131" s="795"/>
      <c r="C131" s="161" t="s">
        <v>127</v>
      </c>
      <c r="D131" s="172">
        <v>0</v>
      </c>
      <c r="E131" s="172">
        <v>0</v>
      </c>
      <c r="M131" s="575"/>
    </row>
    <row r="132" spans="2:13" s="25" customFormat="1" ht="17" customHeight="1" outlineLevel="1">
      <c r="B132" s="795"/>
      <c r="C132" s="161" t="s">
        <v>128</v>
      </c>
      <c r="D132" s="172">
        <v>46.19182</v>
      </c>
      <c r="E132" s="172">
        <v>57.148480000000006</v>
      </c>
      <c r="M132" s="575"/>
    </row>
    <row r="133" spans="2:13" s="25" customFormat="1" ht="17" customHeight="1" outlineLevel="1">
      <c r="B133" s="795"/>
      <c r="C133" s="161" t="s">
        <v>165</v>
      </c>
      <c r="D133" s="172">
        <v>32.856999999999999</v>
      </c>
      <c r="E133" s="172">
        <v>9.8697000000000017</v>
      </c>
      <c r="G133" s="174"/>
      <c r="M133" s="575"/>
    </row>
    <row r="134" spans="2:13" s="25" customFormat="1" ht="17" customHeight="1" outlineLevel="1">
      <c r="B134" s="795"/>
      <c r="C134" s="163" t="s">
        <v>826</v>
      </c>
      <c r="D134" s="167">
        <v>299.73706000000004</v>
      </c>
      <c r="E134" s="167">
        <v>290.61312000000004</v>
      </c>
      <c r="M134" s="575"/>
    </row>
    <row r="135" spans="2:13" s="25" customFormat="1" ht="17" customHeight="1" outlineLevel="1">
      <c r="B135" s="795" t="s">
        <v>3</v>
      </c>
      <c r="C135" s="161" t="s">
        <v>152</v>
      </c>
      <c r="D135" s="172">
        <v>0</v>
      </c>
      <c r="E135" s="172">
        <v>0</v>
      </c>
      <c r="M135" s="575"/>
    </row>
    <row r="136" spans="2:13" s="25" customFormat="1" ht="17" customHeight="1" outlineLevel="1">
      <c r="B136" s="795"/>
      <c r="C136" s="161" t="s">
        <v>153</v>
      </c>
      <c r="D136" s="172">
        <v>49.669000000000004</v>
      </c>
      <c r="E136" s="172">
        <v>16.52</v>
      </c>
      <c r="M136" s="575"/>
    </row>
    <row r="137" spans="2:13" s="25" customFormat="1" ht="17" customHeight="1" outlineLevel="1">
      <c r="B137" s="795"/>
      <c r="C137" s="161" t="s">
        <v>127</v>
      </c>
      <c r="D137" s="172">
        <v>0</v>
      </c>
      <c r="E137" s="172">
        <v>0</v>
      </c>
      <c r="M137" s="575"/>
    </row>
    <row r="138" spans="2:13" s="25" customFormat="1" ht="17" customHeight="1" outlineLevel="1">
      <c r="B138" s="795"/>
      <c r="C138" s="161" t="s">
        <v>128</v>
      </c>
      <c r="D138" s="172">
        <v>7.9000000000000001E-2</v>
      </c>
      <c r="E138" s="172">
        <v>0</v>
      </c>
      <c r="M138" s="575"/>
    </row>
    <row r="139" spans="2:13" s="25" customFormat="1" ht="17" customHeight="1" outlineLevel="1">
      <c r="B139" s="795"/>
      <c r="C139" s="161" t="s">
        <v>165</v>
      </c>
      <c r="D139" s="172">
        <v>0</v>
      </c>
      <c r="E139" s="172">
        <v>0</v>
      </c>
      <c r="M139" s="575"/>
    </row>
    <row r="140" spans="2:13" s="25" customFormat="1" ht="17" customHeight="1" outlineLevel="1">
      <c r="B140" s="795"/>
      <c r="C140" s="163" t="s">
        <v>827</v>
      </c>
      <c r="D140" s="167">
        <v>49.748000000000005</v>
      </c>
      <c r="E140" s="167">
        <v>16.52</v>
      </c>
      <c r="M140" s="575"/>
    </row>
    <row r="141" spans="2:13" s="25" customFormat="1" ht="17" customHeight="1" outlineLevel="1">
      <c r="B141" s="795" t="s">
        <v>4</v>
      </c>
      <c r="C141" s="161" t="s">
        <v>152</v>
      </c>
      <c r="D141" s="172">
        <v>0</v>
      </c>
      <c r="E141" s="172">
        <v>0</v>
      </c>
      <c r="M141" s="575"/>
    </row>
    <row r="142" spans="2:13" s="25" customFormat="1" ht="17" customHeight="1" outlineLevel="1">
      <c r="B142" s="795"/>
      <c r="C142" s="161" t="s">
        <v>153</v>
      </c>
      <c r="D142" s="172">
        <v>4.6521000000000008</v>
      </c>
      <c r="E142" s="172">
        <v>5.2290000000000001</v>
      </c>
      <c r="M142" s="575"/>
    </row>
    <row r="143" spans="2:13" s="25" customFormat="1" ht="17" customHeight="1" outlineLevel="1">
      <c r="B143" s="795"/>
      <c r="C143" s="161" t="s">
        <v>127</v>
      </c>
      <c r="D143" s="172">
        <v>0</v>
      </c>
      <c r="E143" s="172">
        <v>0</v>
      </c>
      <c r="M143" s="575"/>
    </row>
    <row r="144" spans="2:13" s="25" customFormat="1" ht="17" customHeight="1" outlineLevel="1">
      <c r="B144" s="795"/>
      <c r="C144" s="161" t="s">
        <v>128</v>
      </c>
      <c r="D144" s="172">
        <v>23.255279999999999</v>
      </c>
      <c r="E144" s="172">
        <v>20.274080000000001</v>
      </c>
      <c r="M144" s="575"/>
    </row>
    <row r="145" spans="2:13" s="25" customFormat="1" ht="17" customHeight="1" outlineLevel="1">
      <c r="B145" s="795"/>
      <c r="C145" s="161" t="s">
        <v>165</v>
      </c>
      <c r="D145" s="172">
        <v>0</v>
      </c>
      <c r="E145" s="172">
        <v>0</v>
      </c>
      <c r="M145" s="575"/>
    </row>
    <row r="146" spans="2:13" s="25" customFormat="1" ht="17" customHeight="1" outlineLevel="1">
      <c r="B146" s="795"/>
      <c r="C146" s="163" t="s">
        <v>828</v>
      </c>
      <c r="D146" s="167">
        <v>27.90738</v>
      </c>
      <c r="E146" s="167">
        <v>25.503080000000001</v>
      </c>
      <c r="M146" s="575"/>
    </row>
    <row r="147" spans="2:13" s="25" customFormat="1" ht="17" customHeight="1" outlineLevel="1">
      <c r="B147" s="795" t="s">
        <v>6</v>
      </c>
      <c r="C147" s="161" t="s">
        <v>152</v>
      </c>
      <c r="D147" s="172">
        <v>0.55500000000000005</v>
      </c>
      <c r="E147" s="172">
        <v>0.27</v>
      </c>
      <c r="M147" s="575"/>
    </row>
    <row r="148" spans="2:13" s="25" customFormat="1" ht="17" customHeight="1" outlineLevel="1">
      <c r="B148" s="795"/>
      <c r="C148" s="161" t="s">
        <v>153</v>
      </c>
      <c r="D148" s="172">
        <v>7.2308000000000003</v>
      </c>
      <c r="E148" s="172">
        <v>12.6791</v>
      </c>
      <c r="M148" s="575"/>
    </row>
    <row r="149" spans="2:13" s="25" customFormat="1" ht="17" customHeight="1" outlineLevel="1">
      <c r="B149" s="795"/>
      <c r="C149" s="161" t="s">
        <v>127</v>
      </c>
      <c r="D149" s="172">
        <v>0</v>
      </c>
      <c r="E149" s="172">
        <v>0</v>
      </c>
      <c r="M149" s="575"/>
    </row>
    <row r="150" spans="2:13" s="25" customFormat="1" ht="17" customHeight="1" outlineLevel="1">
      <c r="B150" s="795"/>
      <c r="C150" s="161" t="s">
        <v>128</v>
      </c>
      <c r="D150" s="172">
        <v>0</v>
      </c>
      <c r="E150" s="172">
        <v>0</v>
      </c>
      <c r="M150" s="575"/>
    </row>
    <row r="151" spans="2:13" s="25" customFormat="1" ht="17" customHeight="1" outlineLevel="1">
      <c r="B151" s="795"/>
      <c r="C151" s="161" t="s">
        <v>165</v>
      </c>
      <c r="D151" s="172">
        <v>0</v>
      </c>
      <c r="E151" s="172">
        <v>0</v>
      </c>
      <c r="M151" s="575"/>
    </row>
    <row r="152" spans="2:13" s="25" customFormat="1" ht="17" customHeight="1" outlineLevel="1">
      <c r="B152" s="795"/>
      <c r="C152" s="163" t="s">
        <v>829</v>
      </c>
      <c r="D152" s="167">
        <v>7.7858000000000001</v>
      </c>
      <c r="E152" s="167">
        <v>12.9491</v>
      </c>
      <c r="M152" s="575"/>
    </row>
    <row r="153" spans="2:13" s="25" customFormat="1" ht="17" customHeight="1" outlineLevel="1">
      <c r="B153" s="795" t="s">
        <v>7</v>
      </c>
      <c r="C153" s="161" t="s">
        <v>152</v>
      </c>
      <c r="D153" s="172">
        <v>0</v>
      </c>
      <c r="E153" s="172">
        <v>0</v>
      </c>
      <c r="M153" s="575"/>
    </row>
    <row r="154" spans="2:13" s="25" customFormat="1" ht="17" customHeight="1" outlineLevel="1">
      <c r="B154" s="795"/>
      <c r="C154" s="161" t="s">
        <v>153</v>
      </c>
      <c r="D154" s="172">
        <v>1.6760000000000001E-2</v>
      </c>
      <c r="E154" s="172">
        <v>3.0730000000000004E-2</v>
      </c>
      <c r="M154" s="575"/>
    </row>
    <row r="155" spans="2:13" s="25" customFormat="1" ht="17" customHeight="1" outlineLevel="1">
      <c r="B155" s="795"/>
      <c r="C155" s="161" t="s">
        <v>127</v>
      </c>
      <c r="D155" s="172">
        <v>0</v>
      </c>
      <c r="E155" s="172">
        <v>0</v>
      </c>
      <c r="M155" s="575"/>
    </row>
    <row r="156" spans="2:13" s="25" customFormat="1" ht="17" customHeight="1" outlineLevel="1">
      <c r="B156" s="795"/>
      <c r="C156" s="161" t="s">
        <v>128</v>
      </c>
      <c r="D156" s="172">
        <v>4.2742599999999991</v>
      </c>
      <c r="E156" s="172">
        <v>4.1050300000000002</v>
      </c>
      <c r="M156" s="575"/>
    </row>
    <row r="157" spans="2:13" s="25" customFormat="1" ht="17" customHeight="1" outlineLevel="1">
      <c r="B157" s="795"/>
      <c r="C157" s="161" t="s">
        <v>165</v>
      </c>
      <c r="D157" s="172">
        <v>0</v>
      </c>
      <c r="E157" s="172">
        <v>0</v>
      </c>
      <c r="M157" s="575"/>
    </row>
    <row r="158" spans="2:13" s="25" customFormat="1" ht="17" customHeight="1" outlineLevel="1">
      <c r="B158" s="795"/>
      <c r="C158" s="163" t="s">
        <v>830</v>
      </c>
      <c r="D158" s="167">
        <v>4.2910199999999987</v>
      </c>
      <c r="E158" s="167">
        <v>4.1357600000000003</v>
      </c>
      <c r="M158" s="575"/>
    </row>
    <row r="159" spans="2:13" s="25" customFormat="1" ht="17" customHeight="1" outlineLevel="1">
      <c r="B159" s="795" t="s">
        <v>138</v>
      </c>
      <c r="C159" s="161" t="s">
        <v>152</v>
      </c>
      <c r="D159" s="172">
        <v>0</v>
      </c>
      <c r="E159" s="172">
        <v>0</v>
      </c>
      <c r="M159" s="575"/>
    </row>
    <row r="160" spans="2:13" s="25" customFormat="1" ht="17" customHeight="1" outlineLevel="1">
      <c r="B160" s="795"/>
      <c r="C160" s="161" t="s">
        <v>153</v>
      </c>
      <c r="D160" s="172">
        <v>0</v>
      </c>
      <c r="E160" s="172">
        <v>0</v>
      </c>
      <c r="M160" s="575"/>
    </row>
    <row r="161" spans="2:13" s="25" customFormat="1" ht="17" customHeight="1" outlineLevel="1">
      <c r="B161" s="795"/>
      <c r="C161" s="161" t="s">
        <v>127</v>
      </c>
      <c r="D161" s="172">
        <v>0</v>
      </c>
      <c r="E161" s="172">
        <v>0</v>
      </c>
      <c r="M161" s="575"/>
    </row>
    <row r="162" spans="2:13" s="25" customFormat="1" ht="17" customHeight="1" outlineLevel="1">
      <c r="B162" s="795"/>
      <c r="C162" s="161" t="s">
        <v>128</v>
      </c>
      <c r="D162" s="172">
        <v>0</v>
      </c>
      <c r="E162" s="172">
        <v>0</v>
      </c>
      <c r="M162" s="575"/>
    </row>
    <row r="163" spans="2:13" s="25" customFormat="1" ht="17" customHeight="1" outlineLevel="1">
      <c r="B163" s="795"/>
      <c r="C163" s="161" t="s">
        <v>165</v>
      </c>
      <c r="D163" s="172">
        <v>0</v>
      </c>
      <c r="E163" s="172">
        <v>0</v>
      </c>
      <c r="M163" s="575"/>
    </row>
    <row r="164" spans="2:13" s="25" customFormat="1" ht="17" customHeight="1" outlineLevel="1">
      <c r="B164" s="795"/>
      <c r="C164" s="163" t="s">
        <v>831</v>
      </c>
      <c r="D164" s="167">
        <v>0</v>
      </c>
      <c r="E164" s="167">
        <v>0</v>
      </c>
      <c r="M164" s="575"/>
    </row>
    <row r="165" spans="2:13" s="25" customFormat="1" ht="17" customHeight="1" outlineLevel="1">
      <c r="B165" s="795" t="s">
        <v>8</v>
      </c>
      <c r="C165" s="161" t="s">
        <v>152</v>
      </c>
      <c r="D165" s="172">
        <v>0</v>
      </c>
      <c r="E165" s="172">
        <v>0</v>
      </c>
      <c r="M165" s="575"/>
    </row>
    <row r="166" spans="2:13" s="25" customFormat="1" ht="17" customHeight="1" outlineLevel="1">
      <c r="B166" s="795"/>
      <c r="C166" s="161" t="s">
        <v>153</v>
      </c>
      <c r="D166" s="172">
        <v>0</v>
      </c>
      <c r="E166" s="172">
        <v>0</v>
      </c>
      <c r="M166" s="575"/>
    </row>
    <row r="167" spans="2:13" s="25" customFormat="1" ht="17" customHeight="1" outlineLevel="1">
      <c r="B167" s="795"/>
      <c r="C167" s="161" t="s">
        <v>127</v>
      </c>
      <c r="D167" s="172">
        <v>0</v>
      </c>
      <c r="E167" s="172">
        <v>0</v>
      </c>
      <c r="M167" s="575"/>
    </row>
    <row r="168" spans="2:13" s="25" customFormat="1" ht="17" customHeight="1" outlineLevel="1">
      <c r="B168" s="795"/>
      <c r="C168" s="161" t="s">
        <v>128</v>
      </c>
      <c r="D168" s="172">
        <v>0.75919000000000003</v>
      </c>
      <c r="E168" s="172">
        <v>0.50246000000000002</v>
      </c>
      <c r="M168" s="575"/>
    </row>
    <row r="169" spans="2:13" s="25" customFormat="1" ht="17" customHeight="1" outlineLevel="1">
      <c r="B169" s="795"/>
      <c r="C169" s="161" t="s">
        <v>165</v>
      </c>
      <c r="D169" s="172">
        <v>0</v>
      </c>
      <c r="E169" s="172">
        <v>0</v>
      </c>
      <c r="M169" s="575"/>
    </row>
    <row r="170" spans="2:13" s="25" customFormat="1" ht="17" customHeight="1" outlineLevel="1">
      <c r="B170" s="795"/>
      <c r="C170" s="163" t="s">
        <v>833</v>
      </c>
      <c r="D170" s="167">
        <v>0.75919000000000003</v>
      </c>
      <c r="E170" s="167">
        <v>0.50246000000000002</v>
      </c>
      <c r="M170" s="575"/>
    </row>
    <row r="171" spans="2:13" s="25" customFormat="1" ht="17" customHeight="1" outlineLevel="1">
      <c r="B171" s="791" t="s">
        <v>832</v>
      </c>
      <c r="C171" s="791"/>
      <c r="D171" s="167">
        <v>545.48251000000005</v>
      </c>
      <c r="E171" s="167">
        <v>352.05232000000001</v>
      </c>
      <c r="M171" s="575"/>
    </row>
    <row r="172" spans="2:13" ht="32.5" customHeight="1" outlineLevel="1">
      <c r="B172" s="807" t="s">
        <v>639</v>
      </c>
      <c r="C172" s="808"/>
      <c r="D172" s="808"/>
      <c r="E172" s="808"/>
    </row>
    <row r="173" spans="2:13">
      <c r="B173" s="27"/>
      <c r="C173" s="196"/>
      <c r="D173" s="196"/>
      <c r="E173" s="196"/>
    </row>
    <row r="174" spans="2:13" s="25" customFormat="1" ht="12.5">
      <c r="B174" s="25" t="s">
        <v>69</v>
      </c>
      <c r="D174" s="158"/>
      <c r="E174" s="158"/>
      <c r="M174" s="575"/>
    </row>
    <row r="175" spans="2:13" s="25" customFormat="1" ht="12.5">
      <c r="B175" s="25" t="s">
        <v>1008</v>
      </c>
      <c r="D175" s="158"/>
      <c r="E175" s="158"/>
      <c r="M175" s="575"/>
    </row>
    <row r="176" spans="2:13" s="155" customFormat="1" ht="22" customHeight="1">
      <c r="B176" s="55" t="s">
        <v>130</v>
      </c>
      <c r="C176" s="55"/>
      <c r="D176" s="168">
        <v>2023</v>
      </c>
      <c r="E176" s="168">
        <v>2022</v>
      </c>
      <c r="M176" s="571"/>
    </row>
    <row r="177" spans="2:13" s="25" customFormat="1" ht="17" customHeight="1" outlineLevel="1">
      <c r="B177" s="161" t="s">
        <v>125</v>
      </c>
      <c r="C177" s="161" t="s">
        <v>125</v>
      </c>
      <c r="D177" s="162">
        <v>192.15432000000001</v>
      </c>
      <c r="E177" s="162">
        <v>39.664639999999999</v>
      </c>
      <c r="M177" s="575"/>
    </row>
    <row r="178" spans="2:13" s="25" customFormat="1" ht="17" customHeight="1" outlineLevel="1">
      <c r="B178" s="161" t="s">
        <v>126</v>
      </c>
      <c r="C178" s="161" t="s">
        <v>126</v>
      </c>
      <c r="D178" s="162">
        <v>0</v>
      </c>
      <c r="E178" s="162">
        <v>0</v>
      </c>
      <c r="M178" s="575"/>
    </row>
    <row r="179" spans="2:13" s="25" customFormat="1" ht="17" customHeight="1" outlineLevel="1">
      <c r="B179" s="161" t="s">
        <v>128</v>
      </c>
      <c r="C179" s="161" t="s">
        <v>128</v>
      </c>
      <c r="D179" s="162">
        <v>170.11842999999999</v>
      </c>
      <c r="E179" s="162">
        <v>184.94563000000002</v>
      </c>
      <c r="M179" s="575"/>
    </row>
    <row r="180" spans="2:13" s="25" customFormat="1" ht="17" customHeight="1" outlineLevel="1">
      <c r="B180" s="790" t="s">
        <v>12</v>
      </c>
      <c r="C180" s="790"/>
      <c r="D180" s="164">
        <v>362.27274999999997</v>
      </c>
      <c r="E180" s="164">
        <v>224.61027000000001</v>
      </c>
      <c r="M180" s="575"/>
    </row>
    <row r="182" spans="2:13" s="25" customFormat="1" ht="12.5">
      <c r="B182" s="25" t="s">
        <v>69</v>
      </c>
      <c r="D182" s="175"/>
      <c r="E182" s="158"/>
      <c r="M182" s="575"/>
    </row>
    <row r="183" spans="2:13" s="25" customFormat="1" ht="12.5">
      <c r="B183" s="25" t="s">
        <v>1008</v>
      </c>
      <c r="D183" s="158"/>
      <c r="E183" s="158"/>
      <c r="M183" s="575"/>
    </row>
    <row r="184" spans="2:13" s="155" customFormat="1" ht="22" customHeight="1">
      <c r="B184" s="55" t="s">
        <v>131</v>
      </c>
      <c r="C184" s="55"/>
      <c r="D184" s="176">
        <v>2023</v>
      </c>
      <c r="E184" s="176">
        <v>2022</v>
      </c>
      <c r="M184" s="571"/>
    </row>
    <row r="185" spans="2:13" s="25" customFormat="1" ht="17" customHeight="1" outlineLevel="1">
      <c r="B185" s="802" t="s">
        <v>273</v>
      </c>
      <c r="C185" s="161" t="s">
        <v>125</v>
      </c>
      <c r="D185" s="172">
        <v>151.16132000000002</v>
      </c>
      <c r="E185" s="172">
        <v>3.2640000000000002E-2</v>
      </c>
      <c r="F185" s="800"/>
      <c r="M185" s="575"/>
    </row>
    <row r="186" spans="2:13" s="25" customFormat="1" ht="17" customHeight="1" outlineLevel="1">
      <c r="B186" s="800"/>
      <c r="C186" s="161" t="s">
        <v>126</v>
      </c>
      <c r="D186" s="172">
        <v>0</v>
      </c>
      <c r="E186" s="172">
        <v>0</v>
      </c>
      <c r="F186" s="800"/>
      <c r="M186" s="575"/>
    </row>
    <row r="187" spans="2:13" s="25" customFormat="1" ht="17" customHeight="1" outlineLevel="1">
      <c r="B187" s="800"/>
      <c r="C187" s="161" t="s">
        <v>128</v>
      </c>
      <c r="D187" s="172">
        <v>2.645</v>
      </c>
      <c r="E187" s="172">
        <v>1.752</v>
      </c>
      <c r="F187" s="800"/>
      <c r="M187" s="575"/>
    </row>
    <row r="188" spans="2:13" s="25" customFormat="1" ht="17" customHeight="1" outlineLevel="1">
      <c r="B188" s="803"/>
      <c r="C188" s="163" t="s">
        <v>12</v>
      </c>
      <c r="D188" s="167">
        <v>153.80632000000003</v>
      </c>
      <c r="E188" s="167">
        <v>1.78464</v>
      </c>
      <c r="F188" s="800"/>
      <c r="M188" s="575"/>
    </row>
    <row r="189" spans="2:13" s="25" customFormat="1" ht="17" customHeight="1" outlineLevel="1">
      <c r="B189" s="795" t="s">
        <v>5</v>
      </c>
      <c r="C189" s="161" t="s">
        <v>125</v>
      </c>
      <c r="D189" s="172">
        <v>40.993000000000002</v>
      </c>
      <c r="E189" s="172">
        <v>39.631999999999998</v>
      </c>
      <c r="M189" s="575"/>
    </row>
    <row r="190" spans="2:13" s="25" customFormat="1" ht="17" customHeight="1" outlineLevel="1">
      <c r="B190" s="795"/>
      <c r="C190" s="161" t="s">
        <v>126</v>
      </c>
      <c r="D190" s="172">
        <v>0</v>
      </c>
      <c r="E190" s="172">
        <v>0</v>
      </c>
      <c r="M190" s="575"/>
    </row>
    <row r="191" spans="2:13" s="25" customFormat="1" ht="17" customHeight="1" outlineLevel="1">
      <c r="B191" s="795"/>
      <c r="C191" s="161" t="s">
        <v>128</v>
      </c>
      <c r="D191" s="172">
        <v>124.59652</v>
      </c>
      <c r="E191" s="172">
        <v>143.00719000000001</v>
      </c>
      <c r="M191" s="575"/>
    </row>
    <row r="192" spans="2:13" s="25" customFormat="1" ht="17" customHeight="1" outlineLevel="1">
      <c r="B192" s="795"/>
      <c r="C192" s="163" t="s">
        <v>12</v>
      </c>
      <c r="D192" s="167">
        <v>165.58951999999999</v>
      </c>
      <c r="E192" s="167">
        <v>182.63919000000001</v>
      </c>
      <c r="M192" s="575"/>
    </row>
    <row r="193" spans="2:13" s="25" customFormat="1" ht="17" customHeight="1" outlineLevel="1">
      <c r="B193" s="795" t="s">
        <v>3</v>
      </c>
      <c r="C193" s="161" t="s">
        <v>125</v>
      </c>
      <c r="D193" s="172">
        <v>0</v>
      </c>
      <c r="E193" s="172">
        <v>0</v>
      </c>
      <c r="M193" s="575"/>
    </row>
    <row r="194" spans="2:13" s="25" customFormat="1" ht="17" customHeight="1" outlineLevel="1">
      <c r="B194" s="795"/>
      <c r="C194" s="161" t="s">
        <v>126</v>
      </c>
      <c r="D194" s="172">
        <v>0</v>
      </c>
      <c r="E194" s="172">
        <v>0</v>
      </c>
      <c r="M194" s="575"/>
    </row>
    <row r="195" spans="2:13" s="25" customFormat="1" ht="17" customHeight="1" outlineLevel="1">
      <c r="B195" s="795"/>
      <c r="C195" s="161" t="s">
        <v>128</v>
      </c>
      <c r="D195" s="172">
        <v>16.088999999999999</v>
      </c>
      <c r="E195" s="172">
        <v>17.414000000000001</v>
      </c>
      <c r="M195" s="575"/>
    </row>
    <row r="196" spans="2:13" s="25" customFormat="1" ht="17" customHeight="1" outlineLevel="1">
      <c r="B196" s="795"/>
      <c r="C196" s="163" t="s">
        <v>12</v>
      </c>
      <c r="D196" s="167">
        <v>16.088999999999999</v>
      </c>
      <c r="E196" s="167">
        <v>17.414000000000001</v>
      </c>
      <c r="M196" s="575"/>
    </row>
    <row r="197" spans="2:13" s="25" customFormat="1" ht="17" customHeight="1" outlineLevel="1">
      <c r="B197" s="795" t="s">
        <v>4</v>
      </c>
      <c r="C197" s="161" t="s">
        <v>125</v>
      </c>
      <c r="D197" s="172">
        <v>0</v>
      </c>
      <c r="E197" s="172">
        <v>0</v>
      </c>
      <c r="M197" s="575"/>
    </row>
    <row r="198" spans="2:13" s="25" customFormat="1" ht="17" customHeight="1" outlineLevel="1">
      <c r="B198" s="795"/>
      <c r="C198" s="161" t="s">
        <v>126</v>
      </c>
      <c r="D198" s="172">
        <v>0</v>
      </c>
      <c r="E198" s="172">
        <v>0</v>
      </c>
      <c r="M198" s="575"/>
    </row>
    <row r="199" spans="2:13" s="25" customFormat="1" ht="17" customHeight="1" outlineLevel="1">
      <c r="B199" s="795"/>
      <c r="C199" s="161" t="s">
        <v>128</v>
      </c>
      <c r="D199" s="172">
        <v>25.660959999999999</v>
      </c>
      <c r="E199" s="172">
        <v>21.969849999999997</v>
      </c>
      <c r="M199" s="575"/>
    </row>
    <row r="200" spans="2:13" s="25" customFormat="1" ht="17" customHeight="1" outlineLevel="1">
      <c r="B200" s="795"/>
      <c r="C200" s="163" t="s">
        <v>12</v>
      </c>
      <c r="D200" s="167">
        <v>25.660959999999999</v>
      </c>
      <c r="E200" s="167">
        <v>21.969849999999997</v>
      </c>
      <c r="M200" s="575"/>
    </row>
    <row r="201" spans="2:13" s="25" customFormat="1" ht="17" customHeight="1" outlineLevel="1">
      <c r="B201" s="795" t="s">
        <v>6</v>
      </c>
      <c r="C201" s="161" t="s">
        <v>125</v>
      </c>
      <c r="D201" s="172">
        <v>0</v>
      </c>
      <c r="E201" s="172">
        <v>0</v>
      </c>
      <c r="M201" s="575"/>
    </row>
    <row r="202" spans="2:13" s="25" customFormat="1" ht="17" customHeight="1" outlineLevel="1">
      <c r="B202" s="795"/>
      <c r="C202" s="161" t="s">
        <v>126</v>
      </c>
      <c r="D202" s="172">
        <v>0</v>
      </c>
      <c r="E202" s="172">
        <v>0</v>
      </c>
      <c r="M202" s="575"/>
    </row>
    <row r="203" spans="2:13" s="25" customFormat="1" ht="17" customHeight="1" outlineLevel="1">
      <c r="B203" s="795"/>
      <c r="C203" s="161" t="s">
        <v>128</v>
      </c>
      <c r="D203" s="172">
        <v>0.15376000000000001</v>
      </c>
      <c r="E203" s="172">
        <v>0.10613000000000002</v>
      </c>
      <c r="M203" s="575"/>
    </row>
    <row r="204" spans="2:13" s="25" customFormat="1" ht="17" customHeight="1" outlineLevel="1">
      <c r="B204" s="795"/>
      <c r="C204" s="163" t="s">
        <v>12</v>
      </c>
      <c r="D204" s="167">
        <v>0.15376000000000001</v>
      </c>
      <c r="E204" s="167">
        <v>0.10613000000000002</v>
      </c>
      <c r="M204" s="575"/>
    </row>
    <row r="205" spans="2:13" s="25" customFormat="1" ht="17" customHeight="1" outlineLevel="1">
      <c r="B205" s="795" t="s">
        <v>7</v>
      </c>
      <c r="C205" s="161" t="s">
        <v>125</v>
      </c>
      <c r="D205" s="172">
        <v>0</v>
      </c>
      <c r="E205" s="172">
        <v>0</v>
      </c>
      <c r="M205" s="575"/>
    </row>
    <row r="206" spans="2:13" s="25" customFormat="1" ht="17" customHeight="1" outlineLevel="1">
      <c r="B206" s="795"/>
      <c r="C206" s="161" t="s">
        <v>126</v>
      </c>
      <c r="D206" s="172">
        <v>0</v>
      </c>
      <c r="E206" s="172">
        <v>0</v>
      </c>
      <c r="M206" s="575"/>
    </row>
    <row r="207" spans="2:13" s="25" customFormat="1" ht="17" customHeight="1" outlineLevel="1">
      <c r="B207" s="795"/>
      <c r="C207" s="161" t="s">
        <v>128</v>
      </c>
      <c r="D207" s="172">
        <v>0.214</v>
      </c>
      <c r="E207" s="172">
        <v>0.19400000000000001</v>
      </c>
      <c r="M207" s="575"/>
    </row>
    <row r="208" spans="2:13" s="25" customFormat="1" ht="17" customHeight="1" outlineLevel="1">
      <c r="B208" s="795"/>
      <c r="C208" s="163" t="s">
        <v>12</v>
      </c>
      <c r="D208" s="167">
        <v>0.214</v>
      </c>
      <c r="E208" s="167">
        <v>0.19400000000000001</v>
      </c>
      <c r="M208" s="575"/>
    </row>
    <row r="209" spans="2:13" s="25" customFormat="1" ht="17" customHeight="1" outlineLevel="1">
      <c r="B209" s="795" t="s">
        <v>138</v>
      </c>
      <c r="C209" s="161" t="s">
        <v>125</v>
      </c>
      <c r="D209" s="172">
        <v>0</v>
      </c>
      <c r="E209" s="172">
        <v>0</v>
      </c>
      <c r="M209" s="575"/>
    </row>
    <row r="210" spans="2:13" s="25" customFormat="1" ht="17" customHeight="1" outlineLevel="1">
      <c r="B210" s="795"/>
      <c r="C210" s="161" t="s">
        <v>126</v>
      </c>
      <c r="D210" s="172">
        <v>0</v>
      </c>
      <c r="E210" s="172">
        <v>0</v>
      </c>
      <c r="M210" s="575"/>
    </row>
    <row r="211" spans="2:13" s="25" customFormat="1" ht="17" customHeight="1" outlineLevel="1">
      <c r="B211" s="795"/>
      <c r="C211" s="161" t="s">
        <v>128</v>
      </c>
      <c r="D211" s="172">
        <v>0</v>
      </c>
      <c r="E211" s="172">
        <v>0</v>
      </c>
      <c r="M211" s="575"/>
    </row>
    <row r="212" spans="2:13" s="25" customFormat="1" ht="17" customHeight="1" outlineLevel="1">
      <c r="B212" s="795"/>
      <c r="C212" s="163" t="s">
        <v>12</v>
      </c>
      <c r="D212" s="167">
        <v>0</v>
      </c>
      <c r="E212" s="167">
        <v>0</v>
      </c>
      <c r="M212" s="575"/>
    </row>
    <row r="213" spans="2:13" s="25" customFormat="1" ht="17" customHeight="1" outlineLevel="1">
      <c r="B213" s="795" t="s">
        <v>8</v>
      </c>
      <c r="C213" s="161" t="s">
        <v>125</v>
      </c>
      <c r="D213" s="172">
        <v>0</v>
      </c>
      <c r="E213" s="172">
        <v>0</v>
      </c>
      <c r="M213" s="575"/>
    </row>
    <row r="214" spans="2:13" s="25" customFormat="1" ht="17" customHeight="1" outlineLevel="1">
      <c r="B214" s="795"/>
      <c r="C214" s="161" t="s">
        <v>126</v>
      </c>
      <c r="D214" s="172">
        <v>0</v>
      </c>
      <c r="E214" s="172">
        <v>0</v>
      </c>
      <c r="M214" s="575"/>
    </row>
    <row r="215" spans="2:13" s="25" customFormat="1" ht="17" customHeight="1" outlineLevel="1">
      <c r="B215" s="795"/>
      <c r="C215" s="161" t="s">
        <v>128</v>
      </c>
      <c r="D215" s="172">
        <v>0.75919000000000003</v>
      </c>
      <c r="E215" s="172">
        <v>0.50246000000000002</v>
      </c>
      <c r="M215" s="575"/>
    </row>
    <row r="216" spans="2:13" s="25" customFormat="1" ht="17" customHeight="1" outlineLevel="1">
      <c r="B216" s="795"/>
      <c r="C216" s="163" t="s">
        <v>12</v>
      </c>
      <c r="D216" s="167">
        <v>0.75919000000000003</v>
      </c>
      <c r="E216" s="167">
        <v>0.50246000000000002</v>
      </c>
      <c r="M216" s="575"/>
    </row>
    <row r="218" spans="2:13" s="155" customFormat="1" ht="22" customHeight="1">
      <c r="B218" s="799" t="s">
        <v>15</v>
      </c>
      <c r="C218" s="799"/>
      <c r="D218" s="799"/>
      <c r="E218" s="799"/>
      <c r="F218" s="799"/>
      <c r="G218" s="799"/>
      <c r="M218" s="571"/>
    </row>
    <row r="220" spans="2:13" s="25" customFormat="1" ht="12.5">
      <c r="B220" s="25" t="s">
        <v>70</v>
      </c>
      <c r="D220" s="158"/>
      <c r="E220" s="158"/>
      <c r="M220" s="575"/>
    </row>
    <row r="221" spans="2:13" s="25" customFormat="1" ht="12.5">
      <c r="B221" s="25" t="s">
        <v>1005</v>
      </c>
      <c r="D221" s="158"/>
      <c r="E221" s="158"/>
      <c r="M221" s="575"/>
    </row>
    <row r="222" spans="2:13" s="155" customFormat="1" ht="19.5" customHeight="1">
      <c r="B222" s="805" t="s">
        <v>274</v>
      </c>
      <c r="C222" s="805"/>
      <c r="D222" s="805"/>
      <c r="E222" s="805"/>
      <c r="F222" s="805"/>
      <c r="G222" s="805"/>
      <c r="M222" s="571"/>
    </row>
    <row r="223" spans="2:13" s="25" customFormat="1" ht="211.5" customHeight="1" outlineLevel="1">
      <c r="B223" s="798" t="s">
        <v>839</v>
      </c>
      <c r="C223" s="798"/>
      <c r="D223" s="798"/>
      <c r="E223" s="798"/>
      <c r="F223" s="798"/>
      <c r="G223" s="798"/>
      <c r="M223" s="575"/>
    </row>
    <row r="225" spans="2:13" s="25" customFormat="1" ht="12.5">
      <c r="B225" s="25" t="s">
        <v>71</v>
      </c>
      <c r="D225" s="158"/>
      <c r="E225" s="158"/>
      <c r="M225" s="575"/>
    </row>
    <row r="226" spans="2:13" s="25" customFormat="1" ht="12.5">
      <c r="B226" s="25" t="s">
        <v>1005</v>
      </c>
      <c r="D226" s="158"/>
      <c r="E226" s="158"/>
      <c r="M226" s="575"/>
    </row>
    <row r="227" spans="2:13" s="155" customFormat="1" ht="19.5" customHeight="1">
      <c r="B227" s="793" t="s">
        <v>275</v>
      </c>
      <c r="C227" s="793"/>
      <c r="D227" s="793"/>
      <c r="E227" s="793"/>
      <c r="F227" s="793"/>
      <c r="G227" s="793"/>
      <c r="M227" s="571"/>
    </row>
    <row r="228" spans="2:13" s="25" customFormat="1" ht="120" customHeight="1" outlineLevel="1">
      <c r="B228" s="806" t="s">
        <v>920</v>
      </c>
      <c r="C228" s="806"/>
      <c r="D228" s="806"/>
      <c r="E228" s="806"/>
      <c r="F228" s="806"/>
      <c r="G228" s="806"/>
      <c r="H228" s="142"/>
      <c r="I228" s="142"/>
      <c r="M228" s="575"/>
    </row>
    <row r="229" spans="2:13">
      <c r="H229" s="10"/>
      <c r="I229" s="10"/>
    </row>
    <row r="230" spans="2:13" s="25" customFormat="1" ht="12.5">
      <c r="B230" s="25" t="s">
        <v>72</v>
      </c>
      <c r="D230" s="158"/>
      <c r="E230" s="158"/>
      <c r="M230" s="575"/>
    </row>
    <row r="231" spans="2:13" s="25" customFormat="1" ht="12.5">
      <c r="B231" s="25" t="s">
        <v>1005</v>
      </c>
      <c r="D231" s="158"/>
      <c r="E231" s="158"/>
      <c r="M231" s="575"/>
    </row>
    <row r="232" spans="2:13" s="155" customFormat="1" ht="22" customHeight="1">
      <c r="B232" s="55" t="s">
        <v>133</v>
      </c>
      <c r="C232" s="55"/>
      <c r="D232" s="160">
        <v>2023</v>
      </c>
      <c r="E232" s="160">
        <v>2022</v>
      </c>
      <c r="M232" s="571"/>
    </row>
    <row r="233" spans="2:13" s="25" customFormat="1" ht="17" customHeight="1" outlineLevel="1">
      <c r="B233" s="161" t="s">
        <v>135</v>
      </c>
      <c r="C233" s="161"/>
      <c r="D233" s="165">
        <v>37.227901079999995</v>
      </c>
      <c r="E233" s="165">
        <v>194.82914</v>
      </c>
      <c r="G233" s="197"/>
      <c r="M233" s="575"/>
    </row>
    <row r="234" spans="2:13" s="25" customFormat="1" ht="17" customHeight="1" outlineLevel="1">
      <c r="B234" s="161" t="s">
        <v>136</v>
      </c>
      <c r="C234" s="161"/>
      <c r="D234" s="165">
        <v>9831.995514799999</v>
      </c>
      <c r="E234" s="165">
        <v>7328.7714755999996</v>
      </c>
      <c r="G234" s="197"/>
      <c r="M234" s="575"/>
    </row>
    <row r="235" spans="2:13" s="199" customFormat="1" ht="17" customHeight="1" outlineLevel="1">
      <c r="B235" s="163" t="s">
        <v>12</v>
      </c>
      <c r="C235" s="163"/>
      <c r="D235" s="164">
        <v>9869.2234158799984</v>
      </c>
      <c r="E235" s="164">
        <v>7523.6006155999994</v>
      </c>
      <c r="G235" s="198"/>
      <c r="M235" s="603"/>
    </row>
    <row r="237" spans="2:13" s="25" customFormat="1" ht="12.5">
      <c r="B237" s="25" t="s">
        <v>72</v>
      </c>
      <c r="D237" s="158"/>
      <c r="E237" s="158"/>
      <c r="M237" s="575"/>
    </row>
    <row r="238" spans="2:13" s="25" customFormat="1" ht="12.5">
      <c r="B238" s="25" t="s">
        <v>1005</v>
      </c>
      <c r="D238" s="158"/>
      <c r="E238" s="158"/>
      <c r="M238" s="575"/>
    </row>
    <row r="239" spans="2:13" s="155" customFormat="1" ht="22" customHeight="1">
      <c r="B239" s="55" t="s">
        <v>134</v>
      </c>
      <c r="C239" s="55"/>
      <c r="D239" s="160">
        <v>2023</v>
      </c>
      <c r="E239" s="160">
        <v>2022</v>
      </c>
      <c r="M239" s="571"/>
    </row>
    <row r="240" spans="2:13" s="25" customFormat="1" ht="17" customHeight="1" outlineLevel="1">
      <c r="B240" s="804" t="s">
        <v>273</v>
      </c>
      <c r="C240" s="161" t="s">
        <v>135</v>
      </c>
      <c r="D240" s="165">
        <v>0.52</v>
      </c>
      <c r="E240" s="165">
        <v>163.04000000000002</v>
      </c>
      <c r="F240" s="800"/>
      <c r="M240" s="575"/>
    </row>
    <row r="241" spans="2:13" s="25" customFormat="1" ht="17" customHeight="1" outlineLevel="1">
      <c r="B241" s="800"/>
      <c r="C241" s="161" t="s">
        <v>136</v>
      </c>
      <c r="D241" s="165">
        <v>1497.1860000000001</v>
      </c>
      <c r="E241" s="165">
        <v>937.39880000000005</v>
      </c>
      <c r="F241" s="800"/>
      <c r="M241" s="575"/>
    </row>
    <row r="242" spans="2:13" s="25" customFormat="1" ht="17" customHeight="1" outlineLevel="1">
      <c r="B242" s="803"/>
      <c r="C242" s="163" t="s">
        <v>12</v>
      </c>
      <c r="D242" s="167">
        <v>1497.7060000000001</v>
      </c>
      <c r="E242" s="167">
        <v>1100.4388000000001</v>
      </c>
      <c r="F242" s="800"/>
      <c r="M242" s="575"/>
    </row>
    <row r="243" spans="2:13" s="25" customFormat="1" ht="17" customHeight="1" outlineLevel="1">
      <c r="B243" s="795" t="s">
        <v>5</v>
      </c>
      <c r="C243" s="161" t="s">
        <v>135</v>
      </c>
      <c r="D243" s="165">
        <v>0.03</v>
      </c>
      <c r="E243" s="165">
        <v>0</v>
      </c>
      <c r="M243" s="575"/>
    </row>
    <row r="244" spans="2:13" s="25" customFormat="1" ht="17" customHeight="1" outlineLevel="1">
      <c r="B244" s="795"/>
      <c r="C244" s="161" t="s">
        <v>136</v>
      </c>
      <c r="D244" s="165">
        <v>6109.6370000000006</v>
      </c>
      <c r="E244" s="165">
        <v>3763.4070000000002</v>
      </c>
      <c r="M244" s="575"/>
    </row>
    <row r="245" spans="2:13" s="25" customFormat="1" ht="17" customHeight="1" outlineLevel="1">
      <c r="B245" s="795"/>
      <c r="C245" s="163" t="s">
        <v>12</v>
      </c>
      <c r="D245" s="167">
        <v>6109.6670000000004</v>
      </c>
      <c r="E245" s="167">
        <v>3763.4070000000002</v>
      </c>
      <c r="M245" s="575"/>
    </row>
    <row r="246" spans="2:13" s="25" customFormat="1" ht="17" customHeight="1" outlineLevel="1">
      <c r="B246" s="795" t="s">
        <v>3</v>
      </c>
      <c r="C246" s="161" t="s">
        <v>135</v>
      </c>
      <c r="D246" s="165">
        <v>0</v>
      </c>
      <c r="E246" s="165">
        <v>0</v>
      </c>
      <c r="M246" s="575"/>
    </row>
    <row r="247" spans="2:13" s="25" customFormat="1" ht="17" customHeight="1" outlineLevel="1">
      <c r="B247" s="795"/>
      <c r="C247" s="161" t="s">
        <v>136</v>
      </c>
      <c r="D247" s="165">
        <v>287.83866</v>
      </c>
      <c r="E247" s="165">
        <v>256.065</v>
      </c>
      <c r="M247" s="575"/>
    </row>
    <row r="248" spans="2:13" s="25" customFormat="1" ht="17" customHeight="1" outlineLevel="1">
      <c r="B248" s="795"/>
      <c r="C248" s="163" t="s">
        <v>12</v>
      </c>
      <c r="D248" s="167">
        <v>287.83866</v>
      </c>
      <c r="E248" s="167">
        <v>256.065</v>
      </c>
      <c r="M248" s="575"/>
    </row>
    <row r="249" spans="2:13" s="25" customFormat="1" ht="17" customHeight="1" outlineLevel="1">
      <c r="B249" s="795" t="s">
        <v>4</v>
      </c>
      <c r="C249" s="161" t="s">
        <v>135</v>
      </c>
      <c r="D249" s="165">
        <v>3.7219010799999999</v>
      </c>
      <c r="E249" s="165">
        <v>9.0391399999999997</v>
      </c>
      <c r="M249" s="575"/>
    </row>
    <row r="250" spans="2:13" s="25" customFormat="1" ht="17" customHeight="1" outlineLevel="1">
      <c r="B250" s="795"/>
      <c r="C250" s="161" t="s">
        <v>136</v>
      </c>
      <c r="D250" s="165">
        <v>1614.2142547999997</v>
      </c>
      <c r="E250" s="165">
        <v>2175.5766756000003</v>
      </c>
      <c r="M250" s="575"/>
    </row>
    <row r="251" spans="2:13" s="25" customFormat="1" ht="17" customHeight="1" outlineLevel="1">
      <c r="B251" s="795"/>
      <c r="C251" s="163" t="s">
        <v>12</v>
      </c>
      <c r="D251" s="167">
        <v>1617.9361558799997</v>
      </c>
      <c r="E251" s="167">
        <v>2184.6158156000001</v>
      </c>
      <c r="M251" s="575"/>
    </row>
    <row r="252" spans="2:13" s="25" customFormat="1" ht="17" customHeight="1" outlineLevel="1">
      <c r="B252" s="795" t="s">
        <v>6</v>
      </c>
      <c r="C252" s="161" t="s">
        <v>135</v>
      </c>
      <c r="D252" s="165">
        <v>32.956000000000003</v>
      </c>
      <c r="E252" s="165">
        <v>21.990000000000002</v>
      </c>
      <c r="M252" s="575"/>
    </row>
    <row r="253" spans="2:13" s="25" customFormat="1" ht="17" customHeight="1" outlineLevel="1">
      <c r="B253" s="795"/>
      <c r="C253" s="161" t="s">
        <v>136</v>
      </c>
      <c r="D253" s="165">
        <v>319.9246</v>
      </c>
      <c r="E253" s="165">
        <v>192.23400000000001</v>
      </c>
      <c r="M253" s="575"/>
    </row>
    <row r="254" spans="2:13" s="25" customFormat="1" ht="17" customHeight="1" outlineLevel="1">
      <c r="B254" s="795"/>
      <c r="C254" s="163" t="s">
        <v>12</v>
      </c>
      <c r="D254" s="167">
        <v>352.88060000000002</v>
      </c>
      <c r="E254" s="167">
        <v>214.22400000000002</v>
      </c>
      <c r="M254" s="575"/>
    </row>
    <row r="255" spans="2:13" s="25" customFormat="1" ht="17" customHeight="1" outlineLevel="1">
      <c r="B255" s="795" t="s">
        <v>7</v>
      </c>
      <c r="C255" s="161" t="s">
        <v>135</v>
      </c>
      <c r="D255" s="165">
        <v>0</v>
      </c>
      <c r="E255" s="165">
        <v>0</v>
      </c>
      <c r="M255" s="575"/>
    </row>
    <row r="256" spans="2:13" s="25" customFormat="1" ht="17" customHeight="1" outlineLevel="1">
      <c r="B256" s="795"/>
      <c r="C256" s="161" t="s">
        <v>136</v>
      </c>
      <c r="D256" s="165">
        <v>0</v>
      </c>
      <c r="E256" s="165">
        <v>0</v>
      </c>
      <c r="M256" s="575"/>
    </row>
    <row r="257" spans="2:13" s="25" customFormat="1" ht="17" customHeight="1" outlineLevel="1">
      <c r="B257" s="795"/>
      <c r="C257" s="163" t="s">
        <v>12</v>
      </c>
      <c r="D257" s="167">
        <v>0</v>
      </c>
      <c r="E257" s="167">
        <v>0</v>
      </c>
      <c r="M257" s="575"/>
    </row>
    <row r="258" spans="2:13" s="25" customFormat="1" ht="17" customHeight="1" outlineLevel="1">
      <c r="B258" s="795" t="s">
        <v>138</v>
      </c>
      <c r="C258" s="161" t="s">
        <v>135</v>
      </c>
      <c r="D258" s="165">
        <v>0</v>
      </c>
      <c r="E258" s="165">
        <v>0</v>
      </c>
      <c r="M258" s="575"/>
    </row>
    <row r="259" spans="2:13" s="25" customFormat="1" ht="17" customHeight="1" outlineLevel="1">
      <c r="B259" s="795"/>
      <c r="C259" s="161" t="s">
        <v>136</v>
      </c>
      <c r="D259" s="165">
        <v>0</v>
      </c>
      <c r="E259" s="165">
        <v>0</v>
      </c>
      <c r="M259" s="575"/>
    </row>
    <row r="260" spans="2:13" s="25" customFormat="1" ht="17" customHeight="1" outlineLevel="1">
      <c r="B260" s="795"/>
      <c r="C260" s="163" t="s">
        <v>12</v>
      </c>
      <c r="D260" s="167">
        <v>0</v>
      </c>
      <c r="E260" s="167">
        <v>0</v>
      </c>
      <c r="M260" s="575"/>
    </row>
    <row r="261" spans="2:13" s="25" customFormat="1" ht="17" customHeight="1" outlineLevel="1">
      <c r="B261" s="795" t="s">
        <v>8</v>
      </c>
      <c r="C261" s="161" t="s">
        <v>135</v>
      </c>
      <c r="D261" s="165">
        <v>0</v>
      </c>
      <c r="E261" s="165">
        <v>0.76</v>
      </c>
      <c r="M261" s="575"/>
    </row>
    <row r="262" spans="2:13" s="25" customFormat="1" ht="17" customHeight="1" outlineLevel="1">
      <c r="B262" s="795"/>
      <c r="C262" s="161" t="s">
        <v>136</v>
      </c>
      <c r="D262" s="165">
        <v>3.1950000000000003</v>
      </c>
      <c r="E262" s="165">
        <v>4.09</v>
      </c>
      <c r="M262" s="575"/>
    </row>
    <row r="263" spans="2:13" s="25" customFormat="1" ht="17" customHeight="1" outlineLevel="1">
      <c r="B263" s="795"/>
      <c r="C263" s="163" t="s">
        <v>12</v>
      </c>
      <c r="D263" s="167">
        <v>3.1950000000000003</v>
      </c>
      <c r="E263" s="167">
        <v>4.8499999999999996</v>
      </c>
      <c r="M263" s="575"/>
    </row>
    <row r="264" spans="2:13" s="25" customFormat="1" ht="17" customHeight="1" outlineLevel="1">
      <c r="B264" s="791" t="s">
        <v>832</v>
      </c>
      <c r="C264" s="791"/>
      <c r="D264" s="167">
        <v>9869.2234158800002</v>
      </c>
      <c r="E264" s="167">
        <v>7523.6006156000003</v>
      </c>
      <c r="M264" s="575"/>
    </row>
    <row r="266" spans="2:13">
      <c r="B266" s="25" t="s">
        <v>1005</v>
      </c>
    </row>
    <row r="267" spans="2:13" s="155" customFormat="1" ht="18.5">
      <c r="B267" s="812" t="s">
        <v>930</v>
      </c>
      <c r="C267" s="812"/>
      <c r="D267" s="195">
        <v>2023</v>
      </c>
      <c r="E267" s="195">
        <v>2022</v>
      </c>
      <c r="M267" s="571"/>
    </row>
    <row r="268" spans="2:13" s="25" customFormat="1" ht="17" customHeight="1" outlineLevel="1">
      <c r="B268" s="200" t="s">
        <v>294</v>
      </c>
      <c r="C268" s="395"/>
      <c r="D268" s="427">
        <v>3112.1656248800005</v>
      </c>
      <c r="E268" s="165">
        <v>2518.8910156000002</v>
      </c>
      <c r="M268" s="575"/>
    </row>
    <row r="269" spans="2:13" s="25" customFormat="1" ht="17" customHeight="1" outlineLevel="1">
      <c r="B269" s="138" t="s">
        <v>295</v>
      </c>
      <c r="C269" s="199"/>
      <c r="D269" s="165">
        <v>9869.2234158800002</v>
      </c>
      <c r="E269" s="165">
        <v>7523.6006156000003</v>
      </c>
      <c r="M269" s="575"/>
    </row>
    <row r="270" spans="2:13" s="25" customFormat="1" ht="17" customHeight="1" outlineLevel="1">
      <c r="B270" s="428" t="s">
        <v>296</v>
      </c>
      <c r="C270" s="429"/>
      <c r="D270" s="442">
        <v>0.31534047753670197</v>
      </c>
      <c r="E270" s="442">
        <v>0.33479860831224106</v>
      </c>
      <c r="M270" s="575"/>
    </row>
    <row r="271" spans="2:13" outlineLevel="1">
      <c r="B271" s="813" t="s">
        <v>840</v>
      </c>
      <c r="C271" s="813"/>
      <c r="D271" s="813"/>
      <c r="E271" s="813"/>
    </row>
    <row r="273" spans="2:13">
      <c r="B273" s="25" t="s">
        <v>842</v>
      </c>
    </row>
    <row r="274" spans="2:13">
      <c r="B274" s="25" t="s">
        <v>1005</v>
      </c>
    </row>
    <row r="275" spans="2:13" s="155" customFormat="1" ht="18.5">
      <c r="B275" s="801" t="s">
        <v>353</v>
      </c>
      <c r="C275" s="801"/>
      <c r="D275" s="160">
        <v>2023</v>
      </c>
      <c r="E275" s="160">
        <v>2022</v>
      </c>
      <c r="M275" s="571"/>
    </row>
    <row r="276" spans="2:13" s="326" customFormat="1" ht="12.5" outlineLevel="1">
      <c r="B276" s="161" t="s">
        <v>73</v>
      </c>
      <c r="C276" s="161"/>
      <c r="D276" s="165">
        <v>2477.7586248800003</v>
      </c>
      <c r="E276" s="165">
        <v>1758.9010156000002</v>
      </c>
      <c r="F276" s="25"/>
      <c r="G276" s="25"/>
      <c r="H276" s="25"/>
      <c r="I276" s="25"/>
      <c r="J276" s="25"/>
      <c r="K276" s="25"/>
      <c r="L276" s="25"/>
      <c r="M276" s="575"/>
    </row>
    <row r="277" spans="2:13" s="326" customFormat="1" ht="17" customHeight="1" outlineLevel="1">
      <c r="B277" s="161" t="s">
        <v>74</v>
      </c>
      <c r="C277" s="161"/>
      <c r="D277" s="165">
        <v>634.40700000000004</v>
      </c>
      <c r="E277" s="165">
        <v>759.99000000000012</v>
      </c>
      <c r="F277" s="25"/>
      <c r="G277" s="25"/>
      <c r="H277" s="25"/>
      <c r="I277" s="25"/>
      <c r="J277" s="25"/>
      <c r="K277" s="25"/>
      <c r="L277" s="25"/>
      <c r="M277" s="575"/>
    </row>
    <row r="278" spans="2:13" s="326" customFormat="1" ht="17" customHeight="1" outlineLevel="1">
      <c r="B278" s="163" t="s">
        <v>12</v>
      </c>
      <c r="C278" s="163"/>
      <c r="D278" s="164">
        <v>3112.1656248800005</v>
      </c>
      <c r="E278" s="164">
        <v>2518.8910156000002</v>
      </c>
      <c r="F278" s="25"/>
      <c r="G278" s="25"/>
      <c r="H278" s="25"/>
      <c r="I278" s="25"/>
      <c r="J278" s="25"/>
      <c r="K278" s="25"/>
      <c r="L278" s="25"/>
      <c r="M278" s="575"/>
    </row>
    <row r="279" spans="2:13">
      <c r="B279" s="7"/>
      <c r="C279" s="11"/>
      <c r="D279" s="22"/>
      <c r="E279" s="22"/>
    </row>
    <row r="280" spans="2:13">
      <c r="B280" s="25" t="s">
        <v>75</v>
      </c>
    </row>
    <row r="281" spans="2:13">
      <c r="B281" s="25" t="s">
        <v>1005</v>
      </c>
    </row>
    <row r="282" spans="2:13" s="155" customFormat="1" ht="18.5">
      <c r="B282" s="801" t="s">
        <v>352</v>
      </c>
      <c r="C282" s="801"/>
      <c r="D282" s="160">
        <v>2023</v>
      </c>
      <c r="E282" s="160">
        <v>2022</v>
      </c>
      <c r="M282" s="571"/>
    </row>
    <row r="283" spans="2:13" s="25" customFormat="1" ht="17" customHeight="1" outlineLevel="1">
      <c r="B283" s="161" t="s">
        <v>147</v>
      </c>
      <c r="C283" s="161"/>
      <c r="D283" s="165">
        <v>6733.467791</v>
      </c>
      <c r="E283" s="165">
        <v>4823.2996000000003</v>
      </c>
      <c r="M283" s="575"/>
    </row>
    <row r="284" spans="2:13" s="25" customFormat="1" ht="17" customHeight="1" outlineLevel="1">
      <c r="B284" s="161" t="s">
        <v>252</v>
      </c>
      <c r="C284" s="161"/>
      <c r="D284" s="165">
        <v>23.56</v>
      </c>
      <c r="E284" s="165">
        <v>180.65000000000003</v>
      </c>
      <c r="M284" s="575"/>
    </row>
    <row r="285" spans="2:13" s="25" customFormat="1" ht="17" customHeight="1" outlineLevel="1">
      <c r="B285" s="161" t="s">
        <v>251</v>
      </c>
      <c r="C285" s="161"/>
      <c r="D285" s="165">
        <v>0.03</v>
      </c>
      <c r="E285" s="165">
        <v>0.76</v>
      </c>
      <c r="M285" s="575"/>
    </row>
    <row r="286" spans="2:13" s="25" customFormat="1" ht="17" customHeight="1" outlineLevel="1">
      <c r="B286" s="161" t="s">
        <v>253</v>
      </c>
      <c r="C286" s="161"/>
      <c r="D286" s="165">
        <v>0</v>
      </c>
      <c r="E286" s="165">
        <v>0</v>
      </c>
      <c r="M286" s="575"/>
    </row>
    <row r="287" spans="2:13" s="25" customFormat="1" ht="17" customHeight="1" outlineLevel="1">
      <c r="B287" s="163" t="s">
        <v>12</v>
      </c>
      <c r="C287" s="163"/>
      <c r="D287" s="164">
        <v>6757.0577910000002</v>
      </c>
      <c r="E287" s="164">
        <v>5004.7096000000001</v>
      </c>
      <c r="M287" s="575"/>
    </row>
    <row r="288" spans="2:13">
      <c r="B288" s="7"/>
      <c r="C288" s="11"/>
      <c r="D288" s="60"/>
      <c r="E288" s="60"/>
    </row>
    <row r="289" spans="2:13" s="25" customFormat="1" ht="12.5">
      <c r="B289" s="25" t="s">
        <v>841</v>
      </c>
      <c r="D289" s="158"/>
      <c r="E289" s="158"/>
      <c r="M289" s="575"/>
    </row>
    <row r="290" spans="2:13" s="25" customFormat="1" ht="12.5">
      <c r="B290" s="25" t="s">
        <v>1005</v>
      </c>
      <c r="D290" s="158"/>
      <c r="E290" s="158"/>
      <c r="M290" s="575"/>
    </row>
    <row r="291" spans="2:13" s="155" customFormat="1" ht="18.5">
      <c r="B291" s="55" t="s">
        <v>159</v>
      </c>
      <c r="C291" s="55"/>
      <c r="D291" s="160">
        <v>2023</v>
      </c>
      <c r="E291" s="160">
        <v>2022</v>
      </c>
      <c r="M291" s="571"/>
    </row>
    <row r="292" spans="2:13" s="25" customFormat="1" ht="17" customHeight="1" outlineLevel="1">
      <c r="B292" s="804" t="s">
        <v>273</v>
      </c>
      <c r="C292" s="161" t="s">
        <v>147</v>
      </c>
      <c r="D292" s="165">
        <v>1120.0160000000001</v>
      </c>
      <c r="E292" s="165">
        <v>432.56880000000001</v>
      </c>
      <c r="F292" s="800"/>
      <c r="M292" s="575"/>
    </row>
    <row r="293" spans="2:13" s="25" customFormat="1" ht="17" customHeight="1" outlineLevel="1">
      <c r="B293" s="800"/>
      <c r="C293" s="161" t="s">
        <v>252</v>
      </c>
      <c r="D293" s="165">
        <v>0.52</v>
      </c>
      <c r="E293" s="165">
        <v>163.04000000000002</v>
      </c>
      <c r="F293" s="800"/>
      <c r="M293" s="575"/>
    </row>
    <row r="294" spans="2:13" s="25" customFormat="1" ht="17" customHeight="1" outlineLevel="1">
      <c r="B294" s="800"/>
      <c r="C294" s="161" t="s">
        <v>251</v>
      </c>
      <c r="D294" s="165">
        <v>0</v>
      </c>
      <c r="E294" s="165">
        <v>0</v>
      </c>
      <c r="F294" s="800"/>
      <c r="M294" s="575"/>
    </row>
    <row r="295" spans="2:13" s="25" customFormat="1" ht="17" customHeight="1" outlineLevel="1">
      <c r="B295" s="800"/>
      <c r="C295" s="161" t="s">
        <v>253</v>
      </c>
      <c r="D295" s="165">
        <v>0</v>
      </c>
      <c r="E295" s="165">
        <v>0</v>
      </c>
      <c r="F295" s="800"/>
      <c r="M295" s="575"/>
    </row>
    <row r="296" spans="2:13" s="25" customFormat="1" ht="17" customHeight="1" outlineLevel="1">
      <c r="B296" s="800"/>
      <c r="C296" s="161" t="s">
        <v>73</v>
      </c>
      <c r="D296" s="165">
        <v>377.17</v>
      </c>
      <c r="E296" s="165">
        <v>504.83000000000004</v>
      </c>
      <c r="F296" s="800"/>
      <c r="G296" s="202"/>
      <c r="M296" s="575"/>
    </row>
    <row r="297" spans="2:13" s="25" customFormat="1" ht="17" customHeight="1" outlineLevel="1">
      <c r="B297" s="800"/>
      <c r="C297" s="161" t="s">
        <v>74</v>
      </c>
      <c r="D297" s="165">
        <v>0</v>
      </c>
      <c r="E297" s="165">
        <v>0</v>
      </c>
      <c r="F297" s="800"/>
      <c r="M297" s="575"/>
    </row>
    <row r="298" spans="2:13" s="25" customFormat="1" ht="17" customHeight="1" outlineLevel="1">
      <c r="B298" s="803"/>
      <c r="C298" s="166" t="s">
        <v>825</v>
      </c>
      <c r="D298" s="164">
        <v>1497.7060000000001</v>
      </c>
      <c r="E298" s="164">
        <v>1100.4387999999999</v>
      </c>
      <c r="F298" s="800"/>
      <c r="M298" s="575"/>
    </row>
    <row r="299" spans="2:13" s="25" customFormat="1" ht="17" customHeight="1" outlineLevel="1">
      <c r="B299" s="802" t="s">
        <v>5</v>
      </c>
      <c r="C299" s="161" t="s">
        <v>147</v>
      </c>
      <c r="D299" s="165">
        <v>4072.9560000000001</v>
      </c>
      <c r="E299" s="165">
        <v>2344.7239999999997</v>
      </c>
      <c r="M299" s="575"/>
    </row>
    <row r="300" spans="2:13" s="25" customFormat="1" ht="17" customHeight="1" outlineLevel="1">
      <c r="B300" s="800"/>
      <c r="C300" s="161" t="s">
        <v>252</v>
      </c>
      <c r="D300" s="165">
        <v>0</v>
      </c>
      <c r="E300" s="165">
        <v>0</v>
      </c>
      <c r="M300" s="575"/>
    </row>
    <row r="301" spans="2:13" s="25" customFormat="1" ht="17" customHeight="1" outlineLevel="1">
      <c r="B301" s="800"/>
      <c r="C301" s="161" t="s">
        <v>251</v>
      </c>
      <c r="D301" s="165">
        <v>0.03</v>
      </c>
      <c r="E301" s="165">
        <v>0</v>
      </c>
      <c r="M301" s="575"/>
    </row>
    <row r="302" spans="2:13" s="25" customFormat="1" ht="17" customHeight="1" outlineLevel="1">
      <c r="B302" s="800"/>
      <c r="C302" s="161" t="s">
        <v>253</v>
      </c>
      <c r="D302" s="165">
        <v>0</v>
      </c>
      <c r="E302" s="165">
        <v>0</v>
      </c>
      <c r="M302" s="575"/>
    </row>
    <row r="303" spans="2:13" s="25" customFormat="1" ht="17" customHeight="1" outlineLevel="1">
      <c r="B303" s="800"/>
      <c r="C303" s="161" t="s">
        <v>73</v>
      </c>
      <c r="D303" s="165">
        <v>1779.0060000000001</v>
      </c>
      <c r="E303" s="165">
        <v>939.06799999999998</v>
      </c>
      <c r="G303" s="202"/>
      <c r="M303" s="575"/>
    </row>
    <row r="304" spans="2:13" s="25" customFormat="1" ht="17" customHeight="1" outlineLevel="1">
      <c r="B304" s="800"/>
      <c r="C304" s="161" t="s">
        <v>74</v>
      </c>
      <c r="D304" s="165">
        <v>257.67499999999995</v>
      </c>
      <c r="E304" s="165">
        <v>479.61500000000001</v>
      </c>
      <c r="M304" s="575"/>
    </row>
    <row r="305" spans="2:13" s="25" customFormat="1" ht="17" customHeight="1" outlineLevel="1">
      <c r="B305" s="803"/>
      <c r="C305" s="166" t="s">
        <v>826</v>
      </c>
      <c r="D305" s="164">
        <v>6109.6670000000004</v>
      </c>
      <c r="E305" s="164">
        <v>3763.4069999999992</v>
      </c>
      <c r="M305" s="575"/>
    </row>
    <row r="306" spans="2:13" s="25" customFormat="1" ht="17" customHeight="1" outlineLevel="1">
      <c r="B306" s="802" t="s">
        <v>3</v>
      </c>
      <c r="C306" s="161" t="s">
        <v>147</v>
      </c>
      <c r="D306" s="165">
        <v>45.01517900000001</v>
      </c>
      <c r="E306" s="165">
        <v>33.344999999999999</v>
      </c>
      <c r="M306" s="575"/>
    </row>
    <row r="307" spans="2:13" s="25" customFormat="1" ht="17" customHeight="1" outlineLevel="1">
      <c r="B307" s="800"/>
      <c r="C307" s="161" t="s">
        <v>252</v>
      </c>
      <c r="D307" s="165">
        <v>0</v>
      </c>
      <c r="E307" s="165">
        <v>0</v>
      </c>
      <c r="M307" s="575"/>
    </row>
    <row r="308" spans="2:13" s="25" customFormat="1" ht="17" customHeight="1" outlineLevel="1">
      <c r="B308" s="800"/>
      <c r="C308" s="161" t="s">
        <v>251</v>
      </c>
      <c r="D308" s="165">
        <v>0</v>
      </c>
      <c r="E308" s="165">
        <v>0</v>
      </c>
      <c r="M308" s="575"/>
    </row>
    <row r="309" spans="2:13" s="25" customFormat="1" ht="17" customHeight="1" outlineLevel="1">
      <c r="B309" s="800"/>
      <c r="C309" s="161" t="s">
        <v>253</v>
      </c>
      <c r="D309" s="165">
        <v>0</v>
      </c>
      <c r="E309" s="165">
        <v>0</v>
      </c>
      <c r="M309" s="575"/>
    </row>
    <row r="310" spans="2:13" s="25" customFormat="1" ht="17" customHeight="1" outlineLevel="1">
      <c r="B310" s="800"/>
      <c r="C310" s="161" t="s">
        <v>73</v>
      </c>
      <c r="D310" s="165">
        <v>88.889481000000004</v>
      </c>
      <c r="E310" s="165">
        <v>68.415999999999997</v>
      </c>
      <c r="G310" s="202"/>
      <c r="M310" s="575"/>
    </row>
    <row r="311" spans="2:13" s="25" customFormat="1" ht="17" customHeight="1" outlineLevel="1">
      <c r="B311" s="800"/>
      <c r="C311" s="161" t="s">
        <v>74</v>
      </c>
      <c r="D311" s="165">
        <v>153.93400000000003</v>
      </c>
      <c r="E311" s="165">
        <v>154.304</v>
      </c>
      <c r="M311" s="575"/>
    </row>
    <row r="312" spans="2:13" s="25" customFormat="1" ht="17" customHeight="1" outlineLevel="1">
      <c r="B312" s="803"/>
      <c r="C312" s="166" t="s">
        <v>827</v>
      </c>
      <c r="D312" s="164">
        <v>287.83866</v>
      </c>
      <c r="E312" s="164">
        <v>256.065</v>
      </c>
      <c r="M312" s="575"/>
    </row>
    <row r="313" spans="2:13" s="25" customFormat="1" ht="17" customHeight="1" outlineLevel="1">
      <c r="B313" s="802" t="s">
        <v>4</v>
      </c>
      <c r="C313" s="161" t="s">
        <v>147</v>
      </c>
      <c r="D313" s="165">
        <v>1171.9136119999998</v>
      </c>
      <c r="E313" s="165">
        <v>1819.3268</v>
      </c>
      <c r="M313" s="575"/>
    </row>
    <row r="314" spans="2:13" s="25" customFormat="1" ht="17" customHeight="1" outlineLevel="1">
      <c r="B314" s="800"/>
      <c r="C314" s="161" t="s">
        <v>252</v>
      </c>
      <c r="D314" s="165">
        <v>0</v>
      </c>
      <c r="E314" s="165">
        <v>0</v>
      </c>
      <c r="M314" s="575"/>
    </row>
    <row r="315" spans="2:13" s="25" customFormat="1" ht="17" customHeight="1" outlineLevel="1">
      <c r="B315" s="800"/>
      <c r="C315" s="161" t="s">
        <v>251</v>
      </c>
      <c r="D315" s="165">
        <v>0</v>
      </c>
      <c r="E315" s="165">
        <v>0</v>
      </c>
      <c r="M315" s="575"/>
    </row>
    <row r="316" spans="2:13" s="25" customFormat="1" ht="17" customHeight="1" outlineLevel="1">
      <c r="B316" s="800"/>
      <c r="C316" s="161" t="s">
        <v>253</v>
      </c>
      <c r="D316" s="165">
        <v>0</v>
      </c>
      <c r="E316" s="165">
        <v>0</v>
      </c>
      <c r="M316" s="575"/>
    </row>
    <row r="317" spans="2:13" s="25" customFormat="1" ht="17" customHeight="1" outlineLevel="1">
      <c r="B317" s="800"/>
      <c r="C317" s="161" t="s">
        <v>73</v>
      </c>
      <c r="D317" s="165">
        <v>223.22454388</v>
      </c>
      <c r="E317" s="165">
        <v>239.21801559999997</v>
      </c>
      <c r="G317" s="202"/>
      <c r="M317" s="575"/>
    </row>
    <row r="318" spans="2:13" s="25" customFormat="1" ht="17" customHeight="1" outlineLevel="1">
      <c r="B318" s="800"/>
      <c r="C318" s="161" t="s">
        <v>74</v>
      </c>
      <c r="D318" s="165">
        <v>222.798</v>
      </c>
      <c r="E318" s="165">
        <v>126.07099999999998</v>
      </c>
      <c r="M318" s="575"/>
    </row>
    <row r="319" spans="2:13" s="25" customFormat="1" ht="17" customHeight="1" outlineLevel="1">
      <c r="B319" s="803"/>
      <c r="C319" s="166" t="s">
        <v>828</v>
      </c>
      <c r="D319" s="164">
        <v>1617.9361558799999</v>
      </c>
      <c r="E319" s="164">
        <v>2184.6158156000001</v>
      </c>
      <c r="M319" s="575"/>
    </row>
    <row r="320" spans="2:13" s="25" customFormat="1" ht="17" customHeight="1" outlineLevel="1">
      <c r="B320" s="802" t="s">
        <v>6</v>
      </c>
      <c r="C320" s="161" t="s">
        <v>147</v>
      </c>
      <c r="D320" s="165">
        <v>320.947</v>
      </c>
      <c r="E320" s="165">
        <v>189.77500000000001</v>
      </c>
      <c r="M320" s="575"/>
    </row>
    <row r="321" spans="2:13" s="25" customFormat="1" ht="17" customHeight="1" outlineLevel="1">
      <c r="B321" s="800"/>
      <c r="C321" s="161" t="s">
        <v>252</v>
      </c>
      <c r="D321" s="165">
        <v>23.04</v>
      </c>
      <c r="E321" s="165">
        <v>17.61</v>
      </c>
      <c r="M321" s="575"/>
    </row>
    <row r="322" spans="2:13" s="25" customFormat="1" ht="17" customHeight="1" outlineLevel="1">
      <c r="B322" s="800"/>
      <c r="C322" s="161" t="s">
        <v>251</v>
      </c>
      <c r="D322" s="165">
        <v>0</v>
      </c>
      <c r="E322" s="165">
        <v>0</v>
      </c>
      <c r="M322" s="575"/>
    </row>
    <row r="323" spans="2:13" s="25" customFormat="1" ht="17" customHeight="1" outlineLevel="1">
      <c r="B323" s="800"/>
      <c r="C323" s="161" t="s">
        <v>253</v>
      </c>
      <c r="D323" s="165">
        <v>0</v>
      </c>
      <c r="E323" s="165">
        <v>0</v>
      </c>
      <c r="M323" s="575"/>
    </row>
    <row r="324" spans="2:13" s="25" customFormat="1" ht="17" customHeight="1" outlineLevel="1">
      <c r="B324" s="800"/>
      <c r="C324" s="161" t="s">
        <v>73</v>
      </c>
      <c r="D324" s="165">
        <v>8.8935999999999993</v>
      </c>
      <c r="E324" s="165">
        <v>6.8390000000000004</v>
      </c>
      <c r="G324" s="202"/>
      <c r="M324" s="575"/>
    </row>
    <row r="325" spans="2:13" s="25" customFormat="1" ht="17" customHeight="1" outlineLevel="1">
      <c r="B325" s="800"/>
      <c r="C325" s="161" t="s">
        <v>74</v>
      </c>
      <c r="D325" s="165">
        <v>0</v>
      </c>
      <c r="E325" s="165">
        <v>0</v>
      </c>
      <c r="M325" s="575"/>
    </row>
    <row r="326" spans="2:13" s="25" customFormat="1" ht="17" customHeight="1" outlineLevel="1">
      <c r="B326" s="803"/>
      <c r="C326" s="166" t="s">
        <v>829</v>
      </c>
      <c r="D326" s="164">
        <v>352.88060000000002</v>
      </c>
      <c r="E326" s="164">
        <v>214.22399999999999</v>
      </c>
      <c r="M326" s="575"/>
    </row>
    <row r="327" spans="2:13" s="25" customFormat="1" ht="17" customHeight="1" outlineLevel="1">
      <c r="B327" s="802" t="s">
        <v>7</v>
      </c>
      <c r="C327" s="161" t="s">
        <v>147</v>
      </c>
      <c r="D327" s="809" t="s">
        <v>641</v>
      </c>
      <c r="E327" s="809"/>
      <c r="M327" s="575"/>
    </row>
    <row r="328" spans="2:13" s="25" customFormat="1" ht="17" customHeight="1" outlineLevel="1">
      <c r="B328" s="800"/>
      <c r="C328" s="161" t="s">
        <v>252</v>
      </c>
      <c r="D328" s="810"/>
      <c r="E328" s="810"/>
      <c r="M328" s="575"/>
    </row>
    <row r="329" spans="2:13" s="25" customFormat="1" ht="17" customHeight="1" outlineLevel="1">
      <c r="B329" s="800"/>
      <c r="C329" s="161" t="s">
        <v>251</v>
      </c>
      <c r="D329" s="810"/>
      <c r="E329" s="810"/>
      <c r="M329" s="575"/>
    </row>
    <row r="330" spans="2:13" s="25" customFormat="1" ht="17" customHeight="1" outlineLevel="1">
      <c r="B330" s="800"/>
      <c r="C330" s="161" t="s">
        <v>253</v>
      </c>
      <c r="D330" s="810"/>
      <c r="E330" s="810"/>
      <c r="M330" s="575"/>
    </row>
    <row r="331" spans="2:13" s="25" customFormat="1" ht="17" customHeight="1" outlineLevel="1">
      <c r="B331" s="800"/>
      <c r="C331" s="161" t="s">
        <v>73</v>
      </c>
      <c r="D331" s="810"/>
      <c r="E331" s="810"/>
      <c r="M331" s="575"/>
    </row>
    <row r="332" spans="2:13" s="25" customFormat="1" ht="17" customHeight="1" outlineLevel="1">
      <c r="B332" s="800"/>
      <c r="C332" s="161" t="s">
        <v>74</v>
      </c>
      <c r="D332" s="810"/>
      <c r="E332" s="810"/>
      <c r="M332" s="575"/>
    </row>
    <row r="333" spans="2:13" s="25" customFormat="1" ht="17" customHeight="1" outlineLevel="1">
      <c r="B333" s="803"/>
      <c r="C333" s="166" t="s">
        <v>830</v>
      </c>
      <c r="D333" s="811"/>
      <c r="E333" s="811"/>
      <c r="M333" s="575"/>
    </row>
    <row r="334" spans="2:13" s="25" customFormat="1" ht="17" customHeight="1" outlineLevel="1">
      <c r="B334" s="802" t="s">
        <v>138</v>
      </c>
      <c r="C334" s="161" t="s">
        <v>147</v>
      </c>
      <c r="D334" s="165">
        <v>0</v>
      </c>
      <c r="E334" s="165">
        <v>0</v>
      </c>
      <c r="M334" s="575"/>
    </row>
    <row r="335" spans="2:13" s="25" customFormat="1" ht="17" customHeight="1" outlineLevel="1">
      <c r="B335" s="800"/>
      <c r="C335" s="161" t="s">
        <v>252</v>
      </c>
      <c r="D335" s="165">
        <v>0</v>
      </c>
      <c r="E335" s="165">
        <v>0</v>
      </c>
      <c r="M335" s="575"/>
    </row>
    <row r="336" spans="2:13" s="25" customFormat="1" ht="17" customHeight="1" outlineLevel="1">
      <c r="B336" s="800"/>
      <c r="C336" s="161" t="s">
        <v>251</v>
      </c>
      <c r="D336" s="165">
        <v>0</v>
      </c>
      <c r="E336" s="165">
        <v>0</v>
      </c>
      <c r="M336" s="575"/>
    </row>
    <row r="337" spans="2:13" s="25" customFormat="1" ht="17" customHeight="1" outlineLevel="1">
      <c r="B337" s="800"/>
      <c r="C337" s="161" t="s">
        <v>253</v>
      </c>
      <c r="D337" s="165">
        <v>0</v>
      </c>
      <c r="E337" s="165">
        <v>0</v>
      </c>
      <c r="M337" s="575"/>
    </row>
    <row r="338" spans="2:13" s="25" customFormat="1" ht="17" customHeight="1" outlineLevel="1">
      <c r="B338" s="800"/>
      <c r="C338" s="161" t="s">
        <v>73</v>
      </c>
      <c r="D338" s="165">
        <v>0</v>
      </c>
      <c r="E338" s="165">
        <v>0</v>
      </c>
      <c r="M338" s="575"/>
    </row>
    <row r="339" spans="2:13" s="25" customFormat="1" ht="17" customHeight="1" outlineLevel="1">
      <c r="B339" s="800"/>
      <c r="C339" s="161" t="s">
        <v>74</v>
      </c>
      <c r="D339" s="165">
        <v>0</v>
      </c>
      <c r="E339" s="165">
        <v>0</v>
      </c>
      <c r="M339" s="575"/>
    </row>
    <row r="340" spans="2:13" s="25" customFormat="1" ht="17" customHeight="1" outlineLevel="1">
      <c r="B340" s="803"/>
      <c r="C340" s="166" t="s">
        <v>831</v>
      </c>
      <c r="D340" s="164">
        <v>0</v>
      </c>
      <c r="E340" s="164">
        <v>0</v>
      </c>
      <c r="M340" s="575"/>
    </row>
    <row r="341" spans="2:13" s="25" customFormat="1" ht="17" customHeight="1" outlineLevel="1">
      <c r="B341" s="802" t="s">
        <v>8</v>
      </c>
      <c r="C341" s="161" t="s">
        <v>147</v>
      </c>
      <c r="D341" s="165">
        <v>2.62</v>
      </c>
      <c r="E341" s="165">
        <v>3.56</v>
      </c>
      <c r="M341" s="575"/>
    </row>
    <row r="342" spans="2:13" s="25" customFormat="1" ht="17" customHeight="1" outlineLevel="1">
      <c r="B342" s="800"/>
      <c r="C342" s="161" t="s">
        <v>252</v>
      </c>
      <c r="D342" s="165">
        <v>0</v>
      </c>
      <c r="E342" s="165">
        <v>0</v>
      </c>
      <c r="M342" s="575"/>
    </row>
    <row r="343" spans="2:13" s="25" customFormat="1" ht="17" customHeight="1" outlineLevel="1">
      <c r="B343" s="800"/>
      <c r="C343" s="161" t="s">
        <v>251</v>
      </c>
      <c r="D343" s="165">
        <v>0</v>
      </c>
      <c r="E343" s="165">
        <v>0.76</v>
      </c>
      <c r="M343" s="575"/>
    </row>
    <row r="344" spans="2:13" s="25" customFormat="1" ht="17" customHeight="1" outlineLevel="1">
      <c r="B344" s="800"/>
      <c r="C344" s="161" t="s">
        <v>253</v>
      </c>
      <c r="D344" s="165">
        <v>0</v>
      </c>
      <c r="E344" s="165">
        <v>0</v>
      </c>
      <c r="M344" s="575"/>
    </row>
    <row r="345" spans="2:13" s="25" customFormat="1" ht="17" customHeight="1" outlineLevel="1">
      <c r="B345" s="800"/>
      <c r="C345" s="161" t="s">
        <v>73</v>
      </c>
      <c r="D345" s="165">
        <v>0.57499999999999996</v>
      </c>
      <c r="E345" s="165">
        <v>0.53</v>
      </c>
      <c r="G345" s="202"/>
      <c r="M345" s="575"/>
    </row>
    <row r="346" spans="2:13" s="25" customFormat="1" ht="17" customHeight="1" outlineLevel="1">
      <c r="B346" s="800"/>
      <c r="C346" s="161" t="s">
        <v>74</v>
      </c>
      <c r="D346" s="165">
        <v>0</v>
      </c>
      <c r="E346" s="165">
        <v>0</v>
      </c>
      <c r="M346" s="575"/>
    </row>
    <row r="347" spans="2:13" s="25" customFormat="1" ht="17" customHeight="1" outlineLevel="1">
      <c r="B347" s="803"/>
      <c r="C347" s="166" t="s">
        <v>833</v>
      </c>
      <c r="D347" s="164">
        <v>3.1950000000000003</v>
      </c>
      <c r="E347" s="164">
        <v>4.8500000000000005</v>
      </c>
      <c r="M347" s="575"/>
    </row>
    <row r="348" spans="2:13" s="25" customFormat="1" ht="17" customHeight="1" outlineLevel="1">
      <c r="B348" s="790" t="s">
        <v>832</v>
      </c>
      <c r="C348" s="790"/>
      <c r="D348" s="164">
        <v>9869.2234158800002</v>
      </c>
      <c r="E348" s="164">
        <v>7523.6006155999994</v>
      </c>
      <c r="M348" s="575"/>
    </row>
  </sheetData>
  <mergeCells count="88">
    <mergeCell ref="B11:G11"/>
    <mergeCell ref="B4:G4"/>
    <mergeCell ref="B7:G7"/>
    <mergeCell ref="B123:B128"/>
    <mergeCell ref="B25:E25"/>
    <mergeCell ref="B18:B21"/>
    <mergeCell ref="B22:B23"/>
    <mergeCell ref="B45:B47"/>
    <mergeCell ref="B30:B32"/>
    <mergeCell ref="B33:B35"/>
    <mergeCell ref="B36:B38"/>
    <mergeCell ref="B39:B41"/>
    <mergeCell ref="B42:B44"/>
    <mergeCell ref="B80:E80"/>
    <mergeCell ref="B54:C54"/>
    <mergeCell ref="B48:B50"/>
    <mergeCell ref="B51:B53"/>
    <mergeCell ref="B67:B68"/>
    <mergeCell ref="B69:B70"/>
    <mergeCell ref="B73:B74"/>
    <mergeCell ref="B55:E55"/>
    <mergeCell ref="B71:B72"/>
    <mergeCell ref="B282:C282"/>
    <mergeCell ref="B255:B257"/>
    <mergeCell ref="B261:B263"/>
    <mergeCell ref="B246:B248"/>
    <mergeCell ref="B249:B251"/>
    <mergeCell ref="B275:C275"/>
    <mergeCell ref="B267:C267"/>
    <mergeCell ref="B271:E271"/>
    <mergeCell ref="B258:B260"/>
    <mergeCell ref="B252:B254"/>
    <mergeCell ref="B341:B347"/>
    <mergeCell ref="F292:F298"/>
    <mergeCell ref="B299:B305"/>
    <mergeCell ref="B320:B326"/>
    <mergeCell ref="B313:B319"/>
    <mergeCell ref="B306:B312"/>
    <mergeCell ref="B327:B333"/>
    <mergeCell ref="B334:B340"/>
    <mergeCell ref="B292:B298"/>
    <mergeCell ref="D327:E333"/>
    <mergeCell ref="B185:B188"/>
    <mergeCell ref="B165:B170"/>
    <mergeCell ref="B213:B216"/>
    <mergeCell ref="B201:B204"/>
    <mergeCell ref="B193:B196"/>
    <mergeCell ref="B172:E172"/>
    <mergeCell ref="F240:F242"/>
    <mergeCell ref="B189:B192"/>
    <mergeCell ref="B205:B208"/>
    <mergeCell ref="B240:B242"/>
    <mergeCell ref="B209:B212"/>
    <mergeCell ref="B197:B200"/>
    <mergeCell ref="B218:G218"/>
    <mergeCell ref="B222:G222"/>
    <mergeCell ref="B223:G223"/>
    <mergeCell ref="B227:G227"/>
    <mergeCell ref="B228:G228"/>
    <mergeCell ref="B88:C88"/>
    <mergeCell ref="B75:B76"/>
    <mergeCell ref="B78:B79"/>
    <mergeCell ref="B94:C94"/>
    <mergeCell ref="B159:B164"/>
    <mergeCell ref="B129:B134"/>
    <mergeCell ref="B135:B140"/>
    <mergeCell ref="B153:B158"/>
    <mergeCell ref="B147:B152"/>
    <mergeCell ref="B102:G102"/>
    <mergeCell ref="B103:G103"/>
    <mergeCell ref="F123:F128"/>
    <mergeCell ref="B141:B146"/>
    <mergeCell ref="B348:C348"/>
    <mergeCell ref="B264:C264"/>
    <mergeCell ref="B171:C171"/>
    <mergeCell ref="B10:G10"/>
    <mergeCell ref="B107:G107"/>
    <mergeCell ref="B108:G108"/>
    <mergeCell ref="B113:C113"/>
    <mergeCell ref="B118:C118"/>
    <mergeCell ref="B180:C180"/>
    <mergeCell ref="B24:C24"/>
    <mergeCell ref="B13:G13"/>
    <mergeCell ref="B83:G83"/>
    <mergeCell ref="B84:G84"/>
    <mergeCell ref="B98:G98"/>
    <mergeCell ref="F185:F188"/>
    <mergeCell ref="B243:B245"/>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97972-AAB5-491C-A1DF-AFF7C2B4485F}">
  <sheetPr>
    <tabColor theme="8"/>
  </sheetPr>
  <dimension ref="B1:G106"/>
  <sheetViews>
    <sheetView showGridLines="0" zoomScaleNormal="100" zoomScaleSheetLayoutView="100" workbookViewId="0"/>
  </sheetViews>
  <sheetFormatPr defaultColWidth="9.25" defaultRowHeight="14" outlineLevelRow="1"/>
  <cols>
    <col min="1" max="1" width="5.6640625" style="1" customWidth="1"/>
    <col min="2" max="2" width="17.58203125" style="1" customWidth="1"/>
    <col min="3" max="3" width="35.08203125" style="19" customWidth="1"/>
    <col min="4" max="5" width="10.33203125" style="15" customWidth="1"/>
    <col min="6" max="6" width="5.6640625" style="605" customWidth="1"/>
    <col min="7" max="7" width="43.1640625" style="12" customWidth="1"/>
    <col min="8" max="8" width="5.6640625" style="1" customWidth="1"/>
    <col min="9" max="16384" width="9.25" style="1"/>
  </cols>
  <sheetData>
    <row r="1" spans="2:7" ht="174" customHeight="1">
      <c r="B1" s="84"/>
      <c r="C1" s="85"/>
      <c r="D1" s="86"/>
      <c r="E1" s="86"/>
      <c r="F1" s="612"/>
      <c r="G1" s="87"/>
    </row>
    <row r="2" spans="2:7" ht="19.5" customHeight="1"/>
    <row r="3" spans="2:7" s="155" customFormat="1" ht="21" customHeight="1">
      <c r="B3" s="208" t="s">
        <v>604</v>
      </c>
      <c r="C3" s="207"/>
      <c r="D3" s="207"/>
      <c r="E3" s="207"/>
      <c r="F3" s="217"/>
      <c r="G3" s="217"/>
    </row>
    <row r="4" spans="2:7" s="138" customFormat="1" ht="21" customHeight="1">
      <c r="B4" s="759" t="s">
        <v>605</v>
      </c>
      <c r="C4" s="759"/>
      <c r="D4" s="759"/>
      <c r="E4" s="759"/>
      <c r="F4" s="759"/>
      <c r="G4" s="759"/>
    </row>
    <row r="6" spans="2:7" s="155" customFormat="1" ht="20.5" customHeight="1">
      <c r="B6" s="208" t="s">
        <v>368</v>
      </c>
      <c r="C6" s="208"/>
      <c r="D6" s="208"/>
      <c r="E6" s="208"/>
      <c r="F6" s="217"/>
      <c r="G6" s="217"/>
    </row>
    <row r="7" spans="2:7" s="138" customFormat="1" ht="20.5" customHeight="1">
      <c r="B7" s="759" t="s">
        <v>648</v>
      </c>
      <c r="C7" s="759"/>
      <c r="D7" s="759"/>
      <c r="E7" s="759"/>
      <c r="F7" s="759"/>
      <c r="G7" s="759"/>
    </row>
    <row r="8" spans="2:7" ht="19.5" customHeight="1"/>
    <row r="9" spans="2:7" s="25" customFormat="1" ht="12.5">
      <c r="B9" s="25" t="s">
        <v>602</v>
      </c>
      <c r="C9" s="19"/>
      <c r="D9" s="158"/>
      <c r="E9" s="158"/>
      <c r="F9" s="154"/>
    </row>
    <row r="10" spans="2:7" s="25" customFormat="1" ht="12.5">
      <c r="B10" s="25" t="s">
        <v>1007</v>
      </c>
      <c r="C10" s="19"/>
      <c r="D10" s="158"/>
      <c r="E10" s="158"/>
      <c r="F10" s="154"/>
    </row>
    <row r="11" spans="2:7" s="155" customFormat="1" ht="18.5">
      <c r="B11" s="792" t="s">
        <v>615</v>
      </c>
      <c r="C11" s="792"/>
      <c r="D11" s="792"/>
      <c r="E11" s="792"/>
      <c r="F11" s="792"/>
      <c r="G11" s="792"/>
    </row>
    <row r="12" spans="2:7" s="25" customFormat="1" ht="148" customHeight="1" outlineLevel="1">
      <c r="B12" s="798" t="s">
        <v>843</v>
      </c>
      <c r="C12" s="821"/>
      <c r="D12" s="821"/>
      <c r="E12" s="821"/>
      <c r="F12" s="821"/>
      <c r="G12" s="821"/>
    </row>
    <row r="14" spans="2:7" s="25" customFormat="1" ht="12.5">
      <c r="B14" s="25" t="s">
        <v>108</v>
      </c>
      <c r="C14" s="19"/>
      <c r="D14" s="158"/>
      <c r="E14" s="158"/>
      <c r="F14" s="154"/>
    </row>
    <row r="15" spans="2:7" s="25" customFormat="1" ht="12.5">
      <c r="B15" s="25" t="s">
        <v>187</v>
      </c>
      <c r="C15" s="19"/>
      <c r="D15" s="158"/>
      <c r="E15" s="158"/>
      <c r="F15" s="154"/>
    </row>
    <row r="16" spans="2:7" s="155" customFormat="1" ht="18.5">
      <c r="B16" s="819" t="s">
        <v>184</v>
      </c>
      <c r="C16" s="819"/>
      <c r="D16" s="819"/>
      <c r="E16" s="819"/>
      <c r="F16" s="819"/>
      <c r="G16" s="819"/>
    </row>
    <row r="17" spans="2:7" s="25" customFormat="1" ht="216.5" customHeight="1" outlineLevel="1">
      <c r="B17" s="788" t="s">
        <v>981</v>
      </c>
      <c r="C17" s="788"/>
      <c r="D17" s="788"/>
      <c r="E17" s="788"/>
      <c r="F17" s="788"/>
      <c r="G17" s="788"/>
    </row>
    <row r="19" spans="2:7" s="25" customFormat="1" ht="12.5">
      <c r="B19" s="25" t="s">
        <v>146</v>
      </c>
      <c r="C19" s="19"/>
      <c r="D19" s="209"/>
      <c r="E19" s="175"/>
      <c r="F19" s="613"/>
    </row>
    <row r="20" spans="2:7" s="25" customFormat="1" ht="12.5">
      <c r="B20" s="25" t="s">
        <v>160</v>
      </c>
      <c r="C20" s="19"/>
      <c r="D20" s="158"/>
      <c r="E20" s="158"/>
      <c r="F20" s="154"/>
    </row>
    <row r="21" spans="2:7" s="155" customFormat="1" ht="22" customHeight="1">
      <c r="B21" s="55" t="s">
        <v>268</v>
      </c>
      <c r="C21" s="55"/>
      <c r="D21" s="176">
        <v>2023</v>
      </c>
      <c r="E21" s="176">
        <v>2022</v>
      </c>
      <c r="F21" s="614"/>
      <c r="G21" s="193"/>
    </row>
    <row r="22" spans="2:7" s="25" customFormat="1" ht="17" customHeight="1" outlineLevel="1">
      <c r="B22" s="145" t="s">
        <v>1</v>
      </c>
      <c r="C22" s="386"/>
      <c r="D22" s="165">
        <v>5052.5967989999963</v>
      </c>
      <c r="E22" s="165">
        <v>5558.6492770000086</v>
      </c>
      <c r="F22" s="615"/>
    </row>
    <row r="23" spans="2:7" s="25" customFormat="1" ht="17" customHeight="1" outlineLevel="1">
      <c r="B23" s="161" t="s">
        <v>9</v>
      </c>
      <c r="C23" s="384"/>
      <c r="D23" s="165">
        <v>2281.2598610000009</v>
      </c>
      <c r="E23" s="165">
        <v>2151.6769399999994</v>
      </c>
      <c r="F23" s="616"/>
    </row>
    <row r="24" spans="2:7" s="25" customFormat="1" ht="17" customHeight="1" outlineLevel="1">
      <c r="B24" s="161" t="s">
        <v>2</v>
      </c>
      <c r="C24" s="384"/>
      <c r="D24" s="165">
        <v>34050.438912999991</v>
      </c>
      <c r="E24" s="165">
        <v>25052.270052000044</v>
      </c>
      <c r="F24" s="616"/>
    </row>
    <row r="25" spans="2:7" s="25" customFormat="1" ht="17" customHeight="1" outlineLevel="1">
      <c r="B25" s="163" t="s">
        <v>12</v>
      </c>
      <c r="C25" s="382"/>
      <c r="D25" s="167">
        <v>41384.295572999989</v>
      </c>
      <c r="E25" s="167">
        <v>32762.596269000052</v>
      </c>
      <c r="F25" s="617"/>
      <c r="G25" s="145"/>
    </row>
    <row r="26" spans="2:7">
      <c r="B26" s="7"/>
    </row>
    <row r="27" spans="2:7" s="25" customFormat="1" ht="12.5">
      <c r="B27" s="25" t="s">
        <v>119</v>
      </c>
      <c r="C27" s="19"/>
      <c r="D27" s="158"/>
      <c r="E27" s="158"/>
      <c r="F27" s="154"/>
    </row>
    <row r="28" spans="2:7" s="25" customFormat="1" ht="12.5">
      <c r="B28" s="25" t="s">
        <v>160</v>
      </c>
      <c r="C28" s="19"/>
      <c r="D28" s="158"/>
      <c r="E28" s="158"/>
      <c r="F28" s="154"/>
    </row>
    <row r="29" spans="2:7" s="155" customFormat="1" ht="22" customHeight="1">
      <c r="B29" s="55" t="s">
        <v>156</v>
      </c>
      <c r="C29" s="55"/>
      <c r="D29" s="176">
        <v>2023</v>
      </c>
      <c r="E29" s="176">
        <v>2022</v>
      </c>
      <c r="F29" s="618"/>
    </row>
    <row r="30" spans="2:7" s="25" customFormat="1" ht="17" customHeight="1" outlineLevel="1">
      <c r="B30" s="802" t="s">
        <v>1</v>
      </c>
      <c r="C30" s="384" t="s">
        <v>140</v>
      </c>
      <c r="D30" s="172">
        <v>85.291190999999927</v>
      </c>
      <c r="E30" s="172">
        <v>132.56588899999994</v>
      </c>
      <c r="F30" s="154"/>
    </row>
    <row r="31" spans="2:7" s="25" customFormat="1" ht="17" customHeight="1" outlineLevel="1">
      <c r="B31" s="800"/>
      <c r="C31" s="384" t="s">
        <v>139</v>
      </c>
      <c r="D31" s="172">
        <v>31.249457999999997</v>
      </c>
      <c r="E31" s="172">
        <v>34.076497000000003</v>
      </c>
      <c r="F31" s="154"/>
    </row>
    <row r="32" spans="2:7" s="25" customFormat="1" ht="17" customHeight="1" outlineLevel="1">
      <c r="B32" s="803"/>
      <c r="C32" s="382" t="s">
        <v>846</v>
      </c>
      <c r="D32" s="172">
        <v>116.54064899999992</v>
      </c>
      <c r="E32" s="172">
        <v>166.64238599999993</v>
      </c>
      <c r="F32" s="154"/>
    </row>
    <row r="33" spans="2:7" s="25" customFormat="1" ht="17" customHeight="1" outlineLevel="1">
      <c r="B33" s="802" t="s">
        <v>2</v>
      </c>
      <c r="C33" s="384" t="s">
        <v>137</v>
      </c>
      <c r="D33" s="172">
        <v>813.46748499999967</v>
      </c>
      <c r="E33" s="172">
        <v>629.04937900000039</v>
      </c>
      <c r="F33" s="154"/>
    </row>
    <row r="34" spans="2:7" s="25" customFormat="1" ht="17" customHeight="1" outlineLevel="1">
      <c r="B34" s="800"/>
      <c r="C34" s="384" t="s">
        <v>145</v>
      </c>
      <c r="D34" s="172">
        <v>2.1597000000000002E-2</v>
      </c>
      <c r="E34" s="172">
        <v>1.3310000000000001E-2</v>
      </c>
      <c r="F34" s="154"/>
    </row>
    <row r="35" spans="2:7" s="25" customFormat="1" ht="17" customHeight="1" outlineLevel="1">
      <c r="B35" s="800"/>
      <c r="C35" s="384" t="s">
        <v>143</v>
      </c>
      <c r="D35" s="172">
        <v>0.99891399999999997</v>
      </c>
      <c r="E35" s="172">
        <v>1.2823599999999999</v>
      </c>
      <c r="F35" s="154"/>
    </row>
    <row r="36" spans="2:7" s="25" customFormat="1" ht="17" customHeight="1" outlineLevel="1">
      <c r="B36" s="800"/>
      <c r="C36" s="384" t="s">
        <v>14</v>
      </c>
      <c r="D36" s="172">
        <v>31.984441999999994</v>
      </c>
      <c r="E36" s="172">
        <v>20.202927000000013</v>
      </c>
      <c r="F36" s="154"/>
    </row>
    <row r="37" spans="2:7" s="25" customFormat="1" ht="17" customHeight="1" outlineLevel="1">
      <c r="B37" s="803"/>
      <c r="C37" s="382" t="s">
        <v>847</v>
      </c>
      <c r="D37" s="172">
        <v>846.47243799999967</v>
      </c>
      <c r="E37" s="172">
        <v>650.54797600000052</v>
      </c>
      <c r="F37" s="154"/>
    </row>
    <row r="38" spans="2:7" s="25" customFormat="1" ht="17" customHeight="1" outlineLevel="1">
      <c r="B38" s="163" t="s">
        <v>12</v>
      </c>
      <c r="C38" s="382"/>
      <c r="D38" s="167">
        <v>963.01308699999959</v>
      </c>
      <c r="E38" s="167">
        <v>817.1903620000005</v>
      </c>
      <c r="F38" s="154"/>
    </row>
    <row r="39" spans="2:7" s="25" customFormat="1" ht="13">
      <c r="B39" s="199"/>
      <c r="C39" s="20"/>
      <c r="D39" s="210"/>
      <c r="E39" s="210"/>
      <c r="F39" s="154"/>
    </row>
    <row r="40" spans="2:7" s="25" customFormat="1" ht="12.5">
      <c r="B40" s="25" t="s">
        <v>119</v>
      </c>
      <c r="C40" s="19"/>
      <c r="D40" s="158"/>
      <c r="E40" s="158"/>
      <c r="F40" s="154"/>
    </row>
    <row r="41" spans="2:7" s="25" customFormat="1" ht="12.5">
      <c r="B41" s="25" t="s">
        <v>160</v>
      </c>
      <c r="C41" s="19"/>
      <c r="D41" s="158"/>
      <c r="E41" s="158"/>
      <c r="F41" s="154"/>
    </row>
    <row r="42" spans="2:7" s="155" customFormat="1" ht="22" customHeight="1">
      <c r="B42" s="55" t="s">
        <v>157</v>
      </c>
      <c r="C42" s="55"/>
      <c r="D42" s="176">
        <v>2023</v>
      </c>
      <c r="E42" s="176">
        <v>2022</v>
      </c>
      <c r="F42" s="180"/>
    </row>
    <row r="43" spans="2:7" s="25" customFormat="1" ht="17" customHeight="1" outlineLevel="1">
      <c r="B43" s="169" t="s">
        <v>1</v>
      </c>
      <c r="C43" s="384" t="s">
        <v>141</v>
      </c>
      <c r="D43" s="172">
        <v>689.15257399999996</v>
      </c>
      <c r="E43" s="172">
        <v>467.47152</v>
      </c>
      <c r="F43" s="154"/>
    </row>
    <row r="44" spans="2:7" s="25" customFormat="1" ht="17" customHeight="1" outlineLevel="1">
      <c r="B44" s="163" t="s">
        <v>12</v>
      </c>
      <c r="C44" s="382"/>
      <c r="D44" s="167">
        <v>689.15257399999996</v>
      </c>
      <c r="E44" s="167">
        <v>467.47152</v>
      </c>
      <c r="F44" s="154"/>
    </row>
    <row r="45" spans="2:7" s="25" customFormat="1" ht="13">
      <c r="B45" s="199"/>
      <c r="C45" s="19"/>
      <c r="D45" s="158"/>
      <c r="E45" s="158"/>
      <c r="F45" s="154"/>
    </row>
    <row r="46" spans="2:7" s="25" customFormat="1" ht="12.5">
      <c r="B46" s="25" t="s">
        <v>146</v>
      </c>
      <c r="C46" s="19"/>
      <c r="D46" s="158"/>
      <c r="E46" s="158"/>
      <c r="F46" s="154"/>
    </row>
    <row r="47" spans="2:7" s="25" customFormat="1" ht="12.5">
      <c r="B47" s="25" t="s">
        <v>160</v>
      </c>
      <c r="C47" s="19"/>
      <c r="D47" s="158"/>
      <c r="E47" s="158"/>
      <c r="F47" s="154"/>
    </row>
    <row r="48" spans="2:7" s="155" customFormat="1" ht="22" customHeight="1">
      <c r="B48" s="55" t="s">
        <v>272</v>
      </c>
      <c r="C48" s="55"/>
      <c r="D48" s="176">
        <v>2023</v>
      </c>
      <c r="E48" s="176">
        <v>2022</v>
      </c>
      <c r="F48" s="614"/>
      <c r="G48" s="193"/>
    </row>
    <row r="49" spans="2:6" s="25" customFormat="1" ht="17" customHeight="1" outlineLevel="1">
      <c r="B49" s="804" t="s">
        <v>273</v>
      </c>
      <c r="C49" s="384" t="s">
        <v>1</v>
      </c>
      <c r="D49" s="165">
        <v>937.20861300000013</v>
      </c>
      <c r="E49" s="165">
        <v>970.77126299999952</v>
      </c>
      <c r="F49" s="800"/>
    </row>
    <row r="50" spans="2:6" s="25" customFormat="1" ht="17" customHeight="1" outlineLevel="1">
      <c r="B50" s="800"/>
      <c r="C50" s="384" t="s">
        <v>9</v>
      </c>
      <c r="D50" s="165">
        <v>92.739658000000006</v>
      </c>
      <c r="E50" s="165">
        <v>20.940186999999998</v>
      </c>
      <c r="F50" s="800"/>
    </row>
    <row r="51" spans="2:6" s="25" customFormat="1" ht="17" customHeight="1" outlineLevel="1">
      <c r="B51" s="800"/>
      <c r="C51" s="384" t="s">
        <v>2</v>
      </c>
      <c r="D51" s="165">
        <v>659.14498100000014</v>
      </c>
      <c r="E51" s="165">
        <v>826.36920399999997</v>
      </c>
      <c r="F51" s="800"/>
    </row>
    <row r="52" spans="2:6" s="25" customFormat="1" ht="17" customHeight="1" outlineLevel="1">
      <c r="B52" s="803"/>
      <c r="C52" s="382" t="s">
        <v>12</v>
      </c>
      <c r="D52" s="167">
        <v>1689.0932520000003</v>
      </c>
      <c r="E52" s="167">
        <v>1818.0806539999994</v>
      </c>
      <c r="F52" s="800"/>
    </row>
    <row r="53" spans="2:6" s="25" customFormat="1" ht="17" customHeight="1" outlineLevel="1">
      <c r="B53" s="795" t="s">
        <v>5</v>
      </c>
      <c r="C53" s="384" t="s">
        <v>1</v>
      </c>
      <c r="D53" s="165">
        <v>1472.743874</v>
      </c>
      <c r="E53" s="165">
        <v>1729.5359349999992</v>
      </c>
      <c r="F53" s="154"/>
    </row>
    <row r="54" spans="2:6" s="25" customFormat="1" ht="17" customHeight="1" outlineLevel="1">
      <c r="B54" s="795"/>
      <c r="C54" s="384" t="s">
        <v>9</v>
      </c>
      <c r="D54" s="165">
        <v>1742.5309699999998</v>
      </c>
      <c r="E54" s="165">
        <v>1707.3996409999995</v>
      </c>
      <c r="F54" s="154"/>
    </row>
    <row r="55" spans="2:6" s="25" customFormat="1" ht="17" customHeight="1" outlineLevel="1">
      <c r="B55" s="795"/>
      <c r="C55" s="384" t="s">
        <v>2</v>
      </c>
      <c r="D55" s="165">
        <v>6433.0453440000074</v>
      </c>
      <c r="E55" s="165">
        <v>4358.4290320000027</v>
      </c>
      <c r="F55" s="154"/>
    </row>
    <row r="56" spans="2:6" s="25" customFormat="1" ht="17" customHeight="1" outlineLevel="1">
      <c r="B56" s="795"/>
      <c r="C56" s="382" t="s">
        <v>12</v>
      </c>
      <c r="D56" s="167">
        <v>9648.320188000007</v>
      </c>
      <c r="E56" s="167">
        <v>7795.3646080000017</v>
      </c>
      <c r="F56" s="154"/>
    </row>
    <row r="57" spans="2:6" s="25" customFormat="1" ht="17" customHeight="1" outlineLevel="1">
      <c r="B57" s="795" t="s">
        <v>3</v>
      </c>
      <c r="C57" s="384" t="s">
        <v>1</v>
      </c>
      <c r="D57" s="165">
        <v>475.61176800000015</v>
      </c>
      <c r="E57" s="165">
        <v>392.80441799999954</v>
      </c>
      <c r="F57" s="154"/>
    </row>
    <row r="58" spans="2:6" s="25" customFormat="1" ht="17" customHeight="1" outlineLevel="1">
      <c r="B58" s="795"/>
      <c r="C58" s="384" t="s">
        <v>9</v>
      </c>
      <c r="D58" s="165">
        <v>202.433909</v>
      </c>
      <c r="E58" s="165">
        <v>188.90434199999999</v>
      </c>
      <c r="F58" s="154"/>
    </row>
    <row r="59" spans="2:6" s="25" customFormat="1" ht="17" customHeight="1" outlineLevel="1">
      <c r="B59" s="795"/>
      <c r="C59" s="384" t="s">
        <v>2</v>
      </c>
      <c r="D59" s="165">
        <v>336.05013800000006</v>
      </c>
      <c r="E59" s="165">
        <v>252.11029300000001</v>
      </c>
      <c r="F59" s="154"/>
    </row>
    <row r="60" spans="2:6" s="25" customFormat="1" ht="17" customHeight="1" outlineLevel="1">
      <c r="B60" s="795"/>
      <c r="C60" s="382" t="s">
        <v>12</v>
      </c>
      <c r="D60" s="167">
        <v>1014.0958150000002</v>
      </c>
      <c r="E60" s="167">
        <v>833.81905299999949</v>
      </c>
      <c r="F60" s="154"/>
    </row>
    <row r="61" spans="2:6" s="25" customFormat="1" ht="17" customHeight="1" outlineLevel="1">
      <c r="B61" s="795" t="s">
        <v>4</v>
      </c>
      <c r="C61" s="384" t="s">
        <v>1</v>
      </c>
      <c r="D61" s="165">
        <v>1083.117911000001</v>
      </c>
      <c r="E61" s="165">
        <v>1352.1827850000022</v>
      </c>
      <c r="F61" s="154"/>
    </row>
    <row r="62" spans="2:6" s="25" customFormat="1" ht="17" customHeight="1" outlineLevel="1">
      <c r="B62" s="795"/>
      <c r="C62" s="384" t="s">
        <v>9</v>
      </c>
      <c r="D62" s="165">
        <v>159.48360100000002</v>
      </c>
      <c r="E62" s="165">
        <v>142.775575</v>
      </c>
      <c r="F62" s="154"/>
    </row>
    <row r="63" spans="2:6" s="25" customFormat="1" ht="17" customHeight="1" outlineLevel="1">
      <c r="B63" s="795"/>
      <c r="C63" s="384" t="s">
        <v>2</v>
      </c>
      <c r="D63" s="165">
        <v>646.1230989999998</v>
      </c>
      <c r="E63" s="165">
        <v>715.6209910000008</v>
      </c>
      <c r="F63" s="154"/>
    </row>
    <row r="64" spans="2:6" s="25" customFormat="1" ht="17" customHeight="1" outlineLevel="1">
      <c r="B64" s="795"/>
      <c r="C64" s="382" t="s">
        <v>12</v>
      </c>
      <c r="D64" s="167">
        <v>1888.724611000001</v>
      </c>
      <c r="E64" s="167">
        <v>2210.579351000003</v>
      </c>
      <c r="F64" s="154"/>
    </row>
    <row r="65" spans="2:6" s="25" customFormat="1" ht="17" customHeight="1" outlineLevel="1">
      <c r="B65" s="795" t="s">
        <v>6</v>
      </c>
      <c r="C65" s="384" t="s">
        <v>1</v>
      </c>
      <c r="D65" s="165">
        <v>939.20566000000076</v>
      </c>
      <c r="E65" s="165">
        <v>1019.7014230000005</v>
      </c>
      <c r="F65" s="154"/>
    </row>
    <row r="66" spans="2:6" s="25" customFormat="1" ht="17" customHeight="1" outlineLevel="1">
      <c r="B66" s="795"/>
      <c r="C66" s="384" t="s">
        <v>9</v>
      </c>
      <c r="D66" s="165">
        <v>38.561257999999995</v>
      </c>
      <c r="E66" s="165">
        <v>41.515025999999999</v>
      </c>
      <c r="F66" s="154"/>
    </row>
    <row r="67" spans="2:6" s="25" customFormat="1" ht="17" customHeight="1" outlineLevel="1">
      <c r="B67" s="795"/>
      <c r="C67" s="384" t="s">
        <v>2</v>
      </c>
      <c r="D67" s="165">
        <v>25707.972081999993</v>
      </c>
      <c r="E67" s="165">
        <v>18733.684186999995</v>
      </c>
      <c r="F67" s="154"/>
    </row>
    <row r="68" spans="2:6" s="25" customFormat="1" ht="17" customHeight="1" outlineLevel="1">
      <c r="B68" s="795"/>
      <c r="C68" s="382" t="s">
        <v>12</v>
      </c>
      <c r="D68" s="167">
        <v>26685.738999999994</v>
      </c>
      <c r="E68" s="167">
        <v>19794.900635999995</v>
      </c>
      <c r="F68" s="154"/>
    </row>
    <row r="69" spans="2:6" s="25" customFormat="1" ht="17" customHeight="1" outlineLevel="1">
      <c r="B69" s="795" t="s">
        <v>7</v>
      </c>
      <c r="C69" s="384" t="s">
        <v>1</v>
      </c>
      <c r="D69" s="165">
        <v>142.38699999999997</v>
      </c>
      <c r="E69" s="211">
        <v>92.376000000000005</v>
      </c>
      <c r="F69" s="154"/>
    </row>
    <row r="70" spans="2:6" s="25" customFormat="1" ht="17" customHeight="1" outlineLevel="1">
      <c r="B70" s="795"/>
      <c r="C70" s="384" t="s">
        <v>9</v>
      </c>
      <c r="D70" s="165">
        <v>34.876882999999999</v>
      </c>
      <c r="E70" s="165">
        <v>39.393517999999972</v>
      </c>
      <c r="F70" s="154"/>
    </row>
    <row r="71" spans="2:6" s="25" customFormat="1" ht="17" customHeight="1" outlineLevel="1">
      <c r="B71" s="795"/>
      <c r="C71" s="384" t="s">
        <v>2</v>
      </c>
      <c r="D71" s="165">
        <v>246.54619899999986</v>
      </c>
      <c r="E71" s="165">
        <v>150.03812799999997</v>
      </c>
      <c r="F71" s="154"/>
    </row>
    <row r="72" spans="2:6" s="25" customFormat="1" ht="17" customHeight="1" outlineLevel="1">
      <c r="B72" s="795"/>
      <c r="C72" s="382" t="s">
        <v>12</v>
      </c>
      <c r="D72" s="167">
        <v>423.81008199999985</v>
      </c>
      <c r="E72" s="167">
        <v>281.80764599999998</v>
      </c>
      <c r="F72" s="154"/>
    </row>
    <row r="73" spans="2:6" s="25" customFormat="1" ht="17" customHeight="1" outlineLevel="1">
      <c r="B73" s="795" t="s">
        <v>138</v>
      </c>
      <c r="C73" s="384" t="s">
        <v>1</v>
      </c>
      <c r="D73" s="165">
        <v>2.3219729999999998</v>
      </c>
      <c r="E73" s="165">
        <v>1.2774530000000004</v>
      </c>
      <c r="F73" s="154"/>
    </row>
    <row r="74" spans="2:6" s="25" customFormat="1" ht="17" customHeight="1" outlineLevel="1">
      <c r="B74" s="795"/>
      <c r="C74" s="384" t="s">
        <v>9</v>
      </c>
      <c r="D74" s="165">
        <v>0</v>
      </c>
      <c r="E74" s="165">
        <v>0</v>
      </c>
      <c r="F74" s="154"/>
    </row>
    <row r="75" spans="2:6" s="25" customFormat="1" ht="17" customHeight="1" outlineLevel="1">
      <c r="B75" s="795"/>
      <c r="C75" s="384" t="s">
        <v>2</v>
      </c>
      <c r="D75" s="165">
        <v>3.6173309999999996</v>
      </c>
      <c r="E75" s="165">
        <v>2.0179359999999988</v>
      </c>
      <c r="F75" s="154"/>
    </row>
    <row r="76" spans="2:6" s="25" customFormat="1" ht="17" customHeight="1" outlineLevel="1">
      <c r="B76" s="795"/>
      <c r="C76" s="382" t="s">
        <v>12</v>
      </c>
      <c r="D76" s="167">
        <v>5.9393039999999999</v>
      </c>
      <c r="E76" s="167">
        <v>3.2953889999999992</v>
      </c>
      <c r="F76" s="154"/>
    </row>
    <row r="77" spans="2:6" s="25" customFormat="1" ht="17" customHeight="1" outlineLevel="1">
      <c r="B77" s="795" t="s">
        <v>8</v>
      </c>
      <c r="C77" s="384" t="s">
        <v>1</v>
      </c>
      <c r="D77" s="165">
        <v>0</v>
      </c>
      <c r="E77" s="165">
        <v>0</v>
      </c>
      <c r="F77" s="154"/>
    </row>
    <row r="78" spans="2:6" s="25" customFormat="1" ht="17" customHeight="1" outlineLevel="1">
      <c r="B78" s="795"/>
      <c r="C78" s="384" t="s">
        <v>9</v>
      </c>
      <c r="D78" s="165">
        <v>10.633581999999999</v>
      </c>
      <c r="E78" s="165">
        <v>10.748650999999997</v>
      </c>
      <c r="F78" s="154"/>
    </row>
    <row r="79" spans="2:6" s="25" customFormat="1" ht="17" customHeight="1" outlineLevel="1">
      <c r="B79" s="795"/>
      <c r="C79" s="384" t="s">
        <v>2</v>
      </c>
      <c r="D79" s="165">
        <v>17.939739000000003</v>
      </c>
      <c r="E79" s="165">
        <v>14.000280999999998</v>
      </c>
      <c r="F79" s="154"/>
    </row>
    <row r="80" spans="2:6" s="25" customFormat="1" ht="17" customHeight="1" outlineLevel="1">
      <c r="B80" s="795"/>
      <c r="C80" s="382" t="s">
        <v>12</v>
      </c>
      <c r="D80" s="167">
        <v>28.573321</v>
      </c>
      <c r="E80" s="167">
        <v>24.748931999999996</v>
      </c>
      <c r="F80" s="154"/>
    </row>
    <row r="81" spans="2:7" s="12" customFormat="1" ht="48.5" customHeight="1" outlineLevel="1">
      <c r="B81" s="820" t="s">
        <v>844</v>
      </c>
      <c r="C81" s="820"/>
      <c r="D81" s="820"/>
      <c r="E81" s="820"/>
      <c r="F81" s="619"/>
      <c r="G81" s="620"/>
    </row>
    <row r="83" spans="2:7" s="25" customFormat="1" ht="12.5">
      <c r="B83" s="25" t="s">
        <v>988</v>
      </c>
      <c r="C83" s="19"/>
      <c r="D83" s="158"/>
      <c r="E83" s="158"/>
      <c r="F83" s="154"/>
    </row>
    <row r="84" spans="2:7" s="25" customFormat="1" ht="12.5">
      <c r="B84" s="25" t="s">
        <v>160</v>
      </c>
      <c r="C84" s="19"/>
      <c r="D84" s="158"/>
      <c r="E84" s="158"/>
      <c r="F84" s="154"/>
    </row>
    <row r="85" spans="2:7" s="214" customFormat="1" ht="18.5">
      <c r="B85" s="55" t="s">
        <v>407</v>
      </c>
      <c r="C85" s="55"/>
      <c r="D85" s="160"/>
      <c r="E85" s="160"/>
      <c r="F85" s="180"/>
    </row>
    <row r="86" spans="2:7" outlineLevel="1">
      <c r="B86" s="215" t="s">
        <v>327</v>
      </c>
      <c r="C86" s="215" t="s">
        <v>328</v>
      </c>
      <c r="D86" s="216">
        <v>2023</v>
      </c>
      <c r="E86" s="216">
        <v>2022</v>
      </c>
      <c r="G86" s="1"/>
    </row>
    <row r="87" spans="2:7" s="212" customFormat="1" ht="17" customHeight="1" outlineLevel="1">
      <c r="B87" s="802" t="s">
        <v>273</v>
      </c>
      <c r="C87" s="384" t="s">
        <v>276</v>
      </c>
      <c r="D87" s="165">
        <v>1.4624167992137203</v>
      </c>
      <c r="E87" s="165">
        <v>0.83195218028562279</v>
      </c>
      <c r="F87" s="621"/>
      <c r="G87" s="621"/>
    </row>
    <row r="88" spans="2:7" s="212" customFormat="1" ht="17" customHeight="1" outlineLevel="1">
      <c r="B88" s="803"/>
      <c r="C88" s="384" t="s">
        <v>280</v>
      </c>
      <c r="D88" s="165">
        <v>147.13546728571433</v>
      </c>
      <c r="E88" s="165">
        <v>198.34228999999991</v>
      </c>
      <c r="F88" s="154"/>
    </row>
    <row r="89" spans="2:7" s="25" customFormat="1" ht="17" customHeight="1" outlineLevel="1">
      <c r="B89" s="802" t="s">
        <v>5</v>
      </c>
      <c r="C89" s="384" t="s">
        <v>276</v>
      </c>
      <c r="D89" s="165">
        <v>10.830403122662103</v>
      </c>
      <c r="E89" s="165">
        <v>14.803377314361283</v>
      </c>
      <c r="F89" s="621"/>
      <c r="G89" s="621"/>
    </row>
    <row r="90" spans="2:7" s="25" customFormat="1" ht="17" customHeight="1" outlineLevel="1">
      <c r="B90" s="803"/>
      <c r="C90" s="384" t="s">
        <v>495</v>
      </c>
      <c r="D90" s="165">
        <v>535.87914066666656</v>
      </c>
      <c r="E90" s="165">
        <v>572.82259599999986</v>
      </c>
      <c r="F90" s="154"/>
      <c r="G90" s="622"/>
    </row>
    <row r="91" spans="2:7" s="25" customFormat="1" ht="17" customHeight="1" outlineLevel="1">
      <c r="B91" s="815" t="s">
        <v>277</v>
      </c>
      <c r="C91" s="384" t="s">
        <v>276</v>
      </c>
      <c r="D91" s="165">
        <v>4.7902973024001057</v>
      </c>
      <c r="E91" s="165">
        <v>5.5734490606548626</v>
      </c>
      <c r="F91" s="621"/>
      <c r="G91" s="621"/>
    </row>
    <row r="92" spans="2:7" s="25" customFormat="1" ht="17" customHeight="1" outlineLevel="1">
      <c r="B92" s="787"/>
      <c r="C92" s="384" t="s">
        <v>357</v>
      </c>
      <c r="D92" s="165">
        <v>96.032359450000058</v>
      </c>
      <c r="E92" s="165">
        <v>109.29826947368431</v>
      </c>
      <c r="F92" s="621"/>
      <c r="G92" s="621"/>
    </row>
    <row r="93" spans="2:7" s="25" customFormat="1" ht="17" customHeight="1" outlineLevel="1">
      <c r="B93" s="802" t="s">
        <v>6</v>
      </c>
      <c r="C93" s="384" t="s">
        <v>276</v>
      </c>
      <c r="D93" s="165">
        <v>7.3876415489940861</v>
      </c>
      <c r="E93" s="165">
        <v>10.972333547424974</v>
      </c>
      <c r="F93" s="621"/>
      <c r="G93" s="621"/>
    </row>
    <row r="94" spans="2:7" s="25" customFormat="1" ht="17" customHeight="1" outlineLevel="1">
      <c r="B94" s="803"/>
      <c r="C94" s="384" t="s">
        <v>359</v>
      </c>
      <c r="D94" s="165">
        <v>81.480576500000055</v>
      </c>
      <c r="E94" s="165">
        <v>132.65205612500006</v>
      </c>
      <c r="F94" s="154"/>
    </row>
    <row r="95" spans="2:7" s="25" customFormat="1" ht="17" customHeight="1" outlineLevel="1">
      <c r="B95" s="802" t="s">
        <v>7</v>
      </c>
      <c r="C95" s="384" t="s">
        <v>276</v>
      </c>
      <c r="D95" s="165">
        <v>1.0862948999920945</v>
      </c>
      <c r="E95" s="165">
        <v>0.83448014637226675</v>
      </c>
      <c r="F95" s="621"/>
      <c r="G95" s="621"/>
    </row>
    <row r="96" spans="2:7" s="25" customFormat="1" ht="17" customHeight="1" outlineLevel="1">
      <c r="B96" s="803"/>
      <c r="C96" s="384" t="s">
        <v>360</v>
      </c>
      <c r="D96" s="165">
        <v>5.9087960999999991</v>
      </c>
      <c r="E96" s="165">
        <v>4.8803525185185173</v>
      </c>
      <c r="F96" s="154"/>
    </row>
    <row r="97" spans="2:7" s="25" customFormat="1" ht="17" customHeight="1" outlineLevel="1">
      <c r="B97" s="385" t="s">
        <v>138</v>
      </c>
      <c r="C97" s="384" t="s">
        <v>276</v>
      </c>
      <c r="D97" s="165">
        <v>5.924866612401538E-2</v>
      </c>
      <c r="E97" s="165">
        <v>3.577678386386679E-2</v>
      </c>
      <c r="F97" s="621"/>
      <c r="G97" s="621"/>
    </row>
    <row r="98" spans="2:7" s="25" customFormat="1" ht="17" customHeight="1" outlineLevel="1">
      <c r="B98" s="802" t="s">
        <v>8</v>
      </c>
      <c r="C98" s="384" t="s">
        <v>276</v>
      </c>
      <c r="D98" s="165">
        <v>18.448268563497567</v>
      </c>
      <c r="E98" s="165">
        <v>9.9184746701116513</v>
      </c>
      <c r="F98" s="621"/>
      <c r="G98" s="621"/>
    </row>
    <row r="99" spans="2:7" s="25" customFormat="1" ht="17" customHeight="1" outlineLevel="1">
      <c r="B99" s="803"/>
      <c r="C99" s="384" t="s">
        <v>361</v>
      </c>
      <c r="D99" s="165">
        <v>10.633581999999999</v>
      </c>
      <c r="E99" s="165">
        <v>10.748650999999997</v>
      </c>
      <c r="F99" s="154"/>
    </row>
    <row r="100" spans="2:7">
      <c r="B100" s="27"/>
      <c r="C100" s="27"/>
      <c r="D100" s="49"/>
      <c r="E100" s="49"/>
    </row>
    <row r="101" spans="2:7" s="25" customFormat="1" ht="12.5">
      <c r="B101" s="25" t="s">
        <v>76</v>
      </c>
      <c r="C101" s="19"/>
      <c r="D101" s="158"/>
      <c r="E101" s="158"/>
      <c r="F101" s="154"/>
      <c r="G101" s="623"/>
    </row>
    <row r="102" spans="2:7" s="25" customFormat="1" ht="12.5">
      <c r="B102" s="25" t="s">
        <v>160</v>
      </c>
      <c r="C102" s="19"/>
      <c r="D102" s="158"/>
      <c r="E102" s="158"/>
      <c r="F102" s="154"/>
      <c r="G102" s="623"/>
    </row>
    <row r="103" spans="2:7" s="155" customFormat="1" ht="18.5">
      <c r="B103" s="819" t="s">
        <v>979</v>
      </c>
      <c r="C103" s="819"/>
      <c r="D103" s="819"/>
      <c r="E103" s="819"/>
      <c r="F103" s="180"/>
      <c r="G103" s="624"/>
    </row>
    <row r="104" spans="2:7" outlineLevel="1">
      <c r="B104" s="170"/>
      <c r="C104" s="170"/>
      <c r="D104" s="216">
        <v>2023</v>
      </c>
      <c r="E104" s="216">
        <v>2022</v>
      </c>
    </row>
    <row r="105" spans="2:7" s="25" customFormat="1" ht="17" customHeight="1" outlineLevel="1">
      <c r="B105" s="387" t="s">
        <v>142</v>
      </c>
      <c r="C105" s="387"/>
      <c r="D105" s="213">
        <v>1.4095400000000001E-2</v>
      </c>
      <c r="E105" s="213">
        <v>2.5907750000000014E-2</v>
      </c>
      <c r="F105" s="154"/>
    </row>
    <row r="106" spans="2:7" s="12" customFormat="1" ht="27.5" customHeight="1" outlineLevel="1">
      <c r="B106" s="820" t="s">
        <v>845</v>
      </c>
      <c r="C106" s="820"/>
      <c r="D106" s="820"/>
      <c r="E106" s="820"/>
      <c r="F106" s="605"/>
    </row>
  </sheetData>
  <mergeCells count="26">
    <mergeCell ref="B106:E106"/>
    <mergeCell ref="B91:B92"/>
    <mergeCell ref="B12:G12"/>
    <mergeCell ref="B98:B99"/>
    <mergeCell ref="B95:B96"/>
    <mergeCell ref="B77:B80"/>
    <mergeCell ref="B89:B90"/>
    <mergeCell ref="B93:B94"/>
    <mergeCell ref="B81:E81"/>
    <mergeCell ref="B103:E103"/>
    <mergeCell ref="B11:G11"/>
    <mergeCell ref="B4:G4"/>
    <mergeCell ref="B7:G7"/>
    <mergeCell ref="B65:B68"/>
    <mergeCell ref="B87:B88"/>
    <mergeCell ref="B69:B72"/>
    <mergeCell ref="B73:B76"/>
    <mergeCell ref="B49:B52"/>
    <mergeCell ref="B17:G17"/>
    <mergeCell ref="B57:B60"/>
    <mergeCell ref="B61:B64"/>
    <mergeCell ref="B30:B32"/>
    <mergeCell ref="B33:B37"/>
    <mergeCell ref="F49:F52"/>
    <mergeCell ref="B53:B56"/>
    <mergeCell ref="B16:G16"/>
  </mergeCells>
  <phoneticPr fontId="2" type="noConversion"/>
  <pageMargins left="0.511811024" right="0.511811024" top="0.78740157499999996" bottom="0.78740157499999996" header="0.31496062000000002" footer="0.31496062000000002"/>
  <pageSetup paperSize="9" scale="41" orientation="portrait" r:id="rId1"/>
  <rowBreaks count="2" manualBreakCount="2">
    <brk id="45" max="16383" man="1"/>
    <brk id="10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DB3-EE69-4A6F-AF24-7B0F78D5726D}">
  <sheetPr>
    <tabColor theme="6"/>
  </sheetPr>
  <dimension ref="B1:Q81"/>
  <sheetViews>
    <sheetView showGridLines="0" zoomScaleNormal="100" workbookViewId="0"/>
  </sheetViews>
  <sheetFormatPr defaultColWidth="9.25" defaultRowHeight="14" outlineLevelRow="1"/>
  <cols>
    <col min="1" max="1" width="5.6640625" style="1" customWidth="1"/>
    <col min="2" max="2" width="19.9140625" style="1" customWidth="1"/>
    <col min="3" max="3" width="52.6640625" style="1" customWidth="1"/>
    <col min="4" max="7" width="12.4140625" style="15" customWidth="1"/>
    <col min="8" max="8" width="5.6640625" style="606" customWidth="1"/>
    <col min="9" max="11" width="9.25" style="1"/>
    <col min="12" max="12" width="10.25" style="1" customWidth="1"/>
    <col min="13" max="16384" width="9.25" style="1"/>
  </cols>
  <sheetData>
    <row r="1" spans="2:17" ht="174" customHeight="1">
      <c r="B1" s="88"/>
      <c r="C1" s="88"/>
      <c r="D1" s="89"/>
      <c r="E1" s="89"/>
      <c r="F1" s="89"/>
      <c r="G1" s="89"/>
    </row>
    <row r="3" spans="2:17" s="155" customFormat="1" ht="21" customHeight="1">
      <c r="B3" s="224" t="s">
        <v>606</v>
      </c>
      <c r="C3" s="217"/>
      <c r="D3" s="217"/>
      <c r="E3" s="217"/>
      <c r="F3" s="217"/>
      <c r="G3" s="217"/>
    </row>
    <row r="4" spans="2:17" s="25" customFormat="1" ht="21" customHeight="1">
      <c r="B4" s="787" t="s">
        <v>607</v>
      </c>
      <c r="C4" s="787"/>
      <c r="D4" s="787"/>
      <c r="E4" s="787"/>
      <c r="F4" s="787"/>
      <c r="G4" s="787"/>
      <c r="H4" s="142"/>
      <c r="I4" s="142"/>
      <c r="J4" s="142"/>
      <c r="K4" s="142"/>
      <c r="L4" s="142"/>
      <c r="M4" s="142"/>
      <c r="N4" s="142"/>
      <c r="O4" s="142"/>
    </row>
    <row r="5" spans="2:17">
      <c r="B5" s="27"/>
      <c r="C5" s="27"/>
      <c r="D5" s="68"/>
      <c r="E5" s="68"/>
      <c r="F5" s="68"/>
      <c r="G5" s="68"/>
      <c r="H5" s="625"/>
      <c r="I5" s="27"/>
      <c r="J5" s="27"/>
    </row>
    <row r="6" spans="2:17" s="155" customFormat="1" ht="21" customHeight="1">
      <c r="B6" s="224" t="s">
        <v>368</v>
      </c>
      <c r="C6" s="224"/>
      <c r="D6" s="224"/>
      <c r="E6" s="224"/>
      <c r="F6" s="224"/>
      <c r="G6" s="224"/>
      <c r="H6" s="218"/>
      <c r="I6" s="218"/>
      <c r="J6" s="218"/>
    </row>
    <row r="7" spans="2:17" s="25" customFormat="1" ht="135" customHeight="1">
      <c r="B7" s="787" t="s">
        <v>848</v>
      </c>
      <c r="C7" s="787"/>
      <c r="D7" s="787"/>
      <c r="E7" s="787"/>
      <c r="F7" s="787"/>
      <c r="G7" s="787"/>
      <c r="H7" s="229"/>
      <c r="I7" s="229"/>
      <c r="J7" s="229"/>
    </row>
    <row r="8" spans="2:17" ht="12.5" customHeight="1">
      <c r="B8" s="27"/>
      <c r="C8" s="27"/>
      <c r="D8" s="68"/>
      <c r="E8" s="68"/>
      <c r="F8" s="68"/>
      <c r="G8" s="68"/>
      <c r="H8" s="625"/>
      <c r="I8" s="27"/>
      <c r="J8" s="27"/>
    </row>
    <row r="9" spans="2:17" s="25" customFormat="1" ht="12.5">
      <c r="B9" s="138" t="s">
        <v>983</v>
      </c>
      <c r="C9" s="138"/>
      <c r="D9" s="158"/>
      <c r="E9" s="158"/>
      <c r="F9" s="158"/>
      <c r="G9" s="158"/>
    </row>
    <row r="10" spans="2:17" s="25" customFormat="1" ht="12.5">
      <c r="B10" s="138" t="s">
        <v>174</v>
      </c>
      <c r="C10" s="138"/>
      <c r="D10" s="158"/>
      <c r="E10" s="158"/>
      <c r="F10" s="158"/>
      <c r="G10" s="158"/>
    </row>
    <row r="11" spans="2:17" s="155" customFormat="1" ht="18.5">
      <c r="B11" s="827" t="s">
        <v>329</v>
      </c>
      <c r="C11" s="827"/>
      <c r="D11" s="827"/>
      <c r="E11" s="827"/>
      <c r="F11" s="827"/>
      <c r="G11" s="827"/>
      <c r="K11" s="219"/>
    </row>
    <row r="12" spans="2:17" s="25" customFormat="1" ht="57.5" customHeight="1" outlineLevel="1">
      <c r="B12" s="662" t="s">
        <v>849</v>
      </c>
      <c r="C12" s="662"/>
      <c r="D12" s="662"/>
      <c r="E12" s="662"/>
      <c r="F12" s="662"/>
      <c r="G12" s="662"/>
      <c r="I12" s="154"/>
      <c r="J12" s="158"/>
      <c r="K12" s="158"/>
      <c r="O12" s="19"/>
      <c r="P12" s="158"/>
      <c r="Q12" s="158"/>
    </row>
    <row r="13" spans="2:17">
      <c r="B13" s="309"/>
      <c r="C13" s="309"/>
      <c r="I13" s="154"/>
      <c r="J13" s="15"/>
      <c r="K13" s="15"/>
      <c r="O13" s="19"/>
      <c r="P13" s="15"/>
      <c r="Q13" s="15"/>
    </row>
    <row r="14" spans="2:17" s="25" customFormat="1" ht="12.5">
      <c r="B14" s="310" t="s">
        <v>158</v>
      </c>
      <c r="C14" s="310"/>
      <c r="D14" s="158"/>
      <c r="E14" s="158"/>
      <c r="F14" s="158"/>
      <c r="G14" s="158"/>
      <c r="I14" s="154"/>
      <c r="J14" s="158"/>
      <c r="K14" s="158"/>
      <c r="O14" s="19"/>
      <c r="P14" s="158"/>
      <c r="Q14" s="158"/>
    </row>
    <row r="15" spans="2:17" s="34" customFormat="1" ht="18.5">
      <c r="B15" s="65" t="s">
        <v>369</v>
      </c>
      <c r="C15" s="65"/>
      <c r="D15" s="825">
        <v>2023</v>
      </c>
      <c r="E15" s="825"/>
      <c r="F15" s="825">
        <v>2022</v>
      </c>
      <c r="G15" s="825"/>
      <c r="I15" s="626"/>
      <c r="J15" s="238"/>
      <c r="K15" s="238"/>
      <c r="O15" s="226"/>
      <c r="P15" s="238"/>
      <c r="Q15" s="238"/>
    </row>
    <row r="16" spans="2:17" s="113" customFormat="1" ht="18.5" outlineLevel="1">
      <c r="B16" s="239"/>
      <c r="C16" s="239"/>
      <c r="D16" s="240" t="s">
        <v>261</v>
      </c>
      <c r="E16" s="240" t="s">
        <v>370</v>
      </c>
      <c r="F16" s="240" t="s">
        <v>261</v>
      </c>
      <c r="G16" s="240" t="s">
        <v>370</v>
      </c>
      <c r="H16" s="627"/>
      <c r="I16" s="628"/>
      <c r="J16" s="242"/>
      <c r="K16" s="242"/>
      <c r="O16" s="241"/>
      <c r="P16" s="242"/>
      <c r="Q16" s="242"/>
    </row>
    <row r="17" spans="2:17" s="25" customFormat="1" ht="17" customHeight="1" outlineLevel="1">
      <c r="B17" s="755" t="s">
        <v>221</v>
      </c>
      <c r="C17" s="389" t="s">
        <v>220</v>
      </c>
      <c r="D17" s="147">
        <v>0</v>
      </c>
      <c r="E17" s="231">
        <v>0</v>
      </c>
      <c r="F17" s="147">
        <v>0</v>
      </c>
      <c r="G17" s="231">
        <v>0</v>
      </c>
      <c r="I17" s="154"/>
      <c r="J17" s="158"/>
      <c r="K17" s="158"/>
      <c r="O17" s="19"/>
      <c r="P17" s="158"/>
      <c r="Q17" s="158"/>
    </row>
    <row r="18" spans="2:17" s="25" customFormat="1" ht="17" customHeight="1" outlineLevel="1">
      <c r="B18" s="658"/>
      <c r="C18" s="389" t="s">
        <v>372</v>
      </c>
      <c r="D18" s="147">
        <v>8</v>
      </c>
      <c r="E18" s="232">
        <v>0.75710170866499127</v>
      </c>
      <c r="F18" s="147">
        <v>0</v>
      </c>
      <c r="G18" s="231">
        <v>0</v>
      </c>
      <c r="I18" s="154"/>
      <c r="J18" s="158"/>
      <c r="K18" s="158"/>
      <c r="O18" s="19"/>
      <c r="P18" s="158"/>
      <c r="Q18" s="158"/>
    </row>
    <row r="19" spans="2:17" s="25" customFormat="1" ht="17" customHeight="1" outlineLevel="1">
      <c r="B19" s="759"/>
      <c r="C19" s="389" t="s">
        <v>371</v>
      </c>
      <c r="D19" s="243">
        <v>10566612</v>
      </c>
      <c r="E19" s="244" t="s">
        <v>389</v>
      </c>
      <c r="F19" s="243">
        <v>9403781</v>
      </c>
      <c r="G19" s="244" t="s">
        <v>389</v>
      </c>
      <c r="I19" s="154"/>
      <c r="J19" s="158"/>
      <c r="K19" s="158"/>
      <c r="O19" s="19"/>
      <c r="P19" s="158"/>
      <c r="Q19" s="158"/>
    </row>
    <row r="20" spans="2:17" s="25" customFormat="1" ht="17" customHeight="1" outlineLevel="1">
      <c r="B20" s="755" t="s">
        <v>624</v>
      </c>
      <c r="C20" s="389" t="s">
        <v>220</v>
      </c>
      <c r="D20" s="147">
        <v>0</v>
      </c>
      <c r="E20" s="231">
        <v>0</v>
      </c>
      <c r="F20" s="147">
        <v>2</v>
      </c>
      <c r="G20" s="232">
        <v>0.95292548122736798</v>
      </c>
      <c r="I20" s="154"/>
      <c r="J20" s="158"/>
      <c r="K20" s="158"/>
      <c r="O20" s="19"/>
      <c r="P20" s="158"/>
      <c r="Q20" s="158"/>
    </row>
    <row r="21" spans="2:17" s="25" customFormat="1" ht="17" customHeight="1" outlineLevel="1">
      <c r="B21" s="658"/>
      <c r="C21" s="389" t="s">
        <v>372</v>
      </c>
      <c r="D21" s="147">
        <v>4</v>
      </c>
      <c r="E21" s="232">
        <v>1.7930787161556392</v>
      </c>
      <c r="F21" s="147">
        <v>0</v>
      </c>
      <c r="G21" s="231">
        <v>0</v>
      </c>
      <c r="I21" s="154"/>
      <c r="J21" s="158"/>
      <c r="K21" s="158"/>
      <c r="O21" s="19"/>
      <c r="P21" s="158"/>
      <c r="Q21" s="158"/>
    </row>
    <row r="22" spans="2:17" s="25" customFormat="1" ht="17" customHeight="1" outlineLevel="1">
      <c r="B22" s="759"/>
      <c r="C22" s="389" t="s">
        <v>371</v>
      </c>
      <c r="D22" s="243">
        <v>2230800</v>
      </c>
      <c r="E22" s="244" t="s">
        <v>389</v>
      </c>
      <c r="F22" s="245">
        <v>2098800</v>
      </c>
      <c r="G22" s="246" t="s">
        <v>389</v>
      </c>
      <c r="I22" s="154"/>
      <c r="J22" s="158"/>
      <c r="K22" s="158"/>
      <c r="O22" s="19"/>
      <c r="P22" s="158"/>
      <c r="Q22" s="158"/>
    </row>
    <row r="23" spans="2:17" s="12" customFormat="1" ht="11.5" outlineLevel="1">
      <c r="B23" s="826" t="s">
        <v>599</v>
      </c>
      <c r="C23" s="826"/>
      <c r="D23" s="826"/>
      <c r="E23" s="826"/>
      <c r="F23" s="826"/>
      <c r="G23" s="826"/>
      <c r="I23" s="605"/>
      <c r="J23" s="248"/>
      <c r="K23" s="248"/>
      <c r="O23" s="247"/>
      <c r="P23" s="248"/>
      <c r="Q23" s="248"/>
    </row>
    <row r="24" spans="2:17">
      <c r="B24" s="38"/>
      <c r="C24" s="38"/>
      <c r="I24" s="154"/>
      <c r="J24" s="15"/>
      <c r="K24" s="15"/>
      <c r="O24" s="19"/>
      <c r="P24" s="15"/>
      <c r="Q24" s="15"/>
    </row>
    <row r="25" spans="2:17" s="25" customFormat="1" ht="12.5">
      <c r="B25" s="138" t="s">
        <v>50</v>
      </c>
      <c r="C25" s="138"/>
      <c r="D25" s="158"/>
      <c r="E25" s="158"/>
      <c r="F25" s="158"/>
      <c r="G25" s="158"/>
      <c r="I25" s="154"/>
      <c r="J25" s="201"/>
      <c r="K25" s="201"/>
      <c r="N25" s="822"/>
      <c r="O25" s="33"/>
      <c r="P25" s="201"/>
      <c r="Q25" s="201"/>
    </row>
    <row r="26" spans="2:17" s="25" customFormat="1" ht="12.5">
      <c r="B26" s="138" t="s">
        <v>174</v>
      </c>
      <c r="C26" s="138"/>
      <c r="D26" s="158"/>
      <c r="E26" s="158"/>
      <c r="F26" s="158"/>
      <c r="G26" s="158"/>
      <c r="I26" s="154"/>
      <c r="J26" s="201"/>
      <c r="K26" s="201"/>
      <c r="N26" s="822"/>
      <c r="O26" s="33"/>
      <c r="P26" s="201"/>
      <c r="Q26" s="201"/>
    </row>
    <row r="27" spans="2:17" s="155" customFormat="1" ht="18.5">
      <c r="B27" s="65" t="s">
        <v>337</v>
      </c>
      <c r="C27" s="65"/>
      <c r="D27" s="221"/>
      <c r="E27" s="221"/>
      <c r="F27" s="221"/>
      <c r="G27" s="221"/>
      <c r="I27" s="626"/>
      <c r="J27" s="222"/>
      <c r="K27" s="222"/>
      <c r="N27" s="822"/>
      <c r="O27" s="227"/>
      <c r="P27" s="223"/>
      <c r="Q27" s="223"/>
    </row>
    <row r="28" spans="2:17" s="25" customFormat="1" ht="48.5" customHeight="1" outlineLevel="1">
      <c r="B28" s="662" t="s">
        <v>850</v>
      </c>
      <c r="C28" s="662"/>
      <c r="D28" s="662"/>
      <c r="E28" s="662"/>
      <c r="F28" s="662"/>
      <c r="G28" s="662"/>
      <c r="N28" s="822"/>
      <c r="O28" s="31"/>
      <c r="P28" s="210"/>
      <c r="Q28" s="210"/>
    </row>
    <row r="29" spans="2:17">
      <c r="B29" s="38"/>
      <c r="C29" s="38"/>
      <c r="N29" s="822"/>
      <c r="O29" s="33"/>
      <c r="P29" s="32"/>
      <c r="Q29" s="32"/>
    </row>
    <row r="30" spans="2:17" s="25" customFormat="1" ht="12.5">
      <c r="B30" s="138" t="s">
        <v>51</v>
      </c>
      <c r="C30" s="138"/>
      <c r="D30" s="158"/>
      <c r="E30" s="158"/>
      <c r="F30" s="158"/>
      <c r="G30" s="158"/>
      <c r="N30" s="822"/>
      <c r="O30" s="33"/>
      <c r="P30" s="201"/>
      <c r="Q30" s="201"/>
    </row>
    <row r="31" spans="2:17" s="25" customFormat="1" ht="13">
      <c r="B31" s="138" t="s">
        <v>174</v>
      </c>
      <c r="C31" s="138"/>
      <c r="D31" s="158"/>
      <c r="E31" s="158"/>
      <c r="F31" s="158"/>
      <c r="G31" s="158"/>
      <c r="N31" s="822"/>
      <c r="O31" s="31"/>
      <c r="P31" s="210"/>
      <c r="Q31" s="210"/>
    </row>
    <row r="32" spans="2:17" s="155" customFormat="1" ht="35" customHeight="1">
      <c r="B32" s="824" t="s">
        <v>334</v>
      </c>
      <c r="C32" s="824"/>
      <c r="D32" s="824"/>
      <c r="E32" s="824"/>
      <c r="F32" s="824"/>
      <c r="G32" s="824"/>
      <c r="N32" s="822"/>
      <c r="O32" s="227"/>
      <c r="P32" s="223"/>
      <c r="Q32" s="223"/>
    </row>
    <row r="33" spans="2:17" s="25" customFormat="1" ht="75.5" customHeight="1" outlineLevel="1">
      <c r="B33" s="662" t="s">
        <v>877</v>
      </c>
      <c r="C33" s="662"/>
      <c r="D33" s="662"/>
      <c r="E33" s="662"/>
      <c r="F33" s="662"/>
      <c r="G33" s="662"/>
      <c r="N33" s="822"/>
      <c r="O33" s="33"/>
      <c r="P33" s="201"/>
      <c r="Q33" s="201"/>
    </row>
    <row r="34" spans="2:17">
      <c r="B34" s="38"/>
      <c r="C34" s="38"/>
      <c r="N34" s="822"/>
      <c r="O34" s="33"/>
      <c r="P34" s="32"/>
      <c r="Q34" s="32"/>
    </row>
    <row r="35" spans="2:17" s="25" customFormat="1" ht="12.5">
      <c r="B35" s="138" t="s">
        <v>52</v>
      </c>
      <c r="C35" s="138"/>
      <c r="D35" s="158"/>
      <c r="E35" s="158"/>
      <c r="F35" s="158"/>
      <c r="G35" s="158"/>
      <c r="N35" s="822"/>
      <c r="O35" s="33"/>
      <c r="P35" s="201"/>
      <c r="Q35" s="201"/>
    </row>
    <row r="36" spans="2:17" s="25" customFormat="1" ht="12.5">
      <c r="B36" s="138" t="s">
        <v>174</v>
      </c>
      <c r="C36" s="138"/>
      <c r="D36" s="158"/>
      <c r="E36" s="158"/>
      <c r="F36" s="158"/>
      <c r="G36" s="158"/>
      <c r="N36" s="822"/>
      <c r="O36" s="33"/>
      <c r="P36" s="201"/>
      <c r="Q36" s="201"/>
    </row>
    <row r="37" spans="2:17" s="155" customFormat="1" ht="18.5">
      <c r="B37" s="65" t="s">
        <v>335</v>
      </c>
      <c r="C37" s="65"/>
      <c r="D37" s="221"/>
      <c r="E37" s="221"/>
      <c r="F37" s="221"/>
      <c r="G37" s="221"/>
      <c r="N37" s="822"/>
      <c r="O37" s="227"/>
      <c r="P37" s="223"/>
      <c r="Q37" s="223"/>
    </row>
    <row r="38" spans="2:17" s="25" customFormat="1" ht="40" customHeight="1" outlineLevel="1">
      <c r="B38" s="662" t="s">
        <v>851</v>
      </c>
      <c r="C38" s="662"/>
      <c r="D38" s="662"/>
      <c r="E38" s="662"/>
      <c r="F38" s="662"/>
      <c r="G38" s="662"/>
      <c r="N38" s="822"/>
      <c r="O38" s="31"/>
      <c r="P38" s="210"/>
      <c r="Q38" s="210"/>
    </row>
    <row r="39" spans="2:17">
      <c r="B39" s="38"/>
      <c r="C39" s="38"/>
      <c r="N39" s="822"/>
      <c r="O39" s="33"/>
      <c r="P39" s="32"/>
      <c r="Q39" s="32"/>
    </row>
    <row r="40" spans="2:17">
      <c r="B40" s="138" t="s">
        <v>52</v>
      </c>
      <c r="C40" s="38"/>
      <c r="N40" s="822"/>
      <c r="O40" s="33"/>
      <c r="P40" s="32"/>
      <c r="Q40" s="32"/>
    </row>
    <row r="41" spans="2:17">
      <c r="B41" s="138" t="s">
        <v>174</v>
      </c>
      <c r="C41" s="38"/>
      <c r="N41" s="822"/>
      <c r="O41" s="33"/>
      <c r="P41" s="32"/>
      <c r="Q41" s="32"/>
    </row>
    <row r="42" spans="2:17" s="155" customFormat="1" ht="35.5" customHeight="1">
      <c r="B42" s="823" t="s">
        <v>336</v>
      </c>
      <c r="C42" s="823"/>
      <c r="D42" s="823"/>
      <c r="E42" s="823"/>
      <c r="F42" s="253">
        <v>2023</v>
      </c>
      <c r="G42" s="253">
        <v>2022</v>
      </c>
      <c r="N42" s="822"/>
      <c r="O42" s="227"/>
      <c r="P42" s="223"/>
      <c r="Q42" s="223"/>
    </row>
    <row r="43" spans="2:17" s="25" customFormat="1" ht="17" customHeight="1" outlineLevel="1">
      <c r="B43" s="389" t="s">
        <v>179</v>
      </c>
      <c r="C43" s="389"/>
      <c r="D43" s="389"/>
      <c r="E43" s="389"/>
      <c r="F43" s="231">
        <v>96</v>
      </c>
      <c r="G43" s="231" t="s">
        <v>132</v>
      </c>
      <c r="N43" s="822"/>
      <c r="O43" s="33"/>
      <c r="P43" s="201"/>
      <c r="Q43" s="201"/>
    </row>
    <row r="44" spans="2:17" s="25" customFormat="1" ht="17" customHeight="1" outlineLevel="1">
      <c r="B44" s="389" t="s">
        <v>178</v>
      </c>
      <c r="C44" s="389"/>
      <c r="D44" s="389"/>
      <c r="E44" s="389"/>
      <c r="F44" s="231">
        <v>33</v>
      </c>
      <c r="G44" s="231" t="s">
        <v>132</v>
      </c>
      <c r="N44" s="822"/>
      <c r="O44" s="31"/>
      <c r="P44" s="210"/>
      <c r="Q44" s="210"/>
    </row>
    <row r="45" spans="2:17" s="25" customFormat="1" ht="17" customHeight="1" outlineLevel="1">
      <c r="B45" s="139" t="s">
        <v>177</v>
      </c>
      <c r="C45" s="139"/>
      <c r="D45" s="139"/>
      <c r="E45" s="139"/>
      <c r="F45" s="231">
        <v>80</v>
      </c>
      <c r="G45" s="231" t="s">
        <v>132</v>
      </c>
      <c r="N45" s="822"/>
      <c r="O45" s="33"/>
      <c r="P45" s="201"/>
      <c r="Q45" s="233"/>
    </row>
    <row r="46" spans="2:17" s="25" customFormat="1" ht="17" customHeight="1" outlineLevel="1">
      <c r="B46" s="139" t="s">
        <v>176</v>
      </c>
      <c r="C46" s="139"/>
      <c r="D46" s="139"/>
      <c r="E46" s="139"/>
      <c r="F46" s="231">
        <v>2</v>
      </c>
      <c r="G46" s="231" t="s">
        <v>132</v>
      </c>
      <c r="N46" s="822"/>
      <c r="O46" s="33"/>
      <c r="P46" s="201"/>
      <c r="Q46" s="201"/>
    </row>
    <row r="47" spans="2:17" s="25" customFormat="1" ht="17" customHeight="1" outlineLevel="1">
      <c r="B47" s="402" t="s">
        <v>12</v>
      </c>
      <c r="C47" s="402"/>
      <c r="D47" s="402"/>
      <c r="E47" s="402"/>
      <c r="F47" s="417">
        <v>211</v>
      </c>
      <c r="G47" s="417" t="s">
        <v>132</v>
      </c>
      <c r="N47" s="822"/>
      <c r="O47" s="33"/>
      <c r="P47" s="201"/>
      <c r="Q47" s="201"/>
    </row>
    <row r="48" spans="2:17">
      <c r="B48" s="71"/>
      <c r="C48" s="71"/>
      <c r="D48" s="71"/>
      <c r="E48" s="71"/>
      <c r="F48" s="72"/>
      <c r="G48" s="72"/>
      <c r="N48" s="822"/>
      <c r="O48" s="31"/>
      <c r="P48" s="16"/>
      <c r="Q48" s="16"/>
    </row>
    <row r="49" spans="2:17" s="25" customFormat="1" ht="12.5">
      <c r="B49" s="138" t="s">
        <v>53</v>
      </c>
      <c r="C49" s="138"/>
      <c r="D49" s="158"/>
      <c r="E49" s="158"/>
      <c r="F49" s="158"/>
      <c r="G49" s="158"/>
      <c r="N49" s="822"/>
      <c r="O49" s="33"/>
      <c r="P49" s="201"/>
      <c r="Q49" s="201"/>
    </row>
    <row r="50" spans="2:17" s="25" customFormat="1" ht="12.5">
      <c r="B50" s="138" t="s">
        <v>174</v>
      </c>
      <c r="C50" s="138"/>
      <c r="D50" s="158"/>
      <c r="E50" s="158"/>
      <c r="F50" s="158"/>
      <c r="G50" s="158"/>
      <c r="N50" s="822"/>
      <c r="O50" s="33"/>
      <c r="P50" s="201"/>
      <c r="Q50" s="201"/>
    </row>
    <row r="51" spans="2:17" s="155" customFormat="1" ht="18.5" customHeight="1">
      <c r="B51" s="65" t="s">
        <v>333</v>
      </c>
      <c r="C51" s="65"/>
      <c r="D51" s="221"/>
      <c r="E51" s="221"/>
      <c r="F51" s="221"/>
      <c r="G51" s="221"/>
      <c r="N51" s="822"/>
      <c r="O51" s="228"/>
      <c r="P51" s="222"/>
      <c r="Q51" s="222"/>
    </row>
    <row r="52" spans="2:17" s="25" customFormat="1" ht="75" customHeight="1" outlineLevel="1">
      <c r="B52" s="662" t="s">
        <v>852</v>
      </c>
      <c r="C52" s="662"/>
      <c r="D52" s="662"/>
      <c r="E52" s="662"/>
      <c r="F52" s="662"/>
      <c r="G52" s="662"/>
      <c r="N52" s="822"/>
      <c r="O52" s="33"/>
      <c r="P52" s="201"/>
      <c r="Q52" s="201"/>
    </row>
    <row r="53" spans="2:17">
      <c r="B53" s="61"/>
      <c r="C53" s="61"/>
      <c r="D53" s="68"/>
      <c r="E53" s="68"/>
      <c r="F53" s="68"/>
      <c r="G53" s="68"/>
      <c r="N53" s="822"/>
      <c r="O53" s="33"/>
      <c r="P53" s="32"/>
      <c r="Q53" s="32"/>
    </row>
    <row r="54" spans="2:17" s="155" customFormat="1" ht="18.5">
      <c r="B54" s="65" t="s">
        <v>625</v>
      </c>
      <c r="C54" s="65"/>
      <c r="D54" s="253"/>
      <c r="E54" s="253"/>
      <c r="F54" s="253">
        <v>2023</v>
      </c>
      <c r="G54" s="253">
        <v>2022</v>
      </c>
      <c r="N54" s="822"/>
      <c r="O54" s="227"/>
      <c r="P54" s="223"/>
      <c r="Q54" s="223"/>
    </row>
    <row r="55" spans="2:17" s="25" customFormat="1" ht="18.5" customHeight="1" outlineLevel="1">
      <c r="B55" s="25" t="s">
        <v>338</v>
      </c>
      <c r="F55" s="308">
        <v>550</v>
      </c>
      <c r="G55" s="308" t="s">
        <v>132</v>
      </c>
      <c r="N55" s="822"/>
      <c r="O55" s="33"/>
      <c r="P55" s="201"/>
      <c r="Q55" s="201"/>
    </row>
    <row r="56" spans="2:17" s="12" customFormat="1" ht="11.5" outlineLevel="1">
      <c r="B56" s="393" t="s">
        <v>626</v>
      </c>
      <c r="C56" s="393"/>
      <c r="D56" s="418"/>
      <c r="E56" s="418"/>
      <c r="F56" s="419"/>
      <c r="G56" s="419"/>
      <c r="N56" s="822"/>
      <c r="O56" s="249"/>
      <c r="P56" s="250"/>
      <c r="Q56" s="250"/>
    </row>
    <row r="57" spans="2:17">
      <c r="B57" s="38"/>
      <c r="C57" s="38"/>
      <c r="N57" s="822"/>
      <c r="O57" s="33"/>
      <c r="P57" s="32"/>
      <c r="Q57" s="32"/>
    </row>
    <row r="58" spans="2:17" s="25" customFormat="1" ht="13">
      <c r="B58" s="138" t="s">
        <v>54</v>
      </c>
      <c r="C58" s="138"/>
      <c r="D58" s="158"/>
      <c r="E58" s="158"/>
      <c r="F58" s="158"/>
      <c r="G58" s="158"/>
      <c r="N58" s="822"/>
      <c r="O58" s="31"/>
      <c r="P58" s="210"/>
      <c r="Q58" s="210"/>
    </row>
    <row r="59" spans="2:17" s="25" customFormat="1" ht="12.5">
      <c r="B59" s="138" t="s">
        <v>174</v>
      </c>
      <c r="C59" s="138"/>
      <c r="D59" s="158"/>
      <c r="E59" s="158"/>
      <c r="F59" s="158"/>
      <c r="G59" s="158"/>
    </row>
    <row r="60" spans="2:17" s="155" customFormat="1" ht="35.5" customHeight="1">
      <c r="B60" s="824" t="s">
        <v>332</v>
      </c>
      <c r="C60" s="824"/>
      <c r="D60" s="824"/>
      <c r="E60" s="824"/>
      <c r="F60" s="824"/>
      <c r="G60" s="824"/>
    </row>
    <row r="61" spans="2:17" s="25" customFormat="1" ht="44" customHeight="1" outlineLevel="1">
      <c r="B61" s="662" t="s">
        <v>175</v>
      </c>
      <c r="C61" s="662"/>
      <c r="D61" s="662"/>
      <c r="E61" s="662"/>
      <c r="F61" s="662"/>
      <c r="G61" s="662"/>
    </row>
    <row r="62" spans="2:17">
      <c r="B62" s="38"/>
      <c r="C62" s="38"/>
    </row>
    <row r="63" spans="2:17" s="25" customFormat="1" ht="12.5">
      <c r="B63" s="138" t="s">
        <v>55</v>
      </c>
      <c r="C63" s="138"/>
      <c r="D63" s="158"/>
      <c r="E63" s="158"/>
      <c r="F63" s="158"/>
      <c r="G63" s="158"/>
    </row>
    <row r="64" spans="2:17" s="25" customFormat="1" ht="12.5">
      <c r="B64" s="138" t="s">
        <v>174</v>
      </c>
      <c r="C64" s="138"/>
      <c r="D64" s="158"/>
      <c r="E64" s="158"/>
      <c r="F64" s="158"/>
      <c r="G64" s="158"/>
    </row>
    <row r="65" spans="2:7" s="155" customFormat="1" ht="18.5">
      <c r="B65" s="823" t="s">
        <v>331</v>
      </c>
      <c r="C65" s="823"/>
      <c r="D65" s="823"/>
      <c r="E65" s="823"/>
      <c r="F65" s="823"/>
      <c r="G65" s="823"/>
    </row>
    <row r="66" spans="2:7" s="25" customFormat="1" ht="44" customHeight="1" outlineLevel="1">
      <c r="B66" s="662" t="s">
        <v>853</v>
      </c>
      <c r="C66" s="662"/>
      <c r="D66" s="662"/>
      <c r="E66" s="662"/>
      <c r="F66" s="662"/>
      <c r="G66" s="662"/>
    </row>
    <row r="67" spans="2:7" ht="21.5" customHeight="1">
      <c r="B67" s="309"/>
      <c r="C67" s="309"/>
    </row>
    <row r="68" spans="2:7" s="25" customFormat="1" ht="12.5">
      <c r="B68" s="138" t="s">
        <v>55</v>
      </c>
      <c r="C68" s="138"/>
      <c r="D68" s="158"/>
      <c r="E68" s="158"/>
      <c r="F68" s="158"/>
      <c r="G68" s="158"/>
    </row>
    <row r="69" spans="2:7" s="25" customFormat="1" ht="12.5">
      <c r="B69" s="138" t="s">
        <v>174</v>
      </c>
      <c r="C69" s="138"/>
      <c r="D69" s="158"/>
      <c r="E69" s="158"/>
      <c r="F69" s="158"/>
      <c r="G69" s="158"/>
    </row>
    <row r="70" spans="2:7" s="155" customFormat="1" ht="19" customHeight="1">
      <c r="B70" s="823" t="s">
        <v>331</v>
      </c>
      <c r="C70" s="823"/>
      <c r="D70" s="823"/>
      <c r="E70" s="823"/>
      <c r="F70" s="253">
        <v>2023</v>
      </c>
      <c r="G70" s="253">
        <v>2022</v>
      </c>
    </row>
    <row r="71" spans="2:7" s="25" customFormat="1" ht="12.5" outlineLevel="1">
      <c r="B71" s="717" t="s">
        <v>148</v>
      </c>
      <c r="C71" s="717"/>
      <c r="D71" s="717"/>
      <c r="E71" s="717"/>
      <c r="F71" s="234">
        <v>2704</v>
      </c>
      <c r="G71" s="234">
        <v>2539</v>
      </c>
    </row>
    <row r="72" spans="2:7" s="25" customFormat="1" ht="12.5" outlineLevel="1">
      <c r="B72" s="717" t="s">
        <v>150</v>
      </c>
      <c r="C72" s="717"/>
      <c r="D72" s="717"/>
      <c r="E72" s="717"/>
      <c r="F72" s="235">
        <v>1</v>
      </c>
      <c r="G72" s="235">
        <v>1</v>
      </c>
    </row>
    <row r="73" spans="2:7">
      <c r="B73" s="309"/>
      <c r="C73" s="309"/>
    </row>
    <row r="74" spans="2:7" s="25" customFormat="1" ht="12.5">
      <c r="B74" s="138" t="s">
        <v>56</v>
      </c>
      <c r="C74" s="138"/>
      <c r="D74" s="158"/>
      <c r="E74" s="158"/>
      <c r="F74" s="158"/>
      <c r="G74" s="158"/>
    </row>
    <row r="75" spans="2:7" s="25" customFormat="1" ht="12.5">
      <c r="B75" s="138" t="s">
        <v>174</v>
      </c>
      <c r="C75" s="138"/>
      <c r="D75" s="158"/>
      <c r="E75" s="158"/>
      <c r="F75" s="158"/>
      <c r="G75" s="158"/>
    </row>
    <row r="76" spans="2:7" s="155" customFormat="1" ht="18.5">
      <c r="B76" s="827" t="s">
        <v>330</v>
      </c>
      <c r="C76" s="827"/>
      <c r="D76" s="827"/>
      <c r="E76" s="827"/>
      <c r="F76" s="253">
        <v>2023</v>
      </c>
      <c r="G76" s="253">
        <v>2022</v>
      </c>
    </row>
    <row r="77" spans="2:7" s="25" customFormat="1" ht="17" customHeight="1" outlineLevel="1">
      <c r="B77" s="755" t="s">
        <v>221</v>
      </c>
      <c r="C77" s="390" t="s">
        <v>373</v>
      </c>
      <c r="D77" s="236"/>
      <c r="E77" s="236"/>
      <c r="F77" s="236">
        <v>0</v>
      </c>
      <c r="G77" s="236">
        <v>0</v>
      </c>
    </row>
    <row r="78" spans="2:7" s="25" customFormat="1" ht="17" customHeight="1" outlineLevel="1">
      <c r="B78" s="759"/>
      <c r="C78" s="389" t="s">
        <v>374</v>
      </c>
      <c r="D78" s="237"/>
      <c r="E78" s="237"/>
      <c r="F78" s="237">
        <v>0</v>
      </c>
      <c r="G78" s="237">
        <v>0</v>
      </c>
    </row>
    <row r="79" spans="2:7" s="25" customFormat="1" ht="17" customHeight="1" outlineLevel="1">
      <c r="B79" s="755" t="s">
        <v>188</v>
      </c>
      <c r="C79" s="390" t="s">
        <v>373</v>
      </c>
      <c r="D79" s="236"/>
      <c r="E79" s="236"/>
      <c r="F79" s="236">
        <v>0</v>
      </c>
      <c r="G79" s="236">
        <v>0</v>
      </c>
    </row>
    <row r="80" spans="2:7" s="25" customFormat="1" ht="17" customHeight="1" outlineLevel="1">
      <c r="B80" s="759"/>
      <c r="C80" s="389" t="s">
        <v>374</v>
      </c>
      <c r="D80" s="237"/>
      <c r="E80" s="237"/>
      <c r="F80" s="237">
        <v>0</v>
      </c>
      <c r="G80" s="237">
        <v>0</v>
      </c>
    </row>
    <row r="81" spans="2:3">
      <c r="B81" s="41"/>
      <c r="C81" s="41"/>
    </row>
  </sheetData>
  <mergeCells count="33">
    <mergeCell ref="B79:B80"/>
    <mergeCell ref="B77:B78"/>
    <mergeCell ref="B70:E70"/>
    <mergeCell ref="B76:E76"/>
    <mergeCell ref="B71:E71"/>
    <mergeCell ref="B72:E72"/>
    <mergeCell ref="B32:G32"/>
    <mergeCell ref="B4:G4"/>
    <mergeCell ref="B12:G12"/>
    <mergeCell ref="B28:G28"/>
    <mergeCell ref="B7:G7"/>
    <mergeCell ref="D15:E15"/>
    <mergeCell ref="F15:G15"/>
    <mergeCell ref="B20:B22"/>
    <mergeCell ref="B17:B19"/>
    <mergeCell ref="B23:G23"/>
    <mergeCell ref="B11:G11"/>
    <mergeCell ref="B66:G66"/>
    <mergeCell ref="B52:G52"/>
    <mergeCell ref="B61:G61"/>
    <mergeCell ref="B65:G65"/>
    <mergeCell ref="B60:G60"/>
    <mergeCell ref="N45:N48"/>
    <mergeCell ref="N49:N51"/>
    <mergeCell ref="N52:N58"/>
    <mergeCell ref="B33:G33"/>
    <mergeCell ref="B38:G38"/>
    <mergeCell ref="B42:E42"/>
    <mergeCell ref="N25:N28"/>
    <mergeCell ref="N29:N31"/>
    <mergeCell ref="N32:N34"/>
    <mergeCell ref="N35:N38"/>
    <mergeCell ref="N39:N44"/>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D Q M 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S U q M q 4 A A A D 4 A A A A E g A A A E N v b m Z p Z y 9 Q Y W N r Y W d l L n h t b H q / e 7 + N f U V u j k J Z a l F x Z n 6 e r Z K h n o G S Q n F J Y l 5 K Y k 5 + X q q t U l 6 + k r 0 d L 5 d N Q G J y d m J 6 q g J Q d V 6 x V U V x i q 1 S R k l J g Z W + f n l 5 u V 6 5 s V 5 + U b q + k Y G B o X 6 E r 0 9 w c k Z q b q I S X H E m Y c W 6 m X k g a 5 N T l e x s w i C u s T P S s z T T M 7 Q 0 M z P S M 7 D R h 4 n a + G b m I V Q Y A V 0 M k k U S t H E u z S k p L U q 1 K y j R d Q q y 0 Y d x b f S h n r A D A A A A / / 8 D A F B L A w Q U A A I A C A A A A C E A c x 5 W D 0 I H A A B N L Q A A E w A A A E Z v c m 1 1 b G F z L 1 N l Y 3 R p b 2 4 x L m 3 s W d 1 O G z k U v k f i H a z p T S K l i D B s L 7 q F K k C g d M X P N m x 7 E a L K y R y C t T N 2 1 u N J o S g P w + 5 F p Z W 4 3 C f I i + 3 x T J K Z Z D y T H 0 J T t U W I B P v Y 5 9 f n O z 7 2 o a W Y 4 K Q W f Z Z / X V 9 b X / O v q Q S H P L P 2 q A / k O a l y k G 1 G L b J D X F D r a w R / D g V X g A O H w n V A b h w y F / y C d f T y s l o 7 u q w F v g K u a J O 5 z K E O X H 7 e I G 8 o 5 / T 6 c m t z a / t y 3 2 U e 9 f X O N 0 p S J Y g D 5 A o / J e j B E / C E Z N T V o 6 3 + v d s K X G E V S x H f Z 1 Z F / h W w r v D J G U 4 o / E T e u I s j / L K W 8 I I 2 X d i o g Y s a v R O f / E I o a Y k A b V 2 T e k U p y Z q B A r / x u v 6 G O Q 7 w x m v y a p c o G U D M 4 5 h 3 R Y t K c h j w / p f + P 4 K c g / Q F p y 7 7 T B 2 a 4 F N x n H 3 h B h 4 v 5 A t W I t a F p N y / E t L D f Q e k p L B V t A a i P c s k K N T 3 t Q p c N Y q x h J o r R x u + A y 4 8 Q K G S 2 u M g 9 S A S z C 9 M V 6 d E 7 q x T X K H F P M X t i E P J m W R t 8 K x e z P I s Q G 1 8 E n P 2 R J e N M 4 7 M H j M 2 S R k y G 2 e S Y 5 3 e p M o 6 K p A Z u B S j p 0 O 5 w 8 Y c E o 2 F 3 0 e O y R Y 8 1 y 3 R h t E u 2 j p a o U w f j d y v 5 a t 4 w k e W 4 U w x 4 b Q L 1 h G k 4 i r Q U R H L P N o 0 4 n V x 2 4 H Y e G Z 9 S 3 c G I y p c S B T c q J 6 2 8 f E B c Q T p U N n / 2 w M l B R I c c / V i e 0 P v H 1 K 8 Y S i I l p o S 3 n / o g k v K q V 3 S N F s z 0 N g z 0 G z P Q P P L D D Q v U j R / 8 D D r E N F B 2 h b T g Z 6 i O a f 9 B 9 8 w m r C W e V P 8 9 U A 7 I U V x A S 0 u X K E z Z W p f C a 0 A j 5 x M z V T 9 l u i k u e 1 T B W 2 d B d M z w u u A 6 v / L W / G k g 9 T h 5 H v q x j x 4 4 D V B h u O H O r m G + V T w L p 5 9 z A F 5 V D B I + G m S A R S Q w s m H 6 2 L O f M Q K 7 e i O u W G 0 b i I S E 8 s w Y B V r s Q 6 N M l W 4 s H 8 v E z w T a 3 t 5 C T E 7 H 4 6 f Q + N Z s i p c 6 P P D 0 F 5 c a Q G E l W R 3 g f 4 Q E X 7 1 H 5 C u i s q i q j 4 5 A A Q 3 p n B j R L P M M 2 5 O j j o 3 3 p k 4 D z B C M 9 3 Y A / U J g A / 4 o D M L H 1 H c j 9 b g z 3 a J b B a T Q d M r r q 8 x P q f c 5 j r A Y 7 7 f / y 9 S C y u B n 4 X A s g q B 3 C L g h y 0 A V g L + s w O / G f R / A v 5 P w F 8 q 4 N c C 1 O q K e v 0 H N 0 L I d v 8 + r c j h N I I j 0 + B 5 5 S g d J b k V B o J T e s W y y o 4 Q X 4 w 0 I + g h B X V U r R a n k O y f b U E + T W a B M t x + s k J J r s y p U W Z Z n s F 4 K P S i n A 3 r l 1 u w T J R N x J S S H l O n L F b L z a b X Q k X e I C E j + j p s 4 K b K 4 J t D z d h v L O q s P S b a e K B Y K y x 2 W i 7 1 f X a F / 4 V e H F q N X Z F 6 6 i w 0 y C u y S d Q 1 c G J p 7 I p W E H C x I h u E B v 4 / V u L l S 5 2 s 7 O L s V 0 Z l j G i G u U 9 R U j / 2 k R b t j n 7 8 P Q B 5 u 6 P L p B L Z Y 5 z K 2 2 M s n h T q A 3 L H u A c i K n p 5 x 4 q o d Y R O 7 P Y O c A 0 K F O 7 a G K 8 9 k 8 A r S G L 3 6 g 1 4 H V c Y u 1 L V m x a 4 G x + E / L M p x J + F h J 4 l T A e u W 5 o o 8 / a p L i 5 p 2 A q T 0 B F S o Z t C F + C I / 7 F 2 D a C s s M j F / e / q x w q 8 n S m L r N J v j D s 7 V r S 2 0 a s f U E U b C Y 5 N 6 H + h 7 j V G 6 r k U Y V E i E m E e j i l 4 g y G k j 8 6 M I p Z I f b C w 4 r q 1 F n W p 9 C O j j k e I m f m 4 4 U 3 B s P q y / 5 R 2 o R 2 d m / L I I Z u 9 U Y W M W q b o Q r 3 q u v g N m 5 x h y G E s O o y 3 c Q v r z r I g j C U q D z H O 0 M h h K W y 9 t K Y H n 9 W z S C M j W o d l o i l A k y F J 0 B T N 8 G g U y c 5 u T L t 4 Q K 8 m q F c W 2 J r x M L h z h Y j P Q K i z O R V u Z a T C s J u 3 h H Q 4 7 C 4 + X U q M J J 0 n L W 7 N k x Z 1 r + Z 2 r v A J V 3 y d h J g U 7 m m z Y a a V v 7 W U G O v 6 d Z J i a J g Z E m O m A Z O B + a j k u D V v c n y K 0 F 5 N e C 8 j J 4 4 a f 7 F F / S e I + C O Q o O + a H l K L w S V n x O 4 7 f f e z p 7 3 7 2 T / y u 5 + 9 q n c / e 6 5 3 P z v z 3 c 9 e 6 b t f X u N v n g 7 Y C V A / w M t 0 w J l K t 8 f 8 I L w w Y 3 L y O 1 i o 9 e + 7 k O 6 6 v a f 6 8 O s 7 b e C D X F E H 7 Z j 3 H / D 6 q 2 3 m 6 2 Z a l y W 7 T J T f R m 0 o 5 k 2 h u K B t P 8 t I O n k R c J j S + K k p U o R v K Q c m j Q 0 w 6 G I K N M + d o H u + m C Y q T c l c 4 w J m I n 8 b 8 G v z u G s c r 7 Q x l E 0 T N S x R v a Z R V j x v g X n m V H S z F h 3 A Z 9 O U s R s 0 O L / J h I d D O Q 9 7 2 a 4 3 u X v B D l R a v u / i R Z F o m Z / j n 3 J O p y 4 S + p j j 4 W Y z y J y E z V k b d 2 R I m T W f p 0 g 9 z n w N 3 G k 3 V I r s W k l 9 8 r x u T 2 s 8 T l N d h 8 I U + Y 1 P L n M b u T x r P 9 J e r k n J y K b p S M m z 7 P Y j L V t e 0 L S 2 Z c 4 t Q m J N O H n Q 9 a D M O 1 / b O s k Y j 1 e E w + P I m / G 4 l v G e N g 7 N k 2 i c C c B p z B 2 H 2 T F k j c F 0 D D + H U J e H b g l A G 0 O w G L J G G D U E p R E K j W A n x p k k s C S Q J A k d M V b 0 D A 3 v c S e a e z t 2 Z m / H X l J v x 3 7 y 3 o 4 9 Z 2 / H N l 2 C M U Y C G D T X J i + 6 0 d x y 2 z V J f k / d l r G L q 7 q k f n u d G H v G T o w 9 t R N j L 9 B / s b P 6 L 4 8 M v 6 c N w Y V b J / 8 D A A D / / w M A U E s B A i 0 A F A A G A A g A A A A h A C r d q k D S A A A A N w E A A B M A A A A A A A A A A A A A A A A A A A A A A F t D b 2 5 0 Z W 5 0 X 1 R 5 c G V z X S 5 4 b W x Q S w E C L Q A U A A I A C A A A A C E A Q S U q M q 4 A A A D 4 A A A A E g A A A A A A A A A A A A A A A A A L A w A A Q 2 9 u Z m l n L 1 B h Y 2 t h Z 2 U u e G 1 s U E s B A i 0 A F A A C A A g A A A A h A H M e V g 9 C B w A A T S 0 A A B M A A A A A A A A A A A A A A A A A 6 Q M A A E Z v c m 1 1 b G F z L 1 N l Y 3 R p b 2 4 x L m 1 Q S w U G A A A A A A M A A w D C A A A A X A s 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i a A A A A A A A A d p o 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C Y X N l J T I w L S U y M E V t a X N z J U M z J U I 1 Z X M 8 L 0 l 0 Z W 1 Q Y X R o P j w v S X R l b U x v Y 2 F 0 a W 9 u P j x T d G F i b G V F b n R y a W V z P j x F b n R y e S B U e X B l P S J B Z G R l Z F R v R G F 0 Y U 1 v Z G V s I i B W Y W x 1 Z T 0 i b D A i L z 4 8 R W 5 0 c n k g V H l w Z T 0 i Q n V m Z m V y T m V 4 d F J l Z n J l c 2 g i I F Z h b H V l P S J s M S I v P j x F b n R y e S B U e X B l P S J G a W x s Q 2 9 1 b n Q i I F Z h b H V l P S J s M z Y 1 O D k i L z 4 8 R W 5 0 c n k g V H l w Z T 0 i R m l s b E V u Y W J s Z W Q i I F Z h b H V l P S J s M C I v P j x F b n R y e S B U e X B l P S J G a W x s R X J y b 3 J D b 2 R l I i B W Y W x 1 Z T 0 i c 1 V u a 2 5 v d 2 4 i L z 4 8 R W 5 0 c n k g V H l w Z T 0 i R m l s b E V y c m 9 y Q 2 9 1 b n Q i I F Z h b H V l P S J s M T U 2 I i 8 + P E V u d H J 5 I F R 5 c G U 9 I k Z p b G x M Y X N 0 V X B k Y X R l Z C I g V m F s d W U 9 I m Q y M D I 0 L T A 1 L T E 0 V D E z O j I x O j M 1 L j g y M z Q 0 M D d a I i 8 + P E V u d H J 5 I F R 5 c G U 9 I k Z p b G x D b 2 x 1 b W 5 U e X B l c y I g V m F s d W U 9 I n N C Z 0 1 H Q m d Z R 0 J n W U d C Z 1 l H Q m d Z R 0 J n W U d C Z 0 1 K Q X d V R k J R V U Z B d 0 1 E Q X d B P S I v P j x F b n R y e S B U e X B l P S J G a W x s Q 2 9 s d W 1 u T m F t Z X M i I F Z h b H V l P S J z W y Z x d W 9 0 O 0 F u b y B k b y B p b n Z l b n T D o X J p b y Z x d W 9 0 O y w m c X V v d D t J R C B k b y B w Y X L D o m 1 l d H J v J n F 1 b 3 Q 7 L C Z x d W 9 0 O 0 h p Z X J h c n F 1 a W E g b s O t d m V s I D E m c X V v d D s s J n F 1 b 3 Q 7 S G l l c m F y c X V p Y S B u w 6 1 2 Z W w g M i Z x d W 9 0 O y w m c X V v d D t I a W V y Y X J x d W l h I G 7 D r X Z l b C A z J n F 1 b 3 Q 7 L C Z x d W 9 0 O 0 h p Z X J h c n F 1 a W E g b s O t d m V s I D Q m c X V v d D s s J n F 1 b 3 Q 7 S G l l c m F y c X V p Y S B u w 6 1 2 Z W w g N S Z x d W 9 0 O y w m c X V v d D t I a W V y Y X J x d W l h I G 7 D r X Z l b C A 2 J n F 1 b 3 Q 7 L C Z x d W 9 0 O 1 V u a W R h Z G U g b 3 B l c m F j a W 9 u Y W w m c X V v d D s s J n F 1 b 3 Q 7 U G H D r X M m c X V v d D s s J n F 1 b 3 Q 7 U G F y w 6 J t Z X R y b y Z x d W 9 0 O y w m c X V v d D t V b m l k Y W R l I G R l I G 1 l Z G l k Y S Z x d W 9 0 O y w m c X V v d D t U Z W N u b 2 x v Z 2 l h J n F 1 b 3 Q 7 L C Z x d W 9 0 O 1 B y Z W N 1 c n N v c i Z x d W 9 0 O y w m c X V v d D t F c 2 N v c G 8 m c X V v d D s s J n F 1 b 3 Q 7 Q 2 F 0 Z W d v c m l h J n F 1 b 3 Q 7 L C Z x d W 9 0 O 1 N 1 c G V y Z m F t w 6 1 s a W E g Z G U g Z 8 O h c y Z x d W 9 0 O y w m c X V v d D t G Y W 3 D r W x p Y S B k Z S B n w 6 F z J n F 1 b 3 Q 7 L C Z x d W 9 0 O 0 f D o X M m c X V v d D s s J n F 1 b 3 Q 7 U E F H J n F 1 b 3 Q 7 L C Z x d W 9 0 O 0 N v b X B l d M O q b m N p Y S Z x d W 9 0 O y w m c X V v d D t B b m 8 m c X V v d D s s J n F 1 b 3 Q 7 V m F s b 3 I m c X V v d D s s J n F 1 b 3 Q 7 R m F 0 b 3 I g Z G U g Y 2 9 u d m V y c 8 O j b y Z x d W 9 0 O y w m c X V v d D t G Y X R v c i B k Z S B l b W l z c 8 O j b y Z x d W 9 0 O y w m c X V v d D t F b W l z c 8 O 1 Z X M g K H R H R U U p J n F 1 b 3 Q 7 L C Z x d W 9 0 O 0 V t a X N z w 7 V l c y A o d E N P M m U p J n F 1 b 3 Q 7 L C Z x d W 9 0 O 0 V t a X N z w 7 V l c y B k Z S B j b 2 5 0 c m 9 s Z S B v c G V y Y W N p b 2 5 h b C A o d E d F R S k m c X V v d D s s J n F 1 b 3 Q 7 R W 1 p c 3 P D t W V z I G R l I H B h c n R p Y 2 l w Y c O n w 6 N v I G F j a W 9 u w 6 F y a W E g K H R H R U U p J n F 1 b 3 Q 7 L C Z x d W 9 0 O 0 V t a X N z w 7 V l c y B k Z S B j b 2 5 0 c m 9 s Z S B v c G V y Y W N p b 2 5 h b C A o d E N P M m U p J n F 1 b 3 Q 7 L C Z x d W 9 0 O 0 V t a X N z w 7 V l c y B k Z S B w Y X J 0 a W N p c G H D p 8 O j b y B h Y 2 l v b s O h c m l h I C h 0 Q 0 8 y Z S k m c X V v d D s s J n F 1 b 3 Q 7 Q m l v Z 8 O q b m l j Y X M g L S B j b G F z c 2 l m a W N h w 6 f D o 2 8 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Q 5 M G I 5 M T U 0 L W Q z Z j c t N G R l Y S 1 h M T U 1 L W F h N j U 5 N m V k Z D J l N C I v P j x F b n R y e S B U e X B l P S J S Z W x h d G l v b n N o a X B J b m Z v Q 2 9 u d G F p b m V y I i B W Y W x 1 Z T 0 i c 3 s m c X V v d D t j b 2 x 1 b W 5 D b 3 V u d C Z x d W 9 0 O z o z M i w m c X V v d D t r Z X l D b 2 x 1 b W 5 O Y W 1 l c y Z x d W 9 0 O z p b X S w m c X V v d D t x d W V y e V J l b G F 0 a W 9 u c 2 h p c H M m c X V v d D s 6 W 1 0 s J n F 1 b 3 Q 7 Y 2 9 s d W 1 u S W R l b n R p d G l l c y Z x d W 9 0 O z p b J n F 1 b 3 Q 7 U 2 V j d G l v b j E v Q m F z Z S A t I E V t a X N z w 7 V l c y 9 U Z X h 0 b y B F e H R y Y c O t Z G 8 g R W 5 0 c m U g b 3 M g R G V s a W 1 p d G F k b 3 J l c y 5 7 T m 9 t Z S B k Y S B P c m l n Z W 0 s M H 0 m c X V v d D s s J n F 1 b 3 Q 7 U 2 V j d G l v b j E v Q m F z Z S A t I E V t a X N z w 7 V l c y 9 U a X B v I E F s d G V y Y W R v L n t J R C B k b y B w Y X L D o m 1 l d H J v L D F 9 J n F 1 b 3 Q 7 L C Z x d W 9 0 O 1 N l Y 3 R p b 2 4 x L 0 J h c 2 U g L S B F b W l z c 8 O 1 Z X M v V G l w b y B B b H R l c m F k b y 5 7 S G l l c m F y c X V p Y S B u w 6 1 2 Z W w g M S w y f S Z x d W 9 0 O y w m c X V v d D t T Z W N 0 a W 9 u M S 9 C Y X N l I C 0 g R W 1 p c 3 P D t W V z L 1 R p c G 8 g Q W x 0 Z X J h Z G 8 u e 0 h p Z X J h c n F 1 a W E g b s O t d m V s I D I s M 3 0 m c X V v d D s s J n F 1 b 3 Q 7 U 2 V j d G l v b j E v Q m F z Z S A t I E V t a X N z w 7 V l c y 9 U a X B v I E F s d G V y Y W R v L n t I a W V y Y X J x d W l h I G 7 D r X Z l b C A z L D R 9 J n F 1 b 3 Q 7 L C Z x d W 9 0 O 1 N l Y 3 R p b 2 4 x L 0 J h c 2 U g L S B F b W l z c 8 O 1 Z X M v V G l w b y B B b H R l c m F k b y 5 7 S G l l c m F y c X V p Y S B u w 6 1 2 Z W w g N C w 1 f S Z x d W 9 0 O y w m c X V v d D t T Z W N 0 a W 9 u M S 9 C Y X N l I C 0 g R W 1 p c 3 P D t W V z L 1 R p c G 8 g Q W x 0 Z X J h Z G 8 u e 0 h p Z X J h c n F 1 a W E g b s O t d m V s I D U s N n 0 m c X V v d D s s J n F 1 b 3 Q 7 U 2 V j d G l v b j E v Q m F z Z S A t I E V t a X N z w 7 V l c y 9 U a X B v I E F s d G V y Y W R v L n t I a W V y Y X J x d W l h I G 7 D r X Z l b C A 2 L D d 9 J n F 1 b 3 Q 7 L C Z x d W 9 0 O 1 N l Y 3 R p b 2 4 x L 0 J h c 2 U g L S B F b W l z c 8 O 1 Z X M v V G l w b y B B b H R l c m F k b y 5 7 V W 5 p Z G F k Z S B v c G V y Y W N p b 2 5 h b C w 4 f S Z x d W 9 0 O y w m c X V v d D t T Z W N 0 a W 9 u M S 9 C Y X N l I C 0 g R W 1 p c 3 P D t W V z L 1 R p c G 8 g Q W x 0 Z X J h Z G 8 u e 1 B h w 6 1 z L D l 9 J n F 1 b 3 Q 7 L C Z x d W 9 0 O 1 N l Y 3 R p b 2 4 x L 0 J h c 2 U g L S B F b W l z c 8 O 1 Z X M v V G l w b y B B b H R l c m F k b y 5 7 U G F y w 6 J t Z X R y b y w x M H 0 m c X V v d D s s J n F 1 b 3 Q 7 U 2 V j d G l v b j E v Q m F z Z S A t I E V t a X N z w 7 V l c y 9 U a X B v I E F s d G V y Y W R v L n t V b m l k Y W R l I G R l I G 1 l Z G l k Y S w x M X 0 m c X V v d D s s J n F 1 b 3 Q 7 U 2 V j d G l v b j E v Q m F z Z S A t I E V t a X N z w 7 V l c y 9 U a X B v I E F s d G V y Y W R v L n t U Z W N u b 2 x v Z 2 l h L D E y f S Z x d W 9 0 O y w m c X V v d D t T Z W N 0 a W 9 u M S 9 C Y X N l I C 0 g R W 1 p c 3 P D t W V z L 1 R p c G 8 g Q W x 0 Z X J h Z G 8 u e 1 B y Z W N 1 c n N v c i w x M 3 0 m c X V v d D s s J n F 1 b 3 Q 7 U 2 V j d G l v b j E v Q m F z Z S A t I E V t a X N z w 7 V l c y 9 U a X B v I E F s d G V y Y W R v L n t F c 2 N v c G 8 s M T R 9 J n F 1 b 3 Q 7 L C Z x d W 9 0 O 1 N l Y 3 R p b 2 4 x L 0 J h c 2 U g L S B F b W l z c 8 O 1 Z X M v V G l w b y B B b H R l c m F k b y 5 7 Q 2 F 0 Z W d v c m l h L D E 1 f S Z x d W 9 0 O y w m c X V v d D t T Z W N 0 a W 9 u M S 9 C Y X N l I C 0 g R W 1 p c 3 P D t W V z L 1 R p c G 8 g Q W x 0 Z X J h Z G 8 u e 1 N 1 c G V y Z m F t w 6 1 s a W E g Z G U g Z 8 O h c y w x N n 0 m c X V v d D s s J n F 1 b 3 Q 7 U 2 V j d G l v b j E v Q m F z Z S A t I E V t a X N z w 7 V l c y 9 U a X B v I E F s d G V y Y W R v L n t G Y W 3 D r W x p Y S B k Z S B n w 6 F z L D E 3 f S Z x d W 9 0 O y w m c X V v d D t T Z W N 0 a W 9 u M S 9 C Y X N l I C 0 g R W 1 p c 3 P D t W V z L 1 R p c G 8 g Q W x 0 Z X J h Z G 8 u e 0 f D o X M s M T h 9 J n F 1 b 3 Q 7 L C Z x d W 9 0 O 1 N l Y 3 R p b 2 4 x L 0 J h c 2 U g L S B F b W l z c 8 O 1 Z X M v V G l w b y B B b H R l c m F k b y 5 7 U E F H L D E 5 f S Z x d W 9 0 O y w m c X V v d D t T Z W N 0 a W 9 u M S 9 C Y X N l I C 0 g R W 1 p c 3 P D t W V z L 1 R p c G 8 g Q W x 0 Z X J h Z G 8 u e 0 N v b X B l d M O q b m N p Y S w y M H 0 m c X V v d D s s J n F 1 b 3 Q 7 U 2 V j d G l v b j E v Q m F z Z S A t I E V t a X N z w 7 V l c y 9 U a X B v I E F s d G V y Y W R v L n t B b m 8 s M j F 9 J n F 1 b 3 Q 7 L C Z x d W 9 0 O 1 N l Y 3 R p b 2 4 x L 0 J h c 2 U g L S B F b W l z c 8 O 1 Z X M v V G l w b y B B b H R l c m F k b y 5 7 V m F s b 3 I s M j J 9 J n F 1 b 3 Q 7 L C Z x d W 9 0 O 1 N l Y 3 R p b 2 4 x L 0 J h c 2 U g L S B F b W l z c 8 O 1 Z X M v V G l w b y B B b H R l c m F k b y 5 7 R m F 0 b 3 I g Z G U g Y 2 9 u d m V y c 8 O j b y w y M 3 0 m c X V v d D s s J n F 1 b 3 Q 7 U 2 V j d G l v b j E v Q m F z Z S A t I E V t a X N z w 7 V l c y 9 U a X B v I E F s d G V y Y W R v L n t G Y X R v c i B k Z S B l b W l z c 8 O j b y w y N H 0 m c X V v d D s s J n F 1 b 3 Q 7 U 2 V j d G l v b j E v Q m F z Z S A t I E V t a X N z w 7 V l c y 9 U a X B v I E F s d G V y Y W R v L n t F b W l z c 8 O 1 Z X M g K H R H R U U p L D I 1 f S Z x d W 9 0 O y w m c X V v d D t T Z W N 0 a W 9 u M S 9 C Y X N l I C 0 g R W 1 p c 3 P D t W V z L 1 R p c G 8 g Q W x 0 Z X J h Z G 8 u e 0 V t a X N z w 7 V l c y A o d E N P M m U p L D I 2 f S Z x d W 9 0 O y w m c X V v d D t T Z W N 0 a W 9 u M S 9 C Y X N l I C 0 g R W 1 p c 3 P D t W V z L 1 R p c G 8 g Q W x 0 Z X J h Z G 8 u e 0 V t a X N z w 7 V l c y B k Z S B j b 2 5 0 c m 9 s Z S B v c G V y Y W N p b 2 5 h b C A o d E d F R S k s M j d 9 J n F 1 b 3 Q 7 L C Z x d W 9 0 O 1 N l Y 3 R p b 2 4 x L 0 J h c 2 U g L S B F b W l z c 8 O 1 Z X M v V G l w b y B B b H R l c m F k b y 5 7 R W 1 p c 3 P D t W V z I G R l I H B h c n R p Y 2 l w Y c O n w 6 N v I G F j a W 9 u w 6 F y a W E g K H R H R U U p L D I 4 f S Z x d W 9 0 O y w m c X V v d D t T Z W N 0 a W 9 u M S 9 C Y X N l I C 0 g R W 1 p c 3 P D t W V z L 1 R p c G 8 g Q W x 0 Z X J h Z G 8 u e 0 V t a X N z w 7 V l c y B k Z S B j b 2 5 0 c m 9 s Z S B v c G V y Y W N p b 2 5 h b C A o d E N P M m U p L D I 5 f S Z x d W 9 0 O y w m c X V v d D t T Z W N 0 a W 9 u M S 9 C Y X N l I C 0 g R W 1 p c 3 P D t W V z L 1 R p c G 8 g Q W x 0 Z X J h Z G 8 u e 0 V t a X N z w 7 V l c y B k Z S B w Y X J 0 a W N p c G H D p 8 O j b y B h Y 2 l v b s O h c m l h I C h 0 Q 0 8 y Z S k s M z B 9 J n F 1 b 3 Q 7 L C Z x d W 9 0 O 1 N l Y 3 R p b 2 4 x L 0 J h c 2 U g L S B F b W l z c 8 O 1 Z X M v Q 2 9 s d W 5 h I E N v b m R p Y 2 l v b m F s I E F k a W N p b 2 5 h Z G E u e 0 J p b 2 f D q m 5 p Y 2 F z I C 0 g Y 2 x h c 3 N p Z m l j Y c O n w 6 N v L D M x f S Z x d W 9 0 O 1 0 s J n F 1 b 3 Q 7 Q 2 9 s d W 1 u Q 2 9 1 b n Q m c X V v d D s 6 M z I s J n F 1 b 3 Q 7 S 2 V 5 Q 2 9 s d W 1 u T m F t Z X M m c X V v d D s 6 W 1 0 s J n F 1 b 3 Q 7 Q 2 9 s d W 1 u S W R l b n R p d G l l c y Z x d W 9 0 O z p b J n F 1 b 3 Q 7 U 2 V j d G l v b j E v Q m F z Z S A t I E V t a X N z w 7 V l c y 9 U Z X h 0 b y B F e H R y Y c O t Z G 8 g R W 5 0 c m U g b 3 M g R G V s a W 1 p d G F k b 3 J l c y 5 7 T m 9 t Z S B k Y S B P c m l n Z W 0 s M H 0 m c X V v d D s s J n F 1 b 3 Q 7 U 2 V j d G l v b j E v Q m F z Z S A t I E V t a X N z w 7 V l c y 9 U a X B v I E F s d G V y Y W R v L n t J R C B k b y B w Y X L D o m 1 l d H J v L D F 9 J n F 1 b 3 Q 7 L C Z x d W 9 0 O 1 N l Y 3 R p b 2 4 x L 0 J h c 2 U g L S B F b W l z c 8 O 1 Z X M v V G l w b y B B b H R l c m F k b y 5 7 S G l l c m F y c X V p Y S B u w 6 1 2 Z W w g M S w y f S Z x d W 9 0 O y w m c X V v d D t T Z W N 0 a W 9 u M S 9 C Y X N l I C 0 g R W 1 p c 3 P D t W V z L 1 R p c G 8 g Q W x 0 Z X J h Z G 8 u e 0 h p Z X J h c n F 1 a W E g b s O t d m V s I D I s M 3 0 m c X V v d D s s J n F 1 b 3 Q 7 U 2 V j d G l v b j E v Q m F z Z S A t I E V t a X N z w 7 V l c y 9 U a X B v I E F s d G V y Y W R v L n t I a W V y Y X J x d W l h I G 7 D r X Z l b C A z L D R 9 J n F 1 b 3 Q 7 L C Z x d W 9 0 O 1 N l Y 3 R p b 2 4 x L 0 J h c 2 U g L S B F b W l z c 8 O 1 Z X M v V G l w b y B B b H R l c m F k b y 5 7 S G l l c m F y c X V p Y S B u w 6 1 2 Z W w g N C w 1 f S Z x d W 9 0 O y w m c X V v d D t T Z W N 0 a W 9 u M S 9 C Y X N l I C 0 g R W 1 p c 3 P D t W V z L 1 R p c G 8 g Q W x 0 Z X J h Z G 8 u e 0 h p Z X J h c n F 1 a W E g b s O t d m V s I D U s N n 0 m c X V v d D s s J n F 1 b 3 Q 7 U 2 V j d G l v b j E v Q m F z Z S A t I E V t a X N z w 7 V l c y 9 U a X B v I E F s d G V y Y W R v L n t I a W V y Y X J x d W l h I G 7 D r X Z l b C A 2 L D d 9 J n F 1 b 3 Q 7 L C Z x d W 9 0 O 1 N l Y 3 R p b 2 4 x L 0 J h c 2 U g L S B F b W l z c 8 O 1 Z X M v V G l w b y B B b H R l c m F k b y 5 7 V W 5 p Z G F k Z S B v c G V y Y W N p b 2 5 h b C w 4 f S Z x d W 9 0 O y w m c X V v d D t T Z W N 0 a W 9 u M S 9 C Y X N l I C 0 g R W 1 p c 3 P D t W V z L 1 R p c G 8 g Q W x 0 Z X J h Z G 8 u e 1 B h w 6 1 z L D l 9 J n F 1 b 3 Q 7 L C Z x d W 9 0 O 1 N l Y 3 R p b 2 4 x L 0 J h c 2 U g L S B F b W l z c 8 O 1 Z X M v V G l w b y B B b H R l c m F k b y 5 7 U G F y w 6 J t Z X R y b y w x M H 0 m c X V v d D s s J n F 1 b 3 Q 7 U 2 V j d G l v b j E v Q m F z Z S A t I E V t a X N z w 7 V l c y 9 U a X B v I E F s d G V y Y W R v L n t V b m l k Y W R l I G R l I G 1 l Z G l k Y S w x M X 0 m c X V v d D s s J n F 1 b 3 Q 7 U 2 V j d G l v b j E v Q m F z Z S A t I E V t a X N z w 7 V l c y 9 U a X B v I E F s d G V y Y W R v L n t U Z W N u b 2 x v Z 2 l h L D E y f S Z x d W 9 0 O y w m c X V v d D t T Z W N 0 a W 9 u M S 9 C Y X N l I C 0 g R W 1 p c 3 P D t W V z L 1 R p c G 8 g Q W x 0 Z X J h Z G 8 u e 1 B y Z W N 1 c n N v c i w x M 3 0 m c X V v d D s s J n F 1 b 3 Q 7 U 2 V j d G l v b j E v Q m F z Z S A t I E V t a X N z w 7 V l c y 9 U a X B v I E F s d G V y Y W R v L n t F c 2 N v c G 8 s M T R 9 J n F 1 b 3 Q 7 L C Z x d W 9 0 O 1 N l Y 3 R p b 2 4 x L 0 J h c 2 U g L S B F b W l z c 8 O 1 Z X M v V G l w b y B B b H R l c m F k b y 5 7 Q 2 F 0 Z W d v c m l h L D E 1 f S Z x d W 9 0 O y w m c X V v d D t T Z W N 0 a W 9 u M S 9 C Y X N l I C 0 g R W 1 p c 3 P D t W V z L 1 R p c G 8 g Q W x 0 Z X J h Z G 8 u e 1 N 1 c G V y Z m F t w 6 1 s a W E g Z G U g Z 8 O h c y w x N n 0 m c X V v d D s s J n F 1 b 3 Q 7 U 2 V j d G l v b j E v Q m F z Z S A t I E V t a X N z w 7 V l c y 9 U a X B v I E F s d G V y Y W R v L n t G Y W 3 D r W x p Y S B k Z S B n w 6 F z L D E 3 f S Z x d W 9 0 O y w m c X V v d D t T Z W N 0 a W 9 u M S 9 C Y X N l I C 0 g R W 1 p c 3 P D t W V z L 1 R p c G 8 g Q W x 0 Z X J h Z G 8 u e 0 f D o X M s M T h 9 J n F 1 b 3 Q 7 L C Z x d W 9 0 O 1 N l Y 3 R p b 2 4 x L 0 J h c 2 U g L S B F b W l z c 8 O 1 Z X M v V G l w b y B B b H R l c m F k b y 5 7 U E F H L D E 5 f S Z x d W 9 0 O y w m c X V v d D t T Z W N 0 a W 9 u M S 9 C Y X N l I C 0 g R W 1 p c 3 P D t W V z L 1 R p c G 8 g Q W x 0 Z X J h Z G 8 u e 0 N v b X B l d M O q b m N p Y S w y M H 0 m c X V v d D s s J n F 1 b 3 Q 7 U 2 V j d G l v b j E v Q m F z Z S A t I E V t a X N z w 7 V l c y 9 U a X B v I E F s d G V y Y W R v L n t B b m 8 s M j F 9 J n F 1 b 3 Q 7 L C Z x d W 9 0 O 1 N l Y 3 R p b 2 4 x L 0 J h c 2 U g L S B F b W l z c 8 O 1 Z X M v V G l w b y B B b H R l c m F k b y 5 7 V m F s b 3 I s M j J 9 J n F 1 b 3 Q 7 L C Z x d W 9 0 O 1 N l Y 3 R p b 2 4 x L 0 J h c 2 U g L S B F b W l z c 8 O 1 Z X M v V G l w b y B B b H R l c m F k b y 5 7 R m F 0 b 3 I g Z G U g Y 2 9 u d m V y c 8 O j b y w y M 3 0 m c X V v d D s s J n F 1 b 3 Q 7 U 2 V j d G l v b j E v Q m F z Z S A t I E V t a X N z w 7 V l c y 9 U a X B v I E F s d G V y Y W R v L n t G Y X R v c i B k Z S B l b W l z c 8 O j b y w y N H 0 m c X V v d D s s J n F 1 b 3 Q 7 U 2 V j d G l v b j E v Q m F z Z S A t I E V t a X N z w 7 V l c y 9 U a X B v I E F s d G V y Y W R v L n t F b W l z c 8 O 1 Z X M g K H R H R U U p L D I 1 f S Z x d W 9 0 O y w m c X V v d D t T Z W N 0 a W 9 u M S 9 C Y X N l I C 0 g R W 1 p c 3 P D t W V z L 1 R p c G 8 g Q W x 0 Z X J h Z G 8 u e 0 V t a X N z w 7 V l c y A o d E N P M m U p L D I 2 f S Z x d W 9 0 O y w m c X V v d D t T Z W N 0 a W 9 u M S 9 C Y X N l I C 0 g R W 1 p c 3 P D t W V z L 1 R p c G 8 g Q W x 0 Z X J h Z G 8 u e 0 V t a X N z w 7 V l c y B k Z S B j b 2 5 0 c m 9 s Z S B v c G V y Y W N p b 2 5 h b C A o d E d F R S k s M j d 9 J n F 1 b 3 Q 7 L C Z x d W 9 0 O 1 N l Y 3 R p b 2 4 x L 0 J h c 2 U g L S B F b W l z c 8 O 1 Z X M v V G l w b y B B b H R l c m F k b y 5 7 R W 1 p c 3 P D t W V z I G R l I H B h c n R p Y 2 l w Y c O n w 6 N v I G F j a W 9 u w 6 F y a W E g K H R H R U U p L D I 4 f S Z x d W 9 0 O y w m c X V v d D t T Z W N 0 a W 9 u M S 9 C Y X N l I C 0 g R W 1 p c 3 P D t W V z L 1 R p c G 8 g Q W x 0 Z X J h Z G 8 u e 0 V t a X N z w 7 V l c y B k Z S B j b 2 5 0 c m 9 s Z S B v c G V y Y W N p b 2 5 h b C A o d E N P M m U p L D I 5 f S Z x d W 9 0 O y w m c X V v d D t T Z W N 0 a W 9 u M S 9 C Y X N l I C 0 g R W 1 p c 3 P D t W V z L 1 R p c G 8 g Q W x 0 Z X J h Z G 8 u e 0 V t a X N z w 7 V l c y B k Z S B w Y X J 0 a W N p c G H D p 8 O j b y B h Y 2 l v b s O h c m l h I C h 0 Q 0 8 y Z S k s M z B 9 J n F 1 b 3 Q 7 L C Z x d W 9 0 O 1 N l Y 3 R p b 2 4 x L 0 J h c 2 U g L S B F b W l z c 8 O 1 Z X M v Q 2 9 s d W 5 h I E N v b m R p Y 2 l v b m F s I E F k a W N p b 2 5 h Z G E u e 0 J p b 2 f D q m 5 p Y 2 F z I C 0 g Y 2 x h c 3 N p Z m l j Y c O n w 6 N v L D M x f S Z x d W 9 0 O 1 0 s J n F 1 b 3 Q 7 U m V s Y X R p b 2 5 z a G l w S W 5 m b y Z x d W 9 0 O z p b X X 0 i L z 4 8 R W 5 0 c n k g V H l w Z T 0 i U m V z d W x 0 V H l w Z S I g V m F s d W U 9 I n N U Y W J s Z S I v P j x F b n R y e S B U e X B l P S J O Y X Z p Z 2 F 0 a W 9 u U 3 R l c E 5 h b W U i I F Z h b H V l P S J z T m F 2 Z W d h w 6 f D o 2 8 i L z 4 8 R W 5 0 c n k g V H l w Z T 0 i R m l s b E 9 i a m V j d F R 5 c G U i I F Z h b H V l P S J z Q 2 9 u b m V j d G l v b k 9 u b H k i L z 4 8 R W 5 0 c n k g V H l w Z T 0 i T m F t Z V V w Z G F 0 Z W R B Z n R l c k Z p b G w i I F Z h b H V l P S J s M C I v P j w v U 3 R h Y m x l R W 5 0 c m l l c z 4 8 L 0 l 0 Z W 0 + P E l 0 Z W 0 + P E l 0 Z W 1 M b 2 N h d G l v b j 4 8 S X R l b V R 5 c G U + R m 9 y b X V s Y T w v S X R l b V R 5 c G U + P E l 0 Z W 1 Q Y X R o P l N l Y 3 R p b 2 4 x L 1 B h c i V D M y V B M m 1 l d H J v 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0 L T A z L T A 4 V D E z O j U y O j A x L j A 3 N j U 5 M z J 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N 2 E 3 O W Q 2 N D A t M W Q y Y i 0 0 M m V m L W F h M G U t Z m Y z M D A 5 Z W F m O G F j I i 8 + P E V u d H J 5 I F R 5 c G U 9 I l J l c 3 V s d F R 5 c G U i I F Z h b H V l P S J z Q m l u Y X J 5 I i 8 + P E V u d H J 5 I F R 5 c G U 9 I k Z p b G x P Y m p l Y 3 R U e X B l I i B W Y W x 1 Z T 0 i c 0 N v b m 5 l Y 3 R p b 2 5 P b m x 5 I i 8 + P E V u d H J 5 I F R 5 c G U 9 I k x v Y W R U b 1 J l c G 9 y d E R p c 2 F i b G V k I i B W Y W x 1 Z T 0 i b D E i L z 4 8 L 1 N 0 Y W J s Z U V u d H J p Z X M + P C 9 J d G V t P j x J d G V t P j x J d G V t T G 9 j Y X R p b 2 4 + P E l 0 Z W 1 U e X B l P k Z v c m 1 1 b G E 8 L 0 l 0 Z W 1 U e X B l P j x J d G V t U G F 0 a D 5 T Z W N 0 a W 9 u M S 9 B c n F 1 a X Z v J T I w Z G U l M j B B b W 9 z d H J h 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Q t M D M t M T J U M T I 6 N D E 6 M z g u M z I 4 N j k 3 M F 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3 Y T c 5 Z D Y 0 M C 0 x Z D J i L T Q y Z W Y t Y W E w Z S 1 m Z j M w M D l l Y W Y 4 Y W M i L z 4 8 R W 5 0 c n k g V H l w Z T 0 i U m V z d W x 0 V H l w Z S I g V m F s d W U 9 I n N C a W 5 h c n k i L z 4 8 R W 5 0 c n k g V H l w Z T 0 i T m F 2 a W d h d G l v b l N 0 Z X B O Y W 1 l I i B W Y W x 1 Z T 0 i c 0 5 h d m V n Y c O n w 6 N v I i 8 + P E V u d H J 5 I F R 5 c G U 9 I k Z p b G x P Y m p l Y 3 R U e X B l I i B W Y W x 1 Z T 0 i c 0 N v b m 5 l Y 3 R p b 2 5 P b m x 5 I i 8 + P E V u d H J 5 I F R 5 c G U 9 I k x v Y W R l Z F R v Q W 5 h b H l z a X N T Z X J 2 a W N l c y I g V m F s d W U 9 I m w w I i 8 + P E V u d H J 5 I F R 5 c G U 9 I k x v Y W R U b 1 J l c G 9 y d E R p c 2 F i b G V k I i B W Y W x 1 Z T 0 i b D E i L z 4 8 L 1 N 0 Y W J s Z U V u d H J p Z X M + P C 9 J d G V t P j x J d G V t P j x J d G V t T G 9 j Y X R p b 2 4 + P E l 0 Z W 1 U e X B l P k Z v c m 1 1 b G E 8 L 0 l 0 Z W 1 U e X B l P j x J d G V t U G F 0 a D 5 T Z W N 0 a W 9 u M S 9 U c m F u c 2 Z v c m 1 h c i U y M G 8 l M j B B c n F 1 a X Z v J T I w Z G U l M j B F e G V t c G x v 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Q t M D M t M D h U M T M 6 N T I 6 M D E u M D c 5 N D g x O F 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N i Y j V h O T g 0 Z C 1 k O T E 5 L T Q 4 Y 2 I t O D E 5 M S 1 k N j E 5 N D U z N z M 4 N D c i L z 4 8 R W 5 0 c n k g V H l w Z T 0 i U m V z d W x 0 V H l w Z S I g V m F s d W U 9 I n N U Y W J s Z S I v P j x F b n R y e S B U e X B l P S J G a W x s T 2 J q Z W N 0 V H l w Z S I g V m F s d W U 9 I n N D b 2 5 u Z W N 0 a W 9 u T 2 5 s e S I v P j x F b n R y e S B U e X B l P S J O Y W 1 l V X B k Y X R l Z E F m d G V y R m l s b C I g V m F s d W U 9 I m w x I i 8 + P E V u d H J 5 I F R 5 c G U 9 I k x v Y W R U b 1 J l c G 9 y d E R p c 2 F i b G V k I i B W Y W x 1 Z T 0 i b D E i L z 4 8 L 1 N 0 Y W J s Z U V u d H J p Z X M + P C 9 J d G V t P j x J d G V t P j x J d G V t T G 9 j Y X R p b 2 4 + P E l 0 Z W 1 U e X B l P k Z v c m 1 1 b G E 8 L 0 l 0 Z W 1 U e X B l P j x J d G V t U G F 0 a D 5 T Z W N 0 a W 9 u M S 9 U c m F u c 2 Z v c m 1 h c i U y M E F y c X V p d m 8 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w M y 0 x M l Q x M j o 0 M T o z O C 4 z N j g z O T Y y 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d h N z l k N j Q w L T F k M m I t N D J l Z i 1 h Y T B l L W Z m M z A w O W V h Z j h h Y y I v P j x F b n R y e S B U e X B l P S J S Z X N 1 b H R U e X B l I i B W Y W x 1 Z T 0 i c 0 Z 1 b m N 0 a W 9 u I i 8 + P E V u d H J 5 I F R 5 c G U 9 I k Z p b G x P Y m p l Y 3 R U e X B l I i B W Y W x 1 Z T 0 i c 0 N v b m 5 l Y 3 R p b 2 5 P b m x 5 I i 8 + P E V u d H J 5 I F R 5 c G U 9 I k x v Y W R U b 1 J l c G 9 y d E R p c 2 F i b G V k I i B W Y W x 1 Z T 0 i b D E i L z 4 8 L 1 N 0 Y W J s Z U V u d H J p Z X M + P C 9 J d G V t P j x J d G V t P j x J d G V t T G 9 j Y X R p b 2 4 + P E l 0 Z W 1 U e X B l P k Z v c m 1 1 b G E 8 L 0 l 0 Z W 1 U e X B l P j x J d G V t U G F 0 a D 5 T Z W N 0 a W 9 u M S 9 Q Y X I l Q z M l Q T J t Z X R y b z 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w M y 0 w O F Q x O T o z O D o z N C 4 z M z Q z O D c 2 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Y x Z T N l N j N h L W J i N D E t N D B l Z S 1 h Y T B k L W Q y O D c 4 M T c z Z T g 5 Y i I v P j x F b n R y e S B U e X B l P S J S Z X N 1 b H R U e X B l I i B W Y W x 1 Z T 0 i c 0 J p b m F y e S I v P j x F b n R y e S B U e X B l P S J G a W x s T 2 J q Z W N 0 V H l w Z S I g V m F s d W U 9 I n N D b 2 5 u Z W N 0 a W 9 u T 2 5 s e S I v P j x F b n R y e S B U e X B l P S J M b 2 F k V G 9 S Z X B v c n R E a X N h Y m x l Z C I g V m F s d W U 9 I m w x I i 8 + P C 9 T d G F i b G V F b n R y a W V z P j w v S X R l b T 4 8 S X R l b T 4 8 S X R l b U x v Y 2 F 0 a W 9 u P j x J d G V t V H l w Z T 5 G b 3 J t d W x h P C 9 J d G V t V H l w Z T 4 8 S X R l b V B h d G g + U 2 V j d G l v b j E v Q X J x d W l 2 b y U y M G R l J T I w Q W 1 v c 3 R y Y 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0 L T A z L T E y V D E y O j Q x O j M 4 L j Q w M T Y z N z Z 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N j F l M 2 U 2 M 2 E t Y m I 0 M S 0 0 M G V l L W F h M G Q t Z D I 4 N z g x N z N l O D l i I i 8 + P E V u d H J 5 I F R 5 c G U 9 I l J l b G F 0 a W 9 u c 2 h p c E l u Z m 9 D b 2 5 0 Y W l u Z X I i I F Z h b H V l P S J z e y Z x d W 9 0 O 2 N v b H V t b k N v d W 5 0 J n F 1 b 3 Q 7 O j c s J n F 1 b 3 Q 7 a 2 V 5 Q 2 9 s d W 1 u T m F t Z X M m c X V v d D s 6 W y Z x d W 9 0 O 0 Z v b G R l c i B Q Y X R o J n F 1 b 3 Q 7 L C Z x d W 9 0 O 0 5 h b W U m c X V v d D t d L C Z x d W 9 0 O 3 F 1 Z X J 5 U m V s Y X R p b 2 5 z a G l w c y Z x d W 9 0 O z p b X S w m c X V v d D t j b 2 x 1 b W 5 J Z G V u d G l 0 a W V z J n F 1 b 3 Q 7 O l s m c X V v d D t T Z W N 0 a W 9 u M S 9 D b G l t Y X M g L S B i Y X N l I G R l I G R h Z G 9 z L 0 Z v b n R l L n t D b 2 5 0 Z W 5 0 L D B 9 J n F 1 b 3 Q 7 L C Z x d W 9 0 O 1 N l Y 3 R p b 2 4 x L 0 N s a W 1 h c y A t I G J h c 2 U g Z G U g Z G F k b 3 M v R m 9 u d G U u e 0 5 h b W U s M X 0 m c X V v d D s s J n F 1 b 3 Q 7 U 2 V j d G l v b j E v Q 2 x p b W F z I C 0 g Y m F z Z S B k Z S B k Y W R v c y 9 G b 2 5 0 Z S 5 7 R X h 0 Z W 5 z a W 9 u L D J 9 J n F 1 b 3 Q 7 L C Z x d W 9 0 O 1 N l Y 3 R p b 2 4 x L 0 N s a W 1 h c y A t I G J h c 2 U g Z G U g Z G F k b 3 M v R m 9 u d G U u e 0 R h d G U g Y W N j Z X N z Z W Q s M 3 0 m c X V v d D s s J n F 1 b 3 Q 7 U 2 V j d G l v b j E v Q 2 x p b W F z I C 0 g Y m F z Z S B k Z S B k Y W R v c y 9 G b 2 5 0 Z S 5 7 R G F 0 Z S B t b 2 R p Z m l l Z C w 0 f S Z x d W 9 0 O y w m c X V v d D t T Z W N 0 a W 9 u M S 9 D b G l t Y X M g L S B i Y X N l I G R l I G R h Z G 9 z L 0 Z v b n R l L n t E Y X R l I G N y Z W F 0 Z W Q s N X 0 m c X V v d D s s J n F 1 b 3 Q 7 U 2 V j d G l v b j E v Q 2 x p b W F z I C 0 g Y m F z Z S B k Z S B k Y W R v c y 9 G b 2 5 0 Z S 5 7 R m 9 s Z G V y I F B h d G g s N 3 0 m c X V v d D t d L C Z x d W 9 0 O 0 N v b H V t b k N v d W 5 0 J n F 1 b 3 Q 7 O j c s J n F 1 b 3 Q 7 S 2 V 5 Q 2 9 s d W 1 u T m F t Z X M m c X V v d D s 6 W y Z x d W 9 0 O 0 Z v b G R l c i B Q Y X R o J n F 1 b 3 Q 7 L C Z x d W 9 0 O 0 5 h b W U m c X V v d D t d L C Z x d W 9 0 O 0 N v b H V t b k l k Z W 5 0 a X R p Z X M m c X V v d D s 6 W y Z x d W 9 0 O 1 N l Y 3 R p b 2 4 x L 0 N s a W 1 h c y A t I G J h c 2 U g Z G U g Z G F k b 3 M v R m 9 u d G U u e 0 N v b n R l b n Q s M H 0 m c X V v d D s s J n F 1 b 3 Q 7 U 2 V j d G l v b j E v Q 2 x p b W F z I C 0 g Y m F z Z S B k Z S B k Y W R v c y 9 G b 2 5 0 Z S 5 7 T m F t Z S w x f S Z x d W 9 0 O y w m c X V v d D t T Z W N 0 a W 9 u M S 9 D b G l t Y X M g L S B i Y X N l I G R l I G R h Z G 9 z L 0 Z v b n R l L n t F e H R l b n N p b 2 4 s M n 0 m c X V v d D s s J n F 1 b 3 Q 7 U 2 V j d G l v b j E v Q 2 x p b W F z I C 0 g Y m F z Z S B k Z S B k Y W R v c y 9 G b 2 5 0 Z S 5 7 R G F 0 Z S B h Y 2 N l c 3 N l Z C w z f S Z x d W 9 0 O y w m c X V v d D t T Z W N 0 a W 9 u M S 9 D b G l t Y X M g L S B i Y X N l I G R l I G R h Z G 9 z L 0 Z v b n R l L n t E Y X R l I G 1 v Z G l m a W V k L D R 9 J n F 1 b 3 Q 7 L C Z x d W 9 0 O 1 N l Y 3 R p b 2 4 x L 0 N s a W 1 h c y A t I G J h c 2 U g Z G U g Z G F k b 3 M v R m 9 u d G U u e 0 R h d G U g Y 3 J l Y X R l Z C w 1 f S Z x d W 9 0 O y w m c X V v d D t T Z W N 0 a W 9 u M S 9 D b G l t Y X M g L S B i Y X N l I G R l I G R h Z G 9 z L 0 Z v b n R l L n t G b 2 x k Z X I g U G F 0 a C w 3 f S Z x d W 9 0 O 1 0 s J n F 1 b 3 Q 7 U m V s Y X R p b 2 5 z a G l w S W 5 m b y Z x d W 9 0 O z p b X X 0 i L z 4 8 R W 5 0 c n k g V H l w Z T 0 i U m V z d W x 0 V H l w Z S I g V m F s d W U 9 I n N C a W 5 h c n k i L z 4 8 R W 5 0 c n k g V H l w Z T 0 i T m F 2 a W d h d G l v b l N 0 Z X B O Y W 1 l I i B W Y W x 1 Z T 0 i c 0 5 h d m V n Y c O n w 6 N v I i 8 + P E V u d H J 5 I F R 5 c G U 9 I k Z p b G x P Y m p l Y 3 R U e X B l I i B W Y W x 1 Z T 0 i c 0 N v b m 5 l Y 3 R p b 2 5 P b m x 5 I i 8 + P E V u d H J 5 I F R 5 c G U 9 I k 5 h b W V V c G R h d G V k Q W Z 0 Z X J G a W x s I i B W Y W x 1 Z T 0 i b D A i L z 4 8 R W 5 0 c n k g V H l w Z T 0 i T G 9 h Z G V k V G 9 B b m F s e X N p c 1 N l c n Z p Y 2 V z I i B W Y W x 1 Z T 0 i b D A i L z 4 8 R W 5 0 c n k g V H l w Z T 0 i T G 9 h Z F R v U m V w b 3 J 0 R G l z Y W J s Z W Q i I F Z h b H V l P S J s M S I v P j w v U 3 R h Y m x l R W 5 0 c m l l c z 4 8 L 0 l 0 Z W 0 + P E l 0 Z W 0 + P E l 0 Z W 1 M b 2 N h d G l v b j 4 8 S X R l b V R 5 c G U + R m 9 y b X V s Y T w v S X R l b V R 5 c G U + P E l 0 Z W 1 Q Y X R o P l N l Y 3 R p b 2 4 x L 1 R y Y W 5 z Z m 9 y b W F y J T I w b y U y M E F y c X V p d m 8 l M j B k Z S U y M E V 4 Z W 1 w b G 8 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w M y 0 w O F Q x O T o z O D o z N C 4 z N D E 3 N T M 0 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h l N z Q 3 N z V i L W Z k Z j I t N D l m N y 1 i O T A y L W E 3 N 2 Y 5 O D g x O W F l N i I v P j x F b n R y e S B U e X B l P S J S Z X N 1 b H R U e X B l I i B W Y W x 1 Z T 0 i c 1 R h Y m x l I i 8 + P E V u d H J 5 I F R 5 c G U 9 I k Z p b G x P Y m p l Y 3 R U e X B l I i B W Y W x 1 Z T 0 i c 0 N v b m 5 l Y 3 R p b 2 5 P b m x 5 I i 8 + P E V u d H J 5 I F R 5 c G U 9 I k 5 h b W V V c G R h d G V k Q W Z 0 Z X J G a W x s I i B W Y W x 1 Z T 0 i b D E i L z 4 8 R W 5 0 c n k g V H l w Z T 0 i T G 9 h Z F R v U m V w b 3 J 0 R G l z Y W J s Z W Q i I F Z h b H V l P S J s M S I v P j w v U 3 R h Y m x l R W 5 0 c m l l c z 4 8 L 0 l 0 Z W 0 + P E l 0 Z W 0 + P E l 0 Z W 1 M b 2 N h d G l v b j 4 8 S X R l b V R 5 c G U + R m 9 y b X V s Y T w v S X R l b V R 5 c G U + P E l 0 Z W 1 Q Y X R o P l N l Y 3 R p b 2 4 x L 1 R y Y W 5 z Z m 9 y b W F y J T I w Q X J x d W l 2 b y 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0 L T A z L T E y V D E y O j Q x O j M 4 L j Q z N T k 2 M z R 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N j F l M 2 U 2 M 2 E t Y m I 0 M S 0 0 M G V l L W F h M G Q t Z D I 4 N z g x N z N l O D l i I i 8 + P E V u d H J 5 I F R 5 c G U 9 I l J l c 3 V s d F R 5 c G U i I F Z h b H V l P S J z R n V u Y 3 R p b 2 4 i L z 4 8 R W 5 0 c n k g V H l w Z T 0 i R m l s b E 9 i a m V j d F R 5 c G U i I F Z h b H V l P S J z Q 2 9 u b m V j d G l v b k 9 u b H k i L z 4 8 R W 5 0 c n k g V H l w Z T 0 i T G 9 h Z F R v U m V w b 3 J 0 R G l z Y W J s Z W Q i I F Z h b H V l P S J s M S I v P j w v U 3 R h Y m x l R W 5 0 c m l l c z 4 8 L 0 l 0 Z W 0 + P E l 0 Z W 0 + P E l 0 Z W 1 M b 2 N h d G l v b j 4 8 S X R l b V R 5 c G U + R m 9 y b X V s Y T w v S X R l b V R 5 c G U + P E l 0 Z W 1 Q Y X R o P l N l Y 3 R p b 2 4 x L 0 J h c 2 U l M j A t J T I w R W 5 l c m d p Y T w v S X R l b V B h d G g + P C 9 J d G V t T G 9 j Y X R p b 2 4 + P F N 0 Y W J s Z U V u d H J p Z X M + P E V u d H J 5 I F R 5 c G U 9 I k F k Z G V k V G 9 E Y X R h T W 9 k Z W w i I F Z h b H V l P S J s M C I v P j x F b n R y e S B U e X B l P S J C d W Z m Z X J O Z X h 0 U m V m c m V z a C I g V m F s d W U 9 I m w x I i 8 + P E V u d H J 5 I F R 5 c G U 9 I k Z p b G x D b 3 V u d C I g V m F s d W U 9 I m w 3 N z k x I i 8 + P E V u d H J 5 I F R 5 c G U 9 I k Z p b G x F b m F i b G V k I i B W Y W x 1 Z T 0 i b D A i L z 4 8 R W 5 0 c n k g V H l w Z T 0 i R m l s b E V y c m 9 y Q 2 9 k Z S I g V m F s d W U 9 I n N V b m t u b 3 d u I i 8 + P E V u d H J 5 I F R 5 c G U 9 I k Z p b G x F c n J v c k N v d W 5 0 I i B W Y W x 1 Z T 0 i b D A i L z 4 8 R W 5 0 c n k g V H l w Z T 0 i R m l s b E x h c 3 R V c G R h d G V k I i B W Y W x 1 Z T 0 i Z D I w M j Q t M D U t M T R U M T M 6 M j I 6 N D M u N j c 1 M T I 1 O V o i L z 4 8 R W 5 0 c n k g V H l w Z T 0 i R m l s b E N v b H V t b l R 5 c G V z I i B W Y W x 1 Z T 0 i c 0 J n T U d C Z 1 l H Q m d Z R 0 J n W U d C Z 1 l H Q m d r R k J R V U Z B d 0 0 9 I i 8 + P E V u d H J 5 I F R 5 c G U 9 I k Z p b G x D b 2 x 1 b W 5 O Y W 1 l c y I g V m F s d W U 9 I n N b J n F 1 b 3 Q 7 Q W 5 v I G R v I G l u d m V u d M O h c m l v J n F 1 b 3 Q 7 L C Z x d W 9 0 O 0 l E I G R v I H B h c s O i b W V 0 c m 8 m c X V v d D s s J n F 1 b 3 Q 7 S G l l c m F y c X V p Y S B u w 6 1 2 Z W w g M S Z x d W 9 0 O y w m c X V v d D t I a W V y Y X J x d W l h I G 7 D r X Z l b C A y J n F 1 b 3 Q 7 L C Z x d W 9 0 O 0 h p Z X J h c n F 1 a W E g b s O t d m V s I D M m c X V v d D s s J n F 1 b 3 Q 7 S G l l c m F y c X V p Y S B u w 6 1 2 Z W w g N C Z x d W 9 0 O y w m c X V v d D t I a W V y Y X J x d W l h I G 7 D r X Z l b C A 1 J n F 1 b 3 Q 7 L C Z x d W 9 0 O 0 h p Z X J h c n F 1 a W E g b s O t d m V s I D Y m c X V v d D s s J n F 1 b 3 Q 7 V W 5 p Z G F k Z S B v c G V y Y W N p b 2 5 h b C Z x d W 9 0 O y w m c X V v d D t Q Y c O t c y Z x d W 9 0 O y w m c X V v d D t Q Y X L D o m 1 l d H J v J n F 1 b 3 Q 7 L C Z x d W 9 0 O 1 V u a W R h Z G U g Z G U g b W V k a W R h J n F 1 b 3 Q 7 L C Z x d W 9 0 O 1 R l Y 2 5 v b G 9 n a W E m c X V v d D s s J n F 1 b 3 Q 7 U H J l Y 3 V y c 2 9 y J n F 1 b 3 Q 7 L C Z x d W 9 0 O 0 V z Y 2 9 w b y Z x d W 9 0 O y w m c X V v d D t D Y X R l Z 2 9 y a W E m c X V v d D s s J n F 1 b 3 Q 7 Q 2 9 t c G V 0 w 6 p u Y 2 l h J n F 1 b 3 Q 7 L C Z x d W 9 0 O 1 Z h b G 9 y J n F 1 b 3 Q 7 L C Z x d W 9 0 O 0 Z h d G 9 y I G R l I G N v b n Z l c n P D o 2 8 m c X V v d D s s J n F 1 b 3 Q 7 R m F 0 b 3 I g Z G U g Z W 5 l c m d p Y S Z x d W 9 0 O y w m c X V v d D t F b m V y Z 2 l h I C h N V 2 g p J n F 1 b 3 Q 7 L C Z x d W 9 0 O 0 V u Z X J n a W E g Z G U g Y 2 9 u d H J v b G U g b 3 B l c m F j a W 9 u Y W w g K E 1 X a C k m c X V v d D s s J n F 1 b 3 Q 7 R W 5 l c m d p Y S B k Z S B w Y X J 0 a W N p c G H D p 8 O j b y B h Y 2 l v b s O h c m l h I C h N V 2 g 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O T A y Z G M 3 M S 1 k N z B k L T Q 0 Z G I t Y T B m Z i 0 2 M D c 1 M D R i Z m J m Y j A i L z 4 8 R W 5 0 c n k g V H l w Z T 0 i U m V s Y X R p b 2 5 z a G l w S W 5 m b 0 N v b n R h a W 5 l c i I g V m F s d W U 9 I n N 7 J n F 1 b 3 Q 7 Y 2 9 s d W 1 u Q 2 9 1 b n Q m c X V v d D s 6 M j M s J n F 1 b 3 Q 7 a 2 V 5 Q 2 9 s d W 1 u T m F t Z X M m c X V v d D s 6 W 1 0 s J n F 1 b 3 Q 7 c X V l c n l S Z W x h d G l v b n N o a X B z J n F 1 b 3 Q 7 O l t d L C Z x d W 9 0 O 2 N v b H V t b k l k Z W 5 0 a X R p Z X M m c X V v d D s 6 W y Z x d W 9 0 O 1 N l Y 3 R p b 2 4 x L 0 J h c 2 U g L S B F b m V y Z 2 l h L 1 R l e H R v I E V 4 d H J h w 6 1 k b y B F b n R y Z S B v c y B E Z W x p b W l 0 Y W R v c m V z L n t B b m 8 g Z G 8 g a W 5 2 Z W 5 0 w 6 F y a W 8 s M H 0 m c X V v d D s s J n F 1 b 3 Q 7 U 2 V j d G l v b j E v Q m F z Z S A t I E V u Z X J n a W E v V G l w b y B B b H R l c m F k b y 5 7 S U Q g Z G 8 g c G F y w 6 J t Z X R y b y w x f S Z x d W 9 0 O y w m c X V v d D t T Z W N 0 a W 9 u M S 9 C Y X N l I C 0 g R W 5 l c m d p Y S 9 U a X B v I E F s d G V y Y W R v L n t I a W V y Y X J x d W l h I G 7 D r X Z l b C A x L D J 9 J n F 1 b 3 Q 7 L C Z x d W 9 0 O 1 N l Y 3 R p b 2 4 x L 0 J h c 2 U g L S B F b m V y Z 2 l h L 1 R p c G 8 g Q W x 0 Z X J h Z G 8 u e 0 h p Z X J h c n F 1 a W E g b s O t d m V s I D I s M 3 0 m c X V v d D s s J n F 1 b 3 Q 7 U 2 V j d G l v b j E v Q m F z Z S A t I E V u Z X J n a W E v V G l w b y B B b H R l c m F k b y 5 7 S G l l c m F y c X V p Y S B u w 6 1 2 Z W w g M y w 0 f S Z x d W 9 0 O y w m c X V v d D t T Z W N 0 a W 9 u M S 9 C Y X N l I C 0 g R W 5 l c m d p Y S 9 U a X B v I E F s d G V y Y W R v L n t I a W V y Y X J x d W l h I G 7 D r X Z l b C A 0 L D V 9 J n F 1 b 3 Q 7 L C Z x d W 9 0 O 1 N l Y 3 R p b 2 4 x L 0 J h c 2 U g L S B F b m V y Z 2 l h L 1 R p c G 8 g Q W x 0 Z X J h Z G 8 u e 0 h p Z X J h c n F 1 a W E g b s O t d m V s I D U s N n 0 m c X V v d D s s J n F 1 b 3 Q 7 U 2 V j d G l v b j E v Q m F z Z S A t I E V u Z X J n a W E v V G l w b y B B b H R l c m F k b y 5 7 S G l l c m F y c X V p Y S B u w 6 1 2 Z W w g N i w 3 f S Z x d W 9 0 O y w m c X V v d D t T Z W N 0 a W 9 u M S 9 C Y X N l I C 0 g R W 5 l c m d p Y S 9 U a X B v I E F s d G V y Y W R v L n t V b m l k Y W R l I G 9 w Z X J h Y 2 l v b m F s L D h 9 J n F 1 b 3 Q 7 L C Z x d W 9 0 O 1 N l Y 3 R p b 2 4 x L 0 J h c 2 U g L S B F b m V y Z 2 l h L 1 R p c G 8 g Q W x 0 Z X J h Z G 8 u e 1 B h w 6 1 z L D l 9 J n F 1 b 3 Q 7 L C Z x d W 9 0 O 1 N l Y 3 R p b 2 4 x L 0 J h c 2 U g L S B F b m V y Z 2 l h L 1 R p c G 8 g Q W x 0 Z X J h Z G 8 u e 1 B h c s O i b W V 0 c m 8 s M T B 9 J n F 1 b 3 Q 7 L C Z x d W 9 0 O 1 N l Y 3 R p b 2 4 x L 0 J h c 2 U g L S B F b m V y Z 2 l h L 1 R p c G 8 g Q W x 0 Z X J h Z G 8 u e 1 V u a W R h Z G U g Z G U g b W V k a W R h L D E x f S Z x d W 9 0 O y w m c X V v d D t T Z W N 0 a W 9 u M S 9 C Y X N l I C 0 g R W 5 l c m d p Y S 9 U a X B v I E F s d G V y Y W R v L n t U Z W N u b 2 x v Z 2 l h L D E y f S Z x d W 9 0 O y w m c X V v d D t T Z W N 0 a W 9 u M S 9 C Y X N l I C 0 g R W 5 l c m d p Y S 9 U a X B v I E F s d G V y Y W R v L n t Q c m V j d X J z b 3 I s M T N 9 J n F 1 b 3 Q 7 L C Z x d W 9 0 O 1 N l Y 3 R p b 2 4 x L 0 J h c 2 U g L S B F b m V y Z 2 l h L 1 R p c G 8 g Q W x 0 Z X J h Z G 8 u e 0 V z Y 2 9 w b y w x N H 0 m c X V v d D s s J n F 1 b 3 Q 7 U 2 V j d G l v b j E v Q m F z Z S A t I E V u Z X J n a W E v V G l w b y B B b H R l c m F k b y 5 7 Q 2 F 0 Z W d v c m l h L D E 1 f S Z x d W 9 0 O y w m c X V v d D t T Z W N 0 a W 9 u M S 9 C Y X N l I C 0 g R W 5 l c m d p Y S 9 U a X B v I E F s d G V y Y W R v L n t D b 2 1 w Z X T D q m 5 j a W E s M T Z 9 J n F 1 b 3 Q 7 L C Z x d W 9 0 O 1 N l Y 3 R p b 2 4 x L 0 J h c 2 U g L S B F b m V y Z 2 l h L 1 R p c G 8 g Q W x 0 Z X J h Z G 8 u e 1 Z h b G 9 y L D E 3 f S Z x d W 9 0 O y w m c X V v d D t T Z W N 0 a W 9 u M S 9 C Y X N l I C 0 g R W 5 l c m d p Y S 9 U a X B v I E F s d G V y Y W R v L n t G Y X R v c i B k Z S B j b 2 5 2 Z X J z w 6 N v L D E 4 f S Z x d W 9 0 O y w m c X V v d D t T Z W N 0 a W 9 u M S 9 C Y X N l I C 0 g R W 5 l c m d p Y S 9 U a X B v I E F s d G V y Y W R v L n t G Y X R v c i B k Z S B l b m V y Z 2 l h L D E 5 f S Z x d W 9 0 O y w m c X V v d D t T Z W N 0 a W 9 u M S 9 C Y X N l I C 0 g R W 5 l c m d p Y S 9 U a X B v I E F s d G V y Y W R v L n t F b m V y Z 2 l h I C h N V 2 g p L D I w f S Z x d W 9 0 O y w m c X V v d D t T Z W N 0 a W 9 u M S 9 C Y X N l I C 0 g R W 5 l c m d p Y S 9 U a X B v I E F s d G V y Y W R v L n t F b m V y Z 2 l h I G R l I G N v b n R y b 2 x l I G 9 w Z X J h Y 2 l v b m F s I C h N V 2 g p L D I x f S Z x d W 9 0 O y w m c X V v d D t T Z W N 0 a W 9 u M S 9 C Y X N l I C 0 g R W 5 l c m d p Y S 9 U a X B v I E F s d G V y Y W R v L n t F b m V y Z 2 l h I G R l I H B h c n R p Y 2 l w Y c O n w 6 N v I G F j a W 9 u w 6 F y a W E g K E 1 X a C k s M j J 9 J n F 1 b 3 Q 7 X S w m c X V v d D t D b 2 x 1 b W 5 D b 3 V u d C Z x d W 9 0 O z o y M y w m c X V v d D t L Z X l D b 2 x 1 b W 5 O Y W 1 l c y Z x d W 9 0 O z p b X S w m c X V v d D t D b 2 x 1 b W 5 J Z G V u d G l 0 a W V z J n F 1 b 3 Q 7 O l s m c X V v d D t T Z W N 0 a W 9 u M S 9 C Y X N l I C 0 g R W 5 l c m d p Y S 9 U Z X h 0 b y B F e H R y Y c O t Z G 8 g R W 5 0 c m U g b 3 M g R G V s a W 1 p d G F k b 3 J l c y 5 7 Q W 5 v I G R v I G l u d m V u d M O h c m l v L D B 9 J n F 1 b 3 Q 7 L C Z x d W 9 0 O 1 N l Y 3 R p b 2 4 x L 0 J h c 2 U g L S B F b m V y Z 2 l h L 1 R p c G 8 g Q W x 0 Z X J h Z G 8 u e 0 l E I G R v I H B h c s O i b W V 0 c m 8 s M X 0 m c X V v d D s s J n F 1 b 3 Q 7 U 2 V j d G l v b j E v Q m F z Z S A t I E V u Z X J n a W E v V G l w b y B B b H R l c m F k b y 5 7 S G l l c m F y c X V p Y S B u w 6 1 2 Z W w g M S w y f S Z x d W 9 0 O y w m c X V v d D t T Z W N 0 a W 9 u M S 9 C Y X N l I C 0 g R W 5 l c m d p Y S 9 U a X B v I E F s d G V y Y W R v L n t I a W V y Y X J x d W l h I G 7 D r X Z l b C A y L D N 9 J n F 1 b 3 Q 7 L C Z x d W 9 0 O 1 N l Y 3 R p b 2 4 x L 0 J h c 2 U g L S B F b m V y Z 2 l h L 1 R p c G 8 g Q W x 0 Z X J h Z G 8 u e 0 h p Z X J h c n F 1 a W E g b s O t d m V s I D M s N H 0 m c X V v d D s s J n F 1 b 3 Q 7 U 2 V j d G l v b j E v Q m F z Z S A t I E V u Z X J n a W E v V G l w b y B B b H R l c m F k b y 5 7 S G l l c m F y c X V p Y S B u w 6 1 2 Z W w g N C w 1 f S Z x d W 9 0 O y w m c X V v d D t T Z W N 0 a W 9 u M S 9 C Y X N l I C 0 g R W 5 l c m d p Y S 9 U a X B v I E F s d G V y Y W R v L n t I a W V y Y X J x d W l h I G 7 D r X Z l b C A 1 L D Z 9 J n F 1 b 3 Q 7 L C Z x d W 9 0 O 1 N l Y 3 R p b 2 4 x L 0 J h c 2 U g L S B F b m V y Z 2 l h L 1 R p c G 8 g Q W x 0 Z X J h Z G 8 u e 0 h p Z X J h c n F 1 a W E g b s O t d m V s I D Y s N 3 0 m c X V v d D s s J n F 1 b 3 Q 7 U 2 V j d G l v b j E v Q m F z Z S A t I E V u Z X J n a W E v V G l w b y B B b H R l c m F k b y 5 7 V W 5 p Z G F k Z S B v c G V y Y W N p b 2 5 h b C w 4 f S Z x d W 9 0 O y w m c X V v d D t T Z W N 0 a W 9 u M S 9 C Y X N l I C 0 g R W 5 l c m d p Y S 9 U a X B v I E F s d G V y Y W R v L n t Q Y c O t c y w 5 f S Z x d W 9 0 O y w m c X V v d D t T Z W N 0 a W 9 u M S 9 C Y X N l I C 0 g R W 5 l c m d p Y S 9 U a X B v I E F s d G V y Y W R v L n t Q Y X L D o m 1 l d H J v L D E w f S Z x d W 9 0 O y w m c X V v d D t T Z W N 0 a W 9 u M S 9 C Y X N l I C 0 g R W 5 l c m d p Y S 9 U a X B v I E F s d G V y Y W R v L n t V b m l k Y W R l I G R l I G 1 l Z G l k Y S w x M X 0 m c X V v d D s s J n F 1 b 3 Q 7 U 2 V j d G l v b j E v Q m F z Z S A t I E V u Z X J n a W E v V G l w b y B B b H R l c m F k b y 5 7 V G V j b m 9 s b 2 d p Y S w x M n 0 m c X V v d D s s J n F 1 b 3 Q 7 U 2 V j d G l v b j E v Q m F z Z S A t I E V u Z X J n a W E v V G l w b y B B b H R l c m F k b y 5 7 U H J l Y 3 V y c 2 9 y L D E z f S Z x d W 9 0 O y w m c X V v d D t T Z W N 0 a W 9 u M S 9 C Y X N l I C 0 g R W 5 l c m d p Y S 9 U a X B v I E F s d G V y Y W R v L n t F c 2 N v c G 8 s M T R 9 J n F 1 b 3 Q 7 L C Z x d W 9 0 O 1 N l Y 3 R p b 2 4 x L 0 J h c 2 U g L S B F b m V y Z 2 l h L 1 R p c G 8 g Q W x 0 Z X J h Z G 8 u e 0 N h d G V n b 3 J p Y S w x N X 0 m c X V v d D s s J n F 1 b 3 Q 7 U 2 V j d G l v b j E v Q m F z Z S A t I E V u Z X J n a W E v V G l w b y B B b H R l c m F k b y 5 7 Q 2 9 t c G V 0 w 6 p u Y 2 l h L D E 2 f S Z x d W 9 0 O y w m c X V v d D t T Z W N 0 a W 9 u M S 9 C Y X N l I C 0 g R W 5 l c m d p Y S 9 U a X B v I E F s d G V y Y W R v L n t W Y W x v c i w x N 3 0 m c X V v d D s s J n F 1 b 3 Q 7 U 2 V j d G l v b j E v Q m F z Z S A t I E V u Z X J n a W E v V G l w b y B B b H R l c m F k b y 5 7 R m F 0 b 3 I g Z G U g Y 2 9 u d m V y c 8 O j b y w x O H 0 m c X V v d D s s J n F 1 b 3 Q 7 U 2 V j d G l v b j E v Q m F z Z S A t I E V u Z X J n a W E v V G l w b y B B b H R l c m F k b y 5 7 R m F 0 b 3 I g Z G U g Z W 5 l c m d p Y S w x O X 0 m c X V v d D s s J n F 1 b 3 Q 7 U 2 V j d G l v b j E v Q m F z Z S A t I E V u Z X J n a W E v V G l w b y B B b H R l c m F k b y 5 7 R W 5 l c m d p Y S A o T V d o K S w y M H 0 m c X V v d D s s J n F 1 b 3 Q 7 U 2 V j d G l v b j E v Q m F z Z S A t I E V u Z X J n a W E v V G l w b y B B b H R l c m F k b y 5 7 R W 5 l c m d p Y S B k Z S B j b 2 5 0 c m 9 s Z S B v c G V y Y W N p b 2 5 h b C A o T V d o K S w y M X 0 m c X V v d D s s J n F 1 b 3 Q 7 U 2 V j d G l v b j E v Q m F z Z S A t I E V u Z X J n a W E v V G l w b y B B b H R l c m F k b y 5 7 R W 5 l c m d p Y S B k Z S B w Y X J 0 a W N p c G H D p 8 O j b y B h Y 2 l v b s O h c m l h I C h N V 2 g p L D I y f S Z x d W 9 0 O 1 0 s J n F 1 b 3 Q 7 U m V s Y X R p b 2 5 z a G l w S W 5 m b y Z x d W 9 0 O z p b X X 0 i L z 4 8 R W 5 0 c n k g V H l w Z T 0 i U m V z d W x 0 V H l w Z S I g V m F s d W U 9 I n N U Y W J s Z S I v P j x F b n R y e S B U e X B l P S J O Y X Z p Z 2 F 0 a W 9 u U 3 R l c E 5 h b W U i I F Z h b H V l P S J z T m F 2 Z W d h w 6 f D o 2 8 i L z 4 8 R W 5 0 c n k g V H l w Z T 0 i R m l s b E 9 i a m V j d F R 5 c G U i I F Z h b H V l P S J z Q 2 9 u b m V j d G l v b k 9 u b H k i L z 4 8 R W 5 0 c n k g V H l w Z T 0 i T m F t Z V V w Z G F 0 Z W R B Z n R l c k Z p b G w i I F Z h b H V l P S J s M C I v P j w v U 3 R h Y m x l R W 5 0 c m l l c z 4 8 L 0 l 0 Z W 0 + P E l 0 Z W 0 + P E l 0 Z W 1 M b 2 N h d G l v b j 4 8 S X R l b V R 5 c G U + R m 9 y b X V s Y T w v S X R l b V R 5 c G U + P E l 0 Z W 1 Q Y X R o P l N l Y 3 R p b 2 4 x L 0 J h c 2 U l M j A t J T I w U G F y J U M z J U E y b W V 0 c m 9 z P C 9 J d G V t U G F 0 a D 4 8 L 0 l 0 Z W 1 M b 2 N h d G l v b j 4 8 U 3 R h Y m x l R W 5 0 c m l l c z 4 8 R W 5 0 c n k g V H l w Z T 0 i Q W R k Z W R U b 0 R h d G F N b 2 R l b C I g V m F s d W U 9 I m w w I i 8 + P E V u d H J 5 I F R 5 c G U 9 I k J 1 Z m Z l c k 5 l e H R S Z W Z y Z X N o I i B W Y W x 1 Z T 0 i b D E i L z 4 8 R W 5 0 c n k g V H l w Z T 0 i R m l s b E N v d W 5 0 I i B W Y W x 1 Z T 0 i b D Q z O D k i L z 4 8 R W 5 0 c n k g V H l w Z T 0 i R m l s b E V u Y W J s Z W Q i I F Z h b H V l P S J s M C I v P j x F b n R y e S B U e X B l P S J G a W x s R X J y b 3 J D b 2 R l I i B W Y W x 1 Z T 0 i c 1 V u a 2 5 v d 2 4 i L z 4 8 R W 5 0 c n k g V H l w Z T 0 i R m l s b E V y c m 9 y Q 2 9 1 b n Q i I F Z h b H V l P S J s M C I v P j x F b n R y e S B U e X B l P S J G a W x s T G F z d F V w Z G F 0 Z W Q i I F Z h b H V l P S J k M j A y N C 0 w N S 0 x N F Q x M z o y M T o w N C 4 2 N T I 2 N z U 2 W i I v P j x F b n R y e S B U e X B l P S J G a W x s Q 2 9 s d W 1 u V H l w Z X M i I F Z h b H V l P S J z Q m d N R 0 J n W U d C Z 1 l H Q m d Z R 0 J n W U d C U V V G Q l F V R k J R V U Z C U V V G I i 8 + P E V u d H J 5 I F R 5 c G U 9 I k Z p b G x D b 2 x 1 b W 5 O Y W 1 l c y I g V m F s d W U 9 I n N b J n F 1 b 3 Q 7 Q W 5 v I G R v I G l u d m V u d M O h c m l v J n F 1 b 3 Q 7 L C Z x d W 9 0 O 0 l E J n F 1 b 3 Q 7 L C Z x d W 9 0 O 0 h p Z X J h c n F 1 a W E m c X V v d D s s J n F 1 b 3 Q 7 S G l l c m F y c X V p Y S B u w 6 1 2 Z W w g M i Z x d W 9 0 O y w m c X V v d D t I a W V y Y X J x d W l h I G 7 D r X Z l b C A z J n F 1 b 3 Q 7 L C Z x d W 9 0 O 1 B h c s O i b W V 0 c m 8 m c X V v d D s s J n F 1 b 3 Q 7 T W V h c 3 V y Z S B 1 b m l 0 J n F 1 b 3 Q 7 L C Z x d W 9 0 O 1 V z d c O h c m l v I H J l c 3 B v b n P D o X Z l b C Z x d W 9 0 O y w m c X V v d D t W Y W x p Z G F 0 b 3 I g d X N l c i Z x d W 9 0 O y w m c X V v d D t U Z W N u b 2 x v Z 2 l h J n F 1 b 3 Q 7 L C Z x d W 9 0 O 1 B y Z W N 1 c n N v c i Z x d W 9 0 O y w m c X V v d D t F c 2 N v c G 8 m c X V v d D s s J n F 1 b 3 Q 7 Q 2 F 0 Z W d v c m l h J n F 1 b 3 Q 7 L C Z x d W 9 0 O 1 R h Z 3 M m c X V v d D s s J n F 1 b 3 Q 7 T W V h c 3 V y Z W 1 l b n Q g Z W R p d G l u Z y B 0 e X B l J n F 1 b 3 Q 7 L C Z x d W 9 0 O 0 p h b m V p c m 8 m c X V v d D s s J n F 1 b 3 Q 7 R m V 2 Z X J l a X J v J n F 1 b 3 Q 7 L C Z x d W 9 0 O 0 1 h c s O n b y Z x d W 9 0 O y w m c X V v d D t B Y n J p b C Z x d W 9 0 O y w m c X V v d D t N Y W l v J n F 1 b 3 Q 7 L C Z x d W 9 0 O 0 p 1 b m h v J n F 1 b 3 Q 7 L C Z x d W 9 0 O 0 p 1 b G h v J n F 1 b 3 Q 7 L C Z x d W 9 0 O 0 F n b 3 N 0 b y Z x d W 9 0 O y w m c X V v d D t T Z X R l b W J y b y Z x d W 9 0 O y w m c X V v d D t P d X R 1 Y n J v J n F 1 b 3 Q 7 L C Z x d W 9 0 O 0 5 v d m V t Y n J v J n F 1 b 3 Q 7 L C Z x d W 9 0 O 0 R l e m V t Y n J 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z O D U w M D Z k Y i 0 4 O D B i L T Q y M G Y t O W Y y N i 0 4 Y T k 5 O T B k Y T k 2 Z D c i L z 4 8 R W 5 0 c n k g V H l w Z T 0 i U m V s Y X R p b 2 5 z a G l w S W 5 m b 0 N v b n R h a W 5 l c i I g V m F s d W U 9 I n N 7 J n F 1 b 3 Q 7 Y 2 9 s d W 1 u Q 2 9 1 b n Q m c X V v d D s 6 M j c s J n F 1 b 3 Q 7 a 2 V 5 Q 2 9 s d W 1 u T m F t Z X M m c X V v d D s 6 W 1 0 s J n F 1 b 3 Q 7 c X V l c n l S Z W x h d G l v b n N o a X B z J n F 1 b 3 Q 7 O l t d L C Z x d W 9 0 O 2 N v b H V t b k l k Z W 5 0 a X R p Z X M m c X V v d D s 6 W y Z x d W 9 0 O 1 N l Y 3 R p b 2 4 x L 0 J h c 2 U g L S B Q Y X L D o m 1 l d H J v c y 9 U Z X h 0 b y B F e H R y Y c O t Z G 8 g R W 5 0 c m U g b 3 M g R G V s a W 1 p d G F k b 3 J l c y 5 7 Q W 5 v I G R v I G l u d m V u d M O h c m l v L D B 9 J n F 1 b 3 Q 7 L C Z x d W 9 0 O 1 N l Y 3 R p b 2 4 x L 0 J h c 2 U g L S B Q Y X L D o m 1 l d H J v c y 9 U a X B v I E F s d G V y Y W R v L n t J R C w x f S Z x d W 9 0 O y w m c X V v d D t T Z W N 0 a W 9 u M S 9 C Y X N l I C 0 g U G F y w 6 J t Z X R y b 3 M v V G l w b y B B b H R l c m F k b y 5 7 S G l l c m F y c X V p Y S w y f S Z x d W 9 0 O y w m c X V v d D t T Z W N 0 a W 9 u M S 9 C Y X N l I C 0 g U G F y w 6 J t Z X R y b 3 M v V G V 4 d G 8 g S W 5 z Z X J p Z G 8 g R W 5 0 c m U g b 3 M g R G V s a W 1 p d G F k b 3 J l c y 5 7 V G V 4 d G 8 g R W 5 0 c m U g b 3 M g R G V s a W 1 p d G F k b 3 J l c y w y N X 0 m c X V v d D s s J n F 1 b 3 Q 7 U 2 V j d G l v b j E v Q m F z Z S A t I F B h c s O i b W V 0 c m 9 z L 1 R l e H R v I E l u c 2 V y a W R v I E V u d H J l I G 9 z I E R l b G l t a X R h Z G 9 y Z X M x L n t U Z X h 0 b y B F b n R y Z S B v c y B E Z W x p b W l 0 Y W R v c m V z L D I 2 f S Z x d W 9 0 O y w m c X V v d D t T Z W N 0 a W 9 u M S 9 C Y X N l I C 0 g U G F y w 6 J t Z X R y b 3 M v V G l w b y B B b H R l c m F k b y 5 7 U G F y w 6 J t Z X R y b y w z f S Z x d W 9 0 O y w m c X V v d D t T Z W N 0 a W 9 u M S 9 C Y X N l I C 0 g U G F y w 6 J t Z X R y b 3 M v V G l w b y B B b H R l c m F k b y 5 7 T W V h c 3 V y Z S B 1 b m l 0 L D R 9 J n F 1 b 3 Q 7 L C Z x d W 9 0 O 1 N l Y 3 R p b 2 4 x L 0 J h c 2 U g L S B Q Y X L D o m 1 l d H J v c y 9 U a X B v I E F s d G V y Y W R v L n t V c 3 X D o X J p b y B y Z X N w b 2 5 z w 6 F 2 Z W w s N X 0 m c X V v d D s s J n F 1 b 3 Q 7 U 2 V j d G l v b j E v Q m F z Z S A t I F B h c s O i b W V 0 c m 9 z L 1 R p c G 8 g Q W x 0 Z X J h Z G 8 u e 1 Z h b G l k Y X R v c i B 1 c 2 V y L D Z 9 J n F 1 b 3 Q 7 L C Z x d W 9 0 O 1 N l Y 3 R p b 2 4 x L 0 J h c 2 U g L S B Q Y X L D o m 1 l d H J v c y 9 U a X B v I E F s d G V y Y W R v L n t U Z W N u b 2 x v Z 2 l h L D d 9 J n F 1 b 3 Q 7 L C Z x d W 9 0 O 1 N l Y 3 R p b 2 4 x L 0 J h c 2 U g L S B Q Y X L D o m 1 l d H J v c y 9 U a X B v I E F s d G V y Y W R v L n t Q c m V j d X J z b 3 I s O H 0 m c X V v d D s s J n F 1 b 3 Q 7 U 2 V j d G l v b j E v Q m F z Z S A t I F B h c s O i b W V 0 c m 9 z L 1 R p c G 8 g Q W x 0 Z X J h Z G 8 u e 0 V z Y 2 9 w b y w 5 f S Z x d W 9 0 O y w m c X V v d D t T Z W N 0 a W 9 u M S 9 C Y X N l I C 0 g U G F y w 6 J t Z X R y b 3 M v V G l w b y B B b H R l c m F k b y 5 7 Q 2 F 0 Z W d v c m l h L D E w f S Z x d W 9 0 O y w m c X V v d D t T Z W N 0 a W 9 u M S 9 C Y X N l I C 0 g U G F y w 6 J t Z X R y b 3 M v V G l w b y B B b H R l c m F k b y 5 7 V G F n c y w x M 3 0 m c X V v d D s s J n F 1 b 3 Q 7 U 2 V j d G l v b j E v Q m F z Z S A t I F B h c s O i b W V 0 c m 9 z L 1 R p c G 8 g Q W x 0 Z X J h Z G 8 u e 0 1 l Y X N 1 c m V t Z W 5 0 I G V k a X R p b m c g d H l w Z S w x N H 0 m c X V v d D s s J n F 1 b 3 Q 7 U 2 V j d G l v b j E v Q m F z Z S A t I F B h c s O i b W V 0 c m 9 z L 1 R p c G 8 g Q W x 0 Z X J h Z G 8 u e 0 p h b m V p c m 8 s M T V 9 J n F 1 b 3 Q 7 L C Z x d W 9 0 O 1 N l Y 3 R p b 2 4 x L 0 J h c 2 U g L S B Q Y X L D o m 1 l d H J v c y 9 U a X B v I E F s d G V y Y W R v L n t G Z X Z l c m V p c m 8 s M T Z 9 J n F 1 b 3 Q 7 L C Z x d W 9 0 O 1 N l Y 3 R p b 2 4 x L 0 J h c 2 U g L S B Q Y X L D o m 1 l d H J v c y 9 U a X B v I E F s d G V y Y W R v L n t N Y X L D p 2 8 s M T d 9 J n F 1 b 3 Q 7 L C Z x d W 9 0 O 1 N l Y 3 R p b 2 4 x L 0 J h c 2 U g L S B Q Y X L D o m 1 l d H J v c y 9 U a X B v I E F s d G V y Y W R v L n t B Y n J p b C w x O H 0 m c X V v d D s s J n F 1 b 3 Q 7 U 2 V j d G l v b j E v Q m F z Z S A t I F B h c s O i b W V 0 c m 9 z L 1 R p c G 8 g Q W x 0 Z X J h Z G 8 u e 0 1 h a W 8 s M T l 9 J n F 1 b 3 Q 7 L C Z x d W 9 0 O 1 N l Y 3 R p b 2 4 x L 0 J h c 2 U g L S B Q Y X L D o m 1 l d H J v c y 9 U a X B v I E F s d G V y Y W R v L n t K d W 5 o b y w y M H 0 m c X V v d D s s J n F 1 b 3 Q 7 U 2 V j d G l v b j E v Q m F z Z S A t I F B h c s O i b W V 0 c m 9 z L 1 R p c G 8 g Q W x 0 Z X J h Z G 8 u e 0 p 1 b G h v L D I x f S Z x d W 9 0 O y w m c X V v d D t T Z W N 0 a W 9 u M S 9 C Y X N l I C 0 g U G F y w 6 J t Z X R y b 3 M v V G l w b y B B b H R l c m F k b y 5 7 Q W d v c 3 R v L D I y f S Z x d W 9 0 O y w m c X V v d D t T Z W N 0 a W 9 u M S 9 C Y X N l I C 0 g U G F y w 6 J t Z X R y b 3 M v V G l w b y B B b H R l c m F k b y 5 7 U 2 V 0 Z W 1 i c m 8 s M j N 9 J n F 1 b 3 Q 7 L C Z x d W 9 0 O 1 N l Y 3 R p b 2 4 x L 0 J h c 2 U g L S B Q Y X L D o m 1 l d H J v c y 9 U a X B v I E F s d G V y Y W R v L n t P d X R 1 Y n J v L D I 0 f S Z x d W 9 0 O y w m c X V v d D t T Z W N 0 a W 9 u M S 9 C Y X N l I C 0 g U G F y w 6 J t Z X R y b 3 M v V G l w b y B B b H R l c m F k b y 5 7 T m 9 2 Z W 1 i c m 8 s M j V 9 J n F 1 b 3 Q 7 L C Z x d W 9 0 O 1 N l Y 3 R p b 2 4 x L 0 J h c 2 U g L S B Q Y X L D o m 1 l d H J v c y 9 U a X B v I E F s d G V y Y W R v L n t E Z X p l b W J y b y w y N n 0 m c X V v d D t d L C Z x d W 9 0 O 0 N v b H V t b k N v d W 5 0 J n F 1 b 3 Q 7 O j I 3 L C Z x d W 9 0 O 0 t l e U N v b H V t b k 5 h b W V z J n F 1 b 3 Q 7 O l t d L C Z x d W 9 0 O 0 N v b H V t b k l k Z W 5 0 a X R p Z X M m c X V v d D s 6 W y Z x d W 9 0 O 1 N l Y 3 R p b 2 4 x L 0 J h c 2 U g L S B Q Y X L D o m 1 l d H J v c y 9 U Z X h 0 b y B F e H R y Y c O t Z G 8 g R W 5 0 c m U g b 3 M g R G V s a W 1 p d G F k b 3 J l c y 5 7 Q W 5 v I G R v I G l u d m V u d M O h c m l v L D B 9 J n F 1 b 3 Q 7 L C Z x d W 9 0 O 1 N l Y 3 R p b 2 4 x L 0 J h c 2 U g L S B Q Y X L D o m 1 l d H J v c y 9 U a X B v I E F s d G V y Y W R v L n t J R C w x f S Z x d W 9 0 O y w m c X V v d D t T Z W N 0 a W 9 u M S 9 C Y X N l I C 0 g U G F y w 6 J t Z X R y b 3 M v V G l w b y B B b H R l c m F k b y 5 7 S G l l c m F y c X V p Y S w y f S Z x d W 9 0 O y w m c X V v d D t T Z W N 0 a W 9 u M S 9 C Y X N l I C 0 g U G F y w 6 J t Z X R y b 3 M v V G V 4 d G 8 g S W 5 z Z X J p Z G 8 g R W 5 0 c m U g b 3 M g R G V s a W 1 p d G F k b 3 J l c y 5 7 V G V 4 d G 8 g R W 5 0 c m U g b 3 M g R G V s a W 1 p d G F k b 3 J l c y w y N X 0 m c X V v d D s s J n F 1 b 3 Q 7 U 2 V j d G l v b j E v Q m F z Z S A t I F B h c s O i b W V 0 c m 9 z L 1 R l e H R v I E l u c 2 V y a W R v I E V u d H J l I G 9 z I E R l b G l t a X R h Z G 9 y Z X M x L n t U Z X h 0 b y B F b n R y Z S B v c y B E Z W x p b W l 0 Y W R v c m V z L D I 2 f S Z x d W 9 0 O y w m c X V v d D t T Z W N 0 a W 9 u M S 9 C Y X N l I C 0 g U G F y w 6 J t Z X R y b 3 M v V G l w b y B B b H R l c m F k b y 5 7 U G F y w 6 J t Z X R y b y w z f S Z x d W 9 0 O y w m c X V v d D t T Z W N 0 a W 9 u M S 9 C Y X N l I C 0 g U G F y w 6 J t Z X R y b 3 M v V G l w b y B B b H R l c m F k b y 5 7 T W V h c 3 V y Z S B 1 b m l 0 L D R 9 J n F 1 b 3 Q 7 L C Z x d W 9 0 O 1 N l Y 3 R p b 2 4 x L 0 J h c 2 U g L S B Q Y X L D o m 1 l d H J v c y 9 U a X B v I E F s d G V y Y W R v L n t V c 3 X D o X J p b y B y Z X N w b 2 5 z w 6 F 2 Z W w s N X 0 m c X V v d D s s J n F 1 b 3 Q 7 U 2 V j d G l v b j E v Q m F z Z S A t I F B h c s O i b W V 0 c m 9 z L 1 R p c G 8 g Q W x 0 Z X J h Z G 8 u e 1 Z h b G l k Y X R v c i B 1 c 2 V y L D Z 9 J n F 1 b 3 Q 7 L C Z x d W 9 0 O 1 N l Y 3 R p b 2 4 x L 0 J h c 2 U g L S B Q Y X L D o m 1 l d H J v c y 9 U a X B v I E F s d G V y Y W R v L n t U Z W N u b 2 x v Z 2 l h L D d 9 J n F 1 b 3 Q 7 L C Z x d W 9 0 O 1 N l Y 3 R p b 2 4 x L 0 J h c 2 U g L S B Q Y X L D o m 1 l d H J v c y 9 U a X B v I E F s d G V y Y W R v L n t Q c m V j d X J z b 3 I s O H 0 m c X V v d D s s J n F 1 b 3 Q 7 U 2 V j d G l v b j E v Q m F z Z S A t I F B h c s O i b W V 0 c m 9 z L 1 R p c G 8 g Q W x 0 Z X J h Z G 8 u e 0 V z Y 2 9 w b y w 5 f S Z x d W 9 0 O y w m c X V v d D t T Z W N 0 a W 9 u M S 9 C Y X N l I C 0 g U G F y w 6 J t Z X R y b 3 M v V G l w b y B B b H R l c m F k b y 5 7 Q 2 F 0 Z W d v c m l h L D E w f S Z x d W 9 0 O y w m c X V v d D t T Z W N 0 a W 9 u M S 9 C Y X N l I C 0 g U G F y w 6 J t Z X R y b 3 M v V G l w b y B B b H R l c m F k b y 5 7 V G F n c y w x M 3 0 m c X V v d D s s J n F 1 b 3 Q 7 U 2 V j d G l v b j E v Q m F z Z S A t I F B h c s O i b W V 0 c m 9 z L 1 R p c G 8 g Q W x 0 Z X J h Z G 8 u e 0 1 l Y X N 1 c m V t Z W 5 0 I G V k a X R p b m c g d H l w Z S w x N H 0 m c X V v d D s s J n F 1 b 3 Q 7 U 2 V j d G l v b j E v Q m F z Z S A t I F B h c s O i b W V 0 c m 9 z L 1 R p c G 8 g Q W x 0 Z X J h Z G 8 u e 0 p h b m V p c m 8 s M T V 9 J n F 1 b 3 Q 7 L C Z x d W 9 0 O 1 N l Y 3 R p b 2 4 x L 0 J h c 2 U g L S B Q Y X L D o m 1 l d H J v c y 9 U a X B v I E F s d G V y Y W R v L n t G Z X Z l c m V p c m 8 s M T Z 9 J n F 1 b 3 Q 7 L C Z x d W 9 0 O 1 N l Y 3 R p b 2 4 x L 0 J h c 2 U g L S B Q Y X L D o m 1 l d H J v c y 9 U a X B v I E F s d G V y Y W R v L n t N Y X L D p 2 8 s M T d 9 J n F 1 b 3 Q 7 L C Z x d W 9 0 O 1 N l Y 3 R p b 2 4 x L 0 J h c 2 U g L S B Q Y X L D o m 1 l d H J v c y 9 U a X B v I E F s d G V y Y W R v L n t B Y n J p b C w x O H 0 m c X V v d D s s J n F 1 b 3 Q 7 U 2 V j d G l v b j E v Q m F z Z S A t I F B h c s O i b W V 0 c m 9 z L 1 R p c G 8 g Q W x 0 Z X J h Z G 8 u e 0 1 h a W 8 s M T l 9 J n F 1 b 3 Q 7 L C Z x d W 9 0 O 1 N l Y 3 R p b 2 4 x L 0 J h c 2 U g L S B Q Y X L D o m 1 l d H J v c y 9 U a X B v I E F s d G V y Y W R v L n t K d W 5 o b y w y M H 0 m c X V v d D s s J n F 1 b 3 Q 7 U 2 V j d G l v b j E v Q m F z Z S A t I F B h c s O i b W V 0 c m 9 z L 1 R p c G 8 g Q W x 0 Z X J h Z G 8 u e 0 p 1 b G h v L D I x f S Z x d W 9 0 O y w m c X V v d D t T Z W N 0 a W 9 u M S 9 C Y X N l I C 0 g U G F y w 6 J t Z X R y b 3 M v V G l w b y B B b H R l c m F k b y 5 7 Q W d v c 3 R v L D I y f S Z x d W 9 0 O y w m c X V v d D t T Z W N 0 a W 9 u M S 9 C Y X N l I C 0 g U G F y w 6 J t Z X R y b 3 M v V G l w b y B B b H R l c m F k b y 5 7 U 2 V 0 Z W 1 i c m 8 s M j N 9 J n F 1 b 3 Q 7 L C Z x d W 9 0 O 1 N l Y 3 R p b 2 4 x L 0 J h c 2 U g L S B Q Y X L D o m 1 l d H J v c y 9 U a X B v I E F s d G V y Y W R v L n t P d X R 1 Y n J v L D I 0 f S Z x d W 9 0 O y w m c X V v d D t T Z W N 0 a W 9 u M S 9 C Y X N l I C 0 g U G F y w 6 J t Z X R y b 3 M v V G l w b y B B b H R l c m F k b y 5 7 T m 9 2 Z W 1 i c m 8 s M j V 9 J n F 1 b 3 Q 7 L C Z x d W 9 0 O 1 N l Y 3 R p b 2 4 x L 0 J h c 2 U g L S B Q Y X L D o m 1 l d H J v c y 9 U a X B v I E F s d G V y Y W R v L n t E Z X p l b W J y b y w y N n 0 m c X V v d D t d L C Z x d W 9 0 O 1 J l b G F 0 a W 9 u c 2 h p c E l u Z m 8 m c X V v d D s 6 W 1 1 9 I i 8 + P E V u d H J 5 I F R 5 c G U 9 I l J l c 3 V s d F R 5 c G U i I F Z h b H V l P S J z V G F i b G U i L z 4 8 R W 5 0 c n k g V H l w Z T 0 i T m F 2 a W d h d G l v b l N 0 Z X B O Y W 1 l I i B W Y W x 1 Z T 0 i c 0 5 h d m V n Y c O n w 6 N v I i 8 + P E V u d H J 5 I F R 5 c G U 9 I k Z p b G x P Y m p l Y 3 R U e X B l I i B W Y W x 1 Z T 0 i c 0 N v b m 5 l Y 3 R p b 2 5 P b m x 5 I i 8 + P E V u d H J 5 I F R 5 c G U 9 I k 5 h b W V V c G R h d G V k Q W Z 0 Z X J G a W x s I i B W Y W x 1 Z T 0 i b D A i L z 4 8 L 1 N 0 Y W J s Z U V u d H J p Z X M + P C 9 J d G V t P j x J d G V t P j x J d G V t T G 9 j Y X R p b 2 4 + P E l 0 Z W 1 U e X B l P k Z v c m 1 1 b G E 8 L 0 l 0 Z W 1 U e X B l P j x J d G V t U G F 0 a D 5 T Z W N 0 a W 9 u M S 9 Q Y X I l Q z M l Q T J t Z X R y b z 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w M y 0 x M V Q x M z o 0 O D o 1 M S 4 5 N z E x N D g y 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Q 1 Y j R i O T J j L T M 4 M z I t N D Q y N C 1 h Y j U 0 L T g 4 Z G Z l N 2 J j Y j U 4 M C I v P j x F b n R y e S B U e X B l P S J S Z X N 1 b H R U e X B l I i B W Y W x 1 Z T 0 i c 0 J p b m F y e S I v P j x F b n R y e S B U e X B l P S J G a W x s T 2 J q Z W N 0 V H l w Z S I g V m F s d W U 9 I n N D b 2 5 u Z W N 0 a W 9 u T 2 5 s e S I v P j x F b n R y e S B U e X B l P S J M b 2 F k V G 9 S Z X B v c n R E a X N h Y m x l Z C I g V m F s d W U 9 I m w x I i 8 + P C 9 T d G F i b G V F b n R y a W V z P j w v S X R l b T 4 8 S X R l b T 4 8 S X R l b U x v Y 2 F 0 a W 9 u P j x J d G V t V H l w Z T 5 G b 3 J t d W x h P C 9 J d G V t V H l w Z T 4 8 S X R l b V B h d G g + U 2 V j d G l v b j E v Q X J x d W l 2 b y U y M G R l J T I w Q W 1 v c 3 R y Y S U y M C g z 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0 L T A z L T E x V D E z O j Q 4 O j U x L j k 5 O T g 2 O D N 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N D V i N G I 5 M m M t M z g z M i 0 0 N D I 0 L W F i N T Q t O D h k Z m U 3 Y m N i N T g w I i 8 + P E V u d H J 5 I F R 5 c G U 9 I l J l c 3 V s d F R 5 c G U i I F Z h b H V l P S J z Q m l u Y X J 5 I i 8 + P E V u d H J 5 I F R 5 c G U 9 I k Z p b G x P Y m p l Y 3 R U e X B l I i B W Y W x 1 Z T 0 i c 0 N v b m 5 l Y 3 R p b 2 5 P b m x 5 I i 8 + P E V u d H J 5 I F R 5 c G U 9 I k x v Y W R l Z F R v Q W 5 h b H l z a X N T Z X J 2 a W N l c y I g V m F s d W U 9 I m w w I i 8 + P E V u d H J 5 I F R 5 c G U 9 I k x v Y W R U b 1 J l c G 9 y d E R p c 2 F i b G V k I i B W Y W x 1 Z T 0 i b D E i L z 4 8 L 1 N 0 Y W J s Z U V u d H J p Z X M + P C 9 J d G V t P j x J d G V t P j x J d G V t T G 9 j Y X R p b 2 4 + P E l 0 Z W 1 U e X B l P k Z v c m 1 1 b G E 8 L 0 l 0 Z W 1 U e X B l P j x J d G V t U G F 0 a D 5 T Z W N 0 a W 9 u M S 9 U c m F u c 2 Z v c m 1 h c i U y M G 8 l M j B B c n F 1 a X Z v J T I w Z G U l M j B F e G V t c G x v J T I w K D M 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Q t M D M t M T F U M T M 6 N D g 6 N T E u O T k x M z g 1 N F 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1 M D Q 0 N j N j Y i 1 h N 2 M w L T Q 2 Y j E t O T I w M i 0 x M j V j M T R j O T U 2 N z c i L z 4 8 R W 5 0 c n k g V H l w Z T 0 i U m V z d W x 0 V H l w Z S I g V m F s d W U 9 I n N U Y W J s Z S I v P j x F b n R y e S B U e X B l P S J G a W x s T 2 J q Z W N 0 V H l w Z S I g V m F s d W U 9 I n N D b 2 5 u Z W N 0 a W 9 u T 2 5 s e S I v P j x F b n R y e S B U e X B l P S J O Y W 1 l V X B k Y X R l Z E F m d G V y R m l s b C I g V m F s d W U 9 I m w x I i 8 + P E V u d H J 5 I F R 5 c G U 9 I k x v Y W R U b 1 J l c G 9 y d E R p c 2 F i b G V k I i B W Y W x 1 Z T 0 i b D E i L z 4 8 L 1 N 0 Y W J s Z U V u d H J p Z X M + P C 9 J d G V t P j x J d G V t P j x J d G V t T G 9 j Y X R p b 2 4 + P E l 0 Z W 1 U e X B l P k Z v c m 1 1 b G E 8 L 0 l 0 Z W 1 U e X B l P j x J d G V t U G F 0 a D 5 T Z W N 0 a W 9 u M S 9 U c m F u c 2 Z v c m 1 h c i U y M E F y c X V p d m 8 l M j A o M y 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w M y 0 x M V Q x M z o 0 O D o 1 M i 4 w M D Y 0 M T U 5 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Q 1 Y j R i O T J j L T M 4 M z I t N D Q y N C 1 h Y j U 0 L T g 4 Z G Z l N 2 J j Y j U 4 M C I v P j x F b n R y e S B U e X B l P S J S Z X N 1 b H R U e X B l I i B W Y W x 1 Z T 0 i c 0 Z 1 b m N 0 a W 9 u I i 8 + P E V u d H J 5 I F R 5 c G U 9 I k Z p b G x P Y m p l Y 3 R U e X B l I i B W Y W x 1 Z T 0 i c 0 N v b m 5 l Y 3 R p b 2 5 P b m x 5 I i 8 + P E V u d H J 5 I F R 5 c G U 9 I k x v Y W R U b 1 J l c G 9 y d E R p c 2 F i b G V k I i B W Y W x 1 Z T 0 i b D E i L z 4 8 L 1 N 0 Y W J s Z U V u d H J p Z X M + P C 9 J d G V t P j x J d G V t P j x J d G V t T G 9 j Y X R p b 2 4 + P E l 0 Z W 1 U e X B l P k Z v c m 1 1 b G E 8 L 0 l 0 Z W 1 U e X B l P j x J d G V t U G F 0 a D 5 T Z W N 0 a W 9 u M S 9 C Y X N l J T I w L S U y M E V t a X N z J U M z J U I 1 Z X M v R m 9 u d G U 8 L 0 l 0 Z W 1 Q Y X R o P j w v S X R l b U x v Y 2 F 0 a W 9 u P j x T d G F i b G V F b n R y a W V z L z 4 8 L 0 l 0 Z W 0 + P E l 0 Z W 0 + P E l 0 Z W 1 M b 2 N h d G l v b j 4 8 S X R l b V R 5 c G U + R m 9 y b X V s Y T w v S X R l b V R 5 c G U + P E l 0 Z W 1 Q Y X R o P l N l Y 3 R p b 2 4 x L 0 F y c X V p d m 8 l M j B k Z S U y M E F t b 3 N 0 c m E v R m 9 u d G U 8 L 0 l 0 Z W 1 Q Y X R o P j w v S X R l b U x v Y 2 F 0 a W 9 u P j x T d G F i b G V F b n R y a W V z L z 4 8 L 0 l 0 Z W 0 + P E l 0 Z W 0 + P E l 0 Z W 1 M b 2 N h d G l v b j 4 8 S X R l b V R 5 c G U + R m 9 y b X V s Y T w v S X R l b V R 5 c G U + P E l 0 Z W 1 Q Y X R o P l N l Y 3 R p b 2 4 x L 0 F y c X V p d m 8 l M j B k Z S U y M E F t b 3 N 0 c m E v T m F 2 Z W d h J U M z J U E 3 J U M z J U E z b z E 8 L 0 l 0 Z W 1 Q Y X R o P j w v S X R l b U x v Y 2 F 0 a W 9 u P j x T d G F i b G V F b n R y a W V z L z 4 8 L 0 l 0 Z W 0 + P E l 0 Z W 0 + P E l 0 Z W 1 M b 2 N h d G l v b j 4 8 S X R l b V R 5 c G U + R m 9 y b X V s Y T w v S X R l b V R 5 c G U + P E l 0 Z W 1 Q Y X R o P l N l Y 3 R p b 2 4 x L 1 R y Y W 5 z Z m 9 y b W F y J T I w b y U y M E F y c X V p d m 8 l M j B k Z S U y M E V 4 Z W 1 w b G 8 v R m 9 u d G U 8 L 0 l 0 Z W 1 Q Y X R o P j w v S X R l b U x v Y 2 F 0 a W 9 u P j x T d G F i b G V F b n R y a W V z L z 4 8 L 0 l 0 Z W 0 + P E l 0 Z W 0 + P E l 0 Z W 1 M b 2 N h d G l v b j 4 8 S X R l b V R 5 c G U + R m 9 y b X V s Y T w v S X R l b V R 5 c G U + P E l 0 Z W 1 Q Y X R o P l N l Y 3 R p b 2 4 x L 1 R y Y W 5 z Z m 9 y b W F y J T I w b y U y M E F y c X V p d m 8 l M j B k Z S U y M E V 4 Z W 1 w b G 8 v Q 2 F s Y 3 V s Y X R p b 2 4 l M j B y Z X B v c n Q l M j A t J T I w Z W 1 p c 3 N p b 2 5 z X 1 N o Z W V 0 P C 9 J d G V t U G F 0 a D 4 8 L 0 l 0 Z W 1 M b 2 N h d G l v b j 4 8 U 3 R h Y m x l R W 5 0 c m l l c y 8 + P C 9 J d G V t P j x J d G V t P j x J d G V t T G 9 j Y X R p b 2 4 + P E l 0 Z W 1 U e X B l P k Z v c m 1 1 b G E 8 L 0 l 0 Z W 1 U e X B l P j x J d G V t U G F 0 a D 5 T Z W N 0 a W 9 u M S 9 U c m F u c 2 Z v c m 1 h c i U y M G 8 l M j B B c n F 1 a X Z v J T I w Z G U l M j B F e G V t c G x v L 0 N h Y m U l Q z M l Q T d h b G h v c y U y M F B y b 2 1 v d m l k b 3 M 8 L 0 l 0 Z W 1 Q Y X R o P j w v S X R l b U x v Y 2 F 0 a W 9 u P j x T d G F i b G V F b n R y a W V z L z 4 8 L 0 l 0 Z W 0 + P E l 0 Z W 0 + P E l 0 Z W 1 M b 2 N h d G l v b j 4 8 S X R l b V R 5 c G U + R m 9 y b X V s Y T w v S X R l b V R 5 c G U + P E l 0 Z W 1 Q Y X R o P l N l Y 3 R p b 2 4 x L 1 R y Y W 5 z Z m 9 y b W F y J T I w Q X J x d W l 2 b y 9 G b 2 5 0 Z T w v S X R l b V B h d G g + P C 9 J d G V t T G 9 j Y X R p b 2 4 + P F N 0 Y W J s Z U V u d H J p Z X M v P j w v S X R l b T 4 8 S X R l b T 4 8 S X R l b U x v Y 2 F 0 a W 9 u P j x J d G V t V H l w Z T 5 G b 3 J t d W x h P C 9 J d G V t V H l w Z T 4 8 S X R l b V B h d G g + U 2 V j d G l v b j E v Q m F z Z S U y M C 0 l M j B F b W l z c y V D M y V C N W V z L 0 F y c X V p d m 9 z J T I w T 2 N 1 b H R v c y U y M E Z p b H R y Y W R v c z E 8 L 0 l 0 Z W 1 Q Y X R o P j w v S X R l b U x v Y 2 F 0 a W 9 u P j x T d G F i b G V F b n R y a W V z L z 4 8 L 0 l 0 Z W 0 + P E l 0 Z W 0 + P E l 0 Z W 1 M b 2 N h d G l v b j 4 8 S X R l b V R 5 c G U + R m 9 y b X V s Y T w v S X R l b V R 5 c G U + P E l 0 Z W 1 Q Y X R o P l N l Y 3 R p b 2 4 x L 0 J h c 2 U l M j A t J T I w R W 1 p c 3 M l Q z M l Q j V l c y 9 J b n Z v Y 2 F y J T I w R n V u J U M z J U E 3 J U M z J U E z b y U y M F B l c n N v b m F s a X p h Z G E x P C 9 J d G V t U G F 0 a D 4 8 L 0 l 0 Z W 1 M b 2 N h d G l v b j 4 8 U 3 R h Y m x l R W 5 0 c m l l c y 8 + P C 9 J d G V t P j x J d G V t P j x J d G V t T G 9 j Y X R p b 2 4 + P E l 0 Z W 1 U e X B l P k Z v c m 1 1 b G E 8 L 0 l 0 Z W 1 U e X B l P j x J d G V t U G F 0 a D 5 T Z W N 0 a W 9 u M S 9 C Y X N l J T I w L S U y M E V t a X N z J U M z J U I 1 Z X M v Q 2 9 s d W 5 h c y U y M F J l b m 9 t Z W F k Y X M x P C 9 J d G V t U G F 0 a D 4 8 L 0 l 0 Z W 1 M b 2 N h d G l v b j 4 8 U 3 R h Y m x l R W 5 0 c m l l c y 8 + P C 9 J d G V t P j x J d G V t P j x J d G V t T G 9 j Y X R p b 2 4 + P E l 0 Z W 1 U e X B l P k Z v c m 1 1 b G E 8 L 0 l 0 Z W 1 U e X B l P j x J d G V t U G F 0 a D 5 T Z W N 0 a W 9 u M S 9 C Y X N l J T I w L S U y M E V t a X N z J U M z J U I 1 Z X M v T 3 V 0 c m F z J T I w Q 2 9 s d W 5 h c y U y M F J l b W 9 2 a W R h c z E 8 L 0 l 0 Z W 1 Q Y X R o P j w v S X R l b U x v Y 2 F 0 a W 9 u P j x T d G F i b G V F b n R y a W V z L z 4 8 L 0 l 0 Z W 0 + P E l 0 Z W 0 + P E l 0 Z W 1 M b 2 N h d G l v b j 4 8 S X R l b V R 5 c G U + R m 9 y b X V s Y T w v S X R l b V R 5 c G U + P E l 0 Z W 1 Q Y X R o P l N l Y 3 R p b 2 4 x L 0 J h c 2 U l M j A t J T I w R W 1 p c 3 M l Q z M l Q j V l c y 9 D b 2 x 1 b m E l M j B k Z S U y M F R h Y m V s Y S U y M E V 4 c G F u Z G l k Y T E 8 L 0 l 0 Z W 1 Q Y X R o P j w v S X R l b U x v Y 2 F 0 a W 9 u P j x T d G F i b G V F b n R y a W V z L z 4 8 L 0 l 0 Z W 0 + P E l 0 Z W 0 + P E l 0 Z W 1 M b 2 N h d G l v b j 4 8 S X R l b V R 5 c G U + R m 9 y b X V s Y T w v S X R l b V R 5 c G U + P E l 0 Z W 1 Q Y X R o P l N l Y 3 R p b 2 4 x L 0 J h c 2 U l M j A t J T I w R W 1 p c 3 M l Q z M l Q j V l c y 9 U a X B v J T I w Q W x 0 Z X J h Z G 8 8 L 0 l 0 Z W 1 Q Y X R o P j w v S X R l b U x v Y 2 F 0 a W 9 u P j x T d G F i b G V F b n R y a W V z L z 4 8 L 0 l 0 Z W 0 + P E l 0 Z W 0 + P E l 0 Z W 1 M b 2 N h d G l v b j 4 8 S X R l b V R 5 c G U + R m 9 y b X V s Y T w v S X R l b V R 5 c G U + P E l 0 Z W 1 Q Y X R o P l N l Y 3 R p b 2 4 x L 0 J h c 2 U l M j A t J T I w R W 1 p c 3 M l Q z M l Q j V l c y 9 U Z X h 0 b y U y M E V 4 d H J h J U M z J U F E Z G 8 l M j B F b n R y Z S U y M G 9 z J T I w R G V s a W 1 p d G F k b 3 J l c z w v S X R l b V B h d G g + P C 9 J d G V t T G 9 j Y X R p b 2 4 + P F N 0 Y W J s Z U V u d H J p Z X M v P j w v S X R l b T 4 8 S X R l b T 4 8 S X R l b U x v Y 2 F 0 a W 9 u P j x J d G V t V H l w Z T 5 G b 3 J t d W x h P C 9 J d G V t V H l w Z T 4 8 S X R l b V B h d G g + U 2 V j d G l v b j E v Q m F z Z S U y M C 0 l M j B F b W l z c y V D M y V C N W V z L 0 N v b H V u Y X M l M j B S Z W 5 v b W V h Z G F z P C 9 J d G V t U G F 0 a D 4 8 L 0 l 0 Z W 1 M b 2 N h d G l v b j 4 8 U 3 R h Y m x l R W 5 0 c m l l c y 8 + P C 9 J d G V t P j x J d G V t P j x J d G V t T G 9 j Y X R p b 2 4 + P E l 0 Z W 1 U e X B l P k Z v c m 1 1 b G E 8 L 0 l 0 Z W 1 U e X B l P j x J d G V t U G F 0 a D 5 T Z W N 0 a W 9 u M S 9 B c n F 1 a X Z v J T I w Z G U l M j B B b W 9 z d H J h J T I w K D I p L 0 Z v b n R l P C 9 J d G V t U G F 0 a D 4 8 L 0 l 0 Z W 1 M b 2 N h d G l v b j 4 8 U 3 R h Y m x l R W 5 0 c m l l c y 8 + P C 9 J d G V t P j x J d G V t P j x J d G V t T G 9 j Y X R p b 2 4 + P E l 0 Z W 1 U e X B l P k Z v c m 1 1 b G E 8 L 0 l 0 Z W 1 U e X B l P j x J d G V t U G F 0 a D 5 T Z W N 0 a W 9 u M S 9 B c n F 1 a X Z v J T I w Z G U l M j B B b W 9 z d H J h J T I w K D I p L 0 5 h d m V n Y S V D M y V B N y V D M y V B M 2 8 x P C 9 J d G V t U G F 0 a D 4 8 L 0 l 0 Z W 1 M b 2 N h d G l v b j 4 8 U 3 R h Y m x l R W 5 0 c m l l c y 8 + P C 9 J d G V t P j x J d G V t P j x J d G V t T G 9 j Y X R p b 2 4 + P E l 0 Z W 1 U e X B l P k Z v c m 1 1 b G E 8 L 0 l 0 Z W 1 U e X B l P j x J d G V t U G F 0 a D 5 T Z W N 0 a W 9 u M S 9 U c m F u c 2 Z v c m 1 h c i U y M G 8 l M j B B c n F 1 a X Z v J T I w Z G U l M j B F e G V t c G x v J T I w K D I p L 0 Z v b n R l P C 9 J d G V t U G F 0 a D 4 8 L 0 l 0 Z W 1 M b 2 N h d G l v b j 4 8 U 3 R h Y m x l R W 5 0 c m l l c y 8 + P C 9 J d G V t P j x J d G V t P j x J d G V t T G 9 j Y X R p b 2 4 + P E l 0 Z W 1 U e X B l P k Z v c m 1 1 b G E 8 L 0 l 0 Z W 1 U e X B l P j x J d G V t U G F 0 a D 5 T Z W N 0 a W 9 u M S 9 U c m F u c 2 Z v c m 1 h c i U y M G 8 l M j B B c n F 1 a X Z v J T I w Z G U l M j B F e G V t c G x v J T I w K D I p L 0 N h b G N 1 b G F 0 a W 9 u J T I w c m V w b 3 J 0 J T I w L S U y M G V u Z X J n e V 9 T a G V l d D w v S X R l b V B h d G g + P C 9 J d G V t T G 9 j Y X R p b 2 4 + P F N 0 Y W J s Z U V u d H J p Z X M v P j w v S X R l b T 4 8 S X R l b T 4 8 S X R l b U x v Y 2 F 0 a W 9 u P j x J d G V t V H l w Z T 5 G b 3 J t d W x h P C 9 J d G V t V H l w Z T 4 8 S X R l b V B h d G g + U 2 V j d G l v b j E v V H J h b n N m b 3 J t Y X I l M j B v J T I w Q X J x d W l 2 b y U y M G R l J T I w R X h l b X B s b y U y M C g y K S 9 D Y W J l J U M z J U E 3 Y W x o b 3 M l M j B Q c m 9 t b 3 Z p Z G 9 z P C 9 J d G V t U G F 0 a D 4 8 L 0 l 0 Z W 1 M b 2 N h d G l v b j 4 8 U 3 R h Y m x l R W 5 0 c m l l c y 8 + P C 9 J d G V t P j x J d G V t P j x J d G V t T G 9 j Y X R p b 2 4 + P E l 0 Z W 1 U e X B l P k Z v c m 1 1 b G E 8 L 0 l 0 Z W 1 U e X B l P j x J d G V t U G F 0 a D 5 T Z W N 0 a W 9 u M S 9 U c m F u c 2 Z v c m 1 h c i U y M E F y c X V p d m 8 l M j A o M i k v R m 9 u d G U 8 L 0 l 0 Z W 1 Q Y X R o P j w v S X R l b U x v Y 2 F 0 a W 9 u P j x T d G F i b G V F b n R y a W V z L z 4 8 L 0 l 0 Z W 0 + P E l 0 Z W 0 + P E l 0 Z W 1 M b 2 N h d G l v b j 4 8 S X R l b V R 5 c G U + R m 9 y b X V s Y T w v S X R l b V R 5 c G U + P E l 0 Z W 1 Q Y X R o P l N l Y 3 R p b 2 4 x L 0 J h c 2 U l M j A t J T I w R W 5 l c m d p Y S 9 G b 2 5 0 Z T w v S X R l b V B h d G g + P C 9 J d G V t T G 9 j Y X R p b 2 4 + P F N 0 Y W J s Z U V u d H J p Z X M v P j w v S X R l b T 4 8 S X R l b T 4 8 S X R l b U x v Y 2 F 0 a W 9 u P j x J d G V t V H l w Z T 5 G b 3 J t d W x h P C 9 J d G V t V H l w Z T 4 8 S X R l b V B h d G g + U 2 V j d G l v b j E v Q m F z Z S U y M C 0 l M j B F b m V y Z 2 l h L 0 F y c X V p d m 9 z J T I w T 2 N 1 b H R v c y U y M E Z p b H R y Y W R v c z E 8 L 0 l 0 Z W 1 Q Y X R o P j w v S X R l b U x v Y 2 F 0 a W 9 u P j x T d G F i b G V F b n R y a W V z L z 4 8 L 0 l 0 Z W 0 + P E l 0 Z W 0 + P E l 0 Z W 1 M b 2 N h d G l v b j 4 8 S X R l b V R 5 c G U + R m 9 y b X V s Y T w v S X R l b V R 5 c G U + P E l 0 Z W 1 Q Y X R o P l N l Y 3 R p b 2 4 x L 0 J h c 2 U l M j A t J T I w R W 5 l c m d p Y S 9 J b n Z v Y 2 F y J T I w R n V u J U M z J U E 3 J U M z J U E z b y U y M F B l c n N v b m F s a X p h Z G E x P C 9 J d G V t U G F 0 a D 4 8 L 0 l 0 Z W 1 M b 2 N h d G l v b j 4 8 U 3 R h Y m x l R W 5 0 c m l l c y 8 + P C 9 J d G V t P j x J d G V t P j x J d G V t T G 9 j Y X R p b 2 4 + P E l 0 Z W 1 U e X B l P k Z v c m 1 1 b G E 8 L 0 l 0 Z W 1 U e X B l P j x J d G V t U G F 0 a D 5 T Z W N 0 a W 9 u M S 9 C Y X N l J T I w L S U y M E V u Z X J n a W E v Q 2 9 s d W 5 h c y U y M F J l b m 9 t Z W F k Y X M x P C 9 J d G V t U G F 0 a D 4 8 L 0 l 0 Z W 1 M b 2 N h d G l v b j 4 8 U 3 R h Y m x l R W 5 0 c m l l c y 8 + P C 9 J d G V t P j x J d G V t P j x J d G V t T G 9 j Y X R p b 2 4 + P E l 0 Z W 1 U e X B l P k Z v c m 1 1 b G E 8 L 0 l 0 Z W 1 U e X B l P j x J d G V t U G F 0 a D 5 T Z W N 0 a W 9 u M S 9 C Y X N l J T I w L S U y M E V u Z X J n a W E v T 3 V 0 c m F z J T I w Q 2 9 s d W 5 h c y U y M F J l b W 9 2 a W R h c z E 8 L 0 l 0 Z W 1 Q Y X R o P j w v S X R l b U x v Y 2 F 0 a W 9 u P j x T d G F i b G V F b n R y a W V z L z 4 8 L 0 l 0 Z W 0 + P E l 0 Z W 0 + P E l 0 Z W 1 M b 2 N h d G l v b j 4 8 S X R l b V R 5 c G U + R m 9 y b X V s Y T w v S X R l b V R 5 c G U + P E l 0 Z W 1 Q Y X R o P l N l Y 3 R p b 2 4 x L 0 J h c 2 U l M j A t J T I w R W 5 l c m d p Y S 9 D b 2 x 1 b m E l M j B k Z S U y M F R h Y m V s Y S U y M E V 4 c G F u Z G l k Y T E 8 L 0 l 0 Z W 1 Q Y X R o P j w v S X R l b U x v Y 2 F 0 a W 9 u P j x T d G F i b G V F b n R y a W V z L z 4 8 L 0 l 0 Z W 0 + P E l 0 Z W 0 + P E l 0 Z W 1 M b 2 N h d G l v b j 4 8 S X R l b V R 5 c G U + R m 9 y b X V s Y T w v S X R l b V R 5 c G U + P E l 0 Z W 1 Q Y X R o P l N l Y 3 R p b 2 4 x L 0 J h c 2 U l M j A t J T I w R W 5 l c m d p Y S 9 U a X B v J T I w Q W x 0 Z X J h Z G 8 8 L 0 l 0 Z W 1 Q Y X R o P j w v S X R l b U x v Y 2 F 0 a W 9 u P j x T d G F i b G V F b n R y a W V z L z 4 8 L 0 l 0 Z W 0 + P E l 0 Z W 0 + P E l 0 Z W 1 M b 2 N h d G l v b j 4 8 S X R l b V R 5 c G U + R m 9 y b X V s Y T w v S X R l b V R 5 c G U + P E l 0 Z W 1 Q Y X R o P l N l Y 3 R p b 2 4 x L 0 J h c 2 U l M j A t J T I w R W 5 l c m d p Y S 9 D b 2 x 1 b m F z J T I w U m V u b 2 1 l Y W R h c z w v S X R l b V B h d G g + P C 9 J d G V t T G 9 j Y X R p b 2 4 + P F N 0 Y W J s Z U V u d H J p Z X M v P j w v S X R l b T 4 8 S X R l b T 4 8 S X R l b U x v Y 2 F 0 a W 9 u P j x J d G V t V H l w Z T 5 G b 3 J t d W x h P C 9 J d G V t V H l w Z T 4 8 S X R l b V B h d G g + U 2 V j d G l v b j E v Q m F z Z S U y M C 0 l M j B F b m V y Z 2 l h L 1 R l e H R v J T I w R X h 0 c m E l Q z M l Q U R k b y U y M E V u d H J l J T I w b 3 M l M j B E Z W x p b W l 0 Y W R v c m V z P C 9 J d G V t U G F 0 a D 4 8 L 0 l 0 Z W 1 M b 2 N h d G l v b j 4 8 U 3 R h Y m x l R W 5 0 c m l l c y 8 + P C 9 J d G V t P j x J d G V t P j x J d G V t T G 9 j Y X R p b 2 4 + P E l 0 Z W 1 U e X B l P k Z v c m 1 1 b G E 8 L 0 l 0 Z W 1 U e X B l P j x J d G V t U G F 0 a D 5 T Z W N 0 a W 9 u M S 9 C Y X N l J T I w L S U y M F B h c i V D M y V B M m 1 l d H J v c y 9 G b 2 5 0 Z T w v S X R l b V B h d G g + P C 9 J d G V t T G 9 j Y X R p b 2 4 + P F N 0 Y W J s Z U V u d H J p Z X M v P j w v S X R l b T 4 8 S X R l b T 4 8 S X R l b U x v Y 2 F 0 a W 9 u P j x J d G V t V H l w Z T 5 G b 3 J t d W x h P C 9 J d G V t V H l w Z T 4 8 S X R l b V B h d G g + U 2 V j d G l v b j E v Q X J x d W l 2 b y U y M G R l J T I w Q W 1 v c 3 R y Y S U y M C g z K S 9 G b 2 5 0 Z T w v S X R l b V B h d G g + P C 9 J d G V t T G 9 j Y X R p b 2 4 + P F N 0 Y W J s Z U V u d H J p Z X M v P j w v S X R l b T 4 8 S X R l b T 4 8 S X R l b U x v Y 2 F 0 a W 9 u P j x J d G V t V H l w Z T 5 G b 3 J t d W x h P C 9 J d G V t V H l w Z T 4 8 S X R l b V B h d G g + U 2 V j d G l v b j E v Q X J x d W l 2 b y U y M G R l J T I w Q W 1 v c 3 R y Y S U y M C g z K S 9 O Y X Z l Z 2 E l Q z M l Q T c l Q z M l Q T N v M T w v S X R l b V B h d G g + P C 9 J d G V t T G 9 j Y X R p b 2 4 + P F N 0 Y W J s Z U V u d H J p Z X M v P j w v S X R l b T 4 8 S X R l b T 4 8 S X R l b U x v Y 2 F 0 a W 9 u P j x J d G V t V H l w Z T 5 G b 3 J t d W x h P C 9 J d G V t V H l w Z T 4 8 S X R l b V B h d G g + U 2 V j d G l v b j E v V H J h b n N m b 3 J t Y X I l M j B v J T I w Q X J x d W l 2 b y U y M G R l J T I w R X h l b X B s b y U y M C g z K S 9 G b 2 5 0 Z T w v S X R l b V B h d G g + P C 9 J d G V t T G 9 j Y X R p b 2 4 + P F N 0 Y W J s Z U V u d H J p Z X M v P j w v S X R l b T 4 8 S X R l b T 4 8 S X R l b U x v Y 2 F 0 a W 9 u P j x J d G V t V H l w Z T 5 G b 3 J t d W x h P C 9 J d G V t V H l w Z T 4 8 S X R l b V B h d G g + U 2 V j d G l v b j E v V H J h b n N m b 3 J t Y X I l M j B v J T I w Q X J x d W l 2 b y U y M G R l J T I w R X h l b X B s b y U y M C g z K S 9 W Y W x 1 Z X N f U 2 h l Z X Q 8 L 0 l 0 Z W 1 Q Y X R o P j w v S X R l b U x v Y 2 F 0 a W 9 u P j x T d G F i b G V F b n R y a W V z L z 4 8 L 0 l 0 Z W 0 + P E l 0 Z W 0 + P E l 0 Z W 1 M b 2 N h d G l v b j 4 8 S X R l b V R 5 c G U + R m 9 y b X V s Y T w v S X R l b V R 5 c G U + P E l 0 Z W 1 Q Y X R o P l N l Y 3 R p b 2 4 x L 1 R y Y W 5 z Z m 9 y b W F y J T I w b y U y M E F y c X V p d m 8 l M j B k Z S U y M E V 4 Z W 1 w b G 8 l M j A o M y k v Q 2 F i Z S V D M y V B N 2 F s a G 9 z J T I w U H J v b W 9 2 a W R v c z w v S X R l b V B h d G g + P C 9 J d G V t T G 9 j Y X R p b 2 4 + P F N 0 Y W J s Z U V u d H J p Z X M v P j w v S X R l b T 4 8 S X R l b T 4 8 S X R l b U x v Y 2 F 0 a W 9 u P j x J d G V t V H l w Z T 5 G b 3 J t d W x h P C 9 J d G V t V H l w Z T 4 8 S X R l b V B h d G g + U 2 V j d G l v b j E v V H J h b n N m b 3 J t Y X I l M j B B c n F 1 a X Z v J T I w K D M p L 0 Z v b n R l P C 9 J d G V t U G F 0 a D 4 8 L 0 l 0 Z W 1 M b 2 N h d G l v b j 4 8 U 3 R h Y m x l R W 5 0 c m l l c y 8 + P C 9 J d G V t P j x J d G V t P j x J d G V t T G 9 j Y X R p b 2 4 + P E l 0 Z W 1 U e X B l P k Z v c m 1 1 b G E 8 L 0 l 0 Z W 1 U e X B l P j x J d G V t U G F 0 a D 5 T Z W N 0 a W 9 u M S 9 C Y X N l J T I w L S U y M F B h c i V D M y V B M m 1 l d H J v c y 9 B c n F 1 a X Z v c y U y M E 9 j d W x 0 b 3 M l M j B G a W x 0 c m F k b 3 M x P C 9 J d G V t U G F 0 a D 4 8 L 0 l 0 Z W 1 M b 2 N h d G l v b j 4 8 U 3 R h Y m x l R W 5 0 c m l l c y 8 + P C 9 J d G V t P j x J d G V t P j x J d G V t T G 9 j Y X R p b 2 4 + P E l 0 Z W 1 U e X B l P k Z v c m 1 1 b G E 8 L 0 l 0 Z W 1 U e X B l P j x J d G V t U G F 0 a D 5 T Z W N 0 a W 9 u M S 9 C Y X N l J T I w L S U y M F B h c i V D M y V B M m 1 l d H J v c y 9 J b n Z v Y 2 F y J T I w R n V u J U M z J U E 3 J U M z J U E z b y U y M F B l c n N v b m F s a X p h Z G E x P C 9 J d G V t U G F 0 a D 4 8 L 0 l 0 Z W 1 M b 2 N h d G l v b j 4 8 U 3 R h Y m x l R W 5 0 c m l l c y 8 + P C 9 J d G V t P j x J d G V t P j x J d G V t T G 9 j Y X R p b 2 4 + P E l 0 Z W 1 U e X B l P k Z v c m 1 1 b G E 8 L 0 l 0 Z W 1 U e X B l P j x J d G V t U G F 0 a D 5 T Z W N 0 a W 9 u M S 9 C Y X N l J T I w L S U y M F B h c i V D M y V B M m 1 l d H J v c y 9 D b 2 x 1 b m F z J T I w U m V u b 2 1 l Y W R h c z E 8 L 0 l 0 Z W 1 Q Y X R o P j w v S X R l b U x v Y 2 F 0 a W 9 u P j x T d G F i b G V F b n R y a W V z L z 4 8 L 0 l 0 Z W 0 + P E l 0 Z W 0 + P E l 0 Z W 1 M b 2 N h d G l v b j 4 8 S X R l b V R 5 c G U + R m 9 y b X V s Y T w v S X R l b V R 5 c G U + P E l 0 Z W 1 Q Y X R o P l N l Y 3 R p b 2 4 x L 0 J h c 2 U l M j A t J T I w U G F y J U M z J U E y b W V 0 c m 9 z L 0 9 1 d H J h c y U y M E N v b H V u Y X M l M j B S Z W 1 v d m l k Y X M x P C 9 J d G V t U G F 0 a D 4 8 L 0 l 0 Z W 1 M b 2 N h d G l v b j 4 8 U 3 R h Y m x l R W 5 0 c m l l c y 8 + P C 9 J d G V t P j x J d G V t P j x J d G V t T G 9 j Y X R p b 2 4 + P E l 0 Z W 1 U e X B l P k Z v c m 1 1 b G E 8 L 0 l 0 Z W 1 U e X B l P j x J d G V t U G F 0 a D 5 T Z W N 0 a W 9 u M S 9 C Y X N l J T I w L S U y M F B h c i V D M y V B M m 1 l d H J v c y 9 D b 2 x 1 b m E l M j B k Z S U y M F R h Y m V s Y S U y M E V 4 c G F u Z G l k Y T E 8 L 0 l 0 Z W 1 Q Y X R o P j w v S X R l b U x v Y 2 F 0 a W 9 u P j x T d G F i b G V F b n R y a W V z L z 4 8 L 0 l 0 Z W 0 + P E l 0 Z W 0 + P E l 0 Z W 1 M b 2 N h d G l v b j 4 8 S X R l b V R 5 c G U + R m 9 y b X V s Y T w v S X R l b V R 5 c G U + P E l 0 Z W 1 Q Y X R o P l N l Y 3 R p b 2 4 x L 0 J h c 2 U l M j A t J T I w U G F y J U M z J U E y b W V 0 c m 9 z L 1 R p c G 8 l M j B B b H R l c m F k b z w v S X R l b V B h d G g + P C 9 J d G V t T G 9 j Y X R p b 2 4 + P F N 0 Y W J s Z U V u d H J p Z X M v P j w v S X R l b T 4 8 S X R l b T 4 8 S X R l b U x v Y 2 F 0 a W 9 u P j x J d G V t V H l w Z T 5 G b 3 J t d W x h P C 9 J d G V t V H l w Z T 4 8 S X R l b V B h d G g + U 2 V j d G l v b j E v Q m F z Z S U y M C 0 l M j B Q Y X I l Q z M l Q T J t Z X R y b 3 M v Q 2 9 s d W 5 h c y U y M F J l b W 9 2 a W R h c z w v S X R l b V B h d G g + P C 9 J d G V t T G 9 j Y X R p b 2 4 + P F N 0 Y W J s Z U V u d H J p Z X M v P j w v S X R l b T 4 8 S X R l b T 4 8 S X R l b U x v Y 2 F 0 a W 9 u P j x J d G V t V H l w Z T 5 G b 3 J t d W x h P C 9 J d G V t V H l w Z T 4 8 S X R l b V B h d G g + U 2 V j d G l v b j E v Q m F z Z S U y M C 0 l M j B Q Y X I l Q z M l Q T J t Z X R y b 3 M v Q 2 9 s d W 5 h c y U y M F J l b m 9 t Z W F k Y X M 8 L 0 l 0 Z W 1 Q Y X R o P j w v S X R l b U x v Y 2 F 0 a W 9 u P j x T d G F i b G V F b n R y a W V z L z 4 8 L 0 l 0 Z W 0 + P E l 0 Z W 0 + P E l 0 Z W 1 M b 2 N h d G l v b j 4 8 S X R l b V R 5 c G U + R m 9 y b X V s Y T w v S X R l b V R 5 c G U + P E l 0 Z W 1 Q Y X R o P l N l Y 3 R p b 2 4 x L 0 J h c 2 U l M j A t J T I w U G F y J U M z J U E y b W V 0 c m 9 z L 1 R l e H R v J T I w R X h 0 c m E l Q z M l Q U R k b y U y M E V u d H J l J T I w b 3 M l M j B E Z W x p b W l 0 Y W R v c m V z P C 9 J d G V t U G F 0 a D 4 8 L 0 l 0 Z W 1 M b 2 N h d G l v b j 4 8 U 3 R h Y m x l R W 5 0 c m l l c y 8 + P C 9 J d G V t P j x J d G V t P j x J d G V t T G 9 j Y X R p b 2 4 + P E l 0 Z W 1 U e X B l P k Z v c m 1 1 b G E 8 L 0 l 0 Z W 1 U e X B l P j x J d G V t U G F 0 a D 5 T Z W N 0 a W 9 u M S 9 C Y X N l J T I w L S U y M F B h c i V D M y V B M m 1 l d H J v c y 9 U Z X h 0 b y U y M E l u c 2 V y a W R v J T I w R W 5 0 c m U l M j B v c y U y M E R l b G l t a X R h Z G 9 y Z X M 8 L 0 l 0 Z W 1 Q Y X R o P j w v S X R l b U x v Y 2 F 0 a W 9 u P j x T d G F i b G V F b n R y a W V z L z 4 8 L 0 l 0 Z W 0 + P E l 0 Z W 0 + P E l 0 Z W 1 M b 2 N h d G l v b j 4 8 S X R l b V R 5 c G U + R m 9 y b X V s Y T w v S X R l b V R 5 c G U + P E l 0 Z W 1 Q Y X R o P l N l Y 3 R p b 2 4 x L 0 J h c 2 U l M j A t J T I w U G F y J U M z J U E y b W V 0 c m 9 z L 0 N v b H V u Y X M l M j B S Z W 5 v b W V h Z G F z M z w v S X R l b V B h d G g + P C 9 J d G V t T G 9 j Y X R p b 2 4 + P F N 0 Y W J s Z U V u d H J p Z X M v P j w v S X R l b T 4 8 S X R l b T 4 8 S X R l b U x v Y 2 F 0 a W 9 u P j x J d G V t V H l w Z T 5 G b 3 J t d W x h P C 9 J d G V t V H l w Z T 4 8 S X R l b V B h d G g + U 2 V j d G l v b j E v Q m F z Z S U y M C 0 l M j B Q Y X I l Q z M l Q T J t Z X R y b 3 M v V G V 4 d G 8 l M j B J b n N l c m l k b y U y M E V u d H J l J T I w b 3 M l M j B E Z W x p b W l 0 Y W R v c m V z M T w v S X R l b V B h d G g + P C 9 J d G V t T G 9 j Y X R p b 2 4 + P F N 0 Y W J s Z U V u d H J p Z X M v P j w v S X R l b T 4 8 S X R l b T 4 8 S X R l b U x v Y 2 F 0 a W 9 u P j x J d G V t V H l w Z T 5 G b 3 J t d W x h P C 9 J d G V t V H l w Z T 4 8 S X R l b V B h d G g + U 2 V j d G l v b j E v Q m F z Z S U y M C 0 l M j B Q Y X I l Q z M l Q T J t Z X R y b 3 M v Q 2 9 s d W 5 h c y U y M F J l b m 9 t Z W F k Y X M 0 P C 9 J d G V t U G F 0 a D 4 8 L 0 l 0 Z W 1 M b 2 N h d G l v b j 4 8 U 3 R h Y m x l R W 5 0 c m l l c y 8 + P C 9 J d G V t P j x J d G V t P j x J d G V t T G 9 j Y X R p b 2 4 + P E l 0 Z W 1 U e X B l P k Z v c m 1 1 b G E 8 L 0 l 0 Z W 1 U e X B l P j x J d G V t U G F 0 a D 5 T Z W N 0 a W 9 u M S 9 C Y X N l J T I w L S U y M F B h c i V D M y V B M m 1 l d H J v c y 9 D b 2 x 1 b m F z J T I w U m V v c m R l b m F k Y X M 8 L 0 l 0 Z W 1 Q Y X R o P j w v S X R l b U x v Y 2 F 0 a W 9 u P j x T d G F i b G V F b n R y a W V z L z 4 8 L 0 l 0 Z W 0 + P E l 0 Z W 0 + P E l 0 Z W 1 M b 2 N h d G l v b j 4 8 S X R l b V R 5 c G U + R m 9 y b X V s Y T w v S X R l b V R 5 c G U + P E l 0 Z W 1 Q Y X R o P l N l Y 3 R p b 2 4 x L 0 J h c 2 U l M j A t J T I w R W 1 p c 3 M l Q z M l Q j V l c y 9 D b 2 x 1 b m E l M j B D b 2 5 k a W N p b 2 5 h b C U y M E F k a W N p b 2 5 h Z G E 8 L 0 l 0 Z W 1 Q Y X R o P j w v S X R l b U x v Y 2 F 0 a W 9 u P j x T d G F i b G V F b n R y a W V z L z 4 8 L 0 l 0 Z W 0 + P E l 0 Z W 0 + P E l 0 Z W 1 M b 2 N h d G l v b j 4 8 S X R l b V R 5 c G U + Q W x s R m 9 y b X V s Y X M 8 L 0 l 0 Z W 1 U e X B l P j x J d G V t U G F 0 a D 4 8 L 0 l 0 Z W 1 Q Y X R o P j w v S X R l b U x v Y 2 F 0 a W 9 u P j x T d G F i b G V F b n R y a W V z P j x F b n R y e S B U e X B l P S J R d W V y e U d y b 3 V w c y I g V m F s d W U 9 I n N C Z 0 F B Q U F B Q U F B Q k 5 t R n E 3 R 2 R u T F N J R 1 I x a G x G T n p o S E o x U n l Z V z V 6 W m 0 5 e W J X R n l J R U Z 5 Y 1 h W c G R t O G d a R 1 V n U W 1 G e l p T Q X R J R V Z 0 Y V h O e n c 3 V m x j d 0 F B Q U F B Q U F B Q U F B Q U J B M W 5 s N k t 4 M 3 Z R c W 9 P L 3 p B S j Z 2 a X N G R U 5 2 Y m 5 O M W J I U m h j e U J C Z F h o c G J H b G h j b V Z 6 Q U F G T m 1 G c T d H Z G 5 M U 0 l H U j F o b E Z O e m h I Q U F B Q U F B Q U F B Q U J i Z D N T T z h 2 M z N T Y m t D c D M r W W d a c m 1 M V l J 5 W V c 1 e l p t O X l i V 0 Z 5 S U V G e W N Y V n B k b T h n W k d V Z 1 E y e H B i V 0 Z 6 S U M w Z 1 l t R n p a U 0 J r W l N C a 1 l X U n Z j d 0 F B Q W d B Q U F B Q U F B Q U E 2 N X V O a F F i d n V R S 2 9 O M G 9 l Q m M r a W J G R U 5 2 Y m 5 O M W J I U m h j e U J C Z F h o c G J H b G h j b V Z 6 Q U F G Y m Q z U 0 8 4 d j M z U 2 J r Q 3 A z K 1 l n W n J t Q U F B Q U F B Q U F B Q U R M W T B S U X d L Z X h S c E l D R W x 3 V X l W W j N L V l J 5 W V c 1 e l p t O X l i V 0 Z 5 S U V G e W N Y V n B k b T h n W k d V Z 1 F t R n p a U 0 F 0 S U Z C a G N z T 2 l i V 1 Y w Y 2 0 5 e k F B Q U V B Q U F B Q U F B Q U F D e T V 0 R V V 5 T 0 N S R X E x U 0 k z K 2 U 4 d F l B V V E y O X V j M 1 Z z Z E d G e k l F R j F l R 2 x z Y V d G e V p Y T U F B Y 3 R q U k Z E Q X A 3 R k d r Z 0 l T W E J U S l Z u Y 0 F B Q U F B I i 8 + P E V u d H J 5 I F R 5 c G U 9 I l J l b G F 0 a W 9 u c 2 h p c H M i I F Z h b H V l P S J z Q U F B Q U F B P T 0 i L z 4 8 L 1 N 0 Y W J s Z U V u d H J p Z X M + P C 9 J d G V t P j w v S X R l b X M + P C 9 M b 2 N h b F B h Y 2 t h Z 2 V N Z X R h Z G F 0 Y U Z p b G U + F g A A A F B L B Q Y A A A A A A A A A A A A A A A A A A A A A A A D a A A A A A Q A A A N C M n d 8 B F d E R j H o A w E / C l + s B A A A A G n Z B d 5 U L 7 k O i L a C Z r c 9 0 I Q A A A A A C A A A A A A A D Z g A A w A A A A B A A A A A m L T I P Y Z O 9 O 5 U e 5 U D d q Z a w A A A A A A S A A A C g A A A A E A A A A B K D z 2 h a r Q z z n b I D O U F h I U h Q A A A A / c O x d J A C 8 C Z Z H Z K 5 9 y Y 6 K v y b / i z f 8 S R q A j i e w 2 q 0 4 5 Y + Q H q Y m A T u q W x L v Y u y u 0 s 9 B u U c f d l A F k k s + n C g q u G + / X d B l V p K c n S h 2 2 u / z u Q v W R g U A A A A l 1 o x c t 6 Z W 1 g F 6 5 v u k d G 7 U o K 1 q S Y = < / D a t a M a s h u p > 
</file>

<file path=customXml/itemProps1.xml><?xml version="1.0" encoding="utf-8"?>
<ds:datastoreItem xmlns:ds="http://schemas.openxmlformats.org/officeDocument/2006/customXml" ds:itemID="{BE3E726D-08E5-406B-BF5E-25489DE497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vt:i4>
      </vt:variant>
    </vt:vector>
  </HeadingPairs>
  <TitlesOfParts>
    <vt:vector size="17" baseType="lpstr">
      <vt:lpstr>Introdução</vt:lpstr>
      <vt:lpstr>GRI</vt:lpstr>
      <vt:lpstr>ODS</vt:lpstr>
      <vt:lpstr>Geração de Valor</vt:lpstr>
      <vt:lpstr>Ética e Transparência</vt:lpstr>
      <vt:lpstr>Governança Corporativa</vt:lpstr>
      <vt:lpstr>Gestão Ambiental</vt:lpstr>
      <vt:lpstr>Mudanças Climáticas</vt:lpstr>
      <vt:lpstr>Saúde e Segurança</vt:lpstr>
      <vt:lpstr>Colaboradores</vt:lpstr>
      <vt:lpstr>Diversidade e Inclusão</vt:lpstr>
      <vt:lpstr>Parceiros e Fornecedores</vt:lpstr>
      <vt:lpstr>Comunidades</vt:lpstr>
      <vt:lpstr>ISP</vt:lpstr>
      <vt:lpstr>Soluções Sustentáveis</vt:lpstr>
      <vt:lpstr>Biodiversidade</vt:lpstr>
      <vt:lpstr>'Mudanças Climáticas'!Area_de_impressao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RAS 2023_JHSF_Diretorio de Indicadores</dc:title>
  <dc:creator>Hannah Hemway Sung</dc:creator>
  <cp:lastModifiedBy>Paola Jennifer Bocardo</cp:lastModifiedBy>
  <cp:lastPrinted>2024-05-16T13:14:58Z</cp:lastPrinted>
  <dcterms:created xsi:type="dcterms:W3CDTF">2023-11-06T13:37:28Z</dcterms:created>
  <dcterms:modified xsi:type="dcterms:W3CDTF">2024-05-23T17:55:40Z</dcterms:modified>
</cp:coreProperties>
</file>